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733m382/Documents/GitHub/DUDThZircon/"/>
    </mc:Choice>
  </mc:AlternateContent>
  <xr:revisionPtr revIDLastSave="0" documentId="13_ncr:1_{82E2381A-696C-7E4B-80D2-D284FF74AFD7}" xr6:coauthVersionLast="47" xr6:coauthVersionMax="47" xr10:uidLastSave="{00000000-0000-0000-0000-000000000000}"/>
  <bookViews>
    <workbookView xWindow="0" yWindow="500" windowWidth="38240" windowHeight="25340" firstSheet="5" activeTab="5" xr2:uid="{7B6CC5AD-C934-C743-9D65-D61BB22366FE}"/>
  </bookViews>
  <sheets>
    <sheet name="H102" sheetId="2" r:id="rId1"/>
    <sheet name="J085" sheetId="3" r:id="rId2"/>
    <sheet name="H099" sheetId="4" r:id="rId3"/>
    <sheet name="J088" sheetId="5" r:id="rId4"/>
    <sheet name="H109" sheetId="6" r:id="rId5"/>
    <sheet name="J089" sheetId="7" r:id="rId6"/>
    <sheet name="H110" sheetId="8" r:id="rId7"/>
    <sheet name="J095" sheetId="9" r:id="rId8"/>
    <sheet name="J096" sheetId="21" r:id="rId9"/>
    <sheet name="J097" sheetId="10" r:id="rId10"/>
    <sheet name="J098" sheetId="11" r:id="rId11"/>
    <sheet name="J100" sheetId="12" r:id="rId12"/>
    <sheet name="H123" sheetId="13" r:id="rId13"/>
    <sheet name="H173" sheetId="14" r:id="rId14"/>
    <sheet name="J148" sheetId="15" r:id="rId15"/>
    <sheet name="J152" sheetId="16" r:id="rId16"/>
    <sheet name="J151" sheetId="17" r:id="rId17"/>
    <sheet name="H175" sheetId="18" r:id="rId18"/>
    <sheet name="H178" sheetId="19" r:id="rId19"/>
    <sheet name="J153" sheetId="20" r:id="rId2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16" i="21" l="1"/>
  <c r="AH3" i="21"/>
  <c r="AI3" i="21"/>
  <c r="AH4" i="21"/>
  <c r="AI4" i="21"/>
  <c r="AH5" i="21"/>
  <c r="AI5" i="21"/>
  <c r="AH6" i="21"/>
  <c r="AI6" i="21"/>
  <c r="AH7" i="21"/>
  <c r="AI7" i="21"/>
  <c r="AH8" i="21"/>
  <c r="AI8" i="21"/>
  <c r="AH9" i="21"/>
  <c r="AI9" i="21"/>
  <c r="AH10" i="21"/>
  <c r="AI10" i="21"/>
  <c r="AH11" i="21"/>
  <c r="AI11" i="21"/>
  <c r="AH12" i="21"/>
  <c r="AI12" i="21"/>
  <c r="AH13" i="21"/>
  <c r="AI13" i="21"/>
  <c r="AH14" i="21"/>
  <c r="AI14" i="21"/>
  <c r="AH15" i="21"/>
  <c r="AI15" i="21"/>
  <c r="AI16" i="21"/>
  <c r="AI2" i="21"/>
  <c r="AH2" i="21"/>
  <c r="X32" i="21"/>
  <c r="Y32" i="21"/>
  <c r="V32" i="21"/>
  <c r="S32" i="21"/>
  <c r="R32" i="21"/>
  <c r="Q32" i="21"/>
  <c r="P32" i="21"/>
  <c r="O32" i="21"/>
  <c r="N32" i="21"/>
  <c r="M32" i="21"/>
  <c r="K32" i="21"/>
  <c r="J32" i="21"/>
  <c r="I32" i="21"/>
  <c r="F32" i="21"/>
  <c r="D32" i="21"/>
  <c r="M27" i="13" l="1"/>
  <c r="K27" i="13"/>
  <c r="I27" i="13"/>
  <c r="G27" i="13"/>
  <c r="E27" i="13"/>
  <c r="M26" i="13"/>
  <c r="K26" i="13"/>
  <c r="I26" i="13"/>
  <c r="G26" i="13"/>
  <c r="E26" i="13"/>
  <c r="M25" i="13"/>
  <c r="K25" i="13"/>
  <c r="I25" i="13"/>
  <c r="G25" i="13"/>
  <c r="E25" i="13"/>
  <c r="M24" i="13"/>
  <c r="K24" i="13"/>
  <c r="I24" i="13"/>
  <c r="G24" i="13"/>
  <c r="AJ24" i="13" s="1"/>
  <c r="E24" i="13"/>
  <c r="M23" i="13"/>
  <c r="K23" i="13"/>
  <c r="I23" i="13"/>
  <c r="G23" i="13"/>
  <c r="E23" i="13"/>
  <c r="M22" i="13"/>
  <c r="K22" i="13"/>
  <c r="I22" i="13"/>
  <c r="G22" i="13"/>
  <c r="E22" i="13"/>
  <c r="M21" i="13"/>
  <c r="K21" i="13"/>
  <c r="I21" i="13"/>
  <c r="G21" i="13"/>
  <c r="E21" i="13"/>
  <c r="L21" i="13" s="1"/>
  <c r="M20" i="13"/>
  <c r="K20" i="13"/>
  <c r="I20" i="13"/>
  <c r="G20" i="13"/>
  <c r="E20" i="13"/>
  <c r="M19" i="13"/>
  <c r="K19" i="13"/>
  <c r="I19" i="13"/>
  <c r="G19" i="13"/>
  <c r="E19" i="13"/>
  <c r="M18" i="13"/>
  <c r="K18" i="13"/>
  <c r="I18" i="13"/>
  <c r="G18" i="13"/>
  <c r="E18" i="13"/>
  <c r="M17" i="13"/>
  <c r="K17" i="13"/>
  <c r="I17" i="13"/>
  <c r="G17" i="13"/>
  <c r="E17" i="13"/>
  <c r="M16" i="13"/>
  <c r="K16" i="13"/>
  <c r="I16" i="13"/>
  <c r="G16" i="13"/>
  <c r="AJ16" i="13" s="1"/>
  <c r="E16" i="13"/>
  <c r="M15" i="13"/>
  <c r="K15" i="13"/>
  <c r="I15" i="13"/>
  <c r="G15" i="13"/>
  <c r="E15" i="13"/>
  <c r="M14" i="13"/>
  <c r="K14" i="13"/>
  <c r="I14" i="13"/>
  <c r="G14" i="13"/>
  <c r="E14" i="13"/>
  <c r="M13" i="13"/>
  <c r="K13" i="13"/>
  <c r="I13" i="13"/>
  <c r="G13" i="13"/>
  <c r="E13" i="13"/>
  <c r="M12" i="13"/>
  <c r="K12" i="13"/>
  <c r="I12" i="13"/>
  <c r="G12" i="13"/>
  <c r="E12" i="13"/>
  <c r="M11" i="13"/>
  <c r="K11" i="13"/>
  <c r="I11" i="13"/>
  <c r="G11" i="13"/>
  <c r="E11" i="13"/>
  <c r="M10" i="13"/>
  <c r="K10" i="13"/>
  <c r="I10" i="13"/>
  <c r="G10" i="13"/>
  <c r="E10" i="13"/>
  <c r="M9" i="13"/>
  <c r="K9" i="13"/>
  <c r="I9" i="13"/>
  <c r="G9" i="13"/>
  <c r="E9" i="13"/>
  <c r="M8" i="13"/>
  <c r="K8" i="13"/>
  <c r="I8" i="13"/>
  <c r="G8" i="13"/>
  <c r="E8" i="13"/>
  <c r="M7" i="13"/>
  <c r="K7" i="13"/>
  <c r="I7" i="13"/>
  <c r="G7" i="13"/>
  <c r="E7" i="13"/>
  <c r="M6" i="13"/>
  <c r="K6" i="13"/>
  <c r="I6" i="13"/>
  <c r="G6" i="13"/>
  <c r="E6" i="13"/>
  <c r="M5" i="13"/>
  <c r="K5" i="13"/>
  <c r="I5" i="13"/>
  <c r="G5" i="13"/>
  <c r="E5" i="13"/>
  <c r="M4" i="13"/>
  <c r="K4" i="13"/>
  <c r="I4" i="13"/>
  <c r="G4" i="13"/>
  <c r="E4" i="13"/>
  <c r="M3" i="13"/>
  <c r="K3" i="13"/>
  <c r="I3" i="13"/>
  <c r="G3" i="13"/>
  <c r="E3" i="13"/>
  <c r="M2" i="13"/>
  <c r="L2" i="13"/>
  <c r="K2" i="13"/>
  <c r="I2" i="13"/>
  <c r="G2" i="13"/>
  <c r="E2" i="13"/>
  <c r="M48" i="12"/>
  <c r="K48" i="12"/>
  <c r="I48" i="12"/>
  <c r="G48" i="12"/>
  <c r="E48" i="12"/>
  <c r="M47" i="12"/>
  <c r="K47" i="12"/>
  <c r="I47" i="12"/>
  <c r="G47" i="12"/>
  <c r="E47" i="12"/>
  <c r="M46" i="12"/>
  <c r="K46" i="12"/>
  <c r="G46" i="12"/>
  <c r="M45" i="12"/>
  <c r="K45" i="12"/>
  <c r="G45" i="12"/>
  <c r="M44" i="12"/>
  <c r="K44" i="12"/>
  <c r="G44" i="12"/>
  <c r="M43" i="12"/>
  <c r="K43" i="12"/>
  <c r="G43" i="12"/>
  <c r="M42" i="12"/>
  <c r="K42" i="12"/>
  <c r="G42" i="12"/>
  <c r="M41" i="12"/>
  <c r="K41" i="12"/>
  <c r="G41" i="12"/>
  <c r="M40" i="12"/>
  <c r="K40" i="12"/>
  <c r="G40" i="12"/>
  <c r="M39" i="12"/>
  <c r="K39" i="12"/>
  <c r="G39" i="12"/>
  <c r="AP39" i="12" s="1"/>
  <c r="M38" i="12"/>
  <c r="K38" i="12"/>
  <c r="G38" i="12"/>
  <c r="M37" i="12"/>
  <c r="K37" i="12"/>
  <c r="G37" i="12"/>
  <c r="M36" i="12"/>
  <c r="K36" i="12"/>
  <c r="G36" i="12"/>
  <c r="AP36" i="12" s="1"/>
  <c r="M35" i="12"/>
  <c r="K35" i="12"/>
  <c r="G35" i="12"/>
  <c r="AP35" i="12" s="1"/>
  <c r="M34" i="12"/>
  <c r="K34" i="12"/>
  <c r="G34" i="12"/>
  <c r="M33" i="12"/>
  <c r="K33" i="12"/>
  <c r="G33" i="12"/>
  <c r="M32" i="12"/>
  <c r="K32" i="12"/>
  <c r="G32" i="12"/>
  <c r="M31" i="12"/>
  <c r="K31" i="12"/>
  <c r="G31" i="12"/>
  <c r="M30" i="12"/>
  <c r="K30" i="12"/>
  <c r="G30" i="12"/>
  <c r="M29" i="12"/>
  <c r="K29" i="12"/>
  <c r="G29" i="12"/>
  <c r="M28" i="12"/>
  <c r="K28" i="12"/>
  <c r="G28" i="12"/>
  <c r="M27" i="12"/>
  <c r="K27" i="12"/>
  <c r="G27" i="12"/>
  <c r="M26" i="12"/>
  <c r="K26" i="12"/>
  <c r="G26" i="12"/>
  <c r="M25" i="12"/>
  <c r="K25" i="12"/>
  <c r="G25" i="12"/>
  <c r="M24" i="12"/>
  <c r="K24" i="12"/>
  <c r="I24" i="12"/>
  <c r="G24" i="12"/>
  <c r="E24" i="12"/>
  <c r="M23" i="12"/>
  <c r="K23" i="12"/>
  <c r="I23" i="12"/>
  <c r="G23" i="12"/>
  <c r="E23" i="12"/>
  <c r="M22" i="12"/>
  <c r="K22" i="12"/>
  <c r="G22" i="12"/>
  <c r="M21" i="12"/>
  <c r="K21" i="12"/>
  <c r="G21" i="12"/>
  <c r="M20" i="12"/>
  <c r="K20" i="12"/>
  <c r="G20" i="12"/>
  <c r="M19" i="12"/>
  <c r="K19" i="12"/>
  <c r="G19" i="12"/>
  <c r="M18" i="12"/>
  <c r="K18" i="12"/>
  <c r="G18" i="12"/>
  <c r="M17" i="12"/>
  <c r="K17" i="12"/>
  <c r="G17" i="12"/>
  <c r="M16" i="12"/>
  <c r="K16" i="12"/>
  <c r="G16" i="12"/>
  <c r="M15" i="12"/>
  <c r="K15" i="12"/>
  <c r="G15" i="12"/>
  <c r="M14" i="12"/>
  <c r="K14" i="12"/>
  <c r="G14" i="12"/>
  <c r="M13" i="12"/>
  <c r="K13" i="12"/>
  <c r="G13" i="12"/>
  <c r="M12" i="12"/>
  <c r="K12" i="12"/>
  <c r="G12" i="12"/>
  <c r="M11" i="12"/>
  <c r="K11" i="12"/>
  <c r="G11" i="12"/>
  <c r="M10" i="12"/>
  <c r="K10" i="12"/>
  <c r="G10" i="12"/>
  <c r="M9" i="12"/>
  <c r="K9" i="12"/>
  <c r="G9" i="12"/>
  <c r="M8" i="12"/>
  <c r="K8" i="12"/>
  <c r="G8" i="12"/>
  <c r="M7" i="12"/>
  <c r="K7" i="12"/>
  <c r="G7" i="12"/>
  <c r="M6" i="12"/>
  <c r="K6" i="12"/>
  <c r="G6" i="12"/>
  <c r="M5" i="12"/>
  <c r="K5" i="12"/>
  <c r="G5" i="12"/>
  <c r="M4" i="12"/>
  <c r="K4" i="12"/>
  <c r="G4" i="12"/>
  <c r="M3" i="12"/>
  <c r="K3" i="12"/>
  <c r="G3" i="12"/>
  <c r="M2" i="12"/>
  <c r="K2" i="12"/>
  <c r="G2" i="12"/>
  <c r="AP48" i="12" l="1"/>
  <c r="L27" i="13"/>
  <c r="AP18" i="12"/>
  <c r="AP23" i="12"/>
  <c r="AP30" i="12"/>
  <c r="AP38" i="12"/>
  <c r="AP46" i="12"/>
  <c r="L48" i="12"/>
  <c r="AJ25" i="13"/>
  <c r="AJ13" i="13"/>
  <c r="L18" i="13"/>
  <c r="AJ21" i="13"/>
  <c r="L12" i="13"/>
  <c r="L7" i="13"/>
  <c r="AJ19" i="13"/>
  <c r="AJ22" i="13"/>
  <c r="L11" i="13"/>
  <c r="AJ3" i="13"/>
  <c r="L17" i="13"/>
  <c r="L14" i="13"/>
  <c r="AJ15" i="13"/>
  <c r="L23" i="13"/>
  <c r="L26" i="13"/>
  <c r="AJ2" i="13"/>
  <c r="L19" i="13"/>
  <c r="L22" i="13"/>
  <c r="L10" i="13"/>
  <c r="L5" i="13"/>
  <c r="L8" i="13"/>
  <c r="AJ11" i="13"/>
  <c r="AJ14" i="13"/>
  <c r="AJ17" i="13"/>
  <c r="AJ8" i="13"/>
  <c r="L16" i="13"/>
  <c r="L6" i="13"/>
  <c r="AJ12" i="13"/>
  <c r="L24" i="13"/>
  <c r="AJ26" i="13"/>
  <c r="AJ27" i="13"/>
  <c r="L13" i="13"/>
  <c r="AJ4" i="13"/>
  <c r="AJ9" i="13"/>
  <c r="L25" i="13"/>
  <c r="AJ7" i="13"/>
  <c r="AJ23" i="13"/>
  <c r="L9" i="13"/>
  <c r="L20" i="13"/>
  <c r="AJ5" i="13"/>
  <c r="L4" i="13"/>
  <c r="L15" i="13"/>
  <c r="AJ20" i="13"/>
  <c r="AJ6" i="13"/>
  <c r="L3" i="13"/>
  <c r="AJ10" i="13"/>
  <c r="AJ18" i="13"/>
  <c r="AP28" i="12"/>
  <c r="AP31" i="12"/>
  <c r="AP7" i="12"/>
  <c r="AP15" i="12"/>
  <c r="AP27" i="12"/>
  <c r="AP45" i="12"/>
  <c r="AP5" i="12"/>
  <c r="AP13" i="12"/>
  <c r="AP25" i="12"/>
  <c r="AP29" i="12"/>
  <c r="AP19" i="12"/>
  <c r="AP12" i="12"/>
  <c r="AP43" i="12"/>
  <c r="AP4" i="12"/>
  <c r="AP17" i="12"/>
  <c r="L24" i="12"/>
  <c r="AP6" i="12"/>
  <c r="AP11" i="12"/>
  <c r="AP37" i="12"/>
  <c r="AP22" i="12"/>
  <c r="AP24" i="12"/>
  <c r="AP26" i="12"/>
  <c r="L23" i="12"/>
  <c r="AP41" i="12"/>
  <c r="L47" i="12"/>
  <c r="AP3" i="12"/>
  <c r="AP20" i="12"/>
  <c r="AP44" i="12"/>
  <c r="AP10" i="12"/>
  <c r="AP34" i="12"/>
  <c r="AP2" i="12"/>
  <c r="AP16" i="12"/>
  <c r="AP42" i="12"/>
  <c r="AP9" i="12"/>
  <c r="AP33" i="12"/>
  <c r="AP47" i="12"/>
  <c r="AP14" i="12"/>
  <c r="AP8" i="12"/>
  <c r="AP21" i="12"/>
  <c r="AP32" i="12"/>
  <c r="AP40" i="12"/>
  <c r="AN27" i="12" l="1"/>
  <c r="AN11" i="12"/>
  <c r="AN16" i="12"/>
  <c r="AN33" i="12"/>
  <c r="AN41" i="12"/>
  <c r="AN7" i="12"/>
  <c r="AN45" i="12" l="1"/>
  <c r="AN20" i="12"/>
  <c r="AN4" i="12"/>
  <c r="AH5" i="13"/>
  <c r="AH13" i="13"/>
  <c r="AH26" i="13"/>
  <c r="AH4" i="13"/>
  <c r="AH27" i="13"/>
  <c r="AH18" i="13"/>
  <c r="AH8" i="13"/>
  <c r="AH9" i="13"/>
  <c r="AH7" i="13"/>
  <c r="AH19" i="13"/>
  <c r="AH23" i="13"/>
  <c r="AH2" i="13"/>
  <c r="AH14" i="13"/>
  <c r="AH22" i="13"/>
  <c r="AH25" i="13"/>
  <c r="AH21" i="13"/>
  <c r="AH24" i="13"/>
  <c r="AH17" i="13"/>
  <c r="AH12" i="13"/>
  <c r="AH11" i="13"/>
  <c r="AH6" i="13"/>
  <c r="AH15" i="13"/>
  <c r="AH3" i="13"/>
  <c r="AH20" i="13"/>
  <c r="AH10" i="13"/>
  <c r="AH16" i="13"/>
  <c r="AN31" i="12"/>
  <c r="AN22" i="12"/>
  <c r="AN29" i="12"/>
  <c r="AN18" i="12"/>
  <c r="AN3" i="12"/>
  <c r="AN26" i="12"/>
  <c r="AN6" i="12"/>
  <c r="AN32" i="12"/>
  <c r="AN46" i="12"/>
  <c r="AN42" i="12"/>
  <c r="AN15" i="12"/>
  <c r="AN12" i="12"/>
  <c r="AN38" i="12"/>
  <c r="AN40" i="12"/>
  <c r="AN30" i="12"/>
  <c r="AN34" i="12"/>
  <c r="AN36" i="12"/>
  <c r="AN10" i="12"/>
  <c r="AN9" i="12"/>
  <c r="AN39" i="12"/>
  <c r="AN2" i="12"/>
  <c r="AN35" i="12"/>
  <c r="AN13" i="12"/>
  <c r="AN21" i="12"/>
  <c r="AN8" i="12"/>
  <c r="AN5" i="12"/>
  <c r="AN19" i="12"/>
  <c r="AN23" i="12"/>
  <c r="AN48" i="12"/>
  <c r="AN28" i="12"/>
  <c r="AN44" i="12"/>
  <c r="AN43" i="12"/>
  <c r="AN25" i="12"/>
  <c r="AN14" i="12"/>
  <c r="AN37" i="12"/>
  <c r="AN24" i="12"/>
  <c r="AN17" i="12"/>
  <c r="AN47" i="12"/>
  <c r="M24" i="11" l="1"/>
  <c r="K24" i="11"/>
  <c r="I24" i="11"/>
  <c r="G24" i="11"/>
  <c r="AN24" i="11" s="1"/>
  <c r="E24" i="11"/>
  <c r="M23" i="11"/>
  <c r="K23" i="11"/>
  <c r="I23" i="11"/>
  <c r="G23" i="11"/>
  <c r="E23" i="11"/>
  <c r="L23" i="11" s="1"/>
  <c r="M22" i="11"/>
  <c r="K22" i="11"/>
  <c r="I22" i="11"/>
  <c r="G22" i="11"/>
  <c r="E22" i="11"/>
  <c r="M21" i="11"/>
  <c r="K21" i="11"/>
  <c r="I21" i="11"/>
  <c r="G21" i="11"/>
  <c r="E21" i="11"/>
  <c r="L21" i="11" s="1"/>
  <c r="M20" i="11"/>
  <c r="K20" i="11"/>
  <c r="I20" i="11"/>
  <c r="G20" i="11"/>
  <c r="E20" i="11"/>
  <c r="M19" i="11"/>
  <c r="K19" i="11"/>
  <c r="I19" i="11"/>
  <c r="G19" i="11"/>
  <c r="AN19" i="11" s="1"/>
  <c r="E19" i="11"/>
  <c r="M18" i="11"/>
  <c r="K18" i="11"/>
  <c r="I18" i="11"/>
  <c r="G18" i="11"/>
  <c r="E18" i="11"/>
  <c r="L18" i="11" s="1"/>
  <c r="M17" i="11"/>
  <c r="K17" i="11"/>
  <c r="I17" i="11"/>
  <c r="G17" i="11"/>
  <c r="E17" i="11"/>
  <c r="M16" i="11"/>
  <c r="K16" i="11"/>
  <c r="I16" i="11"/>
  <c r="G16" i="11"/>
  <c r="E16" i="11"/>
  <c r="M15" i="11"/>
  <c r="K15" i="11"/>
  <c r="I15" i="11"/>
  <c r="G15" i="11"/>
  <c r="E15" i="11"/>
  <c r="M14" i="11"/>
  <c r="K14" i="11"/>
  <c r="I14" i="11"/>
  <c r="G14" i="11"/>
  <c r="E14" i="11"/>
  <c r="M13" i="11"/>
  <c r="K13" i="11"/>
  <c r="I13" i="11"/>
  <c r="G13" i="11"/>
  <c r="E13" i="11"/>
  <c r="M12" i="11"/>
  <c r="K12" i="11"/>
  <c r="I12" i="11"/>
  <c r="G12" i="11"/>
  <c r="E12" i="11"/>
  <c r="M11" i="11"/>
  <c r="K11" i="11"/>
  <c r="I11" i="11"/>
  <c r="G11" i="11"/>
  <c r="E11" i="11"/>
  <c r="M10" i="11"/>
  <c r="K10" i="11"/>
  <c r="I10" i="11"/>
  <c r="G10" i="11"/>
  <c r="E10" i="11"/>
  <c r="L10" i="11" s="1"/>
  <c r="M9" i="11"/>
  <c r="K9" i="11"/>
  <c r="I9" i="11"/>
  <c r="G9" i="11"/>
  <c r="E9" i="11"/>
  <c r="M8" i="11"/>
  <c r="K8" i="11"/>
  <c r="G8" i="11"/>
  <c r="M7" i="11"/>
  <c r="K7" i="11"/>
  <c r="G7" i="11"/>
  <c r="M6" i="11"/>
  <c r="K6" i="11"/>
  <c r="G6" i="11"/>
  <c r="M5" i="11"/>
  <c r="K5" i="11"/>
  <c r="G5" i="11"/>
  <c r="M4" i="11"/>
  <c r="K4" i="11"/>
  <c r="G4" i="11"/>
  <c r="M3" i="11"/>
  <c r="K3" i="11"/>
  <c r="G3" i="11"/>
  <c r="M2" i="11"/>
  <c r="K2" i="11"/>
  <c r="G2" i="11"/>
  <c r="D32" i="11"/>
  <c r="F32" i="11"/>
  <c r="G32" i="11"/>
  <c r="H32" i="11"/>
  <c r="D33" i="11"/>
  <c r="F33" i="11"/>
  <c r="G33" i="11"/>
  <c r="H33" i="11"/>
  <c r="D34" i="11"/>
  <c r="F34" i="11"/>
  <c r="G34" i="11"/>
  <c r="H34" i="11"/>
  <c r="D35" i="11"/>
  <c r="F35" i="11"/>
  <c r="G35" i="11"/>
  <c r="H35" i="11"/>
  <c r="D36" i="11"/>
  <c r="F36" i="11"/>
  <c r="G36" i="11"/>
  <c r="H36" i="11"/>
  <c r="D37" i="11"/>
  <c r="F37" i="11"/>
  <c r="G37" i="11"/>
  <c r="H37" i="11"/>
  <c r="D38" i="11"/>
  <c r="F38" i="11"/>
  <c r="G38" i="11"/>
  <c r="H38" i="11"/>
  <c r="D39" i="11"/>
  <c r="F39" i="11"/>
  <c r="G39" i="11"/>
  <c r="H39" i="11"/>
  <c r="D40" i="11"/>
  <c r="F40" i="11"/>
  <c r="G40" i="11"/>
  <c r="H40" i="11"/>
  <c r="D41" i="11"/>
  <c r="F41" i="11"/>
  <c r="G41" i="11"/>
  <c r="H41" i="11"/>
  <c r="D42" i="11"/>
  <c r="F42" i="11"/>
  <c r="G42" i="11"/>
  <c r="H42" i="11"/>
  <c r="D43" i="11"/>
  <c r="F43" i="11"/>
  <c r="G43" i="11"/>
  <c r="H43" i="11"/>
  <c r="D44" i="11"/>
  <c r="F44" i="11"/>
  <c r="G44" i="11"/>
  <c r="H44" i="11"/>
  <c r="D45" i="11"/>
  <c r="F45" i="11"/>
  <c r="G45" i="11"/>
  <c r="H45" i="11"/>
  <c r="D46" i="11"/>
  <c r="F46" i="11"/>
  <c r="G46" i="11"/>
  <c r="H46" i="11"/>
  <c r="B47" i="11"/>
  <c r="J47" i="11"/>
  <c r="K47" i="11"/>
  <c r="L47" i="11"/>
  <c r="M47" i="11"/>
  <c r="N47" i="11"/>
  <c r="O47" i="11"/>
  <c r="P47" i="11"/>
  <c r="Q47" i="11"/>
  <c r="R47" i="11"/>
  <c r="S47" i="11"/>
  <c r="B48" i="11"/>
  <c r="E48" i="11"/>
  <c r="J48" i="11"/>
  <c r="K48" i="11"/>
  <c r="L48" i="11"/>
  <c r="M48" i="11"/>
  <c r="N48" i="11"/>
  <c r="O48" i="11"/>
  <c r="P48" i="11"/>
  <c r="Q48" i="11"/>
  <c r="R48" i="11"/>
  <c r="S48" i="11"/>
  <c r="M40" i="10"/>
  <c r="K40" i="10"/>
  <c r="I40" i="10"/>
  <c r="G40" i="10"/>
  <c r="E40" i="10"/>
  <c r="M39" i="10"/>
  <c r="K39" i="10"/>
  <c r="I39" i="10"/>
  <c r="G39" i="10"/>
  <c r="E39" i="10"/>
  <c r="L39" i="10" s="1"/>
  <c r="M38" i="10"/>
  <c r="K38" i="10"/>
  <c r="I38" i="10"/>
  <c r="G38" i="10"/>
  <c r="E38" i="10"/>
  <c r="M37" i="10"/>
  <c r="K37" i="10"/>
  <c r="I37" i="10"/>
  <c r="G37" i="10"/>
  <c r="E37" i="10"/>
  <c r="M36" i="10"/>
  <c r="K36" i="10"/>
  <c r="I36" i="10"/>
  <c r="G36" i="10"/>
  <c r="E36" i="10"/>
  <c r="M35" i="10"/>
  <c r="K35" i="10"/>
  <c r="I35" i="10"/>
  <c r="G35" i="10"/>
  <c r="E35" i="10"/>
  <c r="M34" i="10"/>
  <c r="K34" i="10"/>
  <c r="I34" i="10"/>
  <c r="G34" i="10"/>
  <c r="AJ34" i="10" s="1"/>
  <c r="E34" i="10"/>
  <c r="L34" i="10" s="1"/>
  <c r="M33" i="10"/>
  <c r="K33" i="10"/>
  <c r="I33" i="10"/>
  <c r="G33" i="10"/>
  <c r="E33" i="10"/>
  <c r="M32" i="10"/>
  <c r="K32" i="10"/>
  <c r="I32" i="10"/>
  <c r="G32" i="10"/>
  <c r="E32" i="10"/>
  <c r="M31" i="10"/>
  <c r="K31" i="10"/>
  <c r="I31" i="10"/>
  <c r="G31" i="10"/>
  <c r="E31" i="10"/>
  <c r="L31" i="10" s="1"/>
  <c r="M30" i="10"/>
  <c r="K30" i="10"/>
  <c r="I30" i="10"/>
  <c r="G30" i="10"/>
  <c r="E30" i="10"/>
  <c r="M29" i="10"/>
  <c r="K29" i="10"/>
  <c r="I29" i="10"/>
  <c r="G29" i="10"/>
  <c r="E29" i="10"/>
  <c r="M28" i="10"/>
  <c r="K28" i="10"/>
  <c r="I28" i="10"/>
  <c r="G28" i="10"/>
  <c r="E28" i="10"/>
  <c r="M27" i="10"/>
  <c r="K27" i="10"/>
  <c r="I27" i="10"/>
  <c r="G27" i="10"/>
  <c r="E27" i="10"/>
  <c r="M26" i="10"/>
  <c r="K26" i="10"/>
  <c r="I26" i="10"/>
  <c r="G26" i="10"/>
  <c r="AJ26" i="10" s="1"/>
  <c r="E26" i="10"/>
  <c r="M25" i="10"/>
  <c r="K25" i="10"/>
  <c r="I25" i="10"/>
  <c r="G25" i="10"/>
  <c r="E25" i="10"/>
  <c r="M24" i="10"/>
  <c r="K24" i="10"/>
  <c r="I24" i="10"/>
  <c r="G24" i="10"/>
  <c r="E24" i="10"/>
  <c r="M23" i="10"/>
  <c r="K23" i="10"/>
  <c r="I23" i="10"/>
  <c r="G23" i="10"/>
  <c r="E23" i="10"/>
  <c r="M22" i="10"/>
  <c r="K22" i="10"/>
  <c r="I22" i="10"/>
  <c r="G22" i="10"/>
  <c r="E22" i="10"/>
  <c r="M21" i="10"/>
  <c r="K21" i="10"/>
  <c r="I21" i="10"/>
  <c r="G21" i="10"/>
  <c r="E21" i="10"/>
  <c r="M20" i="10"/>
  <c r="K20" i="10"/>
  <c r="I20" i="10"/>
  <c r="G20" i="10"/>
  <c r="E20" i="10"/>
  <c r="M19" i="10"/>
  <c r="K19" i="10"/>
  <c r="I19" i="10"/>
  <c r="G19" i="10"/>
  <c r="E19" i="10"/>
  <c r="M18" i="10"/>
  <c r="K18" i="10"/>
  <c r="I18" i="10"/>
  <c r="G18" i="10"/>
  <c r="E18" i="10"/>
  <c r="M17" i="10"/>
  <c r="K17" i="10"/>
  <c r="I17" i="10"/>
  <c r="G17" i="10"/>
  <c r="E17" i="10"/>
  <c r="M16" i="10"/>
  <c r="K16" i="10"/>
  <c r="I16" i="10"/>
  <c r="G16" i="10"/>
  <c r="E16" i="10"/>
  <c r="M15" i="10"/>
  <c r="K15" i="10"/>
  <c r="I15" i="10"/>
  <c r="G15" i="10"/>
  <c r="E15" i="10"/>
  <c r="M14" i="10"/>
  <c r="K14" i="10"/>
  <c r="I14" i="10"/>
  <c r="G14" i="10"/>
  <c r="E14" i="10"/>
  <c r="M13" i="10"/>
  <c r="K13" i="10"/>
  <c r="I13" i="10"/>
  <c r="G13" i="10"/>
  <c r="E13" i="10"/>
  <c r="M12" i="10"/>
  <c r="K12" i="10"/>
  <c r="I12" i="10"/>
  <c r="G12" i="10"/>
  <c r="E12" i="10"/>
  <c r="M11" i="10"/>
  <c r="K11" i="10"/>
  <c r="I11" i="10"/>
  <c r="G11" i="10"/>
  <c r="E11" i="10"/>
  <c r="M10" i="10"/>
  <c r="K10" i="10"/>
  <c r="I10" i="10"/>
  <c r="G10" i="10"/>
  <c r="E10" i="10"/>
  <c r="M9" i="10"/>
  <c r="K9" i="10"/>
  <c r="I9" i="10"/>
  <c r="G9" i="10"/>
  <c r="E9" i="10"/>
  <c r="M8" i="10"/>
  <c r="K8" i="10"/>
  <c r="I8" i="10"/>
  <c r="G8" i="10"/>
  <c r="E8" i="10"/>
  <c r="M7" i="10"/>
  <c r="K7" i="10"/>
  <c r="I7" i="10"/>
  <c r="G7" i="10"/>
  <c r="E7" i="10"/>
  <c r="M6" i="10"/>
  <c r="K6" i="10"/>
  <c r="I6" i="10"/>
  <c r="G6" i="10"/>
  <c r="E6" i="10"/>
  <c r="M5" i="10"/>
  <c r="K5" i="10"/>
  <c r="I5" i="10"/>
  <c r="G5" i="10"/>
  <c r="E5" i="10"/>
  <c r="M4" i="10"/>
  <c r="K4" i="10"/>
  <c r="I4" i="10"/>
  <c r="G4" i="10"/>
  <c r="E4" i="10"/>
  <c r="M3" i="10"/>
  <c r="K3" i="10"/>
  <c r="I3" i="10"/>
  <c r="G3" i="10"/>
  <c r="E3" i="10"/>
  <c r="M2" i="10"/>
  <c r="K2" i="10"/>
  <c r="I2" i="10"/>
  <c r="G2" i="10"/>
  <c r="E2" i="10"/>
  <c r="B54" i="10"/>
  <c r="C54" i="10"/>
  <c r="E54" i="10"/>
  <c r="G54" i="10"/>
  <c r="H54" i="10"/>
  <c r="I54" i="10"/>
  <c r="Z54" i="10"/>
  <c r="B55" i="10"/>
  <c r="C55" i="10"/>
  <c r="E55" i="10"/>
  <c r="G55" i="10"/>
  <c r="H55" i="10"/>
  <c r="I55" i="10"/>
  <c r="F57" i="10"/>
  <c r="G57" i="10"/>
  <c r="H57" i="10"/>
  <c r="F58" i="10"/>
  <c r="G58" i="10"/>
  <c r="H58" i="10"/>
  <c r="F59" i="10"/>
  <c r="G59" i="10"/>
  <c r="H59" i="10"/>
  <c r="F60" i="10"/>
  <c r="G60" i="10"/>
  <c r="H60" i="10"/>
  <c r="F61" i="10"/>
  <c r="G61" i="10"/>
  <c r="H61" i="10"/>
  <c r="F62" i="10"/>
  <c r="G62" i="10"/>
  <c r="H62" i="10"/>
  <c r="M16" i="21"/>
  <c r="K16" i="21"/>
  <c r="I16" i="21"/>
  <c r="G16" i="21"/>
  <c r="E16" i="21"/>
  <c r="M15" i="21"/>
  <c r="K15" i="21"/>
  <c r="I15" i="21"/>
  <c r="G15" i="21"/>
  <c r="E15" i="21"/>
  <c r="M14" i="21"/>
  <c r="K14" i="21"/>
  <c r="I14" i="21"/>
  <c r="G14" i="21"/>
  <c r="E14" i="21"/>
  <c r="M13" i="21"/>
  <c r="K13" i="21"/>
  <c r="I13" i="21"/>
  <c r="G13" i="21"/>
  <c r="AG13" i="21" s="1"/>
  <c r="E13" i="21"/>
  <c r="L13" i="21" s="1"/>
  <c r="M12" i="21"/>
  <c r="K12" i="21"/>
  <c r="AG12" i="21" s="1"/>
  <c r="I12" i="21"/>
  <c r="G12" i="21"/>
  <c r="E12" i="21"/>
  <c r="M11" i="21"/>
  <c r="K11" i="21"/>
  <c r="I11" i="21"/>
  <c r="G11" i="21"/>
  <c r="E11" i="21"/>
  <c r="M10" i="21"/>
  <c r="K10" i="21"/>
  <c r="I10" i="21"/>
  <c r="G10" i="21"/>
  <c r="E10" i="21"/>
  <c r="M9" i="21"/>
  <c r="K9" i="21"/>
  <c r="I9" i="21"/>
  <c r="G9" i="21"/>
  <c r="E9" i="21"/>
  <c r="M8" i="21"/>
  <c r="K8" i="21"/>
  <c r="I8" i="21"/>
  <c r="G8" i="21"/>
  <c r="E8" i="21"/>
  <c r="M7" i="21"/>
  <c r="K7" i="21"/>
  <c r="I7" i="21"/>
  <c r="G7" i="21"/>
  <c r="E7" i="21"/>
  <c r="M6" i="21"/>
  <c r="K6" i="21"/>
  <c r="I6" i="21"/>
  <c r="G6" i="21"/>
  <c r="E6" i="21"/>
  <c r="M5" i="21"/>
  <c r="K5" i="21"/>
  <c r="I5" i="21"/>
  <c r="G5" i="21"/>
  <c r="E5" i="21"/>
  <c r="M4" i="21"/>
  <c r="K4" i="21"/>
  <c r="I4" i="21"/>
  <c r="G4" i="21"/>
  <c r="E4" i="21"/>
  <c r="M3" i="21"/>
  <c r="K3" i="21"/>
  <c r="I3" i="21"/>
  <c r="G3" i="21"/>
  <c r="E3" i="21"/>
  <c r="M2" i="21"/>
  <c r="K2" i="21"/>
  <c r="I2" i="21"/>
  <c r="G2" i="21"/>
  <c r="E2" i="21"/>
  <c r="AG14" i="21" l="1"/>
  <c r="L16" i="21"/>
  <c r="AG16" i="21"/>
  <c r="AN2" i="11"/>
  <c r="AN8" i="11"/>
  <c r="AN12" i="11"/>
  <c r="L16" i="11"/>
  <c r="L15" i="11"/>
  <c r="AN15" i="11"/>
  <c r="AN20" i="11"/>
  <c r="L22" i="11"/>
  <c r="AN5" i="11"/>
  <c r="AN22" i="11"/>
  <c r="AN9" i="11"/>
  <c r="D48" i="11"/>
  <c r="AN11" i="11"/>
  <c r="AN3" i="11"/>
  <c r="AN10" i="11"/>
  <c r="AN17" i="11"/>
  <c r="L12" i="11"/>
  <c r="AN13" i="11"/>
  <c r="AN4" i="11"/>
  <c r="AN7" i="11"/>
  <c r="L9" i="11"/>
  <c r="L11" i="11"/>
  <c r="L17" i="11"/>
  <c r="L24" i="11"/>
  <c r="L13" i="11"/>
  <c r="L14" i="11"/>
  <c r="AN16" i="11"/>
  <c r="AN23" i="11"/>
  <c r="F48" i="11"/>
  <c r="AN6" i="11"/>
  <c r="AN14" i="11"/>
  <c r="AN21" i="11"/>
  <c r="L20" i="11"/>
  <c r="AN18" i="11"/>
  <c r="F47" i="11"/>
  <c r="D47" i="11"/>
  <c r="L19" i="11"/>
  <c r="G47" i="11"/>
  <c r="H47" i="11"/>
  <c r="G48" i="11"/>
  <c r="H48" i="11"/>
  <c r="L36" i="10"/>
  <c r="AJ32" i="10"/>
  <c r="L37" i="10"/>
  <c r="L27" i="10"/>
  <c r="L28" i="10"/>
  <c r="L13" i="10"/>
  <c r="L8" i="10"/>
  <c r="AJ35" i="10"/>
  <c r="L6" i="10"/>
  <c r="L20" i="10"/>
  <c r="AJ23" i="10"/>
  <c r="L3" i="10"/>
  <c r="AJ6" i="10"/>
  <c r="L11" i="10"/>
  <c r="L17" i="10"/>
  <c r="L25" i="10"/>
  <c r="L4" i="10"/>
  <c r="AJ13" i="10"/>
  <c r="AJ19" i="10"/>
  <c r="AJ4" i="10"/>
  <c r="L7" i="10"/>
  <c r="L35" i="10"/>
  <c r="AJ38" i="10"/>
  <c r="L40" i="10"/>
  <c r="AJ20" i="10"/>
  <c r="L29" i="10"/>
  <c r="L32" i="10"/>
  <c r="AJ7" i="10"/>
  <c r="AJ28" i="10"/>
  <c r="AJ31" i="10"/>
  <c r="L9" i="10"/>
  <c r="L12" i="10"/>
  <c r="L15" i="10"/>
  <c r="L18" i="10"/>
  <c r="AJ40" i="10"/>
  <c r="AJ9" i="10"/>
  <c r="AJ12" i="10"/>
  <c r="AJ15" i="10"/>
  <c r="AJ18" i="10"/>
  <c r="L21" i="10"/>
  <c r="AJ24" i="10"/>
  <c r="AJ27" i="10"/>
  <c r="L30" i="10"/>
  <c r="L33" i="10"/>
  <c r="AJ30" i="10"/>
  <c r="AJ36" i="10"/>
  <c r="AJ21" i="10"/>
  <c r="AJ39" i="10"/>
  <c r="AJ5" i="10"/>
  <c r="L23" i="10"/>
  <c r="L26" i="10"/>
  <c r="L38" i="10"/>
  <c r="AJ11" i="10"/>
  <c r="AJ25" i="10"/>
  <c r="AJ33" i="10"/>
  <c r="AJ37" i="10"/>
  <c r="AJ17" i="10"/>
  <c r="AJ29" i="10"/>
  <c r="AJ3" i="10"/>
  <c r="L22" i="10"/>
  <c r="L5" i="10"/>
  <c r="L2" i="10"/>
  <c r="AJ2" i="10"/>
  <c r="L10" i="10"/>
  <c r="AJ10" i="10"/>
  <c r="L16" i="10"/>
  <c r="AJ16" i="10"/>
  <c r="L24" i="10"/>
  <c r="L14" i="10"/>
  <c r="AJ22" i="10"/>
  <c r="L19" i="10"/>
  <c r="AJ14" i="10"/>
  <c r="AJ8" i="10"/>
  <c r="AG2" i="21"/>
  <c r="L7" i="21"/>
  <c r="AG10" i="21"/>
  <c r="AG6" i="21"/>
  <c r="L11" i="21"/>
  <c r="AG7" i="21"/>
  <c r="AG11" i="21"/>
  <c r="L2" i="21"/>
  <c r="AG5" i="21"/>
  <c r="L10" i="21"/>
  <c r="L6" i="21"/>
  <c r="L12" i="21"/>
  <c r="L3" i="21"/>
  <c r="L5" i="21"/>
  <c r="AG9" i="21"/>
  <c r="AG3" i="21"/>
  <c r="AG4" i="21"/>
  <c r="L14" i="21"/>
  <c r="L9" i="21"/>
  <c r="L8" i="21"/>
  <c r="L15" i="21"/>
  <c r="L4" i="21"/>
  <c r="AG8" i="21"/>
  <c r="AG15" i="21"/>
  <c r="AL17" i="11" l="1"/>
  <c r="AL10" i="11"/>
  <c r="AL20" i="11"/>
  <c r="AL13" i="11"/>
  <c r="AL21" i="11"/>
  <c r="AH15" i="10"/>
  <c r="AH33" i="10"/>
  <c r="AI20" i="11" l="1"/>
  <c r="AL19" i="11"/>
  <c r="AH37" i="10"/>
  <c r="AH8" i="10"/>
  <c r="AH22" i="10"/>
  <c r="AL11" i="11"/>
  <c r="AL18" i="11"/>
  <c r="AL5" i="11"/>
  <c r="AL24" i="11"/>
  <c r="AL23" i="11"/>
  <c r="AL3" i="11"/>
  <c r="AL8" i="11"/>
  <c r="AL16" i="11"/>
  <c r="AL7" i="11"/>
  <c r="AL14" i="11"/>
  <c r="AI19" i="11"/>
  <c r="AL2" i="11"/>
  <c r="AL4" i="11"/>
  <c r="AL15" i="11"/>
  <c r="AL22" i="11"/>
  <c r="AL9" i="11"/>
  <c r="AL6" i="11"/>
  <c r="AL12" i="11"/>
  <c r="AH40" i="10"/>
  <c r="AH9" i="10"/>
  <c r="AH5" i="10"/>
  <c r="AH25" i="10"/>
  <c r="AH38" i="10"/>
  <c r="AH35" i="10"/>
  <c r="AH17" i="10"/>
  <c r="AH6" i="10"/>
  <c r="AH19" i="10"/>
  <c r="AH30" i="10"/>
  <c r="AH28" i="10"/>
  <c r="AH4" i="10"/>
  <c r="AH23" i="10"/>
  <c r="AH34" i="10"/>
  <c r="AH14" i="10"/>
  <c r="AH18" i="10"/>
  <c r="AH29" i="10"/>
  <c r="AH12" i="10"/>
  <c r="AH36" i="10"/>
  <c r="AH10" i="10"/>
  <c r="AH32" i="10"/>
  <c r="AH11" i="10"/>
  <c r="AH26" i="10"/>
  <c r="AH31" i="10"/>
  <c r="AH21" i="10"/>
  <c r="AH20" i="10"/>
  <c r="AH3" i="10"/>
  <c r="AH24" i="10"/>
  <c r="AH39" i="10"/>
  <c r="AH16" i="10"/>
  <c r="AH2" i="10"/>
  <c r="AH7" i="10"/>
  <c r="AH27" i="10"/>
  <c r="AH13" i="10"/>
  <c r="M6" i="6" l="1"/>
  <c r="K6" i="6"/>
  <c r="I6" i="6"/>
  <c r="G6" i="6"/>
  <c r="AJ6" i="6" s="1"/>
  <c r="E6" i="6"/>
  <c r="L6" i="6" s="1"/>
  <c r="M5" i="6"/>
  <c r="L5" i="6"/>
  <c r="K5" i="6"/>
  <c r="I5" i="6"/>
  <c r="G5" i="6"/>
  <c r="E5" i="6"/>
  <c r="M4" i="6"/>
  <c r="K4" i="6"/>
  <c r="I4" i="6"/>
  <c r="G4" i="6"/>
  <c r="AJ4" i="6" s="1"/>
  <c r="E4" i="6"/>
  <c r="M3" i="6"/>
  <c r="K3" i="6"/>
  <c r="I3" i="6"/>
  <c r="G3" i="6"/>
  <c r="AJ3" i="6" s="1"/>
  <c r="E3" i="6"/>
  <c r="L3" i="6" s="1"/>
  <c r="M2" i="6"/>
  <c r="K2" i="6"/>
  <c r="AJ2" i="6" s="1"/>
  <c r="I2" i="6"/>
  <c r="G2" i="6"/>
  <c r="E2" i="6"/>
  <c r="D8" i="6"/>
  <c r="F8" i="6"/>
  <c r="H8" i="6"/>
  <c r="L8" i="6"/>
  <c r="AJ5" i="6" l="1"/>
  <c r="L2" i="6"/>
  <c r="L4" i="6"/>
  <c r="AH3" i="6" l="1"/>
  <c r="AH5" i="6"/>
  <c r="AH6" i="6" l="1"/>
  <c r="AH4" i="6"/>
  <c r="AH2" i="6"/>
  <c r="AF20" i="3" l="1"/>
  <c r="AE3" i="3"/>
  <c r="AF3" i="3"/>
  <c r="AE4" i="3"/>
  <c r="AF4" i="3"/>
  <c r="AE5" i="3"/>
  <c r="AF5" i="3"/>
  <c r="AE6" i="3"/>
  <c r="AF6" i="3"/>
  <c r="AE7" i="3"/>
  <c r="AF7" i="3"/>
  <c r="AE8" i="3"/>
  <c r="AF8" i="3"/>
  <c r="AE9" i="3"/>
  <c r="AF9" i="3"/>
  <c r="AE10" i="3"/>
  <c r="AF10" i="3"/>
  <c r="AE11" i="3"/>
  <c r="AF11" i="3"/>
  <c r="AE12" i="3"/>
  <c r="AF12" i="3"/>
  <c r="AE13" i="3"/>
  <c r="AF13" i="3"/>
  <c r="AE14" i="3"/>
  <c r="AF14" i="3"/>
  <c r="AE15" i="3"/>
  <c r="AF15" i="3"/>
  <c r="AE16" i="3"/>
  <c r="AF16" i="3"/>
  <c r="AE17" i="3"/>
  <c r="AF17" i="3"/>
  <c r="AE18" i="3"/>
  <c r="AF18" i="3"/>
  <c r="AE19" i="3"/>
  <c r="AF19" i="3"/>
  <c r="AE20" i="3"/>
  <c r="AF2" i="3"/>
  <c r="AE2" i="3"/>
  <c r="Y39" i="3"/>
  <c r="X39" i="3"/>
  <c r="AB35" i="2"/>
  <c r="AF5" i="2" s="1"/>
  <c r="AA35" i="2"/>
  <c r="AG3" i="2" s="1"/>
  <c r="Z35" i="2"/>
  <c r="AS27" i="20"/>
  <c r="AS22" i="19"/>
  <c r="AS22" i="18"/>
  <c r="AS15" i="16"/>
  <c r="AS17" i="15"/>
  <c r="AS20" i="14"/>
  <c r="D30" i="4"/>
  <c r="F30" i="4"/>
  <c r="G30" i="4"/>
  <c r="H30" i="4"/>
  <c r="D31" i="4"/>
  <c r="F31" i="4"/>
  <c r="G31" i="4"/>
  <c r="H31" i="4"/>
  <c r="D32" i="4"/>
  <c r="F32" i="4"/>
  <c r="G32" i="4"/>
  <c r="H32" i="4"/>
  <c r="D33" i="4"/>
  <c r="F33" i="4"/>
  <c r="G33" i="4"/>
  <c r="H33" i="4"/>
  <c r="D34" i="4"/>
  <c r="F34" i="4"/>
  <c r="G34" i="4"/>
  <c r="H34" i="4"/>
  <c r="D35" i="4"/>
  <c r="F35" i="4"/>
  <c r="G35" i="4"/>
  <c r="H35" i="4"/>
  <c r="D36" i="4"/>
  <c r="F36" i="4"/>
  <c r="G36" i="4"/>
  <c r="H36" i="4"/>
  <c r="D37" i="4"/>
  <c r="F37" i="4"/>
  <c r="G37" i="4"/>
  <c r="H37" i="4"/>
  <c r="H48" i="4" s="1"/>
  <c r="D38" i="4"/>
  <c r="F38" i="4"/>
  <c r="G38" i="4"/>
  <c r="H38" i="4"/>
  <c r="D39" i="4"/>
  <c r="F39" i="4"/>
  <c r="G39" i="4"/>
  <c r="H39" i="4"/>
  <c r="D40" i="4"/>
  <c r="F40" i="4"/>
  <c r="G40" i="4"/>
  <c r="H40" i="4"/>
  <c r="D41" i="4"/>
  <c r="F41" i="4"/>
  <c r="G41" i="4"/>
  <c r="H41" i="4"/>
  <c r="D42" i="4"/>
  <c r="F42" i="4"/>
  <c r="G42" i="4"/>
  <c r="H42" i="4"/>
  <c r="F43" i="4"/>
  <c r="G43" i="4"/>
  <c r="F44" i="4"/>
  <c r="G44" i="4"/>
  <c r="F45" i="4"/>
  <c r="G45" i="4"/>
  <c r="F46" i="4"/>
  <c r="G46" i="4"/>
  <c r="F47" i="4"/>
  <c r="G47" i="4"/>
  <c r="E48" i="4"/>
  <c r="N48" i="4"/>
  <c r="O48" i="4"/>
  <c r="P48" i="4"/>
  <c r="Q48" i="4"/>
  <c r="R48" i="4"/>
  <c r="S48" i="4"/>
  <c r="T48" i="4"/>
  <c r="U48" i="4"/>
  <c r="V48" i="4"/>
  <c r="W48" i="4"/>
  <c r="Z48" i="4"/>
  <c r="AF16" i="2" l="1"/>
  <c r="AF12" i="2"/>
  <c r="AF8" i="2"/>
  <c r="AF4" i="2"/>
  <c r="AG17" i="2"/>
  <c r="AG13" i="2"/>
  <c r="AG9" i="2"/>
  <c r="AG5" i="2"/>
  <c r="AF11" i="2"/>
  <c r="AF3" i="2"/>
  <c r="AG15" i="2"/>
  <c r="AG7" i="2"/>
  <c r="AG2" i="2"/>
  <c r="AF14" i="2"/>
  <c r="AF10" i="2"/>
  <c r="AF6" i="2"/>
  <c r="AG16" i="2"/>
  <c r="AG12" i="2"/>
  <c r="AG8" i="2"/>
  <c r="AG4" i="2"/>
  <c r="AF15" i="2"/>
  <c r="AF7" i="2"/>
  <c r="AG11" i="2"/>
  <c r="AF2" i="2"/>
  <c r="AG14" i="2"/>
  <c r="AG10" i="2"/>
  <c r="AG6" i="2"/>
  <c r="AF17" i="2"/>
  <c r="AF13" i="2"/>
  <c r="AF9" i="2"/>
  <c r="D48" i="4"/>
  <c r="F48" i="4"/>
  <c r="G48" i="4"/>
  <c r="AS2" i="20" l="1"/>
  <c r="AT2" i="20"/>
  <c r="AS3" i="20"/>
  <c r="AT3" i="20"/>
  <c r="AS4" i="20"/>
  <c r="AT4" i="20"/>
  <c r="AS5" i="20"/>
  <c r="AT5" i="20"/>
  <c r="AS6" i="20"/>
  <c r="AT6" i="20"/>
  <c r="AS7" i="20"/>
  <c r="AT7" i="20"/>
  <c r="AS8" i="20"/>
  <c r="AT8" i="20"/>
  <c r="AS9" i="20"/>
  <c r="AT9" i="20"/>
  <c r="AS10" i="20"/>
  <c r="AT10" i="20"/>
  <c r="AS11" i="20"/>
  <c r="AT11" i="20"/>
  <c r="AS12" i="20"/>
  <c r="AT12" i="20"/>
  <c r="AS13" i="20"/>
  <c r="AT13" i="20"/>
  <c r="AS14" i="20"/>
  <c r="AT14" i="20"/>
  <c r="AS15" i="20"/>
  <c r="AT15" i="20"/>
  <c r="AS16" i="20"/>
  <c r="AT16" i="20"/>
  <c r="AS17" i="20"/>
  <c r="AT17" i="20"/>
  <c r="AS18" i="20"/>
  <c r="AT18" i="20"/>
  <c r="AS19" i="20"/>
  <c r="AT19" i="20"/>
  <c r="AS20" i="20"/>
  <c r="AT20" i="20"/>
  <c r="AS21" i="20"/>
  <c r="AT21" i="20"/>
  <c r="AS22" i="20"/>
  <c r="AT22" i="20"/>
  <c r="AS23" i="20"/>
  <c r="AT23" i="20"/>
  <c r="AS24" i="20"/>
  <c r="AT24" i="20"/>
  <c r="B25" i="20"/>
  <c r="C25" i="20"/>
  <c r="D25" i="20"/>
  <c r="E25" i="20"/>
  <c r="F25" i="20"/>
  <c r="G25" i="20"/>
  <c r="H25" i="20"/>
  <c r="I25" i="20"/>
  <c r="J25" i="20"/>
  <c r="K25" i="20"/>
  <c r="L25" i="20"/>
  <c r="M25" i="20"/>
  <c r="N25" i="20"/>
  <c r="O25" i="20"/>
  <c r="P25" i="20"/>
  <c r="Q25" i="20"/>
  <c r="R25" i="20"/>
  <c r="S25" i="20"/>
  <c r="T25" i="20"/>
  <c r="U25" i="20"/>
  <c r="V25" i="20"/>
  <c r="W25" i="20"/>
  <c r="X25" i="20"/>
  <c r="Y25" i="20"/>
  <c r="Z25" i="20"/>
  <c r="AA25" i="20"/>
  <c r="AB25" i="20"/>
  <c r="AC25" i="20"/>
  <c r="AD25" i="20"/>
  <c r="AE25" i="20"/>
  <c r="AF25" i="20"/>
  <c r="AT34" i="20" s="1"/>
  <c r="AG25" i="20"/>
  <c r="AS31" i="20" s="1"/>
  <c r="AH25" i="20"/>
  <c r="AI25" i="20"/>
  <c r="AJ25" i="20"/>
  <c r="AK25" i="20"/>
  <c r="AL25" i="20"/>
  <c r="AM25" i="20"/>
  <c r="AN25" i="20"/>
  <c r="AO25" i="20"/>
  <c r="AP25" i="20"/>
  <c r="AQ25" i="20"/>
  <c r="B26" i="20"/>
  <c r="C26" i="20"/>
  <c r="D26" i="20"/>
  <c r="E26" i="20"/>
  <c r="F26" i="20"/>
  <c r="G26" i="20"/>
  <c r="H26" i="20"/>
  <c r="I26" i="20"/>
  <c r="J26" i="20"/>
  <c r="K26" i="20"/>
  <c r="L26" i="20"/>
  <c r="M26" i="20"/>
  <c r="N26" i="20"/>
  <c r="O26" i="20"/>
  <c r="P26" i="20"/>
  <c r="Q26" i="20"/>
  <c r="R26" i="20"/>
  <c r="S26" i="20"/>
  <c r="T26" i="20"/>
  <c r="U26" i="20"/>
  <c r="V26" i="20"/>
  <c r="W26" i="20"/>
  <c r="X26" i="20"/>
  <c r="Y26" i="20"/>
  <c r="Z26" i="20"/>
  <c r="AA26" i="20"/>
  <c r="AB26" i="20"/>
  <c r="AC26" i="20"/>
  <c r="AD26" i="20"/>
  <c r="AE26" i="20"/>
  <c r="AF26" i="20"/>
  <c r="AG26" i="20"/>
  <c r="AH26" i="20"/>
  <c r="AI26" i="20"/>
  <c r="AJ26" i="20"/>
  <c r="AK26" i="20"/>
  <c r="AL26" i="20"/>
  <c r="AM26" i="20"/>
  <c r="AN26" i="20"/>
  <c r="AO26" i="20"/>
  <c r="AP26" i="20"/>
  <c r="AT32" i="20"/>
  <c r="AT35" i="20"/>
  <c r="AT38" i="20"/>
  <c r="AT41" i="20"/>
  <c r="B54" i="20"/>
  <c r="C54" i="20"/>
  <c r="D54" i="20"/>
  <c r="E54" i="20"/>
  <c r="F54" i="20"/>
  <c r="G54" i="20"/>
  <c r="H54" i="20"/>
  <c r="I54" i="20"/>
  <c r="J54" i="20"/>
  <c r="K54" i="20"/>
  <c r="L54" i="20"/>
  <c r="M54" i="20"/>
  <c r="N54" i="20"/>
  <c r="O54" i="20"/>
  <c r="P54" i="20"/>
  <c r="Q54" i="20"/>
  <c r="R54" i="20"/>
  <c r="S54" i="20"/>
  <c r="T54" i="20"/>
  <c r="U54" i="20"/>
  <c r="V54" i="20"/>
  <c r="W54" i="20"/>
  <c r="X54" i="20"/>
  <c r="Y54" i="20"/>
  <c r="Z54" i="20"/>
  <c r="AA54" i="20"/>
  <c r="AB54" i="20"/>
  <c r="AC54" i="20"/>
  <c r="AD54" i="20"/>
  <c r="AE54" i="20"/>
  <c r="AF54" i="20"/>
  <c r="AG54" i="20"/>
  <c r="AH54" i="20"/>
  <c r="AI54" i="20"/>
  <c r="AJ54" i="20"/>
  <c r="AK54" i="20"/>
  <c r="AL54" i="20"/>
  <c r="AM54" i="20"/>
  <c r="AN54" i="20"/>
  <c r="AO54" i="20"/>
  <c r="AP54" i="20"/>
  <c r="AQ54" i="20"/>
  <c r="B55" i="20"/>
  <c r="C55" i="20"/>
  <c r="D55" i="20"/>
  <c r="E55" i="20"/>
  <c r="F55" i="20"/>
  <c r="G55" i="20"/>
  <c r="H55" i="20"/>
  <c r="I55" i="20"/>
  <c r="J55" i="20"/>
  <c r="K55" i="20"/>
  <c r="L55" i="20"/>
  <c r="M55" i="20"/>
  <c r="N55" i="20"/>
  <c r="O55" i="20"/>
  <c r="P55" i="20"/>
  <c r="Q55" i="20"/>
  <c r="R55" i="20"/>
  <c r="S55" i="20"/>
  <c r="T55" i="20"/>
  <c r="U55" i="20"/>
  <c r="V55" i="20"/>
  <c r="W55" i="20"/>
  <c r="X55" i="20"/>
  <c r="Y55" i="20"/>
  <c r="Z55" i="20"/>
  <c r="AA55" i="20"/>
  <c r="AB55" i="20"/>
  <c r="AC55" i="20"/>
  <c r="AD55" i="20"/>
  <c r="AE55" i="20"/>
  <c r="AF55" i="20"/>
  <c r="AG55" i="20"/>
  <c r="AH55" i="20"/>
  <c r="AI55" i="20"/>
  <c r="AJ55" i="20"/>
  <c r="AK55" i="20"/>
  <c r="AL55" i="20"/>
  <c r="AM55" i="20"/>
  <c r="AN55" i="20"/>
  <c r="AO55" i="20"/>
  <c r="AP55" i="20"/>
  <c r="B20" i="19"/>
  <c r="C20" i="19"/>
  <c r="D20" i="19"/>
  <c r="E20" i="19"/>
  <c r="F20" i="19"/>
  <c r="G20" i="19"/>
  <c r="H20" i="19"/>
  <c r="I20" i="19"/>
  <c r="J20" i="19"/>
  <c r="K20" i="19"/>
  <c r="L20" i="19"/>
  <c r="M20" i="19"/>
  <c r="N20" i="19"/>
  <c r="O20" i="19"/>
  <c r="P20" i="19"/>
  <c r="Q20" i="19"/>
  <c r="R20" i="19"/>
  <c r="S20" i="19"/>
  <c r="T20" i="19"/>
  <c r="U20" i="19"/>
  <c r="V20" i="19"/>
  <c r="W20" i="19"/>
  <c r="X20" i="19"/>
  <c r="Y20" i="19"/>
  <c r="Z20" i="19"/>
  <c r="AA20" i="19"/>
  <c r="AB20" i="19"/>
  <c r="AC20" i="19"/>
  <c r="AD20" i="19"/>
  <c r="AE20" i="19"/>
  <c r="AF20" i="19"/>
  <c r="AG20" i="19"/>
  <c r="AH20" i="19"/>
  <c r="AI20" i="19"/>
  <c r="AJ20" i="19"/>
  <c r="AK20" i="19"/>
  <c r="AL20" i="19"/>
  <c r="AM20" i="19"/>
  <c r="AN20" i="19"/>
  <c r="AO20" i="19"/>
  <c r="AP20" i="19"/>
  <c r="AQ20" i="19"/>
  <c r="B21" i="19"/>
  <c r="C21" i="19"/>
  <c r="D21" i="19"/>
  <c r="E21" i="19"/>
  <c r="F21" i="19"/>
  <c r="G21" i="19"/>
  <c r="H21" i="19"/>
  <c r="I21" i="19"/>
  <c r="J21" i="19"/>
  <c r="K21" i="19"/>
  <c r="L21" i="19"/>
  <c r="M21" i="19"/>
  <c r="N21" i="19"/>
  <c r="O21" i="19"/>
  <c r="P21" i="19"/>
  <c r="Q21" i="19"/>
  <c r="R21" i="19"/>
  <c r="S21" i="19"/>
  <c r="T21" i="19"/>
  <c r="U21" i="19"/>
  <c r="V21" i="19"/>
  <c r="W21" i="19"/>
  <c r="X21" i="19"/>
  <c r="Y21" i="19"/>
  <c r="Z21" i="19"/>
  <c r="AA21" i="19"/>
  <c r="AB21" i="19"/>
  <c r="AC21" i="19"/>
  <c r="AD21" i="19"/>
  <c r="AE21" i="19"/>
  <c r="AF21" i="19"/>
  <c r="AG21" i="19"/>
  <c r="AH21" i="19"/>
  <c r="AI21" i="19"/>
  <c r="AJ21" i="19"/>
  <c r="AK21" i="19"/>
  <c r="AL21" i="19"/>
  <c r="AM21" i="19"/>
  <c r="AN21" i="19"/>
  <c r="AO21" i="19"/>
  <c r="AP21" i="19"/>
  <c r="AS28" i="19"/>
  <c r="B42" i="19"/>
  <c r="C42" i="19"/>
  <c r="D42" i="19"/>
  <c r="E42" i="19"/>
  <c r="F42" i="19"/>
  <c r="G42" i="19"/>
  <c r="H42" i="19"/>
  <c r="I42" i="19"/>
  <c r="J42" i="19"/>
  <c r="K42" i="19"/>
  <c r="L42" i="19"/>
  <c r="M42" i="19"/>
  <c r="N42" i="19"/>
  <c r="O42" i="19"/>
  <c r="P42" i="19"/>
  <c r="Q42" i="19"/>
  <c r="R42" i="19"/>
  <c r="S42" i="19"/>
  <c r="T42" i="19"/>
  <c r="U42" i="19"/>
  <c r="V42" i="19"/>
  <c r="W42" i="19"/>
  <c r="X42" i="19"/>
  <c r="Y42" i="19"/>
  <c r="Z42" i="19"/>
  <c r="AA42" i="19"/>
  <c r="AB42" i="19"/>
  <c r="AC42" i="19"/>
  <c r="AD42" i="19"/>
  <c r="AE42" i="19"/>
  <c r="AF42" i="19"/>
  <c r="AG42" i="19"/>
  <c r="AH42" i="19"/>
  <c r="AI42" i="19"/>
  <c r="AJ42" i="19"/>
  <c r="AK42" i="19"/>
  <c r="AL42" i="19"/>
  <c r="AM42" i="19"/>
  <c r="AN42" i="19"/>
  <c r="AO42" i="19"/>
  <c r="AP42" i="19"/>
  <c r="AQ42" i="19"/>
  <c r="AR42" i="19"/>
  <c r="B43" i="19"/>
  <c r="C43" i="19"/>
  <c r="D43" i="19"/>
  <c r="E43" i="19"/>
  <c r="F43" i="19"/>
  <c r="G43" i="19"/>
  <c r="H43" i="19"/>
  <c r="I43" i="19"/>
  <c r="J43" i="19"/>
  <c r="K43" i="19"/>
  <c r="L43" i="19"/>
  <c r="M43" i="19"/>
  <c r="N43" i="19"/>
  <c r="O43" i="19"/>
  <c r="P43" i="19"/>
  <c r="Q43" i="19"/>
  <c r="R43" i="19"/>
  <c r="S43" i="19"/>
  <c r="T43" i="19"/>
  <c r="U43" i="19"/>
  <c r="V43" i="19"/>
  <c r="W43" i="19"/>
  <c r="X43" i="19"/>
  <c r="Y43" i="19"/>
  <c r="Z43" i="19"/>
  <c r="AA43" i="19"/>
  <c r="AB43" i="19"/>
  <c r="AC43" i="19"/>
  <c r="AD43" i="19"/>
  <c r="AE43" i="19"/>
  <c r="AF43" i="19"/>
  <c r="AG43" i="19"/>
  <c r="AH43" i="19"/>
  <c r="AI43" i="19"/>
  <c r="AJ43" i="19"/>
  <c r="AK43" i="19"/>
  <c r="AL43" i="19"/>
  <c r="AM43" i="19"/>
  <c r="AN43" i="19"/>
  <c r="AO43" i="19"/>
  <c r="AP43" i="19"/>
  <c r="AS2" i="18"/>
  <c r="AT2" i="18"/>
  <c r="AS3" i="18"/>
  <c r="AT3" i="18"/>
  <c r="AS4" i="18"/>
  <c r="AT4" i="18"/>
  <c r="AS5" i="18"/>
  <c r="AT5" i="18"/>
  <c r="AS6" i="18"/>
  <c r="AT6" i="18"/>
  <c r="AS7" i="18"/>
  <c r="AT7" i="18"/>
  <c r="AS8" i="18"/>
  <c r="AT8" i="18"/>
  <c r="AS9" i="18"/>
  <c r="AT9" i="18"/>
  <c r="AS10" i="18"/>
  <c r="AT10" i="18"/>
  <c r="AS11" i="18"/>
  <c r="AT11" i="18"/>
  <c r="AS12" i="18"/>
  <c r="AT12" i="18"/>
  <c r="AS13" i="18"/>
  <c r="AT13" i="18"/>
  <c r="AS14" i="18"/>
  <c r="AT14" i="18"/>
  <c r="AS15" i="18"/>
  <c r="AT15" i="18"/>
  <c r="AS16" i="18"/>
  <c r="AT16" i="18"/>
  <c r="AS17" i="18"/>
  <c r="AT17" i="18"/>
  <c r="AS18" i="18"/>
  <c r="AT18" i="18"/>
  <c r="AS19" i="18"/>
  <c r="AT19" i="18"/>
  <c r="B20" i="18"/>
  <c r="C20" i="18"/>
  <c r="D20" i="18"/>
  <c r="E20" i="18"/>
  <c r="F20" i="18"/>
  <c r="G20" i="18"/>
  <c r="H20" i="18"/>
  <c r="I20" i="18"/>
  <c r="J20" i="18"/>
  <c r="K20" i="18"/>
  <c r="L20" i="18"/>
  <c r="M20" i="18"/>
  <c r="N20" i="18"/>
  <c r="O20" i="18"/>
  <c r="P20" i="18"/>
  <c r="Q20" i="18"/>
  <c r="R20" i="18"/>
  <c r="S20" i="18"/>
  <c r="T20" i="18"/>
  <c r="U20" i="18"/>
  <c r="V20" i="18"/>
  <c r="W20" i="18"/>
  <c r="X20" i="18"/>
  <c r="Y20" i="18"/>
  <c r="Z20" i="18"/>
  <c r="AA20" i="18"/>
  <c r="AB20" i="18"/>
  <c r="AC20" i="18"/>
  <c r="AD20" i="18"/>
  <c r="AE20" i="18"/>
  <c r="AF20" i="18"/>
  <c r="AT24" i="18" s="1"/>
  <c r="AG20" i="18"/>
  <c r="AS25" i="18" s="1"/>
  <c r="AH20" i="18"/>
  <c r="AI20" i="18"/>
  <c r="AJ20" i="18"/>
  <c r="AK20" i="18"/>
  <c r="AL20" i="18"/>
  <c r="AM20" i="18"/>
  <c r="AN20" i="18"/>
  <c r="AO20" i="18"/>
  <c r="AP20" i="18"/>
  <c r="AQ20" i="18"/>
  <c r="B21" i="18"/>
  <c r="C21" i="18"/>
  <c r="D21" i="18"/>
  <c r="E21" i="18"/>
  <c r="F21" i="18"/>
  <c r="G21" i="18"/>
  <c r="H21" i="18"/>
  <c r="I21" i="18"/>
  <c r="J21" i="18"/>
  <c r="K21" i="18"/>
  <c r="L21" i="18"/>
  <c r="M21" i="18"/>
  <c r="N21" i="18"/>
  <c r="O21" i="18"/>
  <c r="P21" i="18"/>
  <c r="Q21" i="18"/>
  <c r="R21" i="18"/>
  <c r="S21" i="18"/>
  <c r="T21" i="18"/>
  <c r="U21" i="18"/>
  <c r="V21" i="18"/>
  <c r="W21" i="18"/>
  <c r="X21" i="18"/>
  <c r="Y21" i="18"/>
  <c r="Z21" i="18"/>
  <c r="AA21" i="18"/>
  <c r="AB21" i="18"/>
  <c r="AC21" i="18"/>
  <c r="AD21" i="18"/>
  <c r="AE21" i="18"/>
  <c r="AF21" i="18"/>
  <c r="AG21" i="18"/>
  <c r="AH21" i="18"/>
  <c r="AI21" i="18"/>
  <c r="AJ21" i="18"/>
  <c r="AK21" i="18"/>
  <c r="AL21" i="18"/>
  <c r="AM21" i="18"/>
  <c r="AN21" i="18"/>
  <c r="AO21" i="18"/>
  <c r="AP21" i="18"/>
  <c r="B28" i="18"/>
  <c r="C28" i="18"/>
  <c r="D28" i="18"/>
  <c r="E28" i="18"/>
  <c r="F28" i="18"/>
  <c r="G28" i="18"/>
  <c r="H28" i="18"/>
  <c r="I28" i="18"/>
  <c r="J28" i="18"/>
  <c r="K28" i="18"/>
  <c r="L28" i="18"/>
  <c r="M28" i="18"/>
  <c r="N28" i="18"/>
  <c r="O28" i="18"/>
  <c r="P28" i="18"/>
  <c r="Q28" i="18"/>
  <c r="R28" i="18"/>
  <c r="S28" i="18"/>
  <c r="T28" i="18"/>
  <c r="U28" i="18"/>
  <c r="V28" i="18"/>
  <c r="W28" i="18"/>
  <c r="X28" i="18"/>
  <c r="Y28" i="18"/>
  <c r="Z28" i="18"/>
  <c r="AA28" i="18"/>
  <c r="AB28" i="18"/>
  <c r="AC28" i="18"/>
  <c r="AD28" i="18"/>
  <c r="AE28" i="18"/>
  <c r="AF28" i="18"/>
  <c r="AG28" i="18"/>
  <c r="AH28" i="18"/>
  <c r="AI28" i="18"/>
  <c r="AJ28" i="18"/>
  <c r="AK28" i="18"/>
  <c r="AL28" i="18"/>
  <c r="AM28" i="18"/>
  <c r="AN28" i="18"/>
  <c r="AO28" i="18"/>
  <c r="AP28" i="18"/>
  <c r="AQ28" i="18"/>
  <c r="B29" i="18"/>
  <c r="C29" i="18"/>
  <c r="D29" i="18"/>
  <c r="E29" i="18"/>
  <c r="F29" i="18"/>
  <c r="G29" i="18"/>
  <c r="H29" i="18"/>
  <c r="I29" i="18"/>
  <c r="J29" i="18"/>
  <c r="K29" i="18"/>
  <c r="L29" i="18"/>
  <c r="M29" i="18"/>
  <c r="N29" i="18"/>
  <c r="O29" i="18"/>
  <c r="P29" i="18"/>
  <c r="Q29" i="18"/>
  <c r="R29" i="18"/>
  <c r="S29" i="18"/>
  <c r="T29" i="18"/>
  <c r="U29" i="18"/>
  <c r="V29" i="18"/>
  <c r="W29" i="18"/>
  <c r="X29" i="18"/>
  <c r="Y29" i="18"/>
  <c r="Z29" i="18"/>
  <c r="AA29" i="18"/>
  <c r="AB29" i="18"/>
  <c r="AC29" i="18"/>
  <c r="AD29" i="18"/>
  <c r="AE29" i="18"/>
  <c r="AF29" i="18"/>
  <c r="AG29" i="18"/>
  <c r="AH29" i="18"/>
  <c r="AI29" i="18"/>
  <c r="AJ29" i="18"/>
  <c r="AK29" i="18"/>
  <c r="AL29" i="18"/>
  <c r="AM29" i="18"/>
  <c r="AN29" i="18"/>
  <c r="AO29" i="18"/>
  <c r="AP29" i="18"/>
  <c r="AS2" i="17"/>
  <c r="AT2" i="17"/>
  <c r="AS3" i="17"/>
  <c r="AT3" i="17"/>
  <c r="AS4" i="17"/>
  <c r="AT4" i="17"/>
  <c r="AS5" i="17"/>
  <c r="AT5" i="17"/>
  <c r="AS6" i="17"/>
  <c r="AT6" i="17"/>
  <c r="AS7" i="17"/>
  <c r="AT7" i="17"/>
  <c r="AS8" i="17"/>
  <c r="AT8" i="17"/>
  <c r="AS9" i="17"/>
  <c r="AT9" i="17"/>
  <c r="AS10" i="17"/>
  <c r="AT10" i="17"/>
  <c r="AS11" i="17"/>
  <c r="AT11" i="17"/>
  <c r="AS12" i="17"/>
  <c r="AT12" i="17"/>
  <c r="AS13" i="17"/>
  <c r="AT13" i="17"/>
  <c r="AS14" i="17"/>
  <c r="AT14" i="17"/>
  <c r="B15" i="17"/>
  <c r="C15" i="17"/>
  <c r="D15" i="17"/>
  <c r="E15" i="17"/>
  <c r="F15" i="17"/>
  <c r="G15" i="17"/>
  <c r="H15" i="17"/>
  <c r="I15" i="17"/>
  <c r="J15" i="17"/>
  <c r="K15" i="17"/>
  <c r="L15" i="17"/>
  <c r="M15" i="17"/>
  <c r="N15" i="17"/>
  <c r="O15" i="17"/>
  <c r="P15" i="17"/>
  <c r="Q15" i="17"/>
  <c r="R15" i="17"/>
  <c r="S15" i="17"/>
  <c r="T15" i="17"/>
  <c r="U15" i="17"/>
  <c r="V15" i="17"/>
  <c r="W15" i="17"/>
  <c r="X15" i="17"/>
  <c r="Y15" i="17"/>
  <c r="Z15" i="17"/>
  <c r="AA15" i="17"/>
  <c r="AB15" i="17"/>
  <c r="AC15" i="17"/>
  <c r="AD15" i="17"/>
  <c r="AE15" i="17"/>
  <c r="AF15" i="17"/>
  <c r="AG15" i="17"/>
  <c r="AS20" i="17" s="1"/>
  <c r="AH15" i="17"/>
  <c r="AI15" i="17"/>
  <c r="AJ15" i="17"/>
  <c r="AK15" i="17"/>
  <c r="AL15" i="17"/>
  <c r="AM15" i="17"/>
  <c r="AN15" i="17"/>
  <c r="AO15" i="17"/>
  <c r="AP15" i="17"/>
  <c r="AQ15" i="17"/>
  <c r="AQ30" i="17" s="1"/>
  <c r="AR30" i="17"/>
  <c r="B16" i="17"/>
  <c r="C16" i="17"/>
  <c r="D16" i="17"/>
  <c r="E16" i="17"/>
  <c r="F16" i="17"/>
  <c r="G16" i="17"/>
  <c r="H16" i="17"/>
  <c r="I16" i="17"/>
  <c r="J16" i="17"/>
  <c r="K16" i="17"/>
  <c r="L16" i="17"/>
  <c r="M16" i="17"/>
  <c r="N16" i="17"/>
  <c r="O16" i="17"/>
  <c r="P16" i="17"/>
  <c r="Q16" i="17"/>
  <c r="R16" i="17"/>
  <c r="S16" i="17"/>
  <c r="T16" i="17"/>
  <c r="U16" i="17"/>
  <c r="V16" i="17"/>
  <c r="W16" i="17"/>
  <c r="X16" i="17"/>
  <c r="Y16" i="17"/>
  <c r="Z16" i="17"/>
  <c r="AA16" i="17"/>
  <c r="AB16" i="17"/>
  <c r="AC16" i="17"/>
  <c r="AD16" i="17"/>
  <c r="AE16" i="17"/>
  <c r="AF16" i="17"/>
  <c r="AG16" i="17"/>
  <c r="AH16" i="17"/>
  <c r="AI16" i="17"/>
  <c r="AJ16" i="17"/>
  <c r="AK16" i="17"/>
  <c r="AL16" i="17"/>
  <c r="AM16" i="17"/>
  <c r="AN16" i="17"/>
  <c r="AO16" i="17"/>
  <c r="AP16" i="17"/>
  <c r="AS17" i="17"/>
  <c r="AS21" i="17"/>
  <c r="AS22" i="17"/>
  <c r="AS23" i="17"/>
  <c r="AS25" i="17"/>
  <c r="AT27" i="17"/>
  <c r="AS28" i="17"/>
  <c r="AT28" i="17"/>
  <c r="B30" i="17"/>
  <c r="C30" i="17"/>
  <c r="D30" i="17"/>
  <c r="E30" i="17"/>
  <c r="F30" i="17"/>
  <c r="G30" i="17"/>
  <c r="H30" i="17"/>
  <c r="I30" i="17"/>
  <c r="J30" i="17"/>
  <c r="K30" i="17"/>
  <c r="L30" i="17"/>
  <c r="M30" i="17"/>
  <c r="N30" i="17"/>
  <c r="O30" i="17"/>
  <c r="P30" i="17"/>
  <c r="Q30" i="17"/>
  <c r="R30" i="17"/>
  <c r="S30" i="17"/>
  <c r="T30" i="17"/>
  <c r="U30" i="17"/>
  <c r="V30" i="17"/>
  <c r="W30" i="17"/>
  <c r="X30" i="17"/>
  <c r="Y30" i="17"/>
  <c r="Z30" i="17"/>
  <c r="AA30" i="17"/>
  <c r="AB30" i="17"/>
  <c r="AC30" i="17"/>
  <c r="AD30" i="17"/>
  <c r="AE30" i="17"/>
  <c r="AF30" i="17"/>
  <c r="AG30" i="17"/>
  <c r="AH30" i="17"/>
  <c r="AI30" i="17"/>
  <c r="AJ30" i="17"/>
  <c r="AK30" i="17"/>
  <c r="AL30" i="17"/>
  <c r="AM30" i="17"/>
  <c r="AN30" i="17"/>
  <c r="AO30" i="17"/>
  <c r="AP30" i="17"/>
  <c r="B31" i="17"/>
  <c r="C31" i="17"/>
  <c r="D31" i="17"/>
  <c r="E31" i="17"/>
  <c r="F31" i="17"/>
  <c r="G31" i="17"/>
  <c r="H31" i="17"/>
  <c r="I31" i="17"/>
  <c r="J31" i="17"/>
  <c r="K31" i="17"/>
  <c r="L31" i="17"/>
  <c r="M31" i="17"/>
  <c r="N31" i="17"/>
  <c r="O31" i="17"/>
  <c r="P31" i="17"/>
  <c r="Q31" i="17"/>
  <c r="R31" i="17"/>
  <c r="S31" i="17"/>
  <c r="T31" i="17"/>
  <c r="U31" i="17"/>
  <c r="V31" i="17"/>
  <c r="W31" i="17"/>
  <c r="X31" i="17"/>
  <c r="Y31" i="17"/>
  <c r="Z31" i="17"/>
  <c r="AA31" i="17"/>
  <c r="AB31" i="17"/>
  <c r="AC31" i="17"/>
  <c r="AD31" i="17"/>
  <c r="AE31" i="17"/>
  <c r="AF31" i="17"/>
  <c r="AG31" i="17"/>
  <c r="AH31" i="17"/>
  <c r="AI31" i="17"/>
  <c r="AJ31" i="17"/>
  <c r="AK31" i="17"/>
  <c r="AL31" i="17"/>
  <c r="AM31" i="17"/>
  <c r="AN31" i="17"/>
  <c r="AO31" i="17"/>
  <c r="AP31" i="17"/>
  <c r="AS2" i="16"/>
  <c r="AT2" i="16"/>
  <c r="AS3" i="16"/>
  <c r="AT3" i="16"/>
  <c r="AS4" i="16"/>
  <c r="AT4" i="16"/>
  <c r="AS5" i="16"/>
  <c r="AT5" i="16"/>
  <c r="AS6" i="16"/>
  <c r="AT6" i="16"/>
  <c r="AS7" i="16"/>
  <c r="AT7" i="16"/>
  <c r="AS8" i="16"/>
  <c r="AT8" i="16"/>
  <c r="AS9" i="16"/>
  <c r="AT9" i="16"/>
  <c r="AS10" i="16"/>
  <c r="AT10" i="16"/>
  <c r="AS11" i="16"/>
  <c r="AT11" i="16"/>
  <c r="AS12" i="16"/>
  <c r="AT12" i="16"/>
  <c r="B13" i="16"/>
  <c r="C13" i="16"/>
  <c r="D13" i="16"/>
  <c r="E13" i="16"/>
  <c r="F13" i="16"/>
  <c r="G13" i="16"/>
  <c r="H13" i="16"/>
  <c r="I13" i="16"/>
  <c r="J13" i="16"/>
  <c r="K13" i="16"/>
  <c r="L13" i="16"/>
  <c r="M13" i="16"/>
  <c r="N13" i="16"/>
  <c r="O13" i="16"/>
  <c r="P13" i="16"/>
  <c r="Q13" i="16"/>
  <c r="R13" i="16"/>
  <c r="S13" i="16"/>
  <c r="T13" i="16"/>
  <c r="U13" i="16"/>
  <c r="V13" i="16"/>
  <c r="W13" i="16"/>
  <c r="X13" i="16"/>
  <c r="Y13" i="16"/>
  <c r="Z13" i="16"/>
  <c r="AA13" i="16"/>
  <c r="AB13" i="16"/>
  <c r="AC13" i="16"/>
  <c r="AD13" i="16"/>
  <c r="AE13" i="16"/>
  <c r="AF13" i="16"/>
  <c r="AT15" i="16" s="1"/>
  <c r="AG13" i="16"/>
  <c r="AH13" i="16"/>
  <c r="AI13" i="16"/>
  <c r="AJ13" i="16"/>
  <c r="AK13" i="16"/>
  <c r="AL13" i="16"/>
  <c r="AM13" i="16"/>
  <c r="AN13" i="16"/>
  <c r="AO13" i="16"/>
  <c r="AP13" i="16"/>
  <c r="AQ13" i="16"/>
  <c r="AQ24" i="16" s="1"/>
  <c r="AR24" i="16"/>
  <c r="B14" i="16"/>
  <c r="C14" i="16"/>
  <c r="D14" i="16"/>
  <c r="E14" i="16"/>
  <c r="F14" i="16"/>
  <c r="G14" i="16"/>
  <c r="H14" i="16"/>
  <c r="I14" i="16"/>
  <c r="J14" i="16"/>
  <c r="K14" i="16"/>
  <c r="L14" i="16"/>
  <c r="M14" i="16"/>
  <c r="N14" i="16"/>
  <c r="O14" i="16"/>
  <c r="P14" i="16"/>
  <c r="Q14" i="16"/>
  <c r="R14" i="16"/>
  <c r="S14" i="16"/>
  <c r="T14" i="16"/>
  <c r="U14" i="16"/>
  <c r="V14" i="16"/>
  <c r="W14" i="16"/>
  <c r="X14" i="16"/>
  <c r="Y14" i="16"/>
  <c r="Z14" i="16"/>
  <c r="AA14" i="16"/>
  <c r="AB14" i="16"/>
  <c r="AC14" i="16"/>
  <c r="AD14" i="16"/>
  <c r="AE14" i="16"/>
  <c r="AF14" i="16"/>
  <c r="AG14" i="16"/>
  <c r="AH14" i="16"/>
  <c r="AI14" i="16"/>
  <c r="AJ14" i="16"/>
  <c r="AK14" i="16"/>
  <c r="AL14" i="16"/>
  <c r="AM14" i="16"/>
  <c r="AN14" i="16"/>
  <c r="AO14" i="16"/>
  <c r="AP14" i="16"/>
  <c r="AT23" i="16"/>
  <c r="B24" i="16"/>
  <c r="C24" i="16"/>
  <c r="D24" i="16"/>
  <c r="E24" i="16"/>
  <c r="F24" i="16"/>
  <c r="G24" i="16"/>
  <c r="H24" i="16"/>
  <c r="I24" i="16"/>
  <c r="J24" i="16"/>
  <c r="K24" i="16"/>
  <c r="L24" i="16"/>
  <c r="M24" i="16"/>
  <c r="N24" i="16"/>
  <c r="O24" i="16"/>
  <c r="P24" i="16"/>
  <c r="Q24" i="16"/>
  <c r="R24" i="16"/>
  <c r="S24" i="16"/>
  <c r="T24" i="16"/>
  <c r="U24" i="16"/>
  <c r="V24" i="16"/>
  <c r="W24" i="16"/>
  <c r="X24" i="16"/>
  <c r="Y24" i="16"/>
  <c r="Z24" i="16"/>
  <c r="AA24" i="16"/>
  <c r="AB24" i="16"/>
  <c r="AC24" i="16"/>
  <c r="AD24" i="16"/>
  <c r="AE24" i="16"/>
  <c r="AF24" i="16"/>
  <c r="AG24" i="16"/>
  <c r="AH24" i="16"/>
  <c r="AI24" i="16"/>
  <c r="AJ24" i="16"/>
  <c r="AK24" i="16"/>
  <c r="AL24" i="16"/>
  <c r="AM24" i="16"/>
  <c r="AN24" i="16"/>
  <c r="AO24" i="16"/>
  <c r="AP24" i="16"/>
  <c r="B25" i="16"/>
  <c r="C25" i="16"/>
  <c r="D25" i="16"/>
  <c r="E25" i="16"/>
  <c r="F25" i="16"/>
  <c r="G25" i="16"/>
  <c r="H25" i="16"/>
  <c r="I25" i="16"/>
  <c r="J25" i="16"/>
  <c r="K25" i="16"/>
  <c r="L25" i="16"/>
  <c r="M25" i="16"/>
  <c r="N25" i="16"/>
  <c r="O25" i="16"/>
  <c r="P25" i="16"/>
  <c r="Q25" i="16"/>
  <c r="R25" i="16"/>
  <c r="S25" i="16"/>
  <c r="T25" i="16"/>
  <c r="U25" i="16"/>
  <c r="V25" i="16"/>
  <c r="W25" i="16"/>
  <c r="X25" i="16"/>
  <c r="Y25" i="16"/>
  <c r="Z25" i="16"/>
  <c r="AA25" i="16"/>
  <c r="AB25" i="16"/>
  <c r="AC25" i="16"/>
  <c r="AD25" i="16"/>
  <c r="AE25" i="16"/>
  <c r="AF25" i="16"/>
  <c r="AG25" i="16"/>
  <c r="AH25" i="16"/>
  <c r="AI25" i="16"/>
  <c r="AJ25" i="16"/>
  <c r="AK25" i="16"/>
  <c r="AL25" i="16"/>
  <c r="AM25" i="16"/>
  <c r="AN25" i="16"/>
  <c r="AO25" i="16"/>
  <c r="AP25" i="16"/>
  <c r="AS2" i="15"/>
  <c r="AT2" i="15"/>
  <c r="AS3" i="15"/>
  <c r="AT3" i="15"/>
  <c r="AS4" i="15"/>
  <c r="AT4" i="15"/>
  <c r="AS5" i="15"/>
  <c r="AT5" i="15"/>
  <c r="AS6" i="15"/>
  <c r="AT6" i="15"/>
  <c r="AS7" i="15"/>
  <c r="AT7" i="15"/>
  <c r="AS8" i="15"/>
  <c r="AT8" i="15"/>
  <c r="AS9" i="15"/>
  <c r="AT9" i="15"/>
  <c r="AS10" i="15"/>
  <c r="AT10" i="15"/>
  <c r="AS11" i="15"/>
  <c r="AT11" i="15"/>
  <c r="AS12" i="15"/>
  <c r="AT12" i="15"/>
  <c r="AS13" i="15"/>
  <c r="AT13" i="15"/>
  <c r="AS14" i="15"/>
  <c r="AT14" i="15"/>
  <c r="B15" i="15"/>
  <c r="C15" i="15"/>
  <c r="D15" i="15"/>
  <c r="E15" i="15"/>
  <c r="F15" i="15"/>
  <c r="G15" i="15"/>
  <c r="H15" i="15"/>
  <c r="I15" i="15"/>
  <c r="J15" i="15"/>
  <c r="K15" i="15"/>
  <c r="L15" i="15"/>
  <c r="M15" i="15"/>
  <c r="N15" i="15"/>
  <c r="O15" i="15"/>
  <c r="P15" i="15"/>
  <c r="Q15" i="15"/>
  <c r="R15" i="15"/>
  <c r="S15" i="15"/>
  <c r="T15" i="15"/>
  <c r="U15" i="15"/>
  <c r="V15" i="15"/>
  <c r="W15" i="15"/>
  <c r="X15" i="15"/>
  <c r="Y15" i="15"/>
  <c r="Z15" i="15"/>
  <c r="AA15" i="15"/>
  <c r="AB15" i="15"/>
  <c r="AC15" i="15"/>
  <c r="AD15" i="15"/>
  <c r="AE15" i="15"/>
  <c r="AF15" i="15"/>
  <c r="AG15" i="15"/>
  <c r="AH15" i="15"/>
  <c r="AI15" i="15"/>
  <c r="AJ15" i="15"/>
  <c r="AK15" i="15"/>
  <c r="AL15" i="15"/>
  <c r="AM15" i="15"/>
  <c r="AN15" i="15"/>
  <c r="AO15" i="15"/>
  <c r="AP15" i="15"/>
  <c r="AQ15" i="15"/>
  <c r="B16" i="15"/>
  <c r="C16" i="15"/>
  <c r="D16" i="15"/>
  <c r="E16" i="15"/>
  <c r="F16" i="15"/>
  <c r="G16" i="15"/>
  <c r="H16" i="15"/>
  <c r="I16" i="15"/>
  <c r="J16" i="15"/>
  <c r="K16" i="15"/>
  <c r="L16" i="15"/>
  <c r="M16" i="15"/>
  <c r="N16" i="15"/>
  <c r="O16" i="15"/>
  <c r="P16" i="15"/>
  <c r="Q16" i="15"/>
  <c r="R16" i="15"/>
  <c r="S16" i="15"/>
  <c r="T16" i="15"/>
  <c r="U16" i="15"/>
  <c r="V16" i="15"/>
  <c r="W16" i="15"/>
  <c r="X16" i="15"/>
  <c r="Y16" i="15"/>
  <c r="Z16" i="15"/>
  <c r="AA16" i="15"/>
  <c r="AB16" i="15"/>
  <c r="AC16" i="15"/>
  <c r="AD16" i="15"/>
  <c r="AE16" i="15"/>
  <c r="AF16" i="15"/>
  <c r="AG16" i="15"/>
  <c r="AH16" i="15"/>
  <c r="AI16" i="15"/>
  <c r="AJ16" i="15"/>
  <c r="AK16" i="15"/>
  <c r="AL16" i="15"/>
  <c r="AM16" i="15"/>
  <c r="AN16" i="15"/>
  <c r="AO16" i="15"/>
  <c r="AP16" i="15"/>
  <c r="AT17" i="15"/>
  <c r="AT18" i="15"/>
  <c r="AT20" i="15"/>
  <c r="AT22" i="15"/>
  <c r="AT23" i="15"/>
  <c r="AS24" i="15"/>
  <c r="AT25" i="15"/>
  <c r="AT26" i="15"/>
  <c r="AT28" i="15"/>
  <c r="B29" i="15"/>
  <c r="C29" i="15"/>
  <c r="D29" i="15"/>
  <c r="E29" i="15"/>
  <c r="F29" i="15"/>
  <c r="G29" i="15"/>
  <c r="H29" i="15"/>
  <c r="I29" i="15"/>
  <c r="J29" i="15"/>
  <c r="K29" i="15"/>
  <c r="L29" i="15"/>
  <c r="M29" i="15"/>
  <c r="N29" i="15"/>
  <c r="O29" i="15"/>
  <c r="P29" i="15"/>
  <c r="Q29" i="15"/>
  <c r="R29" i="15"/>
  <c r="S29" i="15"/>
  <c r="T29" i="15"/>
  <c r="U29" i="15"/>
  <c r="V29" i="15"/>
  <c r="W29" i="15"/>
  <c r="X29" i="15"/>
  <c r="Y29" i="15"/>
  <c r="Z29" i="15"/>
  <c r="AA29" i="15"/>
  <c r="AB29" i="15"/>
  <c r="AC29" i="15"/>
  <c r="AD29" i="15"/>
  <c r="AE29" i="15"/>
  <c r="AF29" i="15"/>
  <c r="AG29" i="15"/>
  <c r="AH29" i="15"/>
  <c r="AI29" i="15"/>
  <c r="AJ29" i="15"/>
  <c r="AK29" i="15"/>
  <c r="AL29" i="15"/>
  <c r="AM29" i="15"/>
  <c r="AN29" i="15"/>
  <c r="AO29" i="15"/>
  <c r="AP29" i="15"/>
  <c r="AQ29" i="15"/>
  <c r="B30" i="15"/>
  <c r="C30" i="15"/>
  <c r="D30" i="15"/>
  <c r="E30" i="15"/>
  <c r="F30" i="15"/>
  <c r="G30" i="15"/>
  <c r="H30" i="15"/>
  <c r="I30" i="15"/>
  <c r="J30" i="15"/>
  <c r="K30" i="15"/>
  <c r="L30" i="15"/>
  <c r="M30" i="15"/>
  <c r="N30" i="15"/>
  <c r="O30" i="15"/>
  <c r="P30" i="15"/>
  <c r="Q30" i="15"/>
  <c r="R30" i="15"/>
  <c r="S30" i="15"/>
  <c r="T30" i="15"/>
  <c r="U30" i="15"/>
  <c r="V30" i="15"/>
  <c r="W30" i="15"/>
  <c r="X30" i="15"/>
  <c r="Y30" i="15"/>
  <c r="Z30" i="15"/>
  <c r="AA30" i="15"/>
  <c r="AB30" i="15"/>
  <c r="AC30" i="15"/>
  <c r="AD30" i="15"/>
  <c r="AE30" i="15"/>
  <c r="AF30" i="15"/>
  <c r="AG30" i="15"/>
  <c r="AH30" i="15"/>
  <c r="AI30" i="15"/>
  <c r="AJ30" i="15"/>
  <c r="AK30" i="15"/>
  <c r="AL30" i="15"/>
  <c r="AM30" i="15"/>
  <c r="AN30" i="15"/>
  <c r="AO30" i="15"/>
  <c r="AP30" i="15"/>
  <c r="AS2" i="14"/>
  <c r="AT2" i="14"/>
  <c r="AS3" i="14"/>
  <c r="AT3" i="14"/>
  <c r="AS4" i="14"/>
  <c r="AT4" i="14"/>
  <c r="AS5" i="14"/>
  <c r="AT5" i="14"/>
  <c r="AS6" i="14"/>
  <c r="AT6" i="14"/>
  <c r="AS7" i="14"/>
  <c r="AT7" i="14"/>
  <c r="AS8" i="14"/>
  <c r="AT8" i="14"/>
  <c r="AS9" i="14"/>
  <c r="AT9" i="14"/>
  <c r="AS10" i="14"/>
  <c r="AT10" i="14"/>
  <c r="AS11" i="14"/>
  <c r="AT11" i="14"/>
  <c r="AS12" i="14"/>
  <c r="AT12" i="14"/>
  <c r="AS13" i="14"/>
  <c r="AT13" i="14"/>
  <c r="AS14" i="14"/>
  <c r="AT14" i="14"/>
  <c r="AS15" i="14"/>
  <c r="AT15" i="14"/>
  <c r="AS16" i="14"/>
  <c r="AT16" i="14"/>
  <c r="AS17" i="14"/>
  <c r="AT17" i="14"/>
  <c r="B18" i="14"/>
  <c r="C18" i="14"/>
  <c r="D18" i="14"/>
  <c r="E18" i="14"/>
  <c r="F18" i="14"/>
  <c r="G18" i="14"/>
  <c r="H18" i="14"/>
  <c r="I18" i="14"/>
  <c r="J18" i="14"/>
  <c r="K18" i="14"/>
  <c r="L18" i="14"/>
  <c r="M18" i="14"/>
  <c r="N18" i="14"/>
  <c r="O18" i="14"/>
  <c r="P18" i="14"/>
  <c r="Q18" i="14"/>
  <c r="R18" i="14"/>
  <c r="S18" i="14"/>
  <c r="T18" i="14"/>
  <c r="U18" i="14"/>
  <c r="V18" i="14"/>
  <c r="W18" i="14"/>
  <c r="X18" i="14"/>
  <c r="Y18" i="14"/>
  <c r="Z18" i="14"/>
  <c r="AA18" i="14"/>
  <c r="AB18" i="14"/>
  <c r="AC18" i="14"/>
  <c r="AD18" i="14"/>
  <c r="AE18" i="14"/>
  <c r="AF18" i="14"/>
  <c r="AT23" i="14" s="1"/>
  <c r="AG18" i="14"/>
  <c r="AH18" i="14"/>
  <c r="AI18" i="14"/>
  <c r="AJ18" i="14"/>
  <c r="AK18" i="14"/>
  <c r="AL18" i="14"/>
  <c r="AM18" i="14"/>
  <c r="AN18" i="14"/>
  <c r="AO18" i="14"/>
  <c r="AP18" i="14"/>
  <c r="AQ18" i="14"/>
  <c r="B19" i="14"/>
  <c r="C19" i="14"/>
  <c r="D19" i="14"/>
  <c r="E19" i="14"/>
  <c r="F19" i="14"/>
  <c r="G19" i="14"/>
  <c r="H19" i="14"/>
  <c r="I19" i="14"/>
  <c r="J19" i="14"/>
  <c r="K19" i="14"/>
  <c r="L19" i="14"/>
  <c r="M19" i="14"/>
  <c r="N19" i="14"/>
  <c r="O19" i="14"/>
  <c r="P19" i="14"/>
  <c r="Q19" i="14"/>
  <c r="R19" i="14"/>
  <c r="S19" i="14"/>
  <c r="T19" i="14"/>
  <c r="U19" i="14"/>
  <c r="V19" i="14"/>
  <c r="W19" i="14"/>
  <c r="X19" i="14"/>
  <c r="Y19" i="14"/>
  <c r="Z19" i="14"/>
  <c r="AA19" i="14"/>
  <c r="AB19" i="14"/>
  <c r="AC19" i="14"/>
  <c r="AD19" i="14"/>
  <c r="AE19" i="14"/>
  <c r="AF19" i="14"/>
  <c r="AG19" i="14"/>
  <c r="AH19" i="14"/>
  <c r="AI19" i="14"/>
  <c r="AJ19" i="14"/>
  <c r="AK19" i="14"/>
  <c r="AL19" i="14"/>
  <c r="AM19" i="14"/>
  <c r="AN19" i="14"/>
  <c r="AO19" i="14"/>
  <c r="AP19" i="14"/>
  <c r="AV20" i="14"/>
  <c r="AW20" i="14"/>
  <c r="AT21" i="14"/>
  <c r="AV21" i="14"/>
  <c r="AW21" i="14"/>
  <c r="AV22" i="14"/>
  <c r="AW22" i="14"/>
  <c r="AV23" i="14"/>
  <c r="AW23" i="14"/>
  <c r="AV24" i="14"/>
  <c r="AW24" i="14"/>
  <c r="AV25" i="14"/>
  <c r="AW25" i="14"/>
  <c r="AV26" i="14"/>
  <c r="AW26" i="14"/>
  <c r="AV27" i="14"/>
  <c r="AW27" i="14"/>
  <c r="AV28" i="14"/>
  <c r="AW28" i="14"/>
  <c r="AV29" i="14"/>
  <c r="AW29" i="14"/>
  <c r="AV30" i="14"/>
  <c r="AW30" i="14"/>
  <c r="AV31" i="14"/>
  <c r="AW31" i="14"/>
  <c r="AV32" i="14"/>
  <c r="AW32" i="14"/>
  <c r="AV33" i="14"/>
  <c r="AW33" i="14"/>
  <c r="AV34" i="14"/>
  <c r="AW34" i="14"/>
  <c r="AV35" i="14"/>
  <c r="AW35" i="14"/>
  <c r="AV36" i="14"/>
  <c r="AW36" i="14"/>
  <c r="AT37" i="14"/>
  <c r="AV37" i="14"/>
  <c r="AW37" i="14"/>
  <c r="AV38" i="14"/>
  <c r="AW38" i="14"/>
  <c r="B39" i="14"/>
  <c r="C39" i="14"/>
  <c r="D39" i="14"/>
  <c r="E39" i="14"/>
  <c r="F39" i="14"/>
  <c r="G39" i="14"/>
  <c r="H39" i="14"/>
  <c r="I39" i="14"/>
  <c r="J39" i="14"/>
  <c r="K39" i="14"/>
  <c r="L39" i="14"/>
  <c r="M39" i="14"/>
  <c r="N39" i="14"/>
  <c r="O39" i="14"/>
  <c r="P39" i="14"/>
  <c r="Q39" i="14"/>
  <c r="R39" i="14"/>
  <c r="S39" i="14"/>
  <c r="T39" i="14"/>
  <c r="U39" i="14"/>
  <c r="V39" i="14"/>
  <c r="W39" i="14"/>
  <c r="X39" i="14"/>
  <c r="Y39" i="14"/>
  <c r="Z39" i="14"/>
  <c r="AA39" i="14"/>
  <c r="AB39" i="14"/>
  <c r="AC39" i="14"/>
  <c r="AD39" i="14"/>
  <c r="AE39" i="14"/>
  <c r="AF39" i="14"/>
  <c r="AW39" i="14" s="1"/>
  <c r="AG39" i="14"/>
  <c r="AV39" i="14" s="1"/>
  <c r="AH39" i="14"/>
  <c r="AI39" i="14"/>
  <c r="AJ39" i="14"/>
  <c r="AK39" i="14"/>
  <c r="AL39" i="14"/>
  <c r="AM39" i="14"/>
  <c r="AN39" i="14"/>
  <c r="AO39" i="14"/>
  <c r="AP39" i="14"/>
  <c r="AQ39" i="14"/>
  <c r="AR39" i="14"/>
  <c r="B40" i="14"/>
  <c r="C40" i="14"/>
  <c r="D40" i="14"/>
  <c r="E40" i="14"/>
  <c r="F40" i="14"/>
  <c r="G40" i="14"/>
  <c r="H40" i="14"/>
  <c r="I40" i="14"/>
  <c r="J40" i="14"/>
  <c r="K40" i="14"/>
  <c r="L40" i="14"/>
  <c r="M40" i="14"/>
  <c r="N40" i="14"/>
  <c r="O40" i="14"/>
  <c r="P40" i="14"/>
  <c r="Q40" i="14"/>
  <c r="R40" i="14"/>
  <c r="S40" i="14"/>
  <c r="T40" i="14"/>
  <c r="U40" i="14"/>
  <c r="V40" i="14"/>
  <c r="W40" i="14"/>
  <c r="X40" i="14"/>
  <c r="Y40" i="14"/>
  <c r="Z40" i="14"/>
  <c r="AA40" i="14"/>
  <c r="AB40" i="14"/>
  <c r="AC40" i="14"/>
  <c r="AD40" i="14"/>
  <c r="AE40" i="14"/>
  <c r="AF40" i="14"/>
  <c r="AG40" i="14"/>
  <c r="AH40" i="14"/>
  <c r="AI40" i="14"/>
  <c r="AJ40" i="14"/>
  <c r="AK40" i="14"/>
  <c r="AL40" i="14"/>
  <c r="AM40" i="14"/>
  <c r="AN40" i="14"/>
  <c r="AO40" i="14"/>
  <c r="AP40" i="14"/>
  <c r="AT51" i="20" l="1"/>
  <c r="AT48" i="20"/>
  <c r="AS38" i="20"/>
  <c r="AT49" i="20"/>
  <c r="AT46" i="20"/>
  <c r="AS43" i="20"/>
  <c r="AT40" i="20"/>
  <c r="AT43" i="20"/>
  <c r="AT27" i="20"/>
  <c r="AT33" i="20"/>
  <c r="AT30" i="20"/>
  <c r="AU38" i="20"/>
  <c r="AT32" i="19"/>
  <c r="AT41" i="19"/>
  <c r="AT30" i="19"/>
  <c r="AT33" i="19"/>
  <c r="AS25" i="19"/>
  <c r="AS23" i="19"/>
  <c r="AS35" i="19"/>
  <c r="AS31" i="19"/>
  <c r="AS26" i="19"/>
  <c r="AS41" i="19"/>
  <c r="AU41" i="19" s="1"/>
  <c r="AS33" i="19"/>
  <c r="AT28" i="19"/>
  <c r="AU28" i="19" s="1"/>
  <c r="AS40" i="19"/>
  <c r="AS34" i="19"/>
  <c r="AS32" i="19"/>
  <c r="AU32" i="19" s="1"/>
  <c r="AS27" i="19"/>
  <c r="AT22" i="19"/>
  <c r="AU22" i="19" s="1"/>
  <c r="AS29" i="19"/>
  <c r="AT24" i="19"/>
  <c r="AS37" i="19"/>
  <c r="AS39" i="19"/>
  <c r="AS36" i="19"/>
  <c r="AS24" i="19"/>
  <c r="AT26" i="18"/>
  <c r="AS29" i="17"/>
  <c r="AS27" i="17"/>
  <c r="AS19" i="17"/>
  <c r="AS15" i="17"/>
  <c r="AS24" i="17"/>
  <c r="AS26" i="17"/>
  <c r="AS18" i="17"/>
  <c r="AS30" i="17" s="1"/>
  <c r="AU27" i="17"/>
  <c r="AS21" i="14"/>
  <c r="AV18" i="14"/>
  <c r="AS24" i="14"/>
  <c r="AS23" i="14"/>
  <c r="AU23" i="14" s="1"/>
  <c r="AS30" i="14"/>
  <c r="AS32" i="14"/>
  <c r="AT29" i="14"/>
  <c r="AS38" i="14"/>
  <c r="AS22" i="14"/>
  <c r="AS31" i="14"/>
  <c r="AU29" i="17"/>
  <c r="AS37" i="20"/>
  <c r="AS32" i="20"/>
  <c r="AU32" i="20" s="1"/>
  <c r="AU27" i="20"/>
  <c r="AT25" i="19"/>
  <c r="AS35" i="14"/>
  <c r="AS27" i="14"/>
  <c r="AS18" i="14"/>
  <c r="AS20" i="16"/>
  <c r="AT29" i="17"/>
  <c r="AT18" i="17"/>
  <c r="AS23" i="18"/>
  <c r="AT34" i="19"/>
  <c r="AT23" i="19"/>
  <c r="AS29" i="20"/>
  <c r="AS51" i="20"/>
  <c r="AU51" i="20" s="1"/>
  <c r="AS46" i="20"/>
  <c r="AT23" i="17"/>
  <c r="AU23" i="17" s="1"/>
  <c r="AT21" i="17"/>
  <c r="AU21" i="17" s="1"/>
  <c r="AT39" i="19"/>
  <c r="AT37" i="19"/>
  <c r="AS37" i="14"/>
  <c r="AU37" i="14" s="1"/>
  <c r="AS34" i="14"/>
  <c r="AS29" i="14"/>
  <c r="AS26" i="14"/>
  <c r="AU21" i="14"/>
  <c r="AT27" i="15"/>
  <c r="AS22" i="15"/>
  <c r="AU22" i="15" s="1"/>
  <c r="AT19" i="15"/>
  <c r="AT15" i="15"/>
  <c r="AT19" i="17"/>
  <c r="AU19" i="17" s="1"/>
  <c r="AT35" i="19"/>
  <c r="AU35" i="19" s="1"/>
  <c r="AT26" i="19"/>
  <c r="AS53" i="20"/>
  <c r="AS48" i="20"/>
  <c r="AU48" i="20" s="1"/>
  <c r="AY38" i="14"/>
  <c r="AX38" i="14"/>
  <c r="AU18" i="14"/>
  <c r="AT18" i="16"/>
  <c r="AU28" i="17"/>
  <c r="AT31" i="19"/>
  <c r="AU31" i="19" s="1"/>
  <c r="AT29" i="19"/>
  <c r="AS45" i="20"/>
  <c r="AS40" i="20"/>
  <c r="AU40" i="20" s="1"/>
  <c r="AS30" i="20"/>
  <c r="AU30" i="20" s="1"/>
  <c r="AS33" i="14"/>
  <c r="AS25" i="14"/>
  <c r="AT26" i="17"/>
  <c r="AT24" i="17"/>
  <c r="AT20" i="17"/>
  <c r="AU20" i="17" s="1"/>
  <c r="AT15" i="17"/>
  <c r="AT40" i="19"/>
  <c r="AT38" i="19"/>
  <c r="AT36" i="19"/>
  <c r="AT27" i="19"/>
  <c r="AU27" i="19" s="1"/>
  <c r="AS35" i="20"/>
  <c r="AU35" i="20" s="1"/>
  <c r="AS23" i="16"/>
  <c r="AU23" i="16" s="1"/>
  <c r="AS18" i="16"/>
  <c r="AT13" i="16"/>
  <c r="AT20" i="16"/>
  <c r="AU20" i="16" s="1"/>
  <c r="AS17" i="16"/>
  <c r="AT23" i="18"/>
  <c r="AT53" i="20"/>
  <c r="AU53" i="20" s="1"/>
  <c r="AS50" i="20"/>
  <c r="AT45" i="20"/>
  <c r="AU45" i="20" s="1"/>
  <c r="AS42" i="20"/>
  <c r="AT37" i="20"/>
  <c r="AS34" i="20"/>
  <c r="AU34" i="20" s="1"/>
  <c r="AT29" i="20"/>
  <c r="AT16" i="16"/>
  <c r="AT27" i="18"/>
  <c r="AS26" i="18"/>
  <c r="AU26" i="18" s="1"/>
  <c r="AS24" i="18"/>
  <c r="AU24" i="18" s="1"/>
  <c r="AT20" i="18"/>
  <c r="AS13" i="16"/>
  <c r="AS27" i="18"/>
  <c r="AT22" i="18"/>
  <c r="AS20" i="18"/>
  <c r="AT52" i="20"/>
  <c r="AS49" i="20"/>
  <c r="AU49" i="20" s="1"/>
  <c r="AT44" i="20"/>
  <c r="AS41" i="20"/>
  <c r="AU41" i="20" s="1"/>
  <c r="AT36" i="20"/>
  <c r="AS33" i="20"/>
  <c r="AU33" i="20" s="1"/>
  <c r="AT28" i="20"/>
  <c r="AT25" i="20"/>
  <c r="AS21" i="16"/>
  <c r="AS16" i="16"/>
  <c r="AT22" i="16"/>
  <c r="AS19" i="16"/>
  <c r="AU19" i="16" s="1"/>
  <c r="AT22" i="17"/>
  <c r="AU22" i="17" s="1"/>
  <c r="AT25" i="18"/>
  <c r="AU25" i="18" s="1"/>
  <c r="AS52" i="20"/>
  <c r="AT47" i="20"/>
  <c r="AS44" i="20"/>
  <c r="AT39" i="20"/>
  <c r="AS36" i="20"/>
  <c r="AT31" i="20"/>
  <c r="AU31" i="20" s="1"/>
  <c r="AS28" i="20"/>
  <c r="AS25" i="20"/>
  <c r="AT21" i="16"/>
  <c r="AT19" i="16"/>
  <c r="AS22" i="16"/>
  <c r="AT17" i="16"/>
  <c r="AT25" i="17"/>
  <c r="AU25" i="17" s="1"/>
  <c r="AT17" i="17"/>
  <c r="AU17" i="17" s="1"/>
  <c r="AS38" i="19"/>
  <c r="AS30" i="19"/>
  <c r="AU30" i="19" s="1"/>
  <c r="AT50" i="20"/>
  <c r="AS47" i="20"/>
  <c r="AT42" i="20"/>
  <c r="AS39" i="20"/>
  <c r="AU39" i="20" s="1"/>
  <c r="AS27" i="15"/>
  <c r="AU27" i="15" s="1"/>
  <c r="AS19" i="15"/>
  <c r="AS25" i="15"/>
  <c r="AU25" i="15" s="1"/>
  <c r="AS28" i="15"/>
  <c r="AU28" i="15" s="1"/>
  <c r="AS23" i="15"/>
  <c r="AU23" i="15" s="1"/>
  <c r="AS26" i="15"/>
  <c r="AU26" i="15" s="1"/>
  <c r="AT21" i="15"/>
  <c r="AS18" i="15"/>
  <c r="AU18" i="15" s="1"/>
  <c r="AS15" i="15"/>
  <c r="AS20" i="15"/>
  <c r="AU20" i="15" s="1"/>
  <c r="AT24" i="15"/>
  <c r="AU24" i="15" s="1"/>
  <c r="AS21" i="15"/>
  <c r="AT32" i="14"/>
  <c r="AT34" i="14"/>
  <c r="AT26" i="14"/>
  <c r="AT27" i="14"/>
  <c r="AT18" i="14"/>
  <c r="AT38" i="14"/>
  <c r="AT30" i="14"/>
  <c r="AT33" i="14"/>
  <c r="AT25" i="14"/>
  <c r="AT24" i="14"/>
  <c r="AT20" i="14"/>
  <c r="AU20" i="14" s="1"/>
  <c r="AT35" i="14"/>
  <c r="AT22" i="14"/>
  <c r="AT36" i="14"/>
  <c r="AT28" i="14"/>
  <c r="AS36" i="14"/>
  <c r="AT31" i="14"/>
  <c r="AU31" i="14" s="1"/>
  <c r="AS28" i="14"/>
  <c r="AU43" i="20" l="1"/>
  <c r="AU46" i="20"/>
  <c r="AU52" i="20"/>
  <c r="AU29" i="20"/>
  <c r="AU33" i="19"/>
  <c r="AU23" i="19"/>
  <c r="AU29" i="19"/>
  <c r="AU37" i="19"/>
  <c r="AU25" i="19"/>
  <c r="AU26" i="19"/>
  <c r="AU24" i="19"/>
  <c r="AU42" i="19" s="1"/>
  <c r="AU36" i="19"/>
  <c r="AU39" i="19"/>
  <c r="AU40" i="19"/>
  <c r="AU34" i="19"/>
  <c r="AU38" i="19"/>
  <c r="AU27" i="18"/>
  <c r="AU24" i="17"/>
  <c r="AU26" i="17"/>
  <c r="AU18" i="17"/>
  <c r="AU18" i="16"/>
  <c r="AU30" i="14"/>
  <c r="AU34" i="14"/>
  <c r="AU25" i="14"/>
  <c r="AU24" i="14"/>
  <c r="AU32" i="14"/>
  <c r="AU36" i="14"/>
  <c r="AU28" i="14"/>
  <c r="AU38" i="14"/>
  <c r="AU39" i="14" s="1"/>
  <c r="AU22" i="14"/>
  <c r="AU29" i="14"/>
  <c r="AU33" i="14"/>
  <c r="AU27" i="14"/>
  <c r="AU35" i="14"/>
  <c r="AU26" i="14"/>
  <c r="AT30" i="17"/>
  <c r="AU23" i="18"/>
  <c r="AU22" i="16"/>
  <c r="AU36" i="20"/>
  <c r="AU21" i="16"/>
  <c r="AU19" i="15"/>
  <c r="AU47" i="20"/>
  <c r="AT29" i="15"/>
  <c r="AU37" i="20"/>
  <c r="AT42" i="19"/>
  <c r="AU30" i="17"/>
  <c r="AU22" i="18"/>
  <c r="AS28" i="18"/>
  <c r="AT24" i="16"/>
  <c r="AU50" i="20"/>
  <c r="AT54" i="20"/>
  <c r="AU28" i="20"/>
  <c r="AS54" i="20"/>
  <c r="AU16" i="16"/>
  <c r="AS42" i="19"/>
  <c r="AS24" i="16"/>
  <c r="AU15" i="16"/>
  <c r="AU44" i="20"/>
  <c r="AT28" i="18"/>
  <c r="AU42" i="20"/>
  <c r="AU17" i="16"/>
  <c r="AU21" i="15"/>
  <c r="AS29" i="15"/>
  <c r="AU17" i="15"/>
  <c r="AS39" i="14"/>
  <c r="AT39" i="14"/>
  <c r="AU28" i="18" l="1"/>
  <c r="AU54" i="20"/>
  <c r="AU29" i="15"/>
  <c r="AU24" i="16"/>
  <c r="D29" i="13"/>
  <c r="F29" i="13"/>
  <c r="G29" i="13"/>
  <c r="H29" i="13"/>
  <c r="D30" i="13"/>
  <c r="F30" i="13"/>
  <c r="G30" i="13"/>
  <c r="H30" i="13"/>
  <c r="D31" i="13"/>
  <c r="F31" i="13"/>
  <c r="G31" i="13"/>
  <c r="H31" i="13"/>
  <c r="D32" i="13"/>
  <c r="F32" i="13"/>
  <c r="G32" i="13"/>
  <c r="D33" i="13"/>
  <c r="F33" i="13"/>
  <c r="G33" i="13"/>
  <c r="H33" i="13"/>
  <c r="D34" i="13"/>
  <c r="F34" i="13"/>
  <c r="G34" i="13"/>
  <c r="H34" i="13"/>
  <c r="D35" i="13"/>
  <c r="F35" i="13"/>
  <c r="G35" i="13"/>
  <c r="H35" i="13"/>
  <c r="D36" i="13"/>
  <c r="F36" i="13"/>
  <c r="G36" i="13"/>
  <c r="H36" i="13"/>
  <c r="D37" i="13"/>
  <c r="F37" i="13"/>
  <c r="G37" i="13"/>
  <c r="H37" i="13"/>
  <c r="D38" i="13"/>
  <c r="F38" i="13"/>
  <c r="G38" i="13"/>
  <c r="H38" i="13"/>
  <c r="D39" i="13"/>
  <c r="F39" i="13"/>
  <c r="G39" i="13"/>
  <c r="H39" i="13"/>
  <c r="D40" i="13"/>
  <c r="F40" i="13"/>
  <c r="G40" i="13"/>
  <c r="H40" i="13"/>
  <c r="D41" i="13"/>
  <c r="F41" i="13"/>
  <c r="G41" i="13"/>
  <c r="H41" i="13"/>
  <c r="J42" i="13"/>
  <c r="K42" i="13"/>
  <c r="L42" i="13"/>
  <c r="M42" i="13"/>
  <c r="N42" i="13"/>
  <c r="O42" i="13"/>
  <c r="P42" i="13"/>
  <c r="Q42" i="13"/>
  <c r="R42" i="13"/>
  <c r="S42" i="13"/>
  <c r="V42" i="13"/>
  <c r="X42" i="13"/>
  <c r="Y42" i="13"/>
  <c r="E43" i="13"/>
  <c r="J43" i="13"/>
  <c r="K43" i="13"/>
  <c r="L43" i="13"/>
  <c r="M43" i="13"/>
  <c r="N43" i="13"/>
  <c r="O43" i="13"/>
  <c r="P43" i="13"/>
  <c r="Q43" i="13"/>
  <c r="R43" i="13"/>
  <c r="S43" i="13"/>
  <c r="V43" i="13"/>
  <c r="D50" i="12"/>
  <c r="F50" i="12"/>
  <c r="G50" i="12"/>
  <c r="H50" i="12"/>
  <c r="D51" i="12"/>
  <c r="F51" i="12"/>
  <c r="G51" i="12"/>
  <c r="H51" i="12"/>
  <c r="D52" i="12"/>
  <c r="F52" i="12"/>
  <c r="G52" i="12"/>
  <c r="H52" i="12"/>
  <c r="D53" i="12"/>
  <c r="F53" i="12"/>
  <c r="G53" i="12"/>
  <c r="H53" i="12"/>
  <c r="D54" i="12"/>
  <c r="F54" i="12"/>
  <c r="G54" i="12"/>
  <c r="H54" i="12"/>
  <c r="D55" i="12"/>
  <c r="F55" i="12"/>
  <c r="G55" i="12"/>
  <c r="H55" i="12"/>
  <c r="D56" i="12"/>
  <c r="F56" i="12"/>
  <c r="G56" i="12"/>
  <c r="H56" i="12"/>
  <c r="D57" i="12"/>
  <c r="F57" i="12"/>
  <c r="G57" i="12"/>
  <c r="H57" i="12"/>
  <c r="D58" i="12"/>
  <c r="F58" i="12"/>
  <c r="G58" i="12"/>
  <c r="H58" i="12"/>
  <c r="D59" i="12"/>
  <c r="F59" i="12"/>
  <c r="G59" i="12"/>
  <c r="H59" i="12"/>
  <c r="D60" i="12"/>
  <c r="F60" i="12"/>
  <c r="G60" i="12"/>
  <c r="H60" i="12"/>
  <c r="D61" i="12"/>
  <c r="F61" i="12"/>
  <c r="G61" i="12"/>
  <c r="H61" i="12"/>
  <c r="D62" i="12"/>
  <c r="F62" i="12"/>
  <c r="G62" i="12"/>
  <c r="H62" i="12"/>
  <c r="D63" i="12"/>
  <c r="F63" i="12"/>
  <c r="G63" i="12"/>
  <c r="H63" i="12"/>
  <c r="D64" i="12"/>
  <c r="F64" i="12"/>
  <c r="G64" i="12"/>
  <c r="H64" i="12"/>
  <c r="D65" i="12"/>
  <c r="F65" i="12"/>
  <c r="G65" i="12"/>
  <c r="H65" i="12"/>
  <c r="B66" i="12"/>
  <c r="L66" i="12"/>
  <c r="N66" i="12"/>
  <c r="O66" i="12"/>
  <c r="P66" i="12"/>
  <c r="Q66" i="12"/>
  <c r="R66" i="12"/>
  <c r="S66" i="12"/>
  <c r="T66" i="12"/>
  <c r="U66" i="12"/>
  <c r="V66" i="12"/>
  <c r="Y66" i="12"/>
  <c r="B67" i="12"/>
  <c r="E67" i="12"/>
  <c r="L67" i="12"/>
  <c r="N67" i="12"/>
  <c r="O67" i="12"/>
  <c r="P67" i="12"/>
  <c r="Q67" i="12"/>
  <c r="R67" i="12"/>
  <c r="S67" i="12"/>
  <c r="T67" i="12"/>
  <c r="U67" i="12"/>
  <c r="V67" i="12"/>
  <c r="Y67" i="12"/>
  <c r="F63" i="10"/>
  <c r="G63" i="10"/>
  <c r="H63" i="10"/>
  <c r="F64" i="10"/>
  <c r="G64" i="10"/>
  <c r="H64" i="10"/>
  <c r="F65" i="10"/>
  <c r="G65" i="10"/>
  <c r="H65" i="10"/>
  <c r="F66" i="10"/>
  <c r="G66" i="10"/>
  <c r="H66" i="10"/>
  <c r="F67" i="10"/>
  <c r="G67" i="10"/>
  <c r="H67" i="10"/>
  <c r="F68" i="10"/>
  <c r="G68" i="10"/>
  <c r="H68" i="10"/>
  <c r="F69" i="10"/>
  <c r="G69" i="10"/>
  <c r="H69" i="10"/>
  <c r="F70" i="10"/>
  <c r="G70" i="10"/>
  <c r="H70" i="10"/>
  <c r="F71" i="10"/>
  <c r="G71" i="10"/>
  <c r="H71" i="10"/>
  <c r="B72" i="10"/>
  <c r="D72" i="10"/>
  <c r="J72" i="10"/>
  <c r="K72" i="10"/>
  <c r="L72" i="10"/>
  <c r="M72" i="10"/>
  <c r="N72" i="10"/>
  <c r="O72" i="10"/>
  <c r="P72" i="10"/>
  <c r="Q72" i="10"/>
  <c r="R72" i="10"/>
  <c r="S72" i="10"/>
  <c r="V72" i="10"/>
  <c r="B73" i="10"/>
  <c r="D73" i="10"/>
  <c r="E73" i="10"/>
  <c r="J73" i="10"/>
  <c r="K73" i="10"/>
  <c r="L73" i="10"/>
  <c r="M73" i="10"/>
  <c r="N73" i="10"/>
  <c r="O73" i="10"/>
  <c r="P73" i="10"/>
  <c r="Q73" i="10"/>
  <c r="R73" i="10"/>
  <c r="S73" i="10"/>
  <c r="V73" i="10"/>
  <c r="E2" i="9"/>
  <c r="G2" i="9"/>
  <c r="E3" i="9"/>
  <c r="G3" i="9"/>
  <c r="E4" i="9"/>
  <c r="G4" i="9"/>
  <c r="E5" i="9"/>
  <c r="G5" i="9"/>
  <c r="E6" i="9"/>
  <c r="G6" i="9"/>
  <c r="E7" i="9"/>
  <c r="G7" i="9"/>
  <c r="E8" i="9"/>
  <c r="G8" i="9"/>
  <c r="E9" i="9"/>
  <c r="G9" i="9"/>
  <c r="D11" i="9"/>
  <c r="F11" i="9"/>
  <c r="G11" i="9"/>
  <c r="H11" i="9"/>
  <c r="D12" i="9"/>
  <c r="F12" i="9"/>
  <c r="G12" i="9"/>
  <c r="H12" i="9"/>
  <c r="D13" i="9"/>
  <c r="F13" i="9"/>
  <c r="G13" i="9"/>
  <c r="H13" i="9"/>
  <c r="D14" i="9"/>
  <c r="F14" i="9"/>
  <c r="G14" i="9"/>
  <c r="H14" i="9"/>
  <c r="D15" i="9"/>
  <c r="F15" i="9"/>
  <c r="G15" i="9"/>
  <c r="H15" i="9"/>
  <c r="D16" i="9"/>
  <c r="F16" i="9"/>
  <c r="G16" i="9"/>
  <c r="H16" i="9"/>
  <c r="D17" i="9"/>
  <c r="F17" i="9"/>
  <c r="G17" i="9"/>
  <c r="H17" i="9"/>
  <c r="D18" i="9"/>
  <c r="F18" i="9"/>
  <c r="G18" i="9"/>
  <c r="H18" i="9"/>
  <c r="D19" i="9"/>
  <c r="F19" i="9"/>
  <c r="G19" i="9"/>
  <c r="H19" i="9"/>
  <c r="J20" i="9"/>
  <c r="K20" i="9"/>
  <c r="L20" i="9"/>
  <c r="M20" i="9"/>
  <c r="N20" i="9"/>
  <c r="O20" i="9"/>
  <c r="P20" i="9"/>
  <c r="Q20" i="9"/>
  <c r="R20" i="9"/>
  <c r="S20" i="9"/>
  <c r="E21" i="9"/>
  <c r="J21" i="9"/>
  <c r="K21" i="9"/>
  <c r="L21" i="9"/>
  <c r="M21" i="9"/>
  <c r="N21" i="9"/>
  <c r="O21" i="9"/>
  <c r="P21" i="9"/>
  <c r="Q21" i="9"/>
  <c r="R21" i="9"/>
  <c r="S21" i="9"/>
  <c r="F2" i="8"/>
  <c r="G2" i="8"/>
  <c r="J2" i="8"/>
  <c r="K2" i="8"/>
  <c r="F3" i="8"/>
  <c r="G3" i="8"/>
  <c r="J3" i="8"/>
  <c r="K3" i="8"/>
  <c r="M3" i="8" s="1"/>
  <c r="F4" i="8"/>
  <c r="G4" i="8"/>
  <c r="J4" i="8"/>
  <c r="K4" i="8"/>
  <c r="F5" i="8"/>
  <c r="G5" i="8"/>
  <c r="J5" i="8"/>
  <c r="K5" i="8"/>
  <c r="M5" i="8" s="1"/>
  <c r="F6" i="8"/>
  <c r="G6" i="8"/>
  <c r="J6" i="8"/>
  <c r="K6" i="8"/>
  <c r="F7" i="8"/>
  <c r="G7" i="8"/>
  <c r="J7" i="8"/>
  <c r="K7" i="8"/>
  <c r="M7" i="8" s="1"/>
  <c r="F8" i="8"/>
  <c r="G8" i="8"/>
  <c r="J8" i="8"/>
  <c r="K8" i="8"/>
  <c r="F9" i="8"/>
  <c r="G9" i="8"/>
  <c r="J9" i="8"/>
  <c r="K9" i="8"/>
  <c r="M9" i="8" s="1"/>
  <c r="F10" i="8"/>
  <c r="G10" i="8"/>
  <c r="J10" i="8"/>
  <c r="K10" i="8"/>
  <c r="F11" i="8"/>
  <c r="G11" i="8"/>
  <c r="J11" i="8"/>
  <c r="K11" i="8"/>
  <c r="M11" i="8" s="1"/>
  <c r="F12" i="8"/>
  <c r="G12" i="8"/>
  <c r="J12" i="8"/>
  <c r="K12" i="8"/>
  <c r="F13" i="8"/>
  <c r="G13" i="8"/>
  <c r="J13" i="8"/>
  <c r="K13" i="8"/>
  <c r="M13" i="8" s="1"/>
  <c r="F14" i="8"/>
  <c r="G14" i="8"/>
  <c r="J14" i="8"/>
  <c r="K14" i="8"/>
  <c r="F15" i="8"/>
  <c r="G15" i="8"/>
  <c r="J15" i="8"/>
  <c r="K15" i="8"/>
  <c r="F16" i="8"/>
  <c r="G16" i="8"/>
  <c r="J16" i="8"/>
  <c r="K16" i="8"/>
  <c r="F17" i="8"/>
  <c r="G17" i="8"/>
  <c r="J17" i="8"/>
  <c r="K17" i="8"/>
  <c r="F18" i="8"/>
  <c r="G18" i="8"/>
  <c r="J18" i="8"/>
  <c r="K18" i="8"/>
  <c r="F19" i="8"/>
  <c r="G19" i="8"/>
  <c r="J19" i="8"/>
  <c r="K19" i="8"/>
  <c r="F20" i="8"/>
  <c r="G20" i="8"/>
  <c r="J20" i="8"/>
  <c r="K20" i="8"/>
  <c r="F21" i="8"/>
  <c r="G21" i="8"/>
  <c r="J21" i="8"/>
  <c r="K21" i="8"/>
  <c r="F22" i="8"/>
  <c r="G22" i="8"/>
  <c r="J22" i="8"/>
  <c r="K22" i="8"/>
  <c r="F23" i="8"/>
  <c r="G23" i="8"/>
  <c r="J23" i="8"/>
  <c r="K23" i="8"/>
  <c r="F24" i="8"/>
  <c r="G24" i="8"/>
  <c r="J24" i="8"/>
  <c r="K24" i="8"/>
  <c r="F25" i="8"/>
  <c r="G25" i="8"/>
  <c r="J25" i="8"/>
  <c r="K25" i="8"/>
  <c r="F26" i="8"/>
  <c r="G26" i="8"/>
  <c r="J26" i="8"/>
  <c r="K26" i="8"/>
  <c r="F27" i="8"/>
  <c r="G27" i="8"/>
  <c r="J27" i="8"/>
  <c r="K27" i="8"/>
  <c r="F28" i="8"/>
  <c r="G28" i="8"/>
  <c r="J28" i="8"/>
  <c r="K28" i="8"/>
  <c r="F29" i="8"/>
  <c r="G29" i="8"/>
  <c r="J29" i="8"/>
  <c r="K29" i="8"/>
  <c r="M29" i="8" s="1"/>
  <c r="F30" i="8"/>
  <c r="G30" i="8"/>
  <c r="J30" i="8"/>
  <c r="K30" i="8"/>
  <c r="F31" i="8"/>
  <c r="G31" i="8"/>
  <c r="J31" i="8"/>
  <c r="K31" i="8"/>
  <c r="F32" i="8"/>
  <c r="G32" i="8"/>
  <c r="J32" i="8"/>
  <c r="K32" i="8"/>
  <c r="F33" i="8"/>
  <c r="G33" i="8"/>
  <c r="J33" i="8"/>
  <c r="K33" i="8"/>
  <c r="F34" i="8"/>
  <c r="G34" i="8"/>
  <c r="M34" i="8" s="1"/>
  <c r="J34" i="8"/>
  <c r="K34" i="8"/>
  <c r="F35" i="8"/>
  <c r="G35" i="8"/>
  <c r="J35" i="8"/>
  <c r="K35" i="8"/>
  <c r="M35" i="8" s="1"/>
  <c r="F36" i="8"/>
  <c r="G36" i="8"/>
  <c r="M36" i="8" s="1"/>
  <c r="J36" i="8"/>
  <c r="K36" i="8"/>
  <c r="F37" i="8"/>
  <c r="G37" i="8"/>
  <c r="J37" i="8"/>
  <c r="K37" i="8"/>
  <c r="M37" i="8" s="1"/>
  <c r="N38" i="8"/>
  <c r="O38" i="8"/>
  <c r="R38" i="8"/>
  <c r="N39" i="8"/>
  <c r="O39" i="8"/>
  <c r="R39" i="8"/>
  <c r="D41" i="8"/>
  <c r="E41" i="8"/>
  <c r="F41" i="8"/>
  <c r="H41" i="8"/>
  <c r="D42" i="8"/>
  <c r="E42" i="8"/>
  <c r="F42" i="8"/>
  <c r="H42" i="8"/>
  <c r="D43" i="8"/>
  <c r="E43" i="8"/>
  <c r="F43" i="8"/>
  <c r="H43" i="8"/>
  <c r="D44" i="8"/>
  <c r="E44" i="8"/>
  <c r="F44" i="8"/>
  <c r="H44" i="8"/>
  <c r="D45" i="8"/>
  <c r="E45" i="8"/>
  <c r="F45" i="8"/>
  <c r="H45" i="8"/>
  <c r="D46" i="8"/>
  <c r="E46" i="8"/>
  <c r="F46" i="8"/>
  <c r="H46" i="8"/>
  <c r="D47" i="8"/>
  <c r="E47" i="8"/>
  <c r="F47" i="8"/>
  <c r="H47" i="8"/>
  <c r="D48" i="8"/>
  <c r="E48" i="8"/>
  <c r="F48" i="8"/>
  <c r="H48" i="8"/>
  <c r="D49" i="8"/>
  <c r="E49" i="8"/>
  <c r="F49" i="8"/>
  <c r="H49" i="8"/>
  <c r="D50" i="8"/>
  <c r="E50" i="8"/>
  <c r="F50" i="8"/>
  <c r="H50" i="8"/>
  <c r="D51" i="8"/>
  <c r="E51" i="8"/>
  <c r="F51" i="8"/>
  <c r="H51" i="8"/>
  <c r="D52" i="8"/>
  <c r="E52" i="8"/>
  <c r="F52" i="8"/>
  <c r="H52" i="8"/>
  <c r="D53" i="8"/>
  <c r="E53" i="8"/>
  <c r="F53" i="8"/>
  <c r="H53" i="8"/>
  <c r="D54" i="8"/>
  <c r="E54" i="8"/>
  <c r="F54" i="8"/>
  <c r="H54" i="8"/>
  <c r="D55" i="8"/>
  <c r="E55" i="8"/>
  <c r="F55" i="8"/>
  <c r="H55" i="8"/>
  <c r="D56" i="8"/>
  <c r="E56" i="8"/>
  <c r="F56" i="8"/>
  <c r="H56" i="8"/>
  <c r="D57" i="8"/>
  <c r="E57" i="8"/>
  <c r="F57" i="8"/>
  <c r="H57" i="8"/>
  <c r="E2" i="7"/>
  <c r="G2" i="7"/>
  <c r="E3" i="7"/>
  <c r="G3" i="7"/>
  <c r="E4" i="7"/>
  <c r="G4" i="7"/>
  <c r="E5" i="7"/>
  <c r="G5" i="7"/>
  <c r="E6" i="7"/>
  <c r="G6" i="7"/>
  <c r="E7" i="7"/>
  <c r="G7" i="7"/>
  <c r="E8" i="7"/>
  <c r="G8" i="7"/>
  <c r="E9" i="7"/>
  <c r="G9" i="7"/>
  <c r="E10" i="7"/>
  <c r="G10" i="7"/>
  <c r="E11" i="7"/>
  <c r="G11" i="7"/>
  <c r="E12" i="7"/>
  <c r="G12" i="7"/>
  <c r="E13" i="7"/>
  <c r="G13" i="7"/>
  <c r="E14" i="7"/>
  <c r="G14" i="7"/>
  <c r="E15" i="7"/>
  <c r="G15" i="7"/>
  <c r="E16" i="7"/>
  <c r="G16" i="7"/>
  <c r="E17" i="7"/>
  <c r="G17" i="7"/>
  <c r="E18" i="7"/>
  <c r="G18" i="7"/>
  <c r="E19" i="7"/>
  <c r="G19" i="7"/>
  <c r="E20" i="7"/>
  <c r="G20" i="7"/>
  <c r="J21" i="7"/>
  <c r="K21" i="7"/>
  <c r="N21" i="7"/>
  <c r="J22" i="7"/>
  <c r="K22" i="7"/>
  <c r="N22" i="7"/>
  <c r="F24" i="7"/>
  <c r="G24" i="7"/>
  <c r="I24" i="7"/>
  <c r="J24" i="7"/>
  <c r="F25" i="7"/>
  <c r="G25" i="7"/>
  <c r="I25" i="7"/>
  <c r="J25" i="7"/>
  <c r="F26" i="7"/>
  <c r="G26" i="7"/>
  <c r="I26" i="7"/>
  <c r="J26" i="7"/>
  <c r="F27" i="7"/>
  <c r="G27" i="7"/>
  <c r="I27" i="7"/>
  <c r="J27" i="7"/>
  <c r="F28" i="7"/>
  <c r="G28" i="7"/>
  <c r="I28" i="7"/>
  <c r="J28" i="7"/>
  <c r="F29" i="7"/>
  <c r="G29" i="7"/>
  <c r="I29" i="7"/>
  <c r="J29" i="7"/>
  <c r="F30" i="7"/>
  <c r="G30" i="7"/>
  <c r="I30" i="7"/>
  <c r="J30" i="7"/>
  <c r="F31" i="7"/>
  <c r="G31" i="7"/>
  <c r="I31" i="7"/>
  <c r="J31" i="7"/>
  <c r="F32" i="7"/>
  <c r="G32" i="7"/>
  <c r="I32" i="7"/>
  <c r="J32" i="7"/>
  <c r="F33" i="7"/>
  <c r="G33" i="7"/>
  <c r="I33" i="7"/>
  <c r="J33" i="7"/>
  <c r="F34" i="7"/>
  <c r="G34" i="7"/>
  <c r="I34" i="7"/>
  <c r="J34" i="7"/>
  <c r="F35" i="7"/>
  <c r="G35" i="7"/>
  <c r="I35" i="7"/>
  <c r="J35" i="7"/>
  <c r="F36" i="7"/>
  <c r="G36" i="7"/>
  <c r="I36" i="7"/>
  <c r="J36" i="7"/>
  <c r="F37" i="7"/>
  <c r="G37" i="7"/>
  <c r="I37" i="7"/>
  <c r="J37" i="7"/>
  <c r="F38" i="7"/>
  <c r="G38" i="7"/>
  <c r="I38" i="7"/>
  <c r="J38" i="7"/>
  <c r="F39" i="7"/>
  <c r="G39" i="7"/>
  <c r="I39" i="7"/>
  <c r="J39" i="7"/>
  <c r="F40" i="7"/>
  <c r="G40" i="7"/>
  <c r="I40" i="7"/>
  <c r="J40" i="7"/>
  <c r="F41" i="7"/>
  <c r="G41" i="7"/>
  <c r="I41" i="7"/>
  <c r="J41" i="7"/>
  <c r="F42" i="7"/>
  <c r="G42" i="7"/>
  <c r="I42" i="7"/>
  <c r="J42" i="7"/>
  <c r="F43" i="7"/>
  <c r="G43" i="7"/>
  <c r="I43" i="7"/>
  <c r="J43" i="7"/>
  <c r="F44" i="7"/>
  <c r="G44" i="7"/>
  <c r="I44" i="7"/>
  <c r="J44" i="7"/>
  <c r="F45" i="7"/>
  <c r="G45" i="7"/>
  <c r="I45" i="7"/>
  <c r="J45" i="7"/>
  <c r="F46" i="7"/>
  <c r="G46" i="7"/>
  <c r="I46" i="7"/>
  <c r="J46" i="7"/>
  <c r="F47" i="7"/>
  <c r="G47" i="7"/>
  <c r="I47" i="7"/>
  <c r="J47" i="7"/>
  <c r="F48" i="7"/>
  <c r="G48" i="7"/>
  <c r="I48" i="7"/>
  <c r="J48" i="7"/>
  <c r="F49" i="7"/>
  <c r="G49" i="7"/>
  <c r="I49" i="7"/>
  <c r="J49" i="7"/>
  <c r="F50" i="7"/>
  <c r="G50" i="7"/>
  <c r="I50" i="7"/>
  <c r="J50" i="7"/>
  <c r="F51" i="7"/>
  <c r="G51" i="7"/>
  <c r="I51" i="7"/>
  <c r="J51" i="7"/>
  <c r="D9" i="6"/>
  <c r="F9" i="6"/>
  <c r="H9" i="6"/>
  <c r="L9" i="6"/>
  <c r="D10" i="6"/>
  <c r="F10" i="6"/>
  <c r="H10" i="6"/>
  <c r="L10" i="6"/>
  <c r="D11" i="6"/>
  <c r="F11" i="6"/>
  <c r="H11" i="6"/>
  <c r="L11" i="6"/>
  <c r="D12" i="6"/>
  <c r="F12" i="6"/>
  <c r="H12" i="6"/>
  <c r="L12" i="6"/>
  <c r="D13" i="6"/>
  <c r="F13" i="6"/>
  <c r="H13" i="6"/>
  <c r="L13" i="6"/>
  <c r="D14" i="6"/>
  <c r="F14" i="6"/>
  <c r="H14" i="6"/>
  <c r="L14" i="6"/>
  <c r="D15" i="6"/>
  <c r="F15" i="6"/>
  <c r="H15" i="6"/>
  <c r="L15" i="6"/>
  <c r="D16" i="6"/>
  <c r="F16" i="6"/>
  <c r="H16" i="6"/>
  <c r="L16" i="6"/>
  <c r="D17" i="6"/>
  <c r="F17" i="6"/>
  <c r="H17" i="6"/>
  <c r="L17" i="6"/>
  <c r="D18" i="6"/>
  <c r="F18" i="6"/>
  <c r="H18" i="6"/>
  <c r="L18" i="6"/>
  <c r="D19" i="6"/>
  <c r="F19" i="6"/>
  <c r="H19" i="6"/>
  <c r="L19" i="6"/>
  <c r="D20" i="6"/>
  <c r="F20" i="6"/>
  <c r="H20" i="6"/>
  <c r="L20" i="6"/>
  <c r="D21" i="6"/>
  <c r="F21" i="6"/>
  <c r="H21" i="6"/>
  <c r="L21" i="6"/>
  <c r="D22" i="6"/>
  <c r="F22" i="6"/>
  <c r="H22" i="6"/>
  <c r="L22" i="6"/>
  <c r="D23" i="6"/>
  <c r="F23" i="6"/>
  <c r="H23" i="6"/>
  <c r="L23" i="6"/>
  <c r="D24" i="6"/>
  <c r="F24" i="6"/>
  <c r="H24" i="6"/>
  <c r="L24" i="6"/>
  <c r="D25" i="6"/>
  <c r="F25" i="6"/>
  <c r="H25" i="6"/>
  <c r="L25" i="6"/>
  <c r="D26" i="6"/>
  <c r="F26" i="6"/>
  <c r="H26" i="6"/>
  <c r="L26" i="6"/>
  <c r="D27" i="6"/>
  <c r="F27" i="6"/>
  <c r="H27" i="6"/>
  <c r="L27" i="6"/>
  <c r="D28" i="6"/>
  <c r="F28" i="6"/>
  <c r="H28" i="6"/>
  <c r="L28" i="6"/>
  <c r="D29" i="6"/>
  <c r="F29" i="6"/>
  <c r="H29" i="6"/>
  <c r="L29" i="6"/>
  <c r="D30" i="6"/>
  <c r="F30" i="6"/>
  <c r="H30" i="6"/>
  <c r="L30" i="6"/>
  <c r="U52" i="5"/>
  <c r="S52" i="5"/>
  <c r="R52" i="5"/>
  <c r="Q52" i="5"/>
  <c r="P52" i="5"/>
  <c r="O52" i="5"/>
  <c r="N52" i="5"/>
  <c r="M52" i="5"/>
  <c r="L52" i="5"/>
  <c r="K52" i="5"/>
  <c r="I52" i="5"/>
  <c r="G52" i="5"/>
  <c r="E52" i="5"/>
  <c r="X51" i="5"/>
  <c r="W51" i="5"/>
  <c r="U51" i="5"/>
  <c r="S51" i="5"/>
  <c r="R51" i="5"/>
  <c r="Q51" i="5"/>
  <c r="P51" i="5"/>
  <c r="O51" i="5"/>
  <c r="N51" i="5"/>
  <c r="M51" i="5"/>
  <c r="L51" i="5"/>
  <c r="K51" i="5"/>
  <c r="J50" i="5"/>
  <c r="H50" i="5"/>
  <c r="F50" i="5"/>
  <c r="D50" i="5"/>
  <c r="J49" i="5"/>
  <c r="H49" i="5"/>
  <c r="F49" i="5"/>
  <c r="D49" i="5"/>
  <c r="J48" i="5"/>
  <c r="H48" i="5"/>
  <c r="F48" i="5"/>
  <c r="D48" i="5"/>
  <c r="J47" i="5"/>
  <c r="H47" i="5"/>
  <c r="F47" i="5"/>
  <c r="D47" i="5"/>
  <c r="J46" i="5"/>
  <c r="H46" i="5"/>
  <c r="F46" i="5"/>
  <c r="D46" i="5"/>
  <c r="J45" i="5"/>
  <c r="H45" i="5"/>
  <c r="F45" i="5"/>
  <c r="D45" i="5"/>
  <c r="J44" i="5"/>
  <c r="H44" i="5"/>
  <c r="F44" i="5"/>
  <c r="D44" i="5"/>
  <c r="J43" i="5"/>
  <c r="H43" i="5"/>
  <c r="F43" i="5"/>
  <c r="D43" i="5"/>
  <c r="J42" i="5"/>
  <c r="H42" i="5"/>
  <c r="F42" i="5"/>
  <c r="D42" i="5"/>
  <c r="J41" i="5"/>
  <c r="H41" i="5"/>
  <c r="F41" i="5"/>
  <c r="D41" i="5"/>
  <c r="J40" i="5"/>
  <c r="H40" i="5"/>
  <c r="F40" i="5"/>
  <c r="D40" i="5"/>
  <c r="J39" i="5"/>
  <c r="H39" i="5"/>
  <c r="F39" i="5"/>
  <c r="D39" i="5"/>
  <c r="J38" i="5"/>
  <c r="H38" i="5"/>
  <c r="F38" i="5"/>
  <c r="D38" i="5"/>
  <c r="J37" i="5"/>
  <c r="H37" i="5"/>
  <c r="F37" i="5"/>
  <c r="D37" i="5"/>
  <c r="J36" i="5"/>
  <c r="H36" i="5"/>
  <c r="F36" i="5"/>
  <c r="D36" i="5"/>
  <c r="J35" i="5"/>
  <c r="H35" i="5"/>
  <c r="F35" i="5"/>
  <c r="D35" i="5"/>
  <c r="J34" i="5"/>
  <c r="H34" i="5"/>
  <c r="F34" i="5"/>
  <c r="D34" i="5"/>
  <c r="J33" i="5"/>
  <c r="H33" i="5"/>
  <c r="F33" i="5"/>
  <c r="D33" i="5"/>
  <c r="J32" i="5"/>
  <c r="H32" i="5"/>
  <c r="F32" i="5"/>
  <c r="D32" i="5"/>
  <c r="J31" i="5"/>
  <c r="H31" i="5"/>
  <c r="F31" i="5"/>
  <c r="D31" i="5"/>
  <c r="J30" i="5"/>
  <c r="H30" i="5"/>
  <c r="F30" i="5"/>
  <c r="D30" i="5"/>
  <c r="J29" i="5"/>
  <c r="H29" i="5"/>
  <c r="F29" i="5"/>
  <c r="D29" i="5"/>
  <c r="J28" i="5"/>
  <c r="H28" i="5"/>
  <c r="F28" i="5"/>
  <c r="D28" i="5"/>
  <c r="J27" i="5"/>
  <c r="H27" i="5"/>
  <c r="F27" i="5"/>
  <c r="D27" i="5"/>
  <c r="J26" i="5"/>
  <c r="H26" i="5"/>
  <c r="F26" i="5"/>
  <c r="D26" i="5"/>
  <c r="J25" i="5"/>
  <c r="H25" i="5"/>
  <c r="F25" i="5"/>
  <c r="D25" i="5"/>
  <c r="J24" i="5"/>
  <c r="H24" i="5"/>
  <c r="F24" i="5"/>
  <c r="D24" i="5"/>
  <c r="J23" i="5"/>
  <c r="H23" i="5"/>
  <c r="F23" i="5"/>
  <c r="D23" i="5"/>
  <c r="J22" i="5"/>
  <c r="H22" i="5"/>
  <c r="F22" i="5"/>
  <c r="D22" i="5"/>
  <c r="J21" i="5"/>
  <c r="H21" i="5"/>
  <c r="F21" i="5"/>
  <c r="D21" i="5"/>
  <c r="O19" i="5"/>
  <c r="L19" i="5"/>
  <c r="K19" i="5"/>
  <c r="O18" i="5"/>
  <c r="L18" i="5"/>
  <c r="K18" i="5"/>
  <c r="G17" i="5"/>
  <c r="E17" i="5"/>
  <c r="G16" i="5"/>
  <c r="E16" i="5"/>
  <c r="G15" i="5"/>
  <c r="E15" i="5"/>
  <c r="G14" i="5"/>
  <c r="E14" i="5"/>
  <c r="G13" i="5"/>
  <c r="E13" i="5"/>
  <c r="G12" i="5"/>
  <c r="E12" i="5"/>
  <c r="G11" i="5"/>
  <c r="E11" i="5"/>
  <c r="G10" i="5"/>
  <c r="E10" i="5"/>
  <c r="G9" i="5"/>
  <c r="E9" i="5"/>
  <c r="G8" i="5"/>
  <c r="E8" i="5"/>
  <c r="G7" i="5"/>
  <c r="E7" i="5"/>
  <c r="G6" i="5"/>
  <c r="E6" i="5"/>
  <c r="G5" i="5"/>
  <c r="E5" i="5"/>
  <c r="G4" i="5"/>
  <c r="E4" i="5"/>
  <c r="G3" i="5"/>
  <c r="E3" i="5"/>
  <c r="G2" i="5"/>
  <c r="E2" i="5"/>
  <c r="R27" i="4"/>
  <c r="O27" i="4"/>
  <c r="N27" i="4"/>
  <c r="K26" i="4"/>
  <c r="I26" i="4"/>
  <c r="G26" i="4"/>
  <c r="E26" i="4"/>
  <c r="M26" i="4" s="1"/>
  <c r="K25" i="4"/>
  <c r="I25" i="4"/>
  <c r="G25" i="4"/>
  <c r="E25" i="4"/>
  <c r="K24" i="4"/>
  <c r="I24" i="4"/>
  <c r="G24" i="4"/>
  <c r="E24" i="4"/>
  <c r="M24" i="4" s="1"/>
  <c r="K23" i="4"/>
  <c r="I23" i="4"/>
  <c r="G23" i="4"/>
  <c r="E23" i="4"/>
  <c r="K22" i="4"/>
  <c r="I22" i="4"/>
  <c r="G22" i="4"/>
  <c r="E22" i="4"/>
  <c r="K21" i="4"/>
  <c r="I21" i="4"/>
  <c r="G21" i="4"/>
  <c r="E21" i="4"/>
  <c r="K20" i="4"/>
  <c r="I20" i="4"/>
  <c r="G20" i="4"/>
  <c r="E20" i="4"/>
  <c r="K19" i="4"/>
  <c r="I19" i="4"/>
  <c r="G19" i="4"/>
  <c r="E19" i="4"/>
  <c r="K18" i="4"/>
  <c r="I18" i="4"/>
  <c r="G18" i="4"/>
  <c r="E18" i="4"/>
  <c r="M18" i="4" s="1"/>
  <c r="K17" i="4"/>
  <c r="I17" i="4"/>
  <c r="G17" i="4"/>
  <c r="E17" i="4"/>
  <c r="K16" i="4"/>
  <c r="I16" i="4"/>
  <c r="G16" i="4"/>
  <c r="E16" i="4"/>
  <c r="K15" i="4"/>
  <c r="I15" i="4"/>
  <c r="G15" i="4"/>
  <c r="E15" i="4"/>
  <c r="K14" i="4"/>
  <c r="I14" i="4"/>
  <c r="G14" i="4"/>
  <c r="E14" i="4"/>
  <c r="K13" i="4"/>
  <c r="I13" i="4"/>
  <c r="G13" i="4"/>
  <c r="E13" i="4"/>
  <c r="K12" i="4"/>
  <c r="I12" i="4"/>
  <c r="G12" i="4"/>
  <c r="E12" i="4"/>
  <c r="K11" i="4"/>
  <c r="I11" i="4"/>
  <c r="G11" i="4"/>
  <c r="E11" i="4"/>
  <c r="K10" i="4"/>
  <c r="I10" i="4"/>
  <c r="G10" i="4"/>
  <c r="E10" i="4"/>
  <c r="K9" i="4"/>
  <c r="I9" i="4"/>
  <c r="G9" i="4"/>
  <c r="E9" i="4"/>
  <c r="K8" i="4"/>
  <c r="I8" i="4"/>
  <c r="G8" i="4"/>
  <c r="E8" i="4"/>
  <c r="K7" i="4"/>
  <c r="I7" i="4"/>
  <c r="G7" i="4"/>
  <c r="E7" i="4"/>
  <c r="K6" i="4"/>
  <c r="I6" i="4"/>
  <c r="G6" i="4"/>
  <c r="E6" i="4"/>
  <c r="K5" i="4"/>
  <c r="I5" i="4"/>
  <c r="G5" i="4"/>
  <c r="E5" i="4"/>
  <c r="K4" i="4"/>
  <c r="I4" i="4"/>
  <c r="G4" i="4"/>
  <c r="E4" i="4"/>
  <c r="K3" i="4"/>
  <c r="I3" i="4"/>
  <c r="G3" i="4"/>
  <c r="E3" i="4"/>
  <c r="K2" i="4"/>
  <c r="I2" i="4"/>
  <c r="G2" i="4"/>
  <c r="E2" i="4"/>
  <c r="E2" i="2"/>
  <c r="G2" i="2"/>
  <c r="E3" i="2"/>
  <c r="G3" i="2"/>
  <c r="E4" i="2"/>
  <c r="G4" i="2"/>
  <c r="E5" i="2"/>
  <c r="G5" i="2"/>
  <c r="E6" i="2"/>
  <c r="G6" i="2"/>
  <c r="E7" i="2"/>
  <c r="G7" i="2"/>
  <c r="E8" i="2"/>
  <c r="G8" i="2"/>
  <c r="E9" i="2"/>
  <c r="G9" i="2"/>
  <c r="E10" i="2"/>
  <c r="G10" i="2"/>
  <c r="E11" i="2"/>
  <c r="G11" i="2"/>
  <c r="E12" i="2"/>
  <c r="G12" i="2"/>
  <c r="E13" i="2"/>
  <c r="G13" i="2"/>
  <c r="E14" i="2"/>
  <c r="G14" i="2"/>
  <c r="E15" i="2"/>
  <c r="G15" i="2"/>
  <c r="E16" i="2"/>
  <c r="G16" i="2"/>
  <c r="E17" i="2"/>
  <c r="G17" i="2"/>
  <c r="P18" i="2"/>
  <c r="Q18" i="2"/>
  <c r="P19" i="2"/>
  <c r="Q19" i="2"/>
  <c r="D21" i="2"/>
  <c r="F21" i="2"/>
  <c r="G21" i="2"/>
  <c r="H21" i="2"/>
  <c r="D22" i="2"/>
  <c r="F22" i="2"/>
  <c r="G22" i="2"/>
  <c r="H22" i="2"/>
  <c r="D23" i="2"/>
  <c r="F23" i="2"/>
  <c r="G23" i="2"/>
  <c r="H23" i="2"/>
  <c r="D24" i="2"/>
  <c r="F24" i="2"/>
  <c r="G24" i="2"/>
  <c r="H24" i="2"/>
  <c r="D25" i="2"/>
  <c r="F25" i="2"/>
  <c r="G25" i="2"/>
  <c r="H25" i="2"/>
  <c r="D26" i="2"/>
  <c r="F26" i="2"/>
  <c r="G26" i="2"/>
  <c r="H26" i="2"/>
  <c r="D27" i="2"/>
  <c r="F27" i="2"/>
  <c r="G27" i="2"/>
  <c r="H27" i="2"/>
  <c r="D28" i="2"/>
  <c r="F28" i="2"/>
  <c r="G28" i="2"/>
  <c r="H28" i="2"/>
  <c r="D29" i="2"/>
  <c r="F29" i="2"/>
  <c r="G29" i="2"/>
  <c r="H29" i="2"/>
  <c r="D30" i="2"/>
  <c r="F30" i="2"/>
  <c r="G30" i="2"/>
  <c r="H30" i="2"/>
  <c r="D31" i="2"/>
  <c r="F31" i="2"/>
  <c r="G31" i="2"/>
  <c r="H31" i="2"/>
  <c r="D32" i="2"/>
  <c r="F32" i="2"/>
  <c r="G32" i="2"/>
  <c r="H32" i="2"/>
  <c r="D33" i="2"/>
  <c r="F33" i="2"/>
  <c r="G33" i="2"/>
  <c r="H33" i="2"/>
  <c r="D34" i="2"/>
  <c r="F34" i="2"/>
  <c r="G34" i="2"/>
  <c r="H34" i="2"/>
  <c r="L35" i="2"/>
  <c r="N35" i="2"/>
  <c r="O35" i="2"/>
  <c r="P35" i="2"/>
  <c r="Q35" i="2"/>
  <c r="R35" i="2"/>
  <c r="S35" i="2"/>
  <c r="T35" i="2"/>
  <c r="U35" i="2"/>
  <c r="V35" i="2"/>
  <c r="Y35" i="2"/>
  <c r="E36" i="2"/>
  <c r="L36" i="2"/>
  <c r="N36" i="2"/>
  <c r="O36" i="2"/>
  <c r="P36" i="2"/>
  <c r="Q36" i="2"/>
  <c r="R36" i="2"/>
  <c r="S36" i="2"/>
  <c r="T36" i="2"/>
  <c r="U36" i="2"/>
  <c r="V36" i="2"/>
  <c r="Y36" i="2"/>
  <c r="D43" i="13" l="1"/>
  <c r="F42" i="13"/>
  <c r="D42" i="13"/>
  <c r="H66" i="12"/>
  <c r="H67" i="12"/>
  <c r="D21" i="9"/>
  <c r="H9" i="7"/>
  <c r="H19" i="7"/>
  <c r="H18" i="7"/>
  <c r="H14" i="7"/>
  <c r="H10" i="7"/>
  <c r="H6" i="7"/>
  <c r="H2" i="7"/>
  <c r="E22" i="7"/>
  <c r="H16" i="7"/>
  <c r="H12" i="7"/>
  <c r="H7" i="7"/>
  <c r="H3" i="7"/>
  <c r="H20" i="7"/>
  <c r="H13" i="7"/>
  <c r="H11" i="7"/>
  <c r="H8" i="5"/>
  <c r="H12" i="5"/>
  <c r="H16" i="5"/>
  <c r="H3" i="5"/>
  <c r="H7" i="5"/>
  <c r="H11" i="5"/>
  <c r="J52" i="5"/>
  <c r="H15" i="5"/>
  <c r="M4" i="4"/>
  <c r="M6" i="4"/>
  <c r="M8" i="4"/>
  <c r="M22" i="4"/>
  <c r="M10" i="4"/>
  <c r="M12" i="4"/>
  <c r="M20" i="4"/>
  <c r="AA13" i="2"/>
  <c r="H5" i="2"/>
  <c r="H8" i="2"/>
  <c r="H6" i="2"/>
  <c r="H10" i="2"/>
  <c r="H9" i="2"/>
  <c r="H12" i="2"/>
  <c r="H2" i="2"/>
  <c r="H13" i="2"/>
  <c r="H16" i="2"/>
  <c r="H14" i="2"/>
  <c r="H4" i="2"/>
  <c r="H3" i="2"/>
  <c r="H36" i="2"/>
  <c r="F35" i="2"/>
  <c r="H11" i="2"/>
  <c r="G35" i="2"/>
  <c r="H17" i="2"/>
  <c r="D35" i="2"/>
  <c r="AB13" i="2" s="1"/>
  <c r="M14" i="4"/>
  <c r="M16" i="4"/>
  <c r="H4" i="7"/>
  <c r="H35" i="2"/>
  <c r="AA16" i="2" s="1"/>
  <c r="E19" i="5"/>
  <c r="I19" i="2"/>
  <c r="M32" i="8"/>
  <c r="M30" i="8"/>
  <c r="M28" i="8"/>
  <c r="M26" i="8"/>
  <c r="M24" i="8"/>
  <c r="M22" i="8"/>
  <c r="M20" i="8"/>
  <c r="M18" i="8"/>
  <c r="M16" i="8"/>
  <c r="M14" i="8"/>
  <c r="M12" i="8"/>
  <c r="M10" i="8"/>
  <c r="M8" i="8"/>
  <c r="M6" i="8"/>
  <c r="M4" i="8"/>
  <c r="M2" i="8"/>
  <c r="H15" i="2"/>
  <c r="H7" i="2"/>
  <c r="H17" i="5"/>
  <c r="D52" i="5"/>
  <c r="M33" i="8"/>
  <c r="G21" i="9"/>
  <c r="F51" i="5"/>
  <c r="F21" i="9"/>
  <c r="G19" i="5"/>
  <c r="D66" i="12"/>
  <c r="H52" i="5"/>
  <c r="D20" i="9"/>
  <c r="M3" i="4"/>
  <c r="H4" i="5"/>
  <c r="J51" i="5"/>
  <c r="H17" i="7"/>
  <c r="G21" i="7"/>
  <c r="H15" i="7"/>
  <c r="H8" i="7"/>
  <c r="H21" i="9"/>
  <c r="H72" i="10"/>
  <c r="F66" i="12"/>
  <c r="G66" i="12"/>
  <c r="H42" i="13"/>
  <c r="G43" i="13"/>
  <c r="G42" i="13"/>
  <c r="F43" i="13"/>
  <c r="H43" i="13"/>
  <c r="G67" i="12"/>
  <c r="F67" i="12"/>
  <c r="D67" i="12"/>
  <c r="F73" i="10"/>
  <c r="H73" i="10"/>
  <c r="F72" i="10"/>
  <c r="G72" i="10"/>
  <c r="G73" i="10"/>
  <c r="H20" i="9"/>
  <c r="Y6" i="9" s="1"/>
  <c r="G20" i="9"/>
  <c r="F20" i="9"/>
  <c r="K39" i="8"/>
  <c r="K38" i="8"/>
  <c r="G39" i="8"/>
  <c r="G38" i="8"/>
  <c r="M31" i="8"/>
  <c r="M27" i="8"/>
  <c r="M25" i="8"/>
  <c r="M23" i="8"/>
  <c r="M21" i="8"/>
  <c r="M19" i="8"/>
  <c r="M17" i="8"/>
  <c r="M15" i="8"/>
  <c r="G22" i="7"/>
  <c r="H5" i="7"/>
  <c r="E21" i="7"/>
  <c r="H6" i="5"/>
  <c r="H14" i="5"/>
  <c r="H9" i="5"/>
  <c r="H13" i="5"/>
  <c r="H51" i="5"/>
  <c r="E18" i="5"/>
  <c r="G18" i="5"/>
  <c r="H2" i="5"/>
  <c r="H10" i="5"/>
  <c r="D51" i="5"/>
  <c r="H5" i="5"/>
  <c r="F52" i="5"/>
  <c r="I27" i="4"/>
  <c r="M2" i="4"/>
  <c r="M5" i="4"/>
  <c r="M9" i="4"/>
  <c r="M13" i="4"/>
  <c r="M17" i="4"/>
  <c r="M21" i="4"/>
  <c r="M25" i="4"/>
  <c r="M7" i="4"/>
  <c r="M11" i="4"/>
  <c r="M15" i="4"/>
  <c r="M19" i="4"/>
  <c r="M23" i="4"/>
  <c r="E27" i="4"/>
  <c r="E19" i="2"/>
  <c r="D36" i="2"/>
  <c r="G36" i="2"/>
  <c r="F36" i="2"/>
  <c r="I18" i="2"/>
  <c r="E18" i="2"/>
  <c r="AA4" i="2" l="1"/>
  <c r="AA2" i="2"/>
  <c r="AA3" i="2"/>
  <c r="AA10" i="2"/>
  <c r="AB5" i="2"/>
  <c r="AA17" i="2"/>
  <c r="AC17" i="2" s="1"/>
  <c r="AA7" i="2"/>
  <c r="AC7" i="2" s="1"/>
  <c r="AA12" i="2"/>
  <c r="AA15" i="2"/>
  <c r="Z7" i="9"/>
  <c r="Z9" i="9"/>
  <c r="Z4" i="9"/>
  <c r="Z5" i="9"/>
  <c r="Z6" i="9"/>
  <c r="AA6" i="9" s="1"/>
  <c r="H21" i="7"/>
  <c r="H22" i="7"/>
  <c r="AA9" i="2"/>
  <c r="AA14" i="2"/>
  <c r="AB8" i="2"/>
  <c r="AB17" i="2"/>
  <c r="AC13" i="2"/>
  <c r="AB15" i="2"/>
  <c r="AB3" i="2"/>
  <c r="AC3" i="2" s="1"/>
  <c r="AB7" i="2"/>
  <c r="AB16" i="2"/>
  <c r="AC16" i="2" s="1"/>
  <c r="AB2" i="2"/>
  <c r="AC2" i="2" s="1"/>
  <c r="AB11" i="2"/>
  <c r="AB10" i="2"/>
  <c r="AB6" i="2"/>
  <c r="AB4" i="2"/>
  <c r="AC4" i="2" s="1"/>
  <c r="AB14" i="2"/>
  <c r="AA11" i="2"/>
  <c r="AA8" i="2"/>
  <c r="AB9" i="2"/>
  <c r="AA5" i="2"/>
  <c r="AA6" i="2"/>
  <c r="AB12" i="2"/>
  <c r="Y2" i="5"/>
  <c r="Y17" i="5"/>
  <c r="Y10" i="5"/>
  <c r="Z3" i="9"/>
  <c r="Z2" i="9"/>
  <c r="Z8" i="9"/>
  <c r="Y14" i="5"/>
  <c r="Z13" i="5"/>
  <c r="Z8" i="5"/>
  <c r="Z12" i="5"/>
  <c r="Y5" i="9"/>
  <c r="AA5" i="9" s="1"/>
  <c r="Y4" i="9"/>
  <c r="Y3" i="9"/>
  <c r="Y2" i="9"/>
  <c r="Y9" i="9"/>
  <c r="AA9" i="9" s="1"/>
  <c r="Y8" i="9"/>
  <c r="Y7" i="9"/>
  <c r="Y16" i="5"/>
  <c r="Y12" i="5"/>
  <c r="Y8" i="5"/>
  <c r="Y4" i="5"/>
  <c r="Y15" i="5"/>
  <c r="Y11" i="5"/>
  <c r="Y7" i="5"/>
  <c r="Y3" i="5"/>
  <c r="Y6" i="5"/>
  <c r="Z4" i="5"/>
  <c r="Y13" i="5"/>
  <c r="Z17" i="5"/>
  <c r="Z9" i="5"/>
  <c r="Z5" i="5"/>
  <c r="Z6" i="5"/>
  <c r="Z11" i="5"/>
  <c r="Z14" i="5"/>
  <c r="AA14" i="5" s="1"/>
  <c r="Z10" i="5"/>
  <c r="Z7" i="5"/>
  <c r="Z3" i="5"/>
  <c r="Z2" i="5"/>
  <c r="Z15" i="5"/>
  <c r="Z16" i="5"/>
  <c r="Y5" i="5"/>
  <c r="Y9" i="5"/>
  <c r="AC5" i="2" l="1"/>
  <c r="AC12" i="2"/>
  <c r="AC14" i="2"/>
  <c r="AC9" i="2"/>
  <c r="AC6" i="2"/>
  <c r="AC10" i="2"/>
  <c r="AC15" i="2"/>
  <c r="AA8" i="9"/>
  <c r="AA4" i="9"/>
  <c r="AA3" i="9"/>
  <c r="AA7" i="9"/>
  <c r="AA2" i="9"/>
  <c r="AA2" i="5"/>
  <c r="AA17" i="5"/>
  <c r="AA12" i="5"/>
  <c r="AA10" i="5"/>
  <c r="AA13" i="5"/>
  <c r="AA6" i="5"/>
  <c r="AA4" i="5"/>
  <c r="AA8" i="5"/>
  <c r="AC8" i="2"/>
  <c r="AC11" i="2"/>
  <c r="AA11" i="5"/>
  <c r="AA15" i="5"/>
  <c r="AA16" i="5"/>
  <c r="AA5" i="5"/>
  <c r="AA9" i="5"/>
  <c r="AA3" i="5"/>
  <c r="AA7" i="5"/>
</calcChain>
</file>

<file path=xl/sharedStrings.xml><?xml version="1.0" encoding="utf-8"?>
<sst xmlns="http://schemas.openxmlformats.org/spreadsheetml/2006/main" count="2225" uniqueCount="785">
  <si>
    <t>DU/DTh</t>
  </si>
  <si>
    <t>DTh</t>
  </si>
  <si>
    <t>DU</t>
  </si>
  <si>
    <t xml:space="preserve">     K2O</t>
  </si>
  <si>
    <t xml:space="preserve">    Na2O</t>
  </si>
  <si>
    <t xml:space="preserve">     CaO</t>
  </si>
  <si>
    <t xml:space="preserve">     MgO</t>
  </si>
  <si>
    <t xml:space="preserve">     MnO</t>
  </si>
  <si>
    <t xml:space="preserve">     FeO</t>
  </si>
  <si>
    <t xml:space="preserve">    ZrO2</t>
  </si>
  <si>
    <t xml:space="preserve">   Al2O3</t>
  </si>
  <si>
    <t xml:space="preserve">    TiO2</t>
  </si>
  <si>
    <t xml:space="preserve">    SiO2</t>
  </si>
  <si>
    <t>H102 zircon6</t>
  </si>
  <si>
    <t>H102 zircon8d</t>
  </si>
  <si>
    <t>H102 zircon8c</t>
  </si>
  <si>
    <t>H102 zircon8b</t>
  </si>
  <si>
    <t>H102 zircon8a</t>
  </si>
  <si>
    <t>H102 zircon7</t>
  </si>
  <si>
    <t>H102 zircon5</t>
  </si>
  <si>
    <t>H102 zircon4b</t>
  </si>
  <si>
    <t>H102 zircon4a</t>
  </si>
  <si>
    <t>H102 zircon3a</t>
  </si>
  <si>
    <t>H102 zircon2b</t>
  </si>
  <si>
    <t>H102 zircon2a</t>
  </si>
  <si>
    <t>H102 zircon1b</t>
  </si>
  <si>
    <t>H102 zircon1a</t>
  </si>
  <si>
    <t xml:space="preserve">   Z-POS</t>
  </si>
  <si>
    <t xml:space="preserve">   Y-POS</t>
  </si>
  <si>
    <t xml:space="preserve">   X-POS</t>
  </si>
  <si>
    <t xml:space="preserve"> U %ERR </t>
  </si>
  <si>
    <t xml:space="preserve">Th %ERR </t>
  </si>
  <si>
    <t xml:space="preserve">Si %ERR </t>
  </si>
  <si>
    <t xml:space="preserve">Zr %ERR </t>
  </si>
  <si>
    <t xml:space="preserve"> U CDL99</t>
  </si>
  <si>
    <t>Th CDL99</t>
  </si>
  <si>
    <t>Si CDL99</t>
  </si>
  <si>
    <t>Zr CDL99</t>
  </si>
  <si>
    <t xml:space="preserve">   TOTAL</t>
  </si>
  <si>
    <t xml:space="preserve">     UO2</t>
  </si>
  <si>
    <t xml:space="preserve">    ThO2</t>
  </si>
  <si>
    <t xml:space="preserve">   O WT%</t>
  </si>
  <si>
    <t>Th/U</t>
  </si>
  <si>
    <t>U at%</t>
  </si>
  <si>
    <t>U ppm</t>
  </si>
  <si>
    <t xml:space="preserve">   U WT%</t>
  </si>
  <si>
    <t>Th at%</t>
  </si>
  <si>
    <t>Th ppm</t>
  </si>
  <si>
    <t xml:space="preserve">  Th WT%</t>
  </si>
  <si>
    <t xml:space="preserve">  Si WT%</t>
  </si>
  <si>
    <t xml:space="preserve">  Zr WT%</t>
  </si>
  <si>
    <t>H102 zircon3b</t>
  </si>
  <si>
    <t>Dth/DU</t>
  </si>
  <si>
    <t>U ppm mol%</t>
  </si>
  <si>
    <t>Th ppm mol%</t>
  </si>
  <si>
    <t>H102 gls14</t>
  </si>
  <si>
    <t>H102 gls13</t>
  </si>
  <si>
    <t>H102 gls12</t>
  </si>
  <si>
    <t>H102 gls11</t>
  </si>
  <si>
    <t>H102 gls10</t>
  </si>
  <si>
    <t>H102 gls9</t>
  </si>
  <si>
    <t>H102 gls8</t>
  </si>
  <si>
    <t>H102 gls7</t>
  </si>
  <si>
    <t>H102 gls6</t>
  </si>
  <si>
    <t>H102 gls5 near z</t>
  </si>
  <si>
    <t>H102 gls4</t>
  </si>
  <si>
    <t>H102 gls3 not near z</t>
  </si>
  <si>
    <t>H102 gls2</t>
  </si>
  <si>
    <t>H102 gls1</t>
  </si>
  <si>
    <t xml:space="preserve">   U AT%</t>
  </si>
  <si>
    <t xml:space="preserve">  Th AT%</t>
  </si>
  <si>
    <t xml:space="preserve">  Zr AT%</t>
  </si>
  <si>
    <t xml:space="preserve">  SAMPLE</t>
  </si>
  <si>
    <t>H110_mount2_z4b</t>
  </si>
  <si>
    <t>H110_mount2_z4a</t>
  </si>
  <si>
    <t>H110_mount2_z3</t>
  </si>
  <si>
    <t>H110_mount2_z1b</t>
  </si>
  <si>
    <t>H110_mount2_z2e</t>
  </si>
  <si>
    <t>H110_mount2_z2d</t>
  </si>
  <si>
    <t>H110_mount2_z2c</t>
  </si>
  <si>
    <t>H110_mount2_z2b</t>
  </si>
  <si>
    <t>H110_mount2_z2a</t>
  </si>
  <si>
    <t>H110 zircon10b</t>
  </si>
  <si>
    <t>H110 zircon10a</t>
  </si>
  <si>
    <t>H110 zircon9b</t>
  </si>
  <si>
    <t>H110 zircon8</t>
  </si>
  <si>
    <t>H110 zircon7e</t>
  </si>
  <si>
    <t>H110 zircon7d</t>
  </si>
  <si>
    <t>H110 zircon7c</t>
  </si>
  <si>
    <t>H110 zircon7b</t>
  </si>
  <si>
    <t>H110 zircon7a</t>
  </si>
  <si>
    <t>H110 zircon6a</t>
  </si>
  <si>
    <t>H110 zircon5c</t>
  </si>
  <si>
    <t>H110 zircon5b</t>
  </si>
  <si>
    <t>H110 zircon5a</t>
  </si>
  <si>
    <t>H110 zircon4d</t>
  </si>
  <si>
    <t>H110 zircon4c</t>
  </si>
  <si>
    <t>H110 zircon4b</t>
  </si>
  <si>
    <t>H110 zircon4a</t>
  </si>
  <si>
    <t>H110 zircon3f</t>
  </si>
  <si>
    <t>H110 zircon3e</t>
  </si>
  <si>
    <t>H110 zircon3d</t>
  </si>
  <si>
    <t>H110 zircon3c</t>
  </si>
  <si>
    <t>H110 zircon3b</t>
  </si>
  <si>
    <t>H110 zircon3a</t>
  </si>
  <si>
    <t>H110 zircon2b</t>
  </si>
  <si>
    <t>H110 zircon2a</t>
  </si>
  <si>
    <t>H110 zircon1b</t>
  </si>
  <si>
    <t>H110 zircon1a</t>
  </si>
  <si>
    <t>J089 zircon 6c</t>
  </si>
  <si>
    <t>J089 zircon 6b</t>
  </si>
  <si>
    <t>J089 zircon 2d</t>
  </si>
  <si>
    <t>J089 zircon 2a</t>
  </si>
  <si>
    <t>J089 zircon 1f</t>
  </si>
  <si>
    <t>J089 zircon 1e</t>
  </si>
  <si>
    <t>J089 zircon 1c</t>
  </si>
  <si>
    <t>J089 zircon 1b</t>
  </si>
  <si>
    <t>J089 zircon 1a</t>
  </si>
  <si>
    <t>J089 zircon 6a</t>
  </si>
  <si>
    <t>J089 zircon 5</t>
  </si>
  <si>
    <t>J089 zircon 4c</t>
  </si>
  <si>
    <t>J089 zircon 4b</t>
  </si>
  <si>
    <t>J089 zircon 4a</t>
  </si>
  <si>
    <t>J089 zircon 3b</t>
  </si>
  <si>
    <t>J089 zircon 3a</t>
  </si>
  <si>
    <t>J089 zircon 1d</t>
  </si>
  <si>
    <t>J088 zircon 7a</t>
  </si>
  <si>
    <t>J088 zircon 2b</t>
  </si>
  <si>
    <t>J088 zircon 2a</t>
  </si>
  <si>
    <t>J088 zircon 1i</t>
  </si>
  <si>
    <t>J088 zircon 1g</t>
  </si>
  <si>
    <t>J088 zircon 1f</t>
  </si>
  <si>
    <t>J088 zircon 1e</t>
  </si>
  <si>
    <t>J088 zircon 5</t>
  </si>
  <si>
    <t>J088 zircon 1h</t>
  </si>
  <si>
    <t>J088 zircon 1d</t>
  </si>
  <si>
    <t>J088 zircon 1c</t>
  </si>
  <si>
    <t>J088 zircon 1b</t>
  </si>
  <si>
    <t>J088 zircon 1a</t>
  </si>
  <si>
    <t>H085_mount1_z1c</t>
  </si>
  <si>
    <t>H085_mount1_z1b</t>
  </si>
  <si>
    <t>H085_mount1_z1a</t>
  </si>
  <si>
    <t>H099 zircon8_core2</t>
  </si>
  <si>
    <t>H099 zircon8_rim3</t>
  </si>
  <si>
    <t>H099 zircon8_rim2</t>
  </si>
  <si>
    <t>H099 zircon8_between2</t>
  </si>
  <si>
    <t>H099 zircon8_core</t>
  </si>
  <si>
    <t>H099 zircon8_between</t>
  </si>
  <si>
    <t>H099 zircon8_rim</t>
  </si>
  <si>
    <t>H099 zircon7_core</t>
  </si>
  <si>
    <t>H099 zircon7_rim</t>
  </si>
  <si>
    <t>H099 zircon6</t>
  </si>
  <si>
    <t>H099 zircon5</t>
  </si>
  <si>
    <t>H099 zircon4_core</t>
  </si>
  <si>
    <t>H099 zircon4_rim</t>
  </si>
  <si>
    <t>H099 zircon3_rim</t>
  </si>
  <si>
    <t>H099 zircon3a_core</t>
  </si>
  <si>
    <t>H099 zircon3a_rim</t>
  </si>
  <si>
    <t>H099 zircon2bcore</t>
  </si>
  <si>
    <t>H099 zircon2a</t>
  </si>
  <si>
    <t>H099 zircon1d</t>
  </si>
  <si>
    <t>H099 zircon1c</t>
  </si>
  <si>
    <t>H099 zircon1b</t>
  </si>
  <si>
    <t>H099 zircon1</t>
  </si>
  <si>
    <t>J085 zircon8g</t>
  </si>
  <si>
    <t>J085 zircon7b</t>
  </si>
  <si>
    <t>J085 zircon7a</t>
  </si>
  <si>
    <t>J085 zircon5</t>
  </si>
  <si>
    <t>J085 zircon4e</t>
  </si>
  <si>
    <t>J085 zircon8d</t>
  </si>
  <si>
    <t>J085 zircon8b</t>
  </si>
  <si>
    <t>J085 zircon6a</t>
  </si>
  <si>
    <t>J085 zircon4f</t>
  </si>
  <si>
    <t>J085 zircon4d</t>
  </si>
  <si>
    <t>J085 zircon4c</t>
  </si>
  <si>
    <t>J085 zircon8f</t>
  </si>
  <si>
    <t>J085 zircon8e</t>
  </si>
  <si>
    <t>J085 zircon8a</t>
  </si>
  <si>
    <t>J085 zircon4b</t>
  </si>
  <si>
    <t>J085 zircon4a</t>
  </si>
  <si>
    <t>U/Th</t>
  </si>
  <si>
    <t>J085 gls18</t>
  </si>
  <si>
    <t>J085 gls17</t>
  </si>
  <si>
    <t>J085 gls16</t>
  </si>
  <si>
    <t>J085 gls15</t>
  </si>
  <si>
    <t>J085 gls13</t>
  </si>
  <si>
    <t>J085 gls12</t>
  </si>
  <si>
    <t>J085 gls11</t>
  </si>
  <si>
    <t>J085 gls10</t>
  </si>
  <si>
    <t>J085 gls9</t>
  </si>
  <si>
    <t>J085 gls8</t>
  </si>
  <si>
    <t>J085 gls7</t>
  </si>
  <si>
    <t>J085 gls6</t>
  </si>
  <si>
    <t>J085 gls5 nz</t>
  </si>
  <si>
    <t>J085 gls4 nz</t>
  </si>
  <si>
    <t>J085 gls3 nz</t>
  </si>
  <si>
    <t>J085 gls2 nz</t>
  </si>
  <si>
    <t>J085 gls1 nz</t>
  </si>
  <si>
    <t>J085 zircon8c</t>
  </si>
  <si>
    <t>J085 zircon6c</t>
  </si>
  <si>
    <t>J085 zircon6b</t>
  </si>
  <si>
    <t>Th ppm at%</t>
  </si>
  <si>
    <t>U ppm at%</t>
  </si>
  <si>
    <t>O wt%</t>
  </si>
  <si>
    <t>Zr FORMULA</t>
  </si>
  <si>
    <t>Si FORMULA</t>
  </si>
  <si>
    <t>DU at%</t>
  </si>
  <si>
    <t>DTh at%</t>
  </si>
  <si>
    <t>+</t>
  </si>
  <si>
    <t>H085=H099</t>
  </si>
  <si>
    <t>H099 gls1</t>
  </si>
  <si>
    <t>H099 gls2</t>
  </si>
  <si>
    <t>H099 gls3</t>
  </si>
  <si>
    <t>H099 gls4</t>
  </si>
  <si>
    <t>H099 gls5</t>
  </si>
  <si>
    <t>H099 gls6</t>
  </si>
  <si>
    <t>H099 gls7</t>
  </si>
  <si>
    <t>H099 gls8</t>
  </si>
  <si>
    <t>H099 gls9</t>
  </si>
  <si>
    <t>H099 gls11</t>
  </si>
  <si>
    <t>H099 gls12</t>
  </si>
  <si>
    <t>H099 gls13</t>
  </si>
  <si>
    <t>H099 gls14</t>
  </si>
  <si>
    <t>sims mount1 H085 gls1</t>
  </si>
  <si>
    <t>sims mount1 H085 gls2</t>
  </si>
  <si>
    <t>sims mount1 H085 gls3</t>
  </si>
  <si>
    <t>sims mount1 H085 gls4</t>
  </si>
  <si>
    <t>sims mount1 H085 gls5</t>
  </si>
  <si>
    <t>J088 zircon 3</t>
  </si>
  <si>
    <t>J088 zircon 4</t>
  </si>
  <si>
    <t>J088 zircon 6</t>
  </si>
  <si>
    <t>J088 trans from z1 to edge of glass</t>
  </si>
  <si>
    <t>J088 gls1</t>
  </si>
  <si>
    <t>J088 gls2</t>
  </si>
  <si>
    <t>J088 gls3</t>
  </si>
  <si>
    <t>J088 gls4</t>
  </si>
  <si>
    <t>J088 gls5</t>
  </si>
  <si>
    <t>J088 gls6</t>
  </si>
  <si>
    <t>J088 gls7</t>
  </si>
  <si>
    <t>J088 gls8</t>
  </si>
  <si>
    <t>J088 gls9</t>
  </si>
  <si>
    <t>J088 gls10</t>
  </si>
  <si>
    <t>J088 gls11</t>
  </si>
  <si>
    <t>J088 gls12</t>
  </si>
  <si>
    <t>J088 gls13</t>
  </si>
  <si>
    <t>J088 gls14</t>
  </si>
  <si>
    <t>J088 gls15</t>
  </si>
  <si>
    <t>J088 gls16</t>
  </si>
  <si>
    <t>J088 gls17</t>
  </si>
  <si>
    <t>J088 gls18</t>
  </si>
  <si>
    <t>J088 gls19</t>
  </si>
  <si>
    <t>J088 gls20</t>
  </si>
  <si>
    <t>DTh/DU</t>
  </si>
  <si>
    <t>H109 gls trans away from zircon big</t>
  </si>
  <si>
    <t>H109 gls17</t>
  </si>
  <si>
    <t>H109 gls16</t>
  </si>
  <si>
    <t>H109 gls15</t>
  </si>
  <si>
    <t>H109 gls14</t>
  </si>
  <si>
    <t>H109 gls13</t>
  </si>
  <si>
    <t>H109 gls12</t>
  </si>
  <si>
    <t>H109 gls11</t>
  </si>
  <si>
    <t>H109 gls10</t>
  </si>
  <si>
    <t>H109 gls9</t>
  </si>
  <si>
    <t>H109 gls8</t>
  </si>
  <si>
    <t>H109 gls7</t>
  </si>
  <si>
    <t>H109 gls6</t>
  </si>
  <si>
    <t>H109 gls5</t>
  </si>
  <si>
    <t>H109 gls4</t>
  </si>
  <si>
    <t>H109 gls3</t>
  </si>
  <si>
    <t>H109 gls2</t>
  </si>
  <si>
    <t>H109 gls1</t>
  </si>
  <si>
    <t>J089 zircon 2c</t>
  </si>
  <si>
    <t>J089 zircon 2b</t>
  </si>
  <si>
    <t>J089 gls14</t>
  </si>
  <si>
    <t>J089 gls13</t>
  </si>
  <si>
    <t>J089 gls12</t>
  </si>
  <si>
    <t>J089 gls11</t>
  </si>
  <si>
    <t>J089 gls10</t>
  </si>
  <si>
    <t>J089 gls9</t>
  </si>
  <si>
    <t>J089 gls8</t>
  </si>
  <si>
    <t>J089 gls7</t>
  </si>
  <si>
    <t>J089 gls6</t>
  </si>
  <si>
    <t>J089 gls5</t>
  </si>
  <si>
    <t>J089 gls4</t>
  </si>
  <si>
    <t>J089 gls3</t>
  </si>
  <si>
    <t>J089 gls tran from z to gls</t>
  </si>
  <si>
    <t>J089 gls2</t>
  </si>
  <si>
    <t>J089 gls1 fz</t>
  </si>
  <si>
    <t>Ca CDL99</t>
  </si>
  <si>
    <t xml:space="preserve"> K CDL99</t>
  </si>
  <si>
    <t xml:space="preserve">  Ca WT%</t>
  </si>
  <si>
    <t xml:space="preserve">   K WT%</t>
  </si>
  <si>
    <t>O</t>
  </si>
  <si>
    <t>H110 gls17</t>
  </si>
  <si>
    <t>H110 gls16 next to zs</t>
  </si>
  <si>
    <t>H110 gls15 next to zs</t>
  </si>
  <si>
    <t>H110 gls14 next to zs</t>
  </si>
  <si>
    <t>H110 gls13 next to zs</t>
  </si>
  <si>
    <t>H110 gls12 next to zs</t>
  </si>
  <si>
    <t>H110 gls11 next to z</t>
  </si>
  <si>
    <t>H110 gls10</t>
  </si>
  <si>
    <t>H110 gls9</t>
  </si>
  <si>
    <t>H110 gls8</t>
  </si>
  <si>
    <t>H110 gls7</t>
  </si>
  <si>
    <t>H110 gls6</t>
  </si>
  <si>
    <t>H110 gls5</t>
  </si>
  <si>
    <t>H110 gls4</t>
  </si>
  <si>
    <t>H110 gls3</t>
  </si>
  <si>
    <t>H110 gls2</t>
  </si>
  <si>
    <t>H110 gls1</t>
  </si>
  <si>
    <t>J095_z9</t>
  </si>
  <si>
    <t>J095_z6</t>
  </si>
  <si>
    <t>J095_z5</t>
  </si>
  <si>
    <t>J095_z4</t>
  </si>
  <si>
    <t>J095_z2</t>
  </si>
  <si>
    <t>J095_z8</t>
  </si>
  <si>
    <t>J095_z3</t>
  </si>
  <si>
    <t>J095_z1</t>
  </si>
  <si>
    <t>J095 gls10</t>
  </si>
  <si>
    <t>J095 gls9</t>
  </si>
  <si>
    <t>J095 gls7</t>
  </si>
  <si>
    <t>J095 gls6</t>
  </si>
  <si>
    <t>J095 gls5</t>
  </si>
  <si>
    <t>J095 gls4</t>
  </si>
  <si>
    <t>J095 gls3</t>
  </si>
  <si>
    <t>J095 gls2</t>
  </si>
  <si>
    <t>J095 gls1</t>
  </si>
  <si>
    <t xml:space="preserve">   O AT%</t>
  </si>
  <si>
    <t>J097_z20</t>
  </si>
  <si>
    <t>J097_z8</t>
  </si>
  <si>
    <t>J097_z7b</t>
  </si>
  <si>
    <t>J097_z28</t>
  </si>
  <si>
    <t>J097_z27</t>
  </si>
  <si>
    <t>J097_z26</t>
  </si>
  <si>
    <t>J097_z23b</t>
  </si>
  <si>
    <t>J097_z22</t>
  </si>
  <si>
    <t>J097_z21</t>
  </si>
  <si>
    <t>J097_z19</t>
  </si>
  <si>
    <t>J097_z18</t>
  </si>
  <si>
    <t>J097_z16</t>
  </si>
  <si>
    <t>J097_z15</t>
  </si>
  <si>
    <t>J097_z12</t>
  </si>
  <si>
    <t>J097_z10</t>
  </si>
  <si>
    <t>J097_z3</t>
  </si>
  <si>
    <t>J097_z2</t>
  </si>
  <si>
    <t>J097_z23a</t>
  </si>
  <si>
    <t>J097_z17c</t>
  </si>
  <si>
    <t>J097_z17a</t>
  </si>
  <si>
    <t>J097_z14</t>
  </si>
  <si>
    <t>J097_z13</t>
  </si>
  <si>
    <t>J097_z11</t>
  </si>
  <si>
    <t>J097_z9</t>
  </si>
  <si>
    <t>J097_z6</t>
  </si>
  <si>
    <t>J097_z4</t>
  </si>
  <si>
    <t>J097_z1</t>
  </si>
  <si>
    <t>J097 gls15</t>
  </si>
  <si>
    <t>J097 gls14</t>
  </si>
  <si>
    <t>J097 gls13</t>
  </si>
  <si>
    <t>J097 gls12</t>
  </si>
  <si>
    <t>J097 gls11</t>
  </si>
  <si>
    <t>J097 gls10</t>
  </si>
  <si>
    <t>J097 gls9</t>
  </si>
  <si>
    <t>J097 gls8</t>
  </si>
  <si>
    <t>J097 gls7</t>
  </si>
  <si>
    <t>J097 gls6</t>
  </si>
  <si>
    <t>J097 gls5 near z</t>
  </si>
  <si>
    <t>J097 gls4</t>
  </si>
  <si>
    <t>J097 gls3</t>
  </si>
  <si>
    <t>J097 gls2</t>
  </si>
  <si>
    <t>J097 gls1</t>
  </si>
  <si>
    <t>J098_z2d</t>
  </si>
  <si>
    <t>J098_z2c</t>
  </si>
  <si>
    <t>J098_z2b</t>
  </si>
  <si>
    <t>J098_z2a</t>
  </si>
  <si>
    <t>J098_z3b</t>
  </si>
  <si>
    <t>J098_z5</t>
  </si>
  <si>
    <t>J098_z4</t>
  </si>
  <si>
    <t>J098_z3d</t>
  </si>
  <si>
    <t>J098_z3c</t>
  </si>
  <si>
    <t>J098 gls15</t>
  </si>
  <si>
    <t>J098 gls14</t>
  </si>
  <si>
    <t>J098 gls13</t>
  </si>
  <si>
    <t>J098 gls12</t>
  </si>
  <si>
    <t>J098 gls11</t>
  </si>
  <si>
    <t>J098 gls10</t>
  </si>
  <si>
    <t>J098 gls9</t>
  </si>
  <si>
    <t>J098 gls8</t>
  </si>
  <si>
    <t>J098 gls7</t>
  </si>
  <si>
    <t>J098 gls6</t>
  </si>
  <si>
    <t>J098 gls5 near z</t>
  </si>
  <si>
    <t>J098 gls4</t>
  </si>
  <si>
    <t>J098 gls3</t>
  </si>
  <si>
    <t>J098 gls2 bad spot</t>
  </si>
  <si>
    <t>J098 gls1</t>
  </si>
  <si>
    <t>J100_z13b</t>
  </si>
  <si>
    <t>J100_z13a</t>
  </si>
  <si>
    <t>J100_z12c</t>
  </si>
  <si>
    <t>J100_z12b</t>
  </si>
  <si>
    <t>J100_z11e</t>
  </si>
  <si>
    <t>J100_z11d</t>
  </si>
  <si>
    <t>J100_z11b</t>
  </si>
  <si>
    <t>J100_z11a</t>
  </si>
  <si>
    <t>J100_z10c</t>
  </si>
  <si>
    <t>J100_z10b</t>
  </si>
  <si>
    <t>J100_z10a_startchip3</t>
  </si>
  <si>
    <t>J100_z8a</t>
  </si>
  <si>
    <t>J100_z6b</t>
  </si>
  <si>
    <t>J100_z6a_startchip2</t>
  </si>
  <si>
    <t>J100_z5c</t>
  </si>
  <si>
    <t>J100_z5b</t>
  </si>
  <si>
    <t>J100_z4c</t>
  </si>
  <si>
    <t>J100_z4b</t>
  </si>
  <si>
    <t>J100_z3c</t>
  </si>
  <si>
    <t>J100_z3b</t>
  </si>
  <si>
    <t>J100_z2d</t>
  </si>
  <si>
    <t>J100_z2c</t>
  </si>
  <si>
    <t>J100_z13c</t>
  </si>
  <si>
    <t>J100_z12a</t>
  </si>
  <si>
    <t>J100_z9c</t>
  </si>
  <si>
    <t>J100_z9b</t>
  </si>
  <si>
    <t>J100_z7</t>
  </si>
  <si>
    <t>J100_z2e</t>
  </si>
  <si>
    <t>J100_z1d</t>
  </si>
  <si>
    <t>J100_z1c</t>
  </si>
  <si>
    <t>J100_z1b</t>
  </si>
  <si>
    <t>J100_z13d</t>
  </si>
  <si>
    <t>J100_z12d</t>
  </si>
  <si>
    <t>J100_z11c</t>
  </si>
  <si>
    <t>J100_z10d</t>
  </si>
  <si>
    <t>J100_z9a</t>
  </si>
  <si>
    <t>J100_z8g</t>
  </si>
  <si>
    <t>J100_z8f</t>
  </si>
  <si>
    <t>J100_z8e</t>
  </si>
  <si>
    <t>J100_z5a</t>
  </si>
  <si>
    <t>J100_z2b</t>
  </si>
  <si>
    <t>J100_z1a</t>
  </si>
  <si>
    <t>J100 gls10</t>
  </si>
  <si>
    <t>J100 gls9</t>
  </si>
  <si>
    <t>J100 gls8</t>
  </si>
  <si>
    <t>J100 gls7</t>
  </si>
  <si>
    <t>J100 gls6</t>
  </si>
  <si>
    <t>J100 gls5</t>
  </si>
  <si>
    <t>J100 gls4</t>
  </si>
  <si>
    <t>J100 gls3</t>
  </si>
  <si>
    <t>J100 gls2</t>
  </si>
  <si>
    <t>J100 gls1</t>
  </si>
  <si>
    <t>J100 transect away from zircon</t>
  </si>
  <si>
    <t>H123 zircon5f</t>
  </si>
  <si>
    <t>H123 zircon5d</t>
  </si>
  <si>
    <t>H123 zircon5c</t>
  </si>
  <si>
    <t>H123 zircon3b</t>
  </si>
  <si>
    <t>H123 zircon3a</t>
  </si>
  <si>
    <t>H123 zircon2d</t>
  </si>
  <si>
    <t>H123 zircon2c</t>
  </si>
  <si>
    <t>H123 zircon2b</t>
  </si>
  <si>
    <t>H123 zircon1d</t>
  </si>
  <si>
    <t>H123 zircon1c</t>
  </si>
  <si>
    <t>H123 zircon1b</t>
  </si>
  <si>
    <t>H123 zircon1a</t>
  </si>
  <si>
    <t>H123 zircon5g</t>
  </si>
  <si>
    <t>H123 zircon5e</t>
  </si>
  <si>
    <t>H123 zircon5b</t>
  </si>
  <si>
    <t>H123 zircon5a</t>
  </si>
  <si>
    <t>H123 zircon4b</t>
  </si>
  <si>
    <t>H123 zircon4a</t>
  </si>
  <si>
    <t>H123 zircon3c</t>
  </si>
  <si>
    <t>H123 zircon2a</t>
  </si>
  <si>
    <t>H123 gls13</t>
  </si>
  <si>
    <t>H123 gls12</t>
  </si>
  <si>
    <t>H123 gls11</t>
  </si>
  <si>
    <t>H123 gls10</t>
  </si>
  <si>
    <t>H123 gls9</t>
  </si>
  <si>
    <t>H123 gls8</t>
  </si>
  <si>
    <t>H123 gls7</t>
  </si>
  <si>
    <t>H123 gls6</t>
  </si>
  <si>
    <t>H123 gls5 near big zs</t>
  </si>
  <si>
    <t>H123 gls4</t>
  </si>
  <si>
    <t>H123 gls3</t>
  </si>
  <si>
    <t>H123 gls2</t>
  </si>
  <si>
    <t>H123 gls1</t>
  </si>
  <si>
    <t>std erro</t>
  </si>
  <si>
    <t>zir std</t>
  </si>
  <si>
    <t>ave H173 zir</t>
  </si>
  <si>
    <t>H173 frag10 z1 10um rim</t>
  </si>
  <si>
    <t>H173 frag10 z1 10um core</t>
  </si>
  <si>
    <t>H173 frag9 z1 10um core</t>
  </si>
  <si>
    <t>H173 frag8 z1 10um rim</t>
  </si>
  <si>
    <t>H173 frag8 z1 10um core</t>
  </si>
  <si>
    <t>H173 frag7 z2 10um rim</t>
  </si>
  <si>
    <t>H173 frag7 z2 10um core</t>
  </si>
  <si>
    <t>H173 frag7 z1 10um core</t>
  </si>
  <si>
    <t>H173 frag5 z1 5um</t>
  </si>
  <si>
    <t>H173 frag4 z2 10um rim</t>
  </si>
  <si>
    <t>H173 frag4 z2 10um core</t>
  </si>
  <si>
    <t>H173 frag4 z1 10um rim</t>
  </si>
  <si>
    <t>H173 frag4 z1 10um core</t>
  </si>
  <si>
    <t>H173 frag3 z2 10um</t>
  </si>
  <si>
    <t>H173 frag3 z1 8um</t>
  </si>
  <si>
    <t>H173 frag2 z2 12um rim</t>
  </si>
  <si>
    <t>H173 frag2 z2 12um core</t>
  </si>
  <si>
    <t>H173 frag2 z1 15um rim</t>
  </si>
  <si>
    <t>H173 frag2 z1 15um core</t>
  </si>
  <si>
    <t>gls std</t>
  </si>
  <si>
    <t>ave H173 gls</t>
  </si>
  <si>
    <t>H173 frag8</t>
  </si>
  <si>
    <t>H173 frag9</t>
  </si>
  <si>
    <t>H173 frag7</t>
  </si>
  <si>
    <t>H173 frag6</t>
  </si>
  <si>
    <t>H173 frag5</t>
  </si>
  <si>
    <t>H173 frag4</t>
  </si>
  <si>
    <t>H173 frag23</t>
  </si>
  <si>
    <t>H173 frag2</t>
  </si>
  <si>
    <t>Th umol/mol</t>
  </si>
  <si>
    <t>U umol/mol</t>
  </si>
  <si>
    <t xml:space="preserve">   BASIS</t>
  </si>
  <si>
    <t xml:space="preserve"> FORMULA</t>
  </si>
  <si>
    <t xml:space="preserve">   K AT%</t>
  </si>
  <si>
    <t xml:space="preserve">  Na AT%</t>
  </si>
  <si>
    <t xml:space="preserve">  Ca AT%</t>
  </si>
  <si>
    <t xml:space="preserve">  Mg AT%</t>
  </si>
  <si>
    <t xml:space="preserve">  Mn AT%</t>
  </si>
  <si>
    <t xml:space="preserve">  Fe AT%</t>
  </si>
  <si>
    <t xml:space="preserve">  Al AT%</t>
  </si>
  <si>
    <t xml:space="preserve">  Ti AT%</t>
  </si>
  <si>
    <t xml:space="preserve">  Si AT%</t>
  </si>
  <si>
    <t xml:space="preserve">  Na WT%</t>
  </si>
  <si>
    <t xml:space="preserve">  Mg WT%</t>
  </si>
  <si>
    <t xml:space="preserve">  Mn WT%</t>
  </si>
  <si>
    <t xml:space="preserve">  Fe WT%</t>
  </si>
  <si>
    <t xml:space="preserve">  Al WT%</t>
  </si>
  <si>
    <t xml:space="preserve">  Ti WT%</t>
  </si>
  <si>
    <t>ave J148 zir</t>
  </si>
  <si>
    <t>J148 frag7 z1 9um core</t>
  </si>
  <si>
    <t>J148 frag6 z1 10um core</t>
  </si>
  <si>
    <t>J148 frag5 z1 9um core</t>
  </si>
  <si>
    <t>J148 frag4 z2 10um rim</t>
  </si>
  <si>
    <t>J148 frag4 z2 10um core</t>
  </si>
  <si>
    <t>J148 frag4 z1 8um rim</t>
  </si>
  <si>
    <t>J148 frag4 z1 8um core</t>
  </si>
  <si>
    <t>J148 frag3 z1 5um</t>
  </si>
  <si>
    <t>J148 frag2 z2 10um rim</t>
  </si>
  <si>
    <t>J148 frag2 z2 10um core</t>
  </si>
  <si>
    <t>J148 frag2 z1 7um</t>
  </si>
  <si>
    <t>J148 frag1 z1 8um</t>
  </si>
  <si>
    <t>ave J148 gls</t>
  </si>
  <si>
    <t>J148 frag7</t>
  </si>
  <si>
    <t>J148 frag6</t>
  </si>
  <si>
    <t>J148 Frag5</t>
  </si>
  <si>
    <t>J148 Frag3</t>
  </si>
  <si>
    <t>J148 Frag1</t>
  </si>
  <si>
    <t>ave J152 zir</t>
  </si>
  <si>
    <t>J152 frag13 z1 7um core</t>
  </si>
  <si>
    <t>J152 frag11 z1 8um rim</t>
  </si>
  <si>
    <t>J152 frag11 z1 8um core</t>
  </si>
  <si>
    <t>J152 frag9 z1 5um rim</t>
  </si>
  <si>
    <t>J152 frag9 z1 5um core</t>
  </si>
  <si>
    <t>J152 frag8 z1 5um core</t>
  </si>
  <si>
    <t>J152 frag4 z1 5um rim</t>
  </si>
  <si>
    <t>J152 frag4 z1 5um core</t>
  </si>
  <si>
    <t>J152 frag3 z1 5um</t>
  </si>
  <si>
    <t>ave J152 gls</t>
  </si>
  <si>
    <t>J152 frag10</t>
  </si>
  <si>
    <t>J152 frag9</t>
  </si>
  <si>
    <t>J152 frag7</t>
  </si>
  <si>
    <t>J152 frag6</t>
  </si>
  <si>
    <t>J152 frag5</t>
  </si>
  <si>
    <t>J152 frag4</t>
  </si>
  <si>
    <t>J152 frag3</t>
  </si>
  <si>
    <t>J152 frag2</t>
  </si>
  <si>
    <t>J152 frag1</t>
  </si>
  <si>
    <t>ave J151 zir</t>
  </si>
  <si>
    <t>J151 frag6 z1 2um</t>
  </si>
  <si>
    <t>J151 frag7 z1 3um</t>
  </si>
  <si>
    <t>J151 frag14 z1 3um</t>
  </si>
  <si>
    <t>J151 frag15 z1 2um</t>
  </si>
  <si>
    <t>J151 frag13 z1 8um rim</t>
  </si>
  <si>
    <t>J151 frag13 z1 8um core</t>
  </si>
  <si>
    <t>J151 frag12 z1 5um rim</t>
  </si>
  <si>
    <t>J151 frag11 z1 8um core</t>
  </si>
  <si>
    <t>J151 frag8 z1 10um rim</t>
  </si>
  <si>
    <t>J151 frag8 z1 10um core</t>
  </si>
  <si>
    <t>J151 frag5 z1 10um rim</t>
  </si>
  <si>
    <t>J151 frag5 z1 10um core</t>
  </si>
  <si>
    <t>J151 frag4 z1 8um core</t>
  </si>
  <si>
    <t>ave J151 gls</t>
  </si>
  <si>
    <t>J151 frag14</t>
  </si>
  <si>
    <t>J151 frag12</t>
  </si>
  <si>
    <t>J151 frag10</t>
  </si>
  <si>
    <t>J151 frag9</t>
  </si>
  <si>
    <t>J151 frag8</t>
  </si>
  <si>
    <t>J151 frag7</t>
  </si>
  <si>
    <t>J151 frag5</t>
  </si>
  <si>
    <t>J151 frag4</t>
  </si>
  <si>
    <t>J151 frag2</t>
  </si>
  <si>
    <t>J151 frag1</t>
  </si>
  <si>
    <t>ave H175 zir</t>
  </si>
  <si>
    <t>H175 frag7 z1 50um rim</t>
  </si>
  <si>
    <t>H175 frag7 z1 50um south4</t>
  </si>
  <si>
    <t>H175 frag7 z1 50um south3</t>
  </si>
  <si>
    <t>H175 frag7 z1 50um south2</t>
  </si>
  <si>
    <t>H175 frag7 z1 50um south1</t>
  </si>
  <si>
    <t>H175 frag7 z1 50um core</t>
  </si>
  <si>
    <t>ave H175 gls</t>
  </si>
  <si>
    <t>H175 frag12</t>
  </si>
  <si>
    <t>H175 frag11</t>
  </si>
  <si>
    <t>H175 frag10</t>
  </si>
  <si>
    <t>H175 frag8</t>
  </si>
  <si>
    <t>H175 frag7</t>
  </si>
  <si>
    <t>H175 frag5</t>
  </si>
  <si>
    <t>H175 frag4</t>
  </si>
  <si>
    <t>H175 frag3</t>
  </si>
  <si>
    <t>H175 frag2</t>
  </si>
  <si>
    <t>H175 frag1</t>
  </si>
  <si>
    <t>ave H178 zir</t>
  </si>
  <si>
    <t>H178 frag12 z1 20um rim</t>
  </si>
  <si>
    <t>H178 frag12 z1 20um core</t>
  </si>
  <si>
    <t>H178 frag11 z1 16um core</t>
  </si>
  <si>
    <t>H178 frag10 z1 13um rim</t>
  </si>
  <si>
    <t>H178 frag10 z1 13um core</t>
  </si>
  <si>
    <t>H178 frag9 z1 13um core</t>
  </si>
  <si>
    <t>H178 frag8 z1 12um core</t>
  </si>
  <si>
    <t>H178 frag7 z1 20um rim</t>
  </si>
  <si>
    <t>H178 frag7 z1 20um core</t>
  </si>
  <si>
    <t>H178 frag6 z1 15um rim</t>
  </si>
  <si>
    <t>H178 frag6 z1 15um core</t>
  </si>
  <si>
    <t>H178 frag5 z1 16um rim</t>
  </si>
  <si>
    <t>H178 frag5 z1 16um core</t>
  </si>
  <si>
    <t>H178 frag4 z1 15um rim</t>
  </si>
  <si>
    <t>H178 frag4 z1 15um core</t>
  </si>
  <si>
    <t>H178 frag3 z1 13um core</t>
  </si>
  <si>
    <t>H178 frag2 z1 13um rim</t>
  </si>
  <si>
    <t>H178 frag2 z1 13um core</t>
  </si>
  <si>
    <t>H178 frag1 z1 15um rim</t>
  </si>
  <si>
    <t>H178 frag1 z1 15um core</t>
  </si>
  <si>
    <t>ave H178 gls</t>
  </si>
  <si>
    <t>H178 frag11</t>
  </si>
  <si>
    <t>H178 frag10</t>
  </si>
  <si>
    <t>H178 frag9</t>
  </si>
  <si>
    <t>H178 frag7</t>
  </si>
  <si>
    <t>H178 frag6</t>
  </si>
  <si>
    <t>H178 frag5</t>
  </si>
  <si>
    <t>H178 frag4</t>
  </si>
  <si>
    <t>H178 frag3</t>
  </si>
  <si>
    <t>H178 frag2</t>
  </si>
  <si>
    <t>H178 frag1</t>
  </si>
  <si>
    <t>ave J153 zir</t>
  </si>
  <si>
    <t>J153 frag7 z2 8um rim</t>
  </si>
  <si>
    <t>J153 frag7 z2 8um core</t>
  </si>
  <si>
    <t>J153 frag7 z1 13um rim</t>
  </si>
  <si>
    <t>J153 frag7 z1 13um core</t>
  </si>
  <si>
    <t>J153 frag9 z2 13um rim</t>
  </si>
  <si>
    <t>J153 frag9 z2 13um core</t>
  </si>
  <si>
    <t>J153 frag9 z1 10um core</t>
  </si>
  <si>
    <t>J153 frag10 z2 9um rim</t>
  </si>
  <si>
    <t>J153 frag10 z2 9um core</t>
  </si>
  <si>
    <t>J153 frag10 z1 13um rim</t>
  </si>
  <si>
    <t>J153 frag10 z1 13um core</t>
  </si>
  <si>
    <t>J153 frag11 z1 12um rim</t>
  </si>
  <si>
    <t>J153 frag11 z1 12um core</t>
  </si>
  <si>
    <t>J153 frag14 z1 13um rim</t>
  </si>
  <si>
    <t>J153 frag14 z1 13um core</t>
  </si>
  <si>
    <t>J153 frag12 z1 12um rim</t>
  </si>
  <si>
    <t>J153 frag12 z1 12um core</t>
  </si>
  <si>
    <t>J153 frag8 z1 11um rim</t>
  </si>
  <si>
    <t>J153 frag8 z1 11um core</t>
  </si>
  <si>
    <t>J153 frag5 z1 10um rim</t>
  </si>
  <si>
    <t>J153 frag5 z1 10um core</t>
  </si>
  <si>
    <t>J153 frag4 z1 10um rim</t>
  </si>
  <si>
    <t>J153 frag4 z1 10um core</t>
  </si>
  <si>
    <t>J153 frag3 z1 12um rim</t>
  </si>
  <si>
    <t>J153 frag3 z1 12um core</t>
  </si>
  <si>
    <t>J153 frag1 z1 12um rim</t>
  </si>
  <si>
    <t>J153 frag1 z1 12um core</t>
  </si>
  <si>
    <t>ave J153 gls</t>
  </si>
  <si>
    <t>J153 frag13</t>
  </si>
  <si>
    <t>J153 frag11</t>
  </si>
  <si>
    <t>J153 frag10</t>
  </si>
  <si>
    <t>J153 frag9</t>
  </si>
  <si>
    <t>J153 frag8</t>
  </si>
  <si>
    <t>J153 frag7</t>
  </si>
  <si>
    <t>J153 frag5</t>
  </si>
  <si>
    <t>J153 frag4</t>
  </si>
  <si>
    <t>J153 frag2</t>
  </si>
  <si>
    <t>J153 frag1</t>
  </si>
  <si>
    <t>J096 gls10</t>
  </si>
  <si>
    <t>J096 gls8</t>
  </si>
  <si>
    <t>J096 gls7</t>
  </si>
  <si>
    <t>J096 gls6</t>
  </si>
  <si>
    <t>J096 gls5</t>
  </si>
  <si>
    <t>J096 gls4</t>
  </si>
  <si>
    <t>J096 gls3</t>
  </si>
  <si>
    <t>J096 gls2</t>
  </si>
  <si>
    <t>J096 gls1</t>
  </si>
  <si>
    <t>DU/DTh at%</t>
  </si>
  <si>
    <r>
      <t>DTh</t>
    </r>
    <r>
      <rPr>
        <b/>
        <sz val="11"/>
        <color theme="1"/>
        <rFont val="Calibri"/>
        <family val="2"/>
        <scheme val="minor"/>
      </rPr>
      <t xml:space="preserve"> at%</t>
    </r>
  </si>
  <si>
    <t>DU mol%</t>
  </si>
  <si>
    <t>DTh mol%</t>
  </si>
  <si>
    <t>SAMPLE</t>
  </si>
  <si>
    <t>Zr WT%</t>
  </si>
  <si>
    <t>Si WT%</t>
  </si>
  <si>
    <t>Th WT%</t>
  </si>
  <si>
    <t>Th AT%</t>
  </si>
  <si>
    <t>U WT%</t>
  </si>
  <si>
    <t>U AT%</t>
  </si>
  <si>
    <t>Th/U at%</t>
  </si>
  <si>
    <t>O WT%</t>
  </si>
  <si>
    <t>TOTAL</t>
  </si>
  <si>
    <t>ZrO2</t>
  </si>
  <si>
    <t>SiO2</t>
  </si>
  <si>
    <t>ThO2</t>
  </si>
  <si>
    <t>UO2</t>
  </si>
  <si>
    <t>U CDL99</t>
  </si>
  <si>
    <t>Zr %ERR</t>
  </si>
  <si>
    <t>Si %ERR</t>
  </si>
  <si>
    <t>Th %ERR</t>
  </si>
  <si>
    <t>U %ERR</t>
  </si>
  <si>
    <t>X-POS</t>
  </si>
  <si>
    <t>Y-POS</t>
  </si>
  <si>
    <t>Z-POS</t>
  </si>
  <si>
    <t>H109 grain1 dark1</t>
  </si>
  <si>
    <t>H109 grain2 dark1</t>
  </si>
  <si>
    <t>H109 grain1 light1</t>
  </si>
  <si>
    <t>H109 grain1 light2</t>
  </si>
  <si>
    <t>H109 grain2 light1</t>
  </si>
  <si>
    <t>J096 Im064 light1</t>
  </si>
  <si>
    <t>J096 Im064 light2</t>
  </si>
  <si>
    <t>J096 Im064 dark1</t>
  </si>
  <si>
    <t>J096 Im064 dark2</t>
  </si>
  <si>
    <t>J096 Im064 unknown grain1 pt2</t>
  </si>
  <si>
    <t>J096 Im064 unknown grain1 pt1</t>
  </si>
  <si>
    <t>J096 Im064 unknown grain2 pt1</t>
  </si>
  <si>
    <t>J096 Im064 unknown grain3 pt1</t>
  </si>
  <si>
    <t>J096 Im064 unknown grain4 pt1</t>
  </si>
  <si>
    <t>J096 Im064 unknown grain5 pt1</t>
  </si>
  <si>
    <t>J096 Im064 unknown grain6 pt1</t>
  </si>
  <si>
    <t>J096 Im064 unknown grain7 pt1</t>
  </si>
  <si>
    <t>J096 Im064 unknown grain8 pt1</t>
  </si>
  <si>
    <t>J096 Im064 unknown grain9 pt1</t>
  </si>
  <si>
    <t>J096 Im064 unknown grain10 pt1</t>
  </si>
  <si>
    <t>J097 Im073 dark1 right</t>
  </si>
  <si>
    <t>J097 Im073 dark2 left</t>
  </si>
  <si>
    <t>J097 Im073 bright middle</t>
  </si>
  <si>
    <t>J097 Im073 bright right</t>
  </si>
  <si>
    <t>J097 Im073 light1right</t>
  </si>
  <si>
    <t>J097 grain1 pt1</t>
  </si>
  <si>
    <t>J097 grain1 pt2</t>
  </si>
  <si>
    <t>J097 grain2 pt1</t>
  </si>
  <si>
    <t>J097 grain2 pt2</t>
  </si>
  <si>
    <t>J097 grain3 pt1</t>
  </si>
  <si>
    <t>J097 grain3 pt2</t>
  </si>
  <si>
    <t>J097 grain4 pt1</t>
  </si>
  <si>
    <t>J097 grain4 pt2</t>
  </si>
  <si>
    <t>J097 grain5 pt1</t>
  </si>
  <si>
    <t>J097 grain5 pt2</t>
  </si>
  <si>
    <t>DARK</t>
  </si>
  <si>
    <t>J098 Dark zone of middle grain</t>
  </si>
  <si>
    <t>J098 Dark zone of right grain</t>
  </si>
  <si>
    <t>J098 Dark zone of left grain</t>
  </si>
  <si>
    <t>J098 dark zone of far right grain</t>
  </si>
  <si>
    <t>J098 Im051 dark2</t>
  </si>
  <si>
    <t>J098 Im051 dark3</t>
  </si>
  <si>
    <t>J098 random grain1 pt1</t>
  </si>
  <si>
    <t>J098 random grain1 pt2</t>
  </si>
  <si>
    <t>J098 random grain2</t>
  </si>
  <si>
    <t>J098 random grain3 on lower glass</t>
  </si>
  <si>
    <t>J098 Light zone of middle grain</t>
  </si>
  <si>
    <t>J098 Light zone of right grain</t>
  </si>
  <si>
    <t>J098 light zone of far right grain</t>
  </si>
  <si>
    <t>J098 Im051 light2</t>
  </si>
  <si>
    <t>J100 light1</t>
  </si>
  <si>
    <t>J100 light2</t>
  </si>
  <si>
    <t>J100 dark1</t>
  </si>
  <si>
    <t>J100 dark2</t>
  </si>
  <si>
    <t>H123 Im37 grain1 light</t>
  </si>
  <si>
    <t>H123 Im37 grain2 light1</t>
  </si>
  <si>
    <t>H123 Im37 grain2 light2</t>
  </si>
  <si>
    <t>H123 Im37 grain2 dark1</t>
  </si>
  <si>
    <t>H123 Im37 grain2 dark2</t>
  </si>
  <si>
    <t>H123 Im37 grain3 dark</t>
  </si>
  <si>
    <t>sims mount1 H109 gls1</t>
  </si>
  <si>
    <t>sims mount1 H109 gls2</t>
  </si>
  <si>
    <t>sims mount1 H109 gls3</t>
  </si>
  <si>
    <t>sims mount1 H109 gls4</t>
  </si>
  <si>
    <t>sims mount1 H109 gls5 compared to sims pt2</t>
  </si>
  <si>
    <t>SIMS issue H109=J096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</si>
</sst>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color theme="1"/>
      <name val="Calibri"/>
      <family val="2"/>
    </font>
    <font>
      <sz val="11"/>
      <color rgb="FF9C0006"/>
      <name val="Times New Roman"/>
      <family val="1"/>
    </font>
    <font>
      <sz val="11"/>
      <color rgb="FF006100"/>
      <name val="Times New Roman"/>
      <family val="1"/>
    </font>
    <font>
      <sz val="11"/>
      <color rgb="FF000000"/>
      <name val="Calibri"/>
      <family val="2"/>
    </font>
    <font>
      <b/>
      <sz val="11"/>
      <color rgb="FF000000"/>
      <name val="Times New Roman"/>
      <family val="1"/>
    </font>
    <font>
      <sz val="11"/>
      <color theme="1"/>
      <name val="Times New Roman"/>
      <family val="1"/>
    </font>
    <font>
      <b/>
      <sz val="11"/>
      <color rgb="FF000000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0" fontId="11" fillId="0" borderId="0"/>
  </cellStyleXfs>
  <cellXfs count="30">
    <xf numFmtId="0" fontId="0" fillId="0" borderId="0" xfId="0"/>
    <xf numFmtId="0" fontId="1" fillId="0" borderId="0" xfId="0" applyFont="1"/>
    <xf numFmtId="0" fontId="2" fillId="0" borderId="0" xfId="1"/>
    <xf numFmtId="0" fontId="3" fillId="0" borderId="0" xfId="1" applyFont="1"/>
    <xf numFmtId="0" fontId="1" fillId="0" borderId="0" xfId="1" applyFont="1"/>
    <xf numFmtId="0" fontId="6" fillId="0" borderId="0" xfId="1" applyFont="1"/>
    <xf numFmtId="0" fontId="7" fillId="0" borderId="0" xfId="1" applyFont="1"/>
    <xf numFmtId="0" fontId="8" fillId="0" borderId="0" xfId="1" applyFont="1"/>
    <xf numFmtId="0" fontId="4" fillId="0" borderId="0" xfId="1" applyFont="1"/>
    <xf numFmtId="0" fontId="5" fillId="0" borderId="0" xfId="1" applyFont="1"/>
    <xf numFmtId="0" fontId="10" fillId="0" borderId="0" xfId="1" applyFont="1"/>
    <xf numFmtId="0" fontId="9" fillId="0" borderId="0" xfId="1" applyFont="1"/>
    <xf numFmtId="0" fontId="11" fillId="0" borderId="0" xfId="2"/>
    <xf numFmtId="0" fontId="12" fillId="0" borderId="0" xfId="2" applyFont="1"/>
    <xf numFmtId="2" fontId="11" fillId="0" borderId="0" xfId="2" applyNumberFormat="1"/>
    <xf numFmtId="0" fontId="11" fillId="0" borderId="0" xfId="2" applyProtection="1">
      <protection locked="0"/>
    </xf>
    <xf numFmtId="0" fontId="3" fillId="0" borderId="0" xfId="0" applyFont="1"/>
    <xf numFmtId="0" fontId="11" fillId="2" borderId="0" xfId="2" applyFill="1"/>
    <xf numFmtId="0" fontId="2" fillId="2" borderId="0" xfId="1" applyFill="1"/>
    <xf numFmtId="0" fontId="0" fillId="2" borderId="0" xfId="0" applyFill="1"/>
    <xf numFmtId="0" fontId="3" fillId="2" borderId="0" xfId="1" applyFont="1" applyFill="1"/>
    <xf numFmtId="0" fontId="3" fillId="2" borderId="0" xfId="0" applyFont="1" applyFill="1"/>
    <xf numFmtId="0" fontId="6" fillId="0" borderId="0" xfId="0" applyFont="1"/>
    <xf numFmtId="0" fontId="6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6" fillId="2" borderId="0" xfId="0" applyFont="1" applyFill="1"/>
    <xf numFmtId="0" fontId="7" fillId="0" borderId="0" xfId="0" applyFont="1"/>
    <xf numFmtId="0" fontId="2" fillId="0" borderId="0" xfId="0" applyFont="1"/>
    <xf numFmtId="0" fontId="10" fillId="0" borderId="0" xfId="0" applyFont="1"/>
    <xf numFmtId="0" fontId="9" fillId="0" borderId="0" xfId="0" applyFont="1"/>
  </cellXfs>
  <cellStyles count="3">
    <cellStyle name="Normal" xfId="0" builtinId="0"/>
    <cellStyle name="Normal 2" xfId="1" xr:uid="{C1AF7D97-E8E2-A04B-BE8F-CDA7914F6B73}"/>
    <cellStyle name="Normal 3" xfId="2" xr:uid="{E89033B8-3F17-C544-95F5-1451F606537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H175 &amp; H178 &amp; J153 gls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H175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'H175'!$B$49:$B$66</c:f>
              <c:numCache>
                <c:formatCode>General</c:formatCode>
                <c:ptCount val="18"/>
              </c:numCache>
            </c:numRef>
          </c:xVal>
          <c:yVal>
            <c:numRef>
              <c:f>'H175'!$C$49:$C$66</c:f>
              <c:numCache>
                <c:formatCode>General</c:formatCode>
                <c:ptCount val="1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D7-ED42-9F61-7363FC4341DE}"/>
            </c:ext>
          </c:extLst>
        </c:ser>
        <c:ser>
          <c:idx val="1"/>
          <c:order val="1"/>
          <c:tx>
            <c:v>H178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'H175'!$B$67:$B$84</c:f>
              <c:numCache>
                <c:formatCode>General</c:formatCode>
                <c:ptCount val="18"/>
              </c:numCache>
            </c:numRef>
          </c:xVal>
          <c:yVal>
            <c:numRef>
              <c:f>'H175'!$C$67:$C$84</c:f>
              <c:numCache>
                <c:formatCode>General</c:formatCode>
                <c:ptCount val="1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D7-ED42-9F61-7363FC4341DE}"/>
            </c:ext>
          </c:extLst>
        </c:ser>
        <c:ser>
          <c:idx val="2"/>
          <c:order val="2"/>
          <c:tx>
            <c:v>J153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'H175'!$B$85:$B$107</c:f>
              <c:numCache>
                <c:formatCode>General</c:formatCode>
                <c:ptCount val="23"/>
              </c:numCache>
            </c:numRef>
          </c:xVal>
          <c:yVal>
            <c:numRef>
              <c:f>'H175'!$C$85:$C$107</c:f>
              <c:numCache>
                <c:formatCode>General</c:formatCode>
                <c:ptCount val="2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5D7-ED42-9F61-7363FC4341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86592"/>
        <c:axId val="52023104"/>
      </c:scatterChart>
      <c:valAx>
        <c:axId val="52186592"/>
        <c:scaling>
          <c:orientation val="minMax"/>
          <c:max val="75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 umol/mol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23104"/>
        <c:crosses val="autoZero"/>
        <c:crossBetween val="midCat"/>
      </c:valAx>
      <c:valAx>
        <c:axId val="52023104"/>
        <c:scaling>
          <c:orientation val="minMax"/>
          <c:min val="1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 umol/mol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86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Group 6: H175, H178, J153 zircon Th, U analyses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Th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9"/>
              <c:pt idx="0">
                <c:v>0-100</c:v>
              </c:pt>
              <c:pt idx="1">
                <c:v>100-200</c:v>
              </c:pt>
              <c:pt idx="2">
                <c:v>200-300</c:v>
              </c:pt>
              <c:pt idx="3">
                <c:v>300-400</c:v>
              </c:pt>
              <c:pt idx="4">
                <c:v>400-500</c:v>
              </c:pt>
              <c:pt idx="5">
                <c:v>500-600</c:v>
              </c:pt>
              <c:pt idx="6">
                <c:v>600-700</c:v>
              </c:pt>
              <c:pt idx="7">
                <c:v>700-800</c:v>
              </c:pt>
              <c:pt idx="8">
                <c:v>800-900</c:v>
              </c:pt>
            </c:strLit>
          </c:cat>
          <c:val>
            <c:numLit>
              <c:formatCode>General</c:formatCode>
              <c:ptCount val="9"/>
              <c:pt idx="0">
                <c:v>5</c:v>
              </c:pt>
              <c:pt idx="1">
                <c:v>9</c:v>
              </c:pt>
              <c:pt idx="2">
                <c:v>13</c:v>
              </c:pt>
              <c:pt idx="3">
                <c:v>8</c:v>
              </c:pt>
              <c:pt idx="4">
                <c:v>5</c:v>
              </c:pt>
              <c:pt idx="5">
                <c:v>5</c:v>
              </c:pt>
              <c:pt idx="6">
                <c:v>4</c:v>
              </c:pt>
              <c:pt idx="7">
                <c:v>3</c:v>
              </c:pt>
              <c:pt idx="8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0-01A7-5E41-864F-AC1F1DB39486}"/>
            </c:ext>
          </c:extLst>
        </c:ser>
        <c:ser>
          <c:idx val="1"/>
          <c:order val="1"/>
          <c:tx>
            <c:v>U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9"/>
              <c:pt idx="0">
                <c:v>0-100</c:v>
              </c:pt>
              <c:pt idx="1">
                <c:v>100-200</c:v>
              </c:pt>
              <c:pt idx="2">
                <c:v>200-300</c:v>
              </c:pt>
              <c:pt idx="3">
                <c:v>300-400</c:v>
              </c:pt>
              <c:pt idx="4">
                <c:v>400-500</c:v>
              </c:pt>
              <c:pt idx="5">
                <c:v>500-600</c:v>
              </c:pt>
              <c:pt idx="6">
                <c:v>600-700</c:v>
              </c:pt>
              <c:pt idx="7">
                <c:v>700-800</c:v>
              </c:pt>
              <c:pt idx="8">
                <c:v>800-900</c:v>
              </c:pt>
            </c:strLit>
          </c:cat>
          <c:val>
            <c:numLit>
              <c:formatCode>General</c:formatCode>
              <c:ptCount val="9"/>
              <c:pt idx="0">
                <c:v>18</c:v>
              </c:pt>
              <c:pt idx="1">
                <c:v>28</c:v>
              </c:pt>
              <c:pt idx="2">
                <c:v>6</c:v>
              </c:pt>
              <c:pt idx="3">
                <c:v>1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01A7-5E41-864F-AC1F1DB394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072656"/>
        <c:axId val="54212256"/>
      </c:barChart>
      <c:catAx>
        <c:axId val="54072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kern="1200" baseline="0">
                    <a:solidFill>
                      <a:srgbClr val="595959"/>
                    </a:solidFill>
                    <a:effectLst/>
                    <a:latin typeface="Calibri" panose="020F0502020204030204" pitchFamily="34" charset="0"/>
                  </a:rPr>
                  <a:t>umol/mol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12256"/>
        <c:crosses val="autoZero"/>
        <c:auto val="1"/>
        <c:lblAlgn val="ctr"/>
        <c:lblOffset val="100"/>
        <c:noMultiLvlLbl val="0"/>
      </c:catAx>
      <c:valAx>
        <c:axId val="5421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72656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DTh vs. DU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EPMA analyses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'H175'!$R$48:$R$100</c:f>
              <c:numCache>
                <c:formatCode>General</c:formatCode>
                <c:ptCount val="53"/>
              </c:numCache>
            </c:numRef>
          </c:xVal>
          <c:yVal>
            <c:numRef>
              <c:f>'H175'!$S$48:$S$100</c:f>
              <c:numCache>
                <c:formatCode>General</c:formatCode>
                <c:ptCount val="5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7D-0A4E-A455-FF56910CC9C0}"/>
            </c:ext>
          </c:extLst>
        </c:ser>
        <c:ser>
          <c:idx val="1"/>
          <c:order val="1"/>
          <c:tx>
            <c:v>Mean of EPMA analyses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rgbClr val="FFFF00"/>
              </a:solidFill>
              <a:ln w="9525">
                <a:solidFill>
                  <a:srgbClr val="FFFF0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'H175'!$S$103</c:f>
                <c:numCache>
                  <c:formatCode>General</c:formatCode>
                  <c:ptCount val="1"/>
                </c:numCache>
              </c:numRef>
            </c:plus>
            <c:minus>
              <c:numRef>
                <c:f>'H175'!$S$103</c:f>
                <c:numCache>
                  <c:formatCode>General</c:formatCode>
                  <c:ptCount val="1"/>
                </c:numCache>
              </c:numRef>
            </c:minus>
            <c:spPr>
              <a:noFill/>
              <a:ln w="1905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'H175'!$R$103</c:f>
                <c:numCache>
                  <c:formatCode>General</c:formatCode>
                  <c:ptCount val="1"/>
                </c:numCache>
              </c:numRef>
            </c:plus>
            <c:minus>
              <c:numRef>
                <c:f>'H175'!$R$103</c:f>
                <c:numCache>
                  <c:formatCode>General</c:formatCode>
                  <c:ptCount val="1"/>
                </c:numCache>
              </c:numRef>
            </c:minus>
            <c:spPr>
              <a:noFill/>
              <a:ln w="1905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'H175'!$R$101</c:f>
              <c:numCache>
                <c:formatCode>General</c:formatCode>
                <c:ptCount val="1"/>
              </c:numCache>
            </c:numRef>
          </c:xVal>
          <c:yVal>
            <c:numRef>
              <c:f>'H175'!$S$101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7D-0A4E-A455-FF56910CC9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528719"/>
        <c:axId val="114676191"/>
      </c:scatterChart>
      <c:valAx>
        <c:axId val="114528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676191"/>
        <c:crosses val="autoZero"/>
        <c:crossBetween val="midCat"/>
      </c:valAx>
      <c:valAx>
        <c:axId val="114676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DTh</a:t>
                </a:r>
              </a:p>
            </c:rich>
          </c:tx>
          <c:layout>
            <c:manualLayout>
              <c:xMode val="edge"/>
              <c:yMode val="edge"/>
              <c:x val="2.2548776862017304E-2"/>
              <c:y val="0.416137628880690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5287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5400" cap="flat" cmpd="sng" algn="ctr">
      <a:solidFill>
        <a:schemeClr val="dk1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65</xdr:col>
      <xdr:colOff>257175</xdr:colOff>
      <xdr:row>51</xdr:row>
      <xdr:rowOff>0</xdr:rowOff>
    </xdr:from>
    <xdr:ext cx="5581650" cy="4133850"/>
    <xdr:pic>
      <xdr:nvPicPr>
        <xdr:cNvPr id="3" name="image4.png">
          <a:extLst>
            <a:ext uri="{FF2B5EF4-FFF2-40B4-BE49-F238E27FC236}">
              <a16:creationId xmlns:a16="http://schemas.microsoft.com/office/drawing/2014/main" id="{1F2343B3-4454-5744-AAD1-70622D3F943A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4925575" y="35382200"/>
          <a:ext cx="5581650" cy="4133850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47</xdr:row>
      <xdr:rowOff>44450</xdr:rowOff>
    </xdr:from>
    <xdr:to>
      <xdr:col>13</xdr:col>
      <xdr:colOff>1028700</xdr:colOff>
      <xdr:row>74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A88C6E-3125-A843-9040-F5D68A349C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76200</xdr:colOff>
      <xdr:row>128</xdr:row>
      <xdr:rowOff>95250</xdr:rowOff>
    </xdr:from>
    <xdr:to>
      <xdr:col>12</xdr:col>
      <xdr:colOff>38100</xdr:colOff>
      <xdr:row>153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B0F7D10-1D04-8E4F-9D7C-8279C0910D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78036</xdr:colOff>
      <xdr:row>49</xdr:row>
      <xdr:rowOff>66714</xdr:rowOff>
    </xdr:from>
    <xdr:to>
      <xdr:col>25</xdr:col>
      <xdr:colOff>612048</xdr:colOff>
      <xdr:row>71</xdr:row>
      <xdr:rowOff>91807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93E80F2-4212-024A-A2B3-C368A86677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E64F3-4F36-304E-9B61-FF583BF660B7}">
  <sheetPr>
    <tabColor rgb="FFE7E6E6"/>
  </sheetPr>
  <dimension ref="A1:AK867"/>
  <sheetViews>
    <sheetView zoomScale="139" workbookViewId="0">
      <pane xSplit="1" ySplit="1" topLeftCell="AA2" activePane="bottomRight" state="frozen"/>
      <selection pane="topRight" activeCell="B1" sqref="B1"/>
      <selection pane="bottomLeft" activeCell="A2" sqref="A2"/>
      <selection pane="bottomRight" activeCell="AD1" sqref="AD1:AG1"/>
    </sheetView>
  </sheetViews>
  <sheetFormatPr baseColWidth="10" defaultColWidth="12.6640625" defaultRowHeight="15" customHeight="1" x14ac:dyDescent="0.15"/>
  <cols>
    <col min="1" max="1" width="15.5" style="2" customWidth="1"/>
    <col min="2" max="17" width="8.6640625" style="2" customWidth="1"/>
    <col min="18" max="18" width="11.5" style="2" customWidth="1"/>
    <col min="19" max="37" width="8.6640625" style="2" customWidth="1"/>
    <col min="38" max="16384" width="12.6640625" style="2"/>
  </cols>
  <sheetData>
    <row r="1" spans="1:33" ht="13.5" customHeight="1" x14ac:dyDescent="0.2">
      <c r="A1" s="3" t="s">
        <v>72</v>
      </c>
      <c r="B1" s="3" t="s">
        <v>50</v>
      </c>
      <c r="C1" s="3" t="s">
        <v>49</v>
      </c>
      <c r="D1" s="3" t="s">
        <v>48</v>
      </c>
      <c r="E1" s="4" t="s">
        <v>47</v>
      </c>
      <c r="F1" s="3" t="s">
        <v>45</v>
      </c>
      <c r="G1" s="4" t="s">
        <v>44</v>
      </c>
      <c r="H1" s="4" t="s">
        <v>42</v>
      </c>
      <c r="I1" s="3" t="s">
        <v>41</v>
      </c>
      <c r="J1" s="3" t="s">
        <v>38</v>
      </c>
      <c r="K1" s="3" t="s">
        <v>9</v>
      </c>
      <c r="L1" s="3" t="s">
        <v>12</v>
      </c>
      <c r="M1" s="3" t="s">
        <v>40</v>
      </c>
      <c r="N1" s="3" t="s">
        <v>39</v>
      </c>
      <c r="O1" s="3" t="s">
        <v>38</v>
      </c>
      <c r="P1" s="3" t="s">
        <v>37</v>
      </c>
      <c r="Q1" s="3" t="s">
        <v>36</v>
      </c>
      <c r="R1" s="3" t="s">
        <v>35</v>
      </c>
      <c r="S1" s="3" t="s">
        <v>34</v>
      </c>
      <c r="T1" s="3" t="s">
        <v>33</v>
      </c>
      <c r="U1" s="3" t="s">
        <v>32</v>
      </c>
      <c r="V1" s="3" t="s">
        <v>31</v>
      </c>
      <c r="W1" s="3" t="s">
        <v>30</v>
      </c>
      <c r="X1" s="3" t="s">
        <v>29</v>
      </c>
      <c r="Y1" s="3" t="s">
        <v>28</v>
      </c>
      <c r="Z1" s="3" t="s">
        <v>27</v>
      </c>
      <c r="AA1" s="3" t="s">
        <v>2</v>
      </c>
      <c r="AB1" s="3" t="s">
        <v>1</v>
      </c>
      <c r="AC1" s="3" t="s">
        <v>0</v>
      </c>
      <c r="AD1" s="2" t="s">
        <v>46</v>
      </c>
      <c r="AE1" s="2" t="s">
        <v>43</v>
      </c>
      <c r="AF1" s="18" t="s">
        <v>206</v>
      </c>
      <c r="AG1" s="18" t="s">
        <v>207</v>
      </c>
    </row>
    <row r="2" spans="1:33" ht="13.5" customHeight="1" x14ac:dyDescent="0.2">
      <c r="A2" s="3" t="s">
        <v>26</v>
      </c>
      <c r="B2" s="3">
        <v>49.447699999999998</v>
      </c>
      <c r="C2" s="3">
        <v>15.298500000000001</v>
      </c>
      <c r="D2" s="3">
        <v>0.40428399999999998</v>
      </c>
      <c r="E2" s="3">
        <f t="shared" ref="E2:E17" si="0">D2*10000</f>
        <v>4042.8399999999997</v>
      </c>
      <c r="F2" s="3">
        <v>0.16134000000000001</v>
      </c>
      <c r="G2" s="3">
        <f t="shared" ref="G2:G17" si="1">F2*10000</f>
        <v>1613.4</v>
      </c>
      <c r="H2" s="3">
        <f t="shared" ref="H2:H17" si="2">E2/G2</f>
        <v>2.505789016982769</v>
      </c>
      <c r="I2" s="3">
        <v>34.854199999999999</v>
      </c>
      <c r="J2" s="3">
        <v>100.166</v>
      </c>
      <c r="K2" s="3">
        <v>66.793899999999994</v>
      </c>
      <c r="L2" s="3">
        <v>32.728999999999999</v>
      </c>
      <c r="M2" s="3">
        <v>0.460038</v>
      </c>
      <c r="N2" s="3">
        <v>0.18303</v>
      </c>
      <c r="O2" s="3">
        <v>100.166</v>
      </c>
      <c r="P2" s="3">
        <v>2.5413000000000002E-2</v>
      </c>
      <c r="Q2" s="3">
        <v>5.4450000000000002E-3</v>
      </c>
      <c r="R2" s="3">
        <v>8.5719999999999998E-3</v>
      </c>
      <c r="S2" s="3">
        <v>8.0289999999999997E-3</v>
      </c>
      <c r="T2" s="3">
        <v>0.19078500000000001</v>
      </c>
      <c r="U2" s="3">
        <v>7.5049000000000005E-2</v>
      </c>
      <c r="V2" s="3">
        <v>1.1929799999999999</v>
      </c>
      <c r="W2" s="3">
        <v>2.5237500000000002</v>
      </c>
      <c r="X2" s="3">
        <v>68.299700000000001</v>
      </c>
      <c r="Y2" s="3">
        <v>45.592799999999997</v>
      </c>
      <c r="Z2" s="3">
        <v>10.938000000000001</v>
      </c>
      <c r="AA2" s="3">
        <f t="shared" ref="AA2:AA17" si="3">G2/$H$35</f>
        <v>1.4217017923276591</v>
      </c>
      <c r="AB2" s="3">
        <f t="shared" ref="AB2:AB17" si="4">E2/$D$35</f>
        <v>1.6499396282781027</v>
      </c>
      <c r="AC2" s="3">
        <f t="shared" ref="AC2:AC17" si="5">AA2/AB2</f>
        <v>0.86166897743486814</v>
      </c>
      <c r="AD2" s="16">
        <v>5.3318396592236812E-2</v>
      </c>
      <c r="AE2" s="16">
        <v>2.074254769037804E-2</v>
      </c>
      <c r="AF2" s="18">
        <f t="shared" ref="AF2:AF17" si="6">AE2/$AB$35</f>
        <v>1.9521216710605243</v>
      </c>
      <c r="AG2" s="18">
        <f>AD2/$AA$35</f>
        <v>2.2657963741897471</v>
      </c>
    </row>
    <row r="3" spans="1:33" ht="13.5" customHeight="1" x14ac:dyDescent="0.2">
      <c r="A3" s="3" t="s">
        <v>25</v>
      </c>
      <c r="B3" s="3">
        <v>49.542700000000004</v>
      </c>
      <c r="C3" s="3">
        <v>15.296900000000001</v>
      </c>
      <c r="D3" s="3">
        <v>0.34446700000000002</v>
      </c>
      <c r="E3" s="3">
        <f t="shared" si="0"/>
        <v>3444.67</v>
      </c>
      <c r="F3" s="3">
        <v>0.137069</v>
      </c>
      <c r="G3" s="3">
        <f t="shared" si="1"/>
        <v>1370.69</v>
      </c>
      <c r="H3" s="3">
        <f t="shared" si="2"/>
        <v>2.5130919463919632</v>
      </c>
      <c r="I3" s="3">
        <v>34.874099999999999</v>
      </c>
      <c r="J3" s="3">
        <v>100.19499999999999</v>
      </c>
      <c r="K3" s="3">
        <v>66.922300000000007</v>
      </c>
      <c r="L3" s="3">
        <v>32.7254</v>
      </c>
      <c r="M3" s="3">
        <v>0.39197199999999999</v>
      </c>
      <c r="N3" s="3">
        <v>0.155496</v>
      </c>
      <c r="O3" s="3">
        <v>100.19499999999999</v>
      </c>
      <c r="P3" s="3">
        <v>2.5232000000000001E-2</v>
      </c>
      <c r="Q3" s="3">
        <v>5.3699999999999998E-3</v>
      </c>
      <c r="R3" s="3">
        <v>8.5900000000000004E-3</v>
      </c>
      <c r="S3" s="3">
        <v>8.0040000000000007E-3</v>
      </c>
      <c r="T3" s="3">
        <v>0.19067100000000001</v>
      </c>
      <c r="U3" s="3">
        <v>7.5034000000000003E-2</v>
      </c>
      <c r="V3" s="3">
        <v>1.3708100000000001</v>
      </c>
      <c r="W3" s="3">
        <v>2.9308200000000002</v>
      </c>
      <c r="X3" s="3">
        <v>68.290400000000005</v>
      </c>
      <c r="Y3" s="3">
        <v>45.611499999999999</v>
      </c>
      <c r="Z3" s="3">
        <v>10.938000000000001</v>
      </c>
      <c r="AA3" s="3">
        <f t="shared" si="3"/>
        <v>1.2078296948838472</v>
      </c>
      <c r="AB3" s="3">
        <f t="shared" si="4"/>
        <v>1.4058180732704566</v>
      </c>
      <c r="AC3" s="3">
        <f t="shared" si="5"/>
        <v>0.85916500708657506</v>
      </c>
      <c r="AD3" s="16">
        <v>4.5403558609983526E-2</v>
      </c>
      <c r="AE3" s="16">
        <v>1.7612095535227041E-2</v>
      </c>
      <c r="AF3" s="18">
        <f t="shared" si="6"/>
        <v>1.6575087053097868</v>
      </c>
      <c r="AG3" s="18">
        <f t="shared" ref="AG3:AG17" si="7">AD3/$AA$35</f>
        <v>1.9294507158677581</v>
      </c>
    </row>
    <row r="4" spans="1:33" ht="13.5" customHeight="1" x14ac:dyDescent="0.2">
      <c r="A4" s="3" t="s">
        <v>24</v>
      </c>
      <c r="B4" s="3">
        <v>49.3979</v>
      </c>
      <c r="C4" s="3">
        <v>15.278499999999999</v>
      </c>
      <c r="D4" s="3">
        <v>0.64769200000000005</v>
      </c>
      <c r="E4" s="3">
        <f t="shared" si="0"/>
        <v>6476.92</v>
      </c>
      <c r="F4" s="3">
        <v>0.25738499999999997</v>
      </c>
      <c r="G4" s="3">
        <f t="shared" si="1"/>
        <v>2573.85</v>
      </c>
      <c r="H4" s="3">
        <f t="shared" si="2"/>
        <v>2.5164325815412711</v>
      </c>
      <c r="I4" s="3">
        <v>34.860500000000002</v>
      </c>
      <c r="J4" s="3">
        <v>100.44199999999999</v>
      </c>
      <c r="K4" s="3">
        <v>66.726799999999997</v>
      </c>
      <c r="L4" s="3">
        <v>32.686300000000003</v>
      </c>
      <c r="M4" s="3">
        <v>0.73701399999999995</v>
      </c>
      <c r="N4" s="3">
        <v>0.291987</v>
      </c>
      <c r="O4" s="3">
        <v>100.44199999999999</v>
      </c>
      <c r="P4" s="3">
        <v>2.5895000000000001E-2</v>
      </c>
      <c r="Q4" s="3">
        <v>5.4130000000000003E-3</v>
      </c>
      <c r="R4" s="3">
        <v>8.6289999999999995E-3</v>
      </c>
      <c r="S4" s="3">
        <v>8.0300000000000007E-3</v>
      </c>
      <c r="T4" s="3">
        <v>0.190998</v>
      </c>
      <c r="U4" s="3">
        <v>7.5133000000000005E-2</v>
      </c>
      <c r="V4" s="3">
        <v>0.81282100000000002</v>
      </c>
      <c r="W4" s="3">
        <v>1.6472800000000001</v>
      </c>
      <c r="X4" s="3">
        <v>68.348600000000005</v>
      </c>
      <c r="Y4" s="3">
        <v>45.53</v>
      </c>
      <c r="Z4" s="3">
        <v>10.938000000000001</v>
      </c>
      <c r="AA4" s="3">
        <f t="shared" si="3"/>
        <v>2.2680346833906935</v>
      </c>
      <c r="AB4" s="3">
        <f t="shared" si="4"/>
        <v>2.6433217681597614</v>
      </c>
      <c r="AC4" s="3">
        <f t="shared" si="5"/>
        <v>0.85802444133377798</v>
      </c>
      <c r="AD4" s="16">
        <v>8.5404527808840419E-2</v>
      </c>
      <c r="AE4" s="16">
        <v>3.3084541031751513E-2</v>
      </c>
      <c r="AF4" s="18">
        <f t="shared" si="6"/>
        <v>3.1136507669755855</v>
      </c>
      <c r="AG4" s="18">
        <f t="shared" si="7"/>
        <v>3.6293152423273192</v>
      </c>
    </row>
    <row r="5" spans="1:33" ht="13.5" customHeight="1" x14ac:dyDescent="0.2">
      <c r="A5" s="3" t="s">
        <v>23</v>
      </c>
      <c r="B5" s="3">
        <v>49.840699999999998</v>
      </c>
      <c r="C5" s="3">
        <v>15.330299999999999</v>
      </c>
      <c r="D5" s="3">
        <v>0.35765799999999998</v>
      </c>
      <c r="E5" s="3">
        <f t="shared" si="0"/>
        <v>3576.58</v>
      </c>
      <c r="F5" s="3">
        <v>0.163439</v>
      </c>
      <c r="G5" s="3">
        <f t="shared" si="1"/>
        <v>1634.39</v>
      </c>
      <c r="H5" s="3">
        <f t="shared" si="2"/>
        <v>2.1883271434602509</v>
      </c>
      <c r="I5" s="3">
        <v>35.022100000000002</v>
      </c>
      <c r="J5" s="3">
        <v>100.714</v>
      </c>
      <c r="K5" s="3">
        <v>67.324799999999996</v>
      </c>
      <c r="L5" s="3">
        <v>32.7971</v>
      </c>
      <c r="M5" s="3">
        <v>0.40698200000000001</v>
      </c>
      <c r="N5" s="3">
        <v>0.18541099999999999</v>
      </c>
      <c r="O5" s="3">
        <v>100.714</v>
      </c>
      <c r="P5" s="3">
        <v>2.5461000000000001E-2</v>
      </c>
      <c r="Q5" s="3">
        <v>5.4079999999999996E-3</v>
      </c>
      <c r="R5" s="3">
        <v>8.5929999999999999E-3</v>
      </c>
      <c r="S5" s="3">
        <v>7.9690000000000004E-3</v>
      </c>
      <c r="T5" s="3">
        <v>0.18998799999999999</v>
      </c>
      <c r="U5" s="3">
        <v>7.4936000000000003E-2</v>
      </c>
      <c r="V5" s="3">
        <v>1.32718</v>
      </c>
      <c r="W5" s="3">
        <v>2.4774699999999998</v>
      </c>
      <c r="X5" s="3">
        <v>68.355099999999993</v>
      </c>
      <c r="Y5" s="3">
        <v>45.546399999999998</v>
      </c>
      <c r="Z5" s="3">
        <v>10.938000000000001</v>
      </c>
      <c r="AA5" s="3">
        <f t="shared" si="3"/>
        <v>1.4401978383304839</v>
      </c>
      <c r="AB5" s="3">
        <f t="shared" si="4"/>
        <v>1.4596523918104345</v>
      </c>
      <c r="AC5" s="3">
        <f t="shared" si="5"/>
        <v>0.98667179008570616</v>
      </c>
      <c r="AD5" s="16">
        <v>4.6943043210028235E-2</v>
      </c>
      <c r="AE5" s="16">
        <v>2.0911660097063755E-2</v>
      </c>
      <c r="AF5" s="18">
        <f t="shared" si="6"/>
        <v>1.9680371699116863</v>
      </c>
      <c r="AG5" s="18">
        <f t="shared" si="7"/>
        <v>1.9948720122277865</v>
      </c>
    </row>
    <row r="6" spans="1:33" ht="13.5" customHeight="1" x14ac:dyDescent="0.2">
      <c r="A6" s="3" t="s">
        <v>22</v>
      </c>
      <c r="B6" s="3">
        <v>48.78</v>
      </c>
      <c r="C6" s="3">
        <v>15.2852</v>
      </c>
      <c r="D6" s="3">
        <v>1.06342</v>
      </c>
      <c r="E6" s="3">
        <f t="shared" si="0"/>
        <v>10634.2</v>
      </c>
      <c r="F6" s="3">
        <v>0.41908699999999999</v>
      </c>
      <c r="G6" s="3">
        <f t="shared" si="1"/>
        <v>4190.87</v>
      </c>
      <c r="H6" s="3">
        <f t="shared" si="2"/>
        <v>2.5374683538262941</v>
      </c>
      <c r="I6" s="3">
        <v>34.730400000000003</v>
      </c>
      <c r="J6" s="3">
        <v>100.27800000000001</v>
      </c>
      <c r="K6" s="3">
        <v>65.892099999999999</v>
      </c>
      <c r="L6" s="3">
        <v>32.700600000000001</v>
      </c>
      <c r="M6" s="3">
        <v>1.21007</v>
      </c>
      <c r="N6" s="3">
        <v>0.47542699999999999</v>
      </c>
      <c r="O6" s="3">
        <v>100.27800000000001</v>
      </c>
      <c r="P6" s="3">
        <v>2.4511000000000002E-2</v>
      </c>
      <c r="Q6" s="3">
        <v>5.3810000000000004E-3</v>
      </c>
      <c r="R6" s="3">
        <v>8.6999999999999994E-3</v>
      </c>
      <c r="S6" s="3">
        <v>8.0230000000000006E-3</v>
      </c>
      <c r="T6" s="3">
        <v>0.19225100000000001</v>
      </c>
      <c r="U6" s="3">
        <v>7.5194999999999998E-2</v>
      </c>
      <c r="V6" s="3">
        <v>0.55796100000000004</v>
      </c>
      <c r="W6" s="3">
        <v>1.0750299999999999</v>
      </c>
      <c r="X6" s="3">
        <v>65.778800000000004</v>
      </c>
      <c r="Y6" s="3">
        <v>46.314700000000002</v>
      </c>
      <c r="Z6" s="3">
        <v>10.928000000000001</v>
      </c>
      <c r="AA6" s="3">
        <f t="shared" si="3"/>
        <v>3.6929263607364673</v>
      </c>
      <c r="AB6" s="3">
        <f t="shared" si="4"/>
        <v>4.3399659632918945</v>
      </c>
      <c r="AC6" s="3">
        <f t="shared" si="5"/>
        <v>0.85091136473691531</v>
      </c>
      <c r="AD6" s="16">
        <v>0.14074752296562829</v>
      </c>
      <c r="AE6" s="16">
        <v>5.4071652664469866E-2</v>
      </c>
      <c r="AF6" s="18">
        <f t="shared" si="6"/>
        <v>5.0887888282562939</v>
      </c>
      <c r="AG6" s="18">
        <f t="shared" si="7"/>
        <v>5.9811481138602272</v>
      </c>
    </row>
    <row r="7" spans="1:33" ht="13.5" customHeight="1" x14ac:dyDescent="0.2">
      <c r="A7" s="3" t="s">
        <v>22</v>
      </c>
      <c r="B7" s="3">
        <v>48.618400000000001</v>
      </c>
      <c r="C7" s="3">
        <v>15.2875</v>
      </c>
      <c r="D7" s="3">
        <v>1.1190800000000001</v>
      </c>
      <c r="E7" s="3">
        <f t="shared" si="0"/>
        <v>11190.800000000001</v>
      </c>
      <c r="F7" s="3">
        <v>0.43252099999999999</v>
      </c>
      <c r="G7" s="3">
        <f t="shared" si="1"/>
        <v>4325.21</v>
      </c>
      <c r="H7" s="3">
        <f t="shared" si="2"/>
        <v>2.5873425798978551</v>
      </c>
      <c r="I7" s="3">
        <v>34.685699999999997</v>
      </c>
      <c r="J7" s="3">
        <v>100.143</v>
      </c>
      <c r="K7" s="3">
        <v>65.673699999999997</v>
      </c>
      <c r="L7" s="3">
        <v>32.705399999999997</v>
      </c>
      <c r="M7" s="3">
        <v>1.2734099999999999</v>
      </c>
      <c r="N7" s="3">
        <v>0.49066799999999999</v>
      </c>
      <c r="O7" s="3">
        <v>100.143</v>
      </c>
      <c r="P7" s="3">
        <v>2.4823000000000001E-2</v>
      </c>
      <c r="Q7" s="3">
        <v>5.3899999999999998E-3</v>
      </c>
      <c r="R7" s="3">
        <v>8.6630000000000006E-3</v>
      </c>
      <c r="S7" s="3">
        <v>7.9989999999999992E-3</v>
      </c>
      <c r="T7" s="3">
        <v>0.19259499999999999</v>
      </c>
      <c r="U7" s="3">
        <v>7.5188000000000005E-2</v>
      </c>
      <c r="V7" s="3">
        <v>0.53630100000000003</v>
      </c>
      <c r="W7" s="3">
        <v>1.04443</v>
      </c>
      <c r="X7" s="3">
        <v>65.7791</v>
      </c>
      <c r="Y7" s="3">
        <v>46.314500000000002</v>
      </c>
      <c r="Z7" s="3">
        <v>10.928000000000001</v>
      </c>
      <c r="AA7" s="3">
        <f t="shared" si="3"/>
        <v>3.8113045798893728</v>
      </c>
      <c r="AB7" s="3">
        <f t="shared" si="4"/>
        <v>4.5671222190674365</v>
      </c>
      <c r="AC7" s="3">
        <f t="shared" si="5"/>
        <v>0.83450899649180077</v>
      </c>
      <c r="AD7" s="16">
        <v>0.14830503673623396</v>
      </c>
      <c r="AE7" s="16">
        <v>5.5876794386801626E-2</v>
      </c>
      <c r="AF7" s="18">
        <f t="shared" si="6"/>
        <v>5.2586742409885971</v>
      </c>
      <c r="AG7" s="18">
        <f t="shared" si="7"/>
        <v>6.3023090713114618</v>
      </c>
    </row>
    <row r="8" spans="1:33" ht="13.5" customHeight="1" x14ac:dyDescent="0.2">
      <c r="A8" s="3" t="s">
        <v>51</v>
      </c>
      <c r="B8" s="3">
        <v>48.444600000000001</v>
      </c>
      <c r="C8" s="3">
        <v>15.2134</v>
      </c>
      <c r="D8" s="3">
        <v>5.4158999999999999E-2</v>
      </c>
      <c r="E8" s="3">
        <f t="shared" si="0"/>
        <v>541.59</v>
      </c>
      <c r="F8" s="3">
        <v>4.6251E-2</v>
      </c>
      <c r="G8" s="3">
        <f t="shared" si="1"/>
        <v>462.51</v>
      </c>
      <c r="H8" s="3">
        <f t="shared" si="2"/>
        <v>1.1709800869170397</v>
      </c>
      <c r="I8" s="3">
        <v>34.3416</v>
      </c>
      <c r="J8" s="3">
        <v>98.1</v>
      </c>
      <c r="K8" s="3">
        <v>65.438900000000004</v>
      </c>
      <c r="L8" s="3">
        <v>32.546999999999997</v>
      </c>
      <c r="M8" s="3">
        <v>6.1628000000000002E-2</v>
      </c>
      <c r="N8" s="3">
        <v>5.2469000000000002E-2</v>
      </c>
      <c r="O8" s="3">
        <v>98.1</v>
      </c>
      <c r="P8" s="3">
        <v>2.4339E-2</v>
      </c>
      <c r="Q8" s="3">
        <v>5.3210000000000002E-3</v>
      </c>
      <c r="R8" s="3">
        <v>8.5990000000000007E-3</v>
      </c>
      <c r="S8" s="3">
        <v>8.0149999999999996E-3</v>
      </c>
      <c r="T8" s="3">
        <v>0.19289799999999999</v>
      </c>
      <c r="U8" s="3">
        <v>7.5199000000000002E-2</v>
      </c>
      <c r="V8" s="3">
        <v>7.67272</v>
      </c>
      <c r="W8" s="3">
        <v>8.3333600000000008</v>
      </c>
      <c r="X8" s="3">
        <v>65.760900000000007</v>
      </c>
      <c r="Y8" s="3">
        <v>46.327300000000001</v>
      </c>
      <c r="Z8" s="3">
        <v>10.9245</v>
      </c>
      <c r="AA8" s="3">
        <f t="shared" si="3"/>
        <v>0.40755627616800888</v>
      </c>
      <c r="AB8" s="3">
        <f t="shared" si="4"/>
        <v>0.22103046454451269</v>
      </c>
      <c r="AC8" s="3">
        <f t="shared" si="5"/>
        <v>1.8438918680638807</v>
      </c>
      <c r="AD8" s="16">
        <v>7.2492933828940172E-3</v>
      </c>
      <c r="AE8" s="16">
        <v>9.0505964780247875E-3</v>
      </c>
      <c r="AF8" s="18">
        <f t="shared" si="6"/>
        <v>0.85176930936848871</v>
      </c>
      <c r="AG8" s="18">
        <f t="shared" si="7"/>
        <v>0.30806295223046043</v>
      </c>
    </row>
    <row r="9" spans="1:33" ht="13.5" customHeight="1" x14ac:dyDescent="0.2">
      <c r="A9" s="3" t="s">
        <v>21</v>
      </c>
      <c r="B9" s="3">
        <v>48.761000000000003</v>
      </c>
      <c r="C9" s="3">
        <v>15.2431</v>
      </c>
      <c r="D9" s="3">
        <v>0.56150800000000001</v>
      </c>
      <c r="E9" s="3">
        <f t="shared" si="0"/>
        <v>5615.08</v>
      </c>
      <c r="F9" s="3">
        <v>0.24330399999999999</v>
      </c>
      <c r="G9" s="3">
        <f t="shared" si="1"/>
        <v>2433.04</v>
      </c>
      <c r="H9" s="3">
        <f t="shared" si="2"/>
        <v>2.3078453292999703</v>
      </c>
      <c r="I9" s="3">
        <v>34.582900000000002</v>
      </c>
      <c r="J9" s="3">
        <v>99.391800000000003</v>
      </c>
      <c r="K9" s="3">
        <v>65.866399999999999</v>
      </c>
      <c r="L9" s="3">
        <v>32.610500000000002</v>
      </c>
      <c r="M9" s="3">
        <v>0.63894499999999999</v>
      </c>
      <c r="N9" s="3">
        <v>0.27601300000000001</v>
      </c>
      <c r="O9" s="3">
        <v>99.391800000000003</v>
      </c>
      <c r="P9" s="3">
        <v>2.4465000000000001E-2</v>
      </c>
      <c r="Q9" s="3">
        <v>5.4669999999999996E-3</v>
      </c>
      <c r="R9" s="3">
        <v>8.6409999999999994E-3</v>
      </c>
      <c r="S9" s="3">
        <v>8.0070000000000002E-3</v>
      </c>
      <c r="T9" s="3">
        <v>0.19228200000000001</v>
      </c>
      <c r="U9" s="3">
        <v>7.5302999999999995E-2</v>
      </c>
      <c r="V9" s="3">
        <v>0.91285700000000003</v>
      </c>
      <c r="W9" s="3">
        <v>1.7290099999999999</v>
      </c>
      <c r="X9" s="3">
        <v>65.877799999999993</v>
      </c>
      <c r="Y9" s="3">
        <v>46.0837</v>
      </c>
      <c r="Z9" s="3">
        <v>10.9185</v>
      </c>
      <c r="AA9" s="3">
        <f t="shared" si="3"/>
        <v>2.1439552056556881</v>
      </c>
      <c r="AB9" s="3">
        <f t="shared" si="4"/>
        <v>2.2915927931730686</v>
      </c>
      <c r="AC9" s="3">
        <f t="shared" si="5"/>
        <v>0.93557424863736227</v>
      </c>
      <c r="AD9" s="16">
        <v>7.4634595720114799E-2</v>
      </c>
      <c r="AE9" s="16">
        <v>3.152557404857375E-2</v>
      </c>
      <c r="AF9" s="18">
        <f t="shared" si="6"/>
        <v>2.9669333396973121</v>
      </c>
      <c r="AG9" s="18">
        <f t="shared" si="7"/>
        <v>3.1716406940184654</v>
      </c>
    </row>
    <row r="10" spans="1:33" ht="13.5" customHeight="1" x14ac:dyDescent="0.2">
      <c r="A10" s="3" t="s">
        <v>20</v>
      </c>
      <c r="B10" s="3">
        <v>48.552</v>
      </c>
      <c r="C10" s="3">
        <v>15.2584</v>
      </c>
      <c r="D10" s="3">
        <v>0.81782299999999997</v>
      </c>
      <c r="E10" s="3">
        <f t="shared" si="0"/>
        <v>8178.23</v>
      </c>
      <c r="F10" s="3">
        <v>0.32765300000000003</v>
      </c>
      <c r="G10" s="3">
        <f t="shared" si="1"/>
        <v>3276.53</v>
      </c>
      <c r="H10" s="3">
        <f t="shared" si="2"/>
        <v>2.4960033938343305</v>
      </c>
      <c r="I10" s="3">
        <v>34.573599999999999</v>
      </c>
      <c r="J10" s="3">
        <v>99.529499999999999</v>
      </c>
      <c r="K10" s="3">
        <v>65.584000000000003</v>
      </c>
      <c r="L10" s="3">
        <v>32.6432</v>
      </c>
      <c r="M10" s="3">
        <v>0.93060699999999996</v>
      </c>
      <c r="N10" s="3">
        <v>0.37170199999999998</v>
      </c>
      <c r="O10" s="3">
        <v>99.529499999999999</v>
      </c>
      <c r="P10" s="3">
        <v>2.4804E-2</v>
      </c>
      <c r="Q10" s="3">
        <v>5.424E-3</v>
      </c>
      <c r="R10" s="3">
        <v>8.659E-3</v>
      </c>
      <c r="S10" s="3">
        <v>8.0059999999999992E-3</v>
      </c>
      <c r="T10" s="3">
        <v>0.19295399999999999</v>
      </c>
      <c r="U10" s="3">
        <v>7.5334999999999999E-2</v>
      </c>
      <c r="V10" s="3">
        <v>0.67883599999999999</v>
      </c>
      <c r="W10" s="3">
        <v>1.32775</v>
      </c>
      <c r="X10" s="3">
        <v>65.875</v>
      </c>
      <c r="Y10" s="3">
        <v>46.094799999999999</v>
      </c>
      <c r="Z10" s="3">
        <v>10.922499999999999</v>
      </c>
      <c r="AA10" s="3">
        <f t="shared" si="3"/>
        <v>2.8872248503875944</v>
      </c>
      <c r="AB10" s="3">
        <f t="shared" si="4"/>
        <v>3.3376502078174819</v>
      </c>
      <c r="AC10" s="3">
        <f t="shared" si="5"/>
        <v>0.86504716510588908</v>
      </c>
      <c r="AD10" s="16">
        <v>0.10873263404062472</v>
      </c>
      <c r="AE10" s="16">
        <v>4.2466283559689261E-2</v>
      </c>
      <c r="AF10" s="18">
        <f t="shared" si="6"/>
        <v>3.996584877793274</v>
      </c>
      <c r="AG10" s="18">
        <f t="shared" si="7"/>
        <v>4.6206567284736995</v>
      </c>
    </row>
    <row r="11" spans="1:33" ht="13.5" customHeight="1" x14ac:dyDescent="0.2">
      <c r="A11" s="3" t="s">
        <v>19</v>
      </c>
      <c r="B11" s="3">
        <v>49.132100000000001</v>
      </c>
      <c r="C11" s="3">
        <v>15.341799999999999</v>
      </c>
      <c r="D11" s="3">
        <v>0.67540900000000004</v>
      </c>
      <c r="E11" s="3">
        <f t="shared" si="0"/>
        <v>6754.09</v>
      </c>
      <c r="F11" s="3">
        <v>0.27684599999999998</v>
      </c>
      <c r="G11" s="3">
        <f t="shared" si="1"/>
        <v>2768.46</v>
      </c>
      <c r="H11" s="3">
        <f t="shared" si="2"/>
        <v>2.4396559820261086</v>
      </c>
      <c r="I11" s="3">
        <v>34.845700000000001</v>
      </c>
      <c r="J11" s="3">
        <v>100.27200000000001</v>
      </c>
      <c r="K11" s="3">
        <v>66.367599999999996</v>
      </c>
      <c r="L11" s="3">
        <v>32.8215</v>
      </c>
      <c r="M11" s="3">
        <v>0.76855399999999996</v>
      </c>
      <c r="N11" s="3">
        <v>0.31406400000000001</v>
      </c>
      <c r="O11" s="3">
        <v>100.27200000000001</v>
      </c>
      <c r="P11" s="3">
        <v>2.5274999999999999E-2</v>
      </c>
      <c r="Q11" s="3">
        <v>5.4039999999999999E-3</v>
      </c>
      <c r="R11" s="3">
        <v>8.6180000000000007E-3</v>
      </c>
      <c r="S11" s="3">
        <v>8.0300000000000007E-3</v>
      </c>
      <c r="T11" s="3">
        <v>0.191607</v>
      </c>
      <c r="U11" s="3">
        <v>7.5009000000000006E-2</v>
      </c>
      <c r="V11" s="3">
        <v>0.78573000000000004</v>
      </c>
      <c r="W11" s="3">
        <v>1.5436300000000001</v>
      </c>
      <c r="X11" s="3">
        <v>65.820499999999996</v>
      </c>
      <c r="Y11" s="3">
        <v>46.283900000000003</v>
      </c>
      <c r="Z11" s="3">
        <v>10.9285</v>
      </c>
      <c r="AA11" s="3">
        <f t="shared" si="3"/>
        <v>2.4395218445440876</v>
      </c>
      <c r="AB11" s="3">
        <f t="shared" si="4"/>
        <v>2.7564387272206794</v>
      </c>
      <c r="AC11" s="3">
        <f t="shared" si="5"/>
        <v>0.88502669058196715</v>
      </c>
      <c r="AD11" s="16">
        <v>8.9096999971581409E-2</v>
      </c>
      <c r="AE11" s="16">
        <v>3.5601148487338904E-2</v>
      </c>
      <c r="AF11" s="18">
        <f t="shared" si="6"/>
        <v>3.3504936092790665</v>
      </c>
      <c r="AG11" s="18">
        <f t="shared" si="7"/>
        <v>3.7862290014209914</v>
      </c>
    </row>
    <row r="12" spans="1:33" ht="13.5" customHeight="1" x14ac:dyDescent="0.2">
      <c r="A12" s="3" t="s">
        <v>13</v>
      </c>
      <c r="B12" s="3">
        <v>48.457700000000003</v>
      </c>
      <c r="C12" s="3">
        <v>15.120900000000001</v>
      </c>
      <c r="D12" s="3">
        <v>1.1852</v>
      </c>
      <c r="E12" s="3">
        <f t="shared" si="0"/>
        <v>11852</v>
      </c>
      <c r="F12" s="3">
        <v>0.36271100000000001</v>
      </c>
      <c r="G12" s="3">
        <f t="shared" si="1"/>
        <v>3627.11</v>
      </c>
      <c r="H12" s="3">
        <f t="shared" si="2"/>
        <v>3.2676152639429188</v>
      </c>
      <c r="I12" s="3">
        <v>34.439300000000003</v>
      </c>
      <c r="J12" s="3">
        <v>99.565899999999999</v>
      </c>
      <c r="K12" s="3">
        <v>65.456699999999998</v>
      </c>
      <c r="L12" s="3">
        <v>32.348999999999997</v>
      </c>
      <c r="M12" s="3">
        <v>1.3486499999999999</v>
      </c>
      <c r="N12" s="3">
        <v>0.41147299999999998</v>
      </c>
      <c r="O12" s="3">
        <v>99.565899999999999</v>
      </c>
      <c r="P12" s="3">
        <v>2.4858999999999999E-2</v>
      </c>
      <c r="Q12" s="3">
        <v>5.4079999999999996E-3</v>
      </c>
      <c r="R12" s="3">
        <v>8.652E-3</v>
      </c>
      <c r="S12" s="3">
        <v>8.0400000000000003E-3</v>
      </c>
      <c r="T12" s="3">
        <v>0.192967</v>
      </c>
      <c r="U12" s="3">
        <v>7.5666999999999998E-2</v>
      </c>
      <c r="V12" s="3">
        <v>0.51425799999999999</v>
      </c>
      <c r="W12" s="3">
        <v>1.2187600000000001</v>
      </c>
      <c r="X12" s="3">
        <v>65.796199999999999</v>
      </c>
      <c r="Y12" s="3">
        <v>46.604999999999997</v>
      </c>
      <c r="Z12" s="3">
        <v>10.933</v>
      </c>
      <c r="AA12" s="3">
        <f t="shared" si="3"/>
        <v>3.1961502342689818</v>
      </c>
      <c r="AB12" s="3">
        <f t="shared" si="4"/>
        <v>4.836967199877332</v>
      </c>
      <c r="AC12" s="3">
        <f t="shared" si="5"/>
        <v>0.66077566834648738</v>
      </c>
      <c r="AD12" s="16">
        <v>0.15819139015299449</v>
      </c>
      <c r="AE12" s="16">
        <v>7.0572198305655781E-2</v>
      </c>
      <c r="AF12" s="18">
        <f t="shared" si="6"/>
        <v>6.6416874023029253</v>
      </c>
      <c r="AG12" s="18">
        <f t="shared" si="7"/>
        <v>6.7224354283916732</v>
      </c>
    </row>
    <row r="13" spans="1:33" ht="13.5" customHeight="1" x14ac:dyDescent="0.2">
      <c r="A13" s="3" t="s">
        <v>18</v>
      </c>
      <c r="B13" s="3">
        <v>48.912399999999998</v>
      </c>
      <c r="C13" s="3">
        <v>15.0329</v>
      </c>
      <c r="D13" s="3">
        <v>0.85075299999999998</v>
      </c>
      <c r="E13" s="3">
        <f t="shared" si="0"/>
        <v>8507.5300000000007</v>
      </c>
      <c r="F13" s="3">
        <v>0.36472500000000002</v>
      </c>
      <c r="G13" s="3">
        <f t="shared" si="1"/>
        <v>3647.25</v>
      </c>
      <c r="H13" s="3">
        <f t="shared" si="2"/>
        <v>2.3325875659743645</v>
      </c>
      <c r="I13" s="3">
        <v>34.452599999999997</v>
      </c>
      <c r="J13" s="3">
        <v>99.613399999999999</v>
      </c>
      <c r="K13" s="3">
        <v>66.070800000000006</v>
      </c>
      <c r="L13" s="3">
        <v>32.160699999999999</v>
      </c>
      <c r="M13" s="3">
        <v>0.96807900000000002</v>
      </c>
      <c r="N13" s="3">
        <v>0.41375800000000001</v>
      </c>
      <c r="O13" s="3">
        <v>99.613399999999999</v>
      </c>
      <c r="P13" s="3">
        <v>2.4556000000000001E-2</v>
      </c>
      <c r="Q13" s="3">
        <v>5.3169999999999997E-3</v>
      </c>
      <c r="R13" s="3">
        <v>8.6110000000000006E-3</v>
      </c>
      <c r="S13" s="3">
        <v>7.9979999999999999E-3</v>
      </c>
      <c r="T13" s="3">
        <v>0.19187899999999999</v>
      </c>
      <c r="U13" s="3">
        <v>7.5785000000000005E-2</v>
      </c>
      <c r="V13" s="3">
        <v>0.65644400000000003</v>
      </c>
      <c r="W13" s="3">
        <v>1.2084900000000001</v>
      </c>
      <c r="X13" s="3">
        <v>65.709599999999995</v>
      </c>
      <c r="Y13" s="3">
        <v>46.818600000000004</v>
      </c>
      <c r="Z13" s="3">
        <v>10.927</v>
      </c>
      <c r="AA13" s="3">
        <f t="shared" si="3"/>
        <v>3.2138972741211442</v>
      </c>
      <c r="AB13" s="3">
        <f t="shared" si="4"/>
        <v>3.4720421500145462</v>
      </c>
      <c r="AC13" s="3">
        <f t="shared" si="5"/>
        <v>0.92565041991430885</v>
      </c>
      <c r="AD13" s="16">
        <v>0.11350805855501196</v>
      </c>
      <c r="AE13" s="16">
        <v>4.7437113768549678E-2</v>
      </c>
      <c r="AF13" s="18">
        <f t="shared" si="6"/>
        <v>4.4643994162349534</v>
      </c>
      <c r="AG13" s="18">
        <f t="shared" si="7"/>
        <v>4.8235911796475532</v>
      </c>
    </row>
    <row r="14" spans="1:33" ht="13.5" customHeight="1" x14ac:dyDescent="0.2">
      <c r="A14" s="3" t="s">
        <v>17</v>
      </c>
      <c r="B14" s="3">
        <v>48.363100000000003</v>
      </c>
      <c r="C14" s="3">
        <v>15.1317</v>
      </c>
      <c r="D14" s="3">
        <v>0.79302799999999996</v>
      </c>
      <c r="E14" s="3">
        <f t="shared" si="0"/>
        <v>7930.28</v>
      </c>
      <c r="F14" s="3">
        <v>0.30860500000000002</v>
      </c>
      <c r="G14" s="3">
        <f t="shared" si="1"/>
        <v>3086.05</v>
      </c>
      <c r="H14" s="3">
        <f t="shared" si="2"/>
        <v>2.5697185722849594</v>
      </c>
      <c r="I14" s="3">
        <v>34.356999999999999</v>
      </c>
      <c r="J14" s="3">
        <v>98.953400000000002</v>
      </c>
      <c r="K14" s="3">
        <v>65.328900000000004</v>
      </c>
      <c r="L14" s="3">
        <v>32.372</v>
      </c>
      <c r="M14" s="3">
        <v>0.90239400000000003</v>
      </c>
      <c r="N14" s="3">
        <v>0.35009200000000001</v>
      </c>
      <c r="O14" s="3">
        <v>98.953400000000002</v>
      </c>
      <c r="P14" s="3">
        <v>2.4178000000000002E-2</v>
      </c>
      <c r="Q14" s="3">
        <v>5.3049999999999998E-3</v>
      </c>
      <c r="R14" s="3">
        <v>8.7030000000000007E-3</v>
      </c>
      <c r="S14" s="3">
        <v>8.0890000000000007E-3</v>
      </c>
      <c r="T14" s="3">
        <v>0.19295699999999999</v>
      </c>
      <c r="U14" s="3">
        <v>7.5475E-2</v>
      </c>
      <c r="V14" s="3">
        <v>0.69663200000000003</v>
      </c>
      <c r="W14" s="3">
        <v>1.40987</v>
      </c>
      <c r="X14" s="3">
        <v>65.735100000000003</v>
      </c>
      <c r="Y14" s="3">
        <v>46.395699999999998</v>
      </c>
      <c r="Z14" s="3">
        <v>10.927</v>
      </c>
      <c r="AA14" s="3">
        <f t="shared" si="3"/>
        <v>2.7193769779427126</v>
      </c>
      <c r="AB14" s="3">
        <f t="shared" si="4"/>
        <v>3.2364583400137708</v>
      </c>
      <c r="AC14" s="3">
        <f t="shared" si="5"/>
        <v>0.84023234420225601</v>
      </c>
      <c r="AD14" s="16">
        <v>0.10610076504972395</v>
      </c>
      <c r="AE14" s="16">
        <v>4.0249683534260228E-2</v>
      </c>
      <c r="AF14" s="18">
        <f t="shared" si="6"/>
        <v>3.7879763206235801</v>
      </c>
      <c r="AG14" s="18">
        <f t="shared" si="7"/>
        <v>4.5088139200237229</v>
      </c>
    </row>
    <row r="15" spans="1:33" ht="13.5" customHeight="1" x14ac:dyDescent="0.2">
      <c r="A15" s="3" t="s">
        <v>16</v>
      </c>
      <c r="B15" s="3">
        <v>48.565399999999997</v>
      </c>
      <c r="C15" s="3">
        <v>15.1509</v>
      </c>
      <c r="D15" s="3">
        <v>0.59998499999999999</v>
      </c>
      <c r="E15" s="3">
        <f t="shared" si="0"/>
        <v>5999.8499999999995</v>
      </c>
      <c r="F15" s="3">
        <v>0.248695</v>
      </c>
      <c r="G15" s="3">
        <f t="shared" si="1"/>
        <v>2486.9499999999998</v>
      </c>
      <c r="H15" s="3">
        <f t="shared" si="2"/>
        <v>2.4125334244757632</v>
      </c>
      <c r="I15" s="3">
        <v>34.415199999999999</v>
      </c>
      <c r="J15" s="3">
        <v>98.980099999999993</v>
      </c>
      <c r="K15" s="3">
        <v>65.602099999999993</v>
      </c>
      <c r="L15" s="3">
        <v>32.4131</v>
      </c>
      <c r="M15" s="3">
        <v>0.68272900000000003</v>
      </c>
      <c r="N15" s="3">
        <v>0.28212900000000002</v>
      </c>
      <c r="O15" s="3">
        <v>98.980099999999993</v>
      </c>
      <c r="P15" s="3">
        <v>2.4766E-2</v>
      </c>
      <c r="Q15" s="3">
        <v>5.2969999999999996E-3</v>
      </c>
      <c r="R15" s="3">
        <v>8.6739999999999994E-3</v>
      </c>
      <c r="S15" s="3">
        <v>8.0009999999999994E-3</v>
      </c>
      <c r="T15" s="3">
        <v>0.19267100000000001</v>
      </c>
      <c r="U15" s="3">
        <v>7.5421000000000002E-2</v>
      </c>
      <c r="V15" s="3">
        <v>0.86713300000000004</v>
      </c>
      <c r="W15" s="3">
        <v>1.6942600000000001</v>
      </c>
      <c r="X15" s="3">
        <v>65.739400000000003</v>
      </c>
      <c r="Y15" s="3">
        <v>46.395099999999999</v>
      </c>
      <c r="Z15" s="3">
        <v>10.927</v>
      </c>
      <c r="AA15" s="3">
        <f t="shared" si="3"/>
        <v>2.1914598192818096</v>
      </c>
      <c r="AB15" s="3">
        <f t="shared" si="4"/>
        <v>2.4486228192865349</v>
      </c>
      <c r="AC15" s="3">
        <f t="shared" si="5"/>
        <v>0.89497647494780108</v>
      </c>
      <c r="AD15" s="16">
        <v>8.0137442509779944E-2</v>
      </c>
      <c r="AE15" s="16">
        <v>3.2381104432040141E-2</v>
      </c>
      <c r="AF15" s="18">
        <f t="shared" si="6"/>
        <v>3.0474489748422746</v>
      </c>
      <c r="AG15" s="18">
        <f t="shared" si="7"/>
        <v>3.4054873792273068</v>
      </c>
    </row>
    <row r="16" spans="1:33" ht="13.5" customHeight="1" x14ac:dyDescent="0.2">
      <c r="A16" s="3" t="s">
        <v>15</v>
      </c>
      <c r="B16" s="3">
        <v>48.7879</v>
      </c>
      <c r="C16" s="3">
        <v>15.092700000000001</v>
      </c>
      <c r="D16" s="3">
        <v>0.39482499999999998</v>
      </c>
      <c r="E16" s="3">
        <f t="shared" si="0"/>
        <v>3948.25</v>
      </c>
      <c r="F16" s="3">
        <v>0.16591900000000001</v>
      </c>
      <c r="G16" s="3">
        <f t="shared" si="1"/>
        <v>1659.19</v>
      </c>
      <c r="H16" s="3">
        <f t="shared" si="2"/>
        <v>2.3796249977398611</v>
      </c>
      <c r="I16" s="3">
        <v>34.387500000000003</v>
      </c>
      <c r="J16" s="3">
        <v>98.828800000000001</v>
      </c>
      <c r="K16" s="3">
        <v>65.902699999999996</v>
      </c>
      <c r="L16" s="3">
        <v>32.288600000000002</v>
      </c>
      <c r="M16" s="3">
        <v>0.44927400000000001</v>
      </c>
      <c r="N16" s="3">
        <v>0.188224</v>
      </c>
      <c r="O16" s="3">
        <v>98.828800000000001</v>
      </c>
      <c r="P16" s="3">
        <v>2.4688999999999999E-2</v>
      </c>
      <c r="Q16" s="3">
        <v>5.326E-3</v>
      </c>
      <c r="R16" s="3">
        <v>8.5939999999999992E-3</v>
      </c>
      <c r="S16" s="3">
        <v>8.0540000000000004E-3</v>
      </c>
      <c r="T16" s="3">
        <v>0.19209300000000001</v>
      </c>
      <c r="U16" s="3">
        <v>7.5537000000000007E-2</v>
      </c>
      <c r="V16" s="3">
        <v>1.2196400000000001</v>
      </c>
      <c r="W16" s="3">
        <v>2.46556</v>
      </c>
      <c r="X16" s="3">
        <v>65.753799999999998</v>
      </c>
      <c r="Y16" s="3">
        <v>46.3996</v>
      </c>
      <c r="Z16" s="3">
        <v>10.927</v>
      </c>
      <c r="AA16" s="3">
        <f t="shared" si="3"/>
        <v>1.4620511942556891</v>
      </c>
      <c r="AB16" s="3">
        <f t="shared" si="4"/>
        <v>1.6113361244444546</v>
      </c>
      <c r="AC16" s="3">
        <f t="shared" si="5"/>
        <v>0.90735332751244868</v>
      </c>
      <c r="AD16" s="16">
        <v>5.2777568728392843E-2</v>
      </c>
      <c r="AE16" s="16">
        <v>2.1620731099200131E-2</v>
      </c>
      <c r="AF16" s="18">
        <f t="shared" si="6"/>
        <v>2.0347692266605839</v>
      </c>
      <c r="AG16" s="18">
        <f t="shared" si="7"/>
        <v>2.2428135785454972</v>
      </c>
    </row>
    <row r="17" spans="1:37" ht="13.5" customHeight="1" x14ac:dyDescent="0.2">
      <c r="A17" s="3" t="s">
        <v>14</v>
      </c>
      <c r="B17" s="3">
        <v>48.816000000000003</v>
      </c>
      <c r="C17" s="3">
        <v>15.141999999999999</v>
      </c>
      <c r="D17" s="3">
        <v>0.75016300000000002</v>
      </c>
      <c r="E17" s="3">
        <f t="shared" si="0"/>
        <v>7501.63</v>
      </c>
      <c r="F17" s="3">
        <v>0.298869</v>
      </c>
      <c r="G17" s="3">
        <f t="shared" si="1"/>
        <v>2988.69</v>
      </c>
      <c r="H17" s="3">
        <f t="shared" si="2"/>
        <v>2.5100060561650754</v>
      </c>
      <c r="I17" s="3">
        <v>34.520499999999998</v>
      </c>
      <c r="J17" s="3">
        <v>99.527600000000007</v>
      </c>
      <c r="K17" s="3">
        <v>65.940700000000007</v>
      </c>
      <c r="L17" s="3">
        <v>32.394199999999998</v>
      </c>
      <c r="M17" s="3">
        <v>0.85361600000000004</v>
      </c>
      <c r="N17" s="3">
        <v>0.33904899999999999</v>
      </c>
      <c r="O17" s="3">
        <v>99.527600000000007</v>
      </c>
      <c r="P17" s="3">
        <v>2.4309999999999998E-2</v>
      </c>
      <c r="Q17" s="3">
        <v>5.3460000000000001E-3</v>
      </c>
      <c r="R17" s="3">
        <v>8.6540000000000002E-3</v>
      </c>
      <c r="S17" s="3">
        <v>8.0280000000000004E-3</v>
      </c>
      <c r="T17" s="3">
        <v>0.19197</v>
      </c>
      <c r="U17" s="3">
        <v>7.5453999999999993E-2</v>
      </c>
      <c r="V17" s="3">
        <v>0.72509199999999996</v>
      </c>
      <c r="W17" s="3">
        <v>1.4418500000000001</v>
      </c>
      <c r="X17" s="3">
        <v>65.763599999999997</v>
      </c>
      <c r="Y17" s="3">
        <v>46.396500000000003</v>
      </c>
      <c r="Z17" s="3">
        <v>10.927</v>
      </c>
      <c r="AA17" s="3">
        <f t="shared" si="3"/>
        <v>2.6335849322621492</v>
      </c>
      <c r="AB17" s="3">
        <f t="shared" si="4"/>
        <v>3.0615202713141909</v>
      </c>
      <c r="AC17" s="3">
        <f t="shared" si="5"/>
        <v>0.86022129493581767</v>
      </c>
      <c r="AD17" s="16">
        <v>9.9890524669825217E-2</v>
      </c>
      <c r="AE17" s="16">
        <v>3.8795293592261353E-2</v>
      </c>
      <c r="AF17" s="18">
        <f t="shared" si="6"/>
        <v>3.6511008429181353</v>
      </c>
      <c r="AG17" s="18">
        <f t="shared" si="7"/>
        <v>4.2449061314374834</v>
      </c>
    </row>
    <row r="18" spans="1:37" ht="13.5" customHeight="1" x14ac:dyDescent="0.15">
      <c r="E18" s="4">
        <f>AVERAGE(E2:E17)</f>
        <v>6637.1587500000005</v>
      </c>
      <c r="I18" s="4">
        <f>AVERAGE(G2:G17)</f>
        <v>2634.0118750000001</v>
      </c>
      <c r="J18" s="4"/>
      <c r="K18" s="4"/>
      <c r="L18" s="4"/>
      <c r="P18" s="4">
        <f>AVERAGE(K2:K17)</f>
        <v>66.055774999999997</v>
      </c>
      <c r="Q18" s="4">
        <f>AVERAGE(L2:L17)</f>
        <v>32.558974999999997</v>
      </c>
      <c r="S18" s="4"/>
    </row>
    <row r="19" spans="1:37" ht="13.5" customHeight="1" x14ac:dyDescent="0.15">
      <c r="E19" s="4">
        <f>STDEV(E2:E17)</f>
        <v>3102.3129101878712</v>
      </c>
      <c r="I19" s="4">
        <f>STDEV(G2:G17)</f>
        <v>1077.8405465078076</v>
      </c>
      <c r="J19" s="4"/>
      <c r="K19" s="4"/>
      <c r="L19" s="4"/>
      <c r="P19" s="4">
        <f>STDEV(K2:K17)</f>
        <v>0.59974033992498144</v>
      </c>
      <c r="Q19" s="4">
        <f>STDEV(L2:L17)</f>
        <v>0.20150027460692668</v>
      </c>
      <c r="S19" s="4"/>
    </row>
    <row r="20" spans="1:37" ht="13.5" customHeight="1" x14ac:dyDescent="0.2">
      <c r="A20" s="3" t="s">
        <v>72</v>
      </c>
      <c r="B20" s="3" t="s">
        <v>50</v>
      </c>
      <c r="C20" s="3" t="s">
        <v>48</v>
      </c>
      <c r="D20" s="4" t="s">
        <v>47</v>
      </c>
      <c r="E20" s="3" t="s">
        <v>45</v>
      </c>
      <c r="F20" s="6" t="s">
        <v>54</v>
      </c>
      <c r="G20" s="6" t="s">
        <v>53</v>
      </c>
      <c r="H20" s="4" t="s">
        <v>44</v>
      </c>
      <c r="I20" s="3" t="s">
        <v>38</v>
      </c>
      <c r="J20" s="3"/>
      <c r="K20" s="3"/>
      <c r="L20" s="3" t="s">
        <v>12</v>
      </c>
      <c r="M20" s="3"/>
      <c r="N20" s="3" t="s">
        <v>11</v>
      </c>
      <c r="O20" s="3" t="s">
        <v>10</v>
      </c>
      <c r="P20" s="3" t="s">
        <v>9</v>
      </c>
      <c r="Q20" s="3" t="s">
        <v>8</v>
      </c>
      <c r="R20" s="3" t="s">
        <v>7</v>
      </c>
      <c r="S20" s="3" t="s">
        <v>6</v>
      </c>
      <c r="T20" s="3" t="s">
        <v>5</v>
      </c>
      <c r="U20" s="3" t="s">
        <v>4</v>
      </c>
      <c r="V20" s="3" t="s">
        <v>3</v>
      </c>
      <c r="W20" s="3" t="s">
        <v>40</v>
      </c>
      <c r="X20" s="3" t="s">
        <v>39</v>
      </c>
      <c r="Y20" s="3" t="s">
        <v>38</v>
      </c>
      <c r="Z20" s="3" t="s">
        <v>71</v>
      </c>
      <c r="AA20" s="3" t="s">
        <v>70</v>
      </c>
      <c r="AB20" s="3" t="s">
        <v>69</v>
      </c>
      <c r="AC20" s="3" t="s">
        <v>37</v>
      </c>
      <c r="AF20" s="3" t="s">
        <v>33</v>
      </c>
      <c r="AG20" s="3" t="s">
        <v>31</v>
      </c>
      <c r="AH20" s="3" t="s">
        <v>30</v>
      </c>
      <c r="AI20" s="3" t="s">
        <v>29</v>
      </c>
      <c r="AJ20" s="3" t="s">
        <v>28</v>
      </c>
      <c r="AK20" s="3" t="s">
        <v>27</v>
      </c>
    </row>
    <row r="21" spans="1:37" ht="13.5" customHeight="1" x14ac:dyDescent="0.2">
      <c r="A21" s="3" t="s">
        <v>68</v>
      </c>
      <c r="B21" s="3">
        <v>1.73949</v>
      </c>
      <c r="C21" s="3">
        <v>0.259266</v>
      </c>
      <c r="D21" s="3">
        <f t="shared" ref="D21:D34" si="8">C21*10000</f>
        <v>2592.66</v>
      </c>
      <c r="E21" s="3">
        <v>9.5486000000000001E-2</v>
      </c>
      <c r="F21" s="3">
        <f t="shared" ref="F21:F34" si="9">AA21*10000</f>
        <v>249.57</v>
      </c>
      <c r="G21" s="3">
        <f t="shared" ref="G21:G34" si="10">AB21*10000</f>
        <v>89.6</v>
      </c>
      <c r="H21" s="3">
        <f t="shared" ref="H21:H34" si="11">E21*10000</f>
        <v>954.86</v>
      </c>
      <c r="I21" s="3">
        <v>98.266499999999994</v>
      </c>
      <c r="J21" s="3"/>
      <c r="K21" s="3"/>
      <c r="L21" s="3">
        <v>48.691000000000003</v>
      </c>
      <c r="M21" s="3"/>
      <c r="N21" s="3">
        <v>0.57827600000000001</v>
      </c>
      <c r="O21" s="3">
        <v>16.202300000000001</v>
      </c>
      <c r="P21" s="3">
        <v>2.34971</v>
      </c>
      <c r="Q21" s="3">
        <v>8.3102</v>
      </c>
      <c r="R21" s="3">
        <v>0.19391700000000001</v>
      </c>
      <c r="S21" s="3">
        <v>10.1081</v>
      </c>
      <c r="T21" s="3">
        <v>9.3780900000000003</v>
      </c>
      <c r="U21" s="3">
        <v>1.80524</v>
      </c>
      <c r="V21" s="3">
        <v>0.24638399999999999</v>
      </c>
      <c r="W21" s="3">
        <v>0.29502099999999998</v>
      </c>
      <c r="X21" s="3">
        <v>0.108323</v>
      </c>
      <c r="Y21" s="3">
        <v>98.266499999999994</v>
      </c>
      <c r="Z21" s="3">
        <v>0.425927</v>
      </c>
      <c r="AA21" s="3">
        <v>2.4957E-2</v>
      </c>
      <c r="AB21" s="3">
        <v>8.9599999999999992E-3</v>
      </c>
      <c r="AC21" s="3">
        <v>1.3091999999999999E-2</v>
      </c>
      <c r="AF21" s="3">
        <v>1.5676000000000001</v>
      </c>
      <c r="AG21" s="3">
        <v>4.2192400000000001</v>
      </c>
      <c r="AH21" s="3">
        <v>9.8976600000000001</v>
      </c>
      <c r="AI21" s="3">
        <v>65.822000000000003</v>
      </c>
      <c r="AJ21" s="3">
        <v>46.209200000000003</v>
      </c>
      <c r="AK21" s="3">
        <v>10.923</v>
      </c>
    </row>
    <row r="22" spans="1:37" ht="13.5" customHeight="1" x14ac:dyDescent="0.2">
      <c r="A22" s="3" t="s">
        <v>67</v>
      </c>
      <c r="B22" s="3">
        <v>1.8280700000000001</v>
      </c>
      <c r="C22" s="3">
        <v>0.24385999999999999</v>
      </c>
      <c r="D22" s="3">
        <f t="shared" si="8"/>
        <v>2438.6</v>
      </c>
      <c r="E22" s="3">
        <v>0.100575</v>
      </c>
      <c r="F22" s="3">
        <f t="shared" si="9"/>
        <v>232.88</v>
      </c>
      <c r="G22" s="3">
        <f t="shared" si="10"/>
        <v>93.63</v>
      </c>
      <c r="H22" s="3">
        <f t="shared" si="11"/>
        <v>1005.75</v>
      </c>
      <c r="I22" s="3">
        <v>99.157700000000006</v>
      </c>
      <c r="J22" s="3"/>
      <c r="K22" s="3"/>
      <c r="L22" s="3">
        <v>48.821199999999997</v>
      </c>
      <c r="M22" s="3"/>
      <c r="N22" s="3">
        <v>0.58082100000000003</v>
      </c>
      <c r="O22" s="3">
        <v>16.333100000000002</v>
      </c>
      <c r="P22" s="3">
        <v>2.46936</v>
      </c>
      <c r="Q22" s="3">
        <v>8.5091300000000007</v>
      </c>
      <c r="R22" s="3">
        <v>0.221917</v>
      </c>
      <c r="S22" s="3">
        <v>10.2783</v>
      </c>
      <c r="T22" s="3">
        <v>9.4580300000000008</v>
      </c>
      <c r="U22" s="3">
        <v>1.86006</v>
      </c>
      <c r="V22" s="3">
        <v>0.234208</v>
      </c>
      <c r="W22" s="3">
        <v>0.27749000000000001</v>
      </c>
      <c r="X22" s="3">
        <v>0.114096</v>
      </c>
      <c r="Y22" s="3">
        <v>99.157700000000006</v>
      </c>
      <c r="Z22" s="3">
        <v>0.44407799999999997</v>
      </c>
      <c r="AA22" s="3">
        <v>2.3288E-2</v>
      </c>
      <c r="AB22" s="3">
        <v>9.3629999999999998E-3</v>
      </c>
      <c r="AC22" s="3">
        <v>1.3089999999999999E-2</v>
      </c>
      <c r="AD22" s="3" t="s">
        <v>35</v>
      </c>
      <c r="AE22" s="3" t="s">
        <v>34</v>
      </c>
      <c r="AF22" s="3">
        <v>1.52393</v>
      </c>
      <c r="AG22" s="3">
        <v>4.4433299999999996</v>
      </c>
      <c r="AH22" s="3">
        <v>9.41</v>
      </c>
      <c r="AI22" s="3">
        <v>65.993300000000005</v>
      </c>
      <c r="AJ22" s="3">
        <v>46.251199999999997</v>
      </c>
      <c r="AK22" s="3">
        <v>10.9275</v>
      </c>
    </row>
    <row r="23" spans="1:37" ht="13.5" customHeight="1" x14ac:dyDescent="0.2">
      <c r="A23" s="3" t="s">
        <v>66</v>
      </c>
      <c r="B23" s="3">
        <v>1.93354</v>
      </c>
      <c r="C23" s="3">
        <v>0.25948599999999999</v>
      </c>
      <c r="D23" s="3">
        <f t="shared" si="8"/>
        <v>2594.86</v>
      </c>
      <c r="E23" s="3">
        <v>0.12066300000000001</v>
      </c>
      <c r="F23" s="3">
        <f t="shared" si="9"/>
        <v>248.82999999999998</v>
      </c>
      <c r="G23" s="3">
        <f t="shared" si="10"/>
        <v>112.8</v>
      </c>
      <c r="H23" s="3">
        <f t="shared" si="11"/>
        <v>1206.6300000000001</v>
      </c>
      <c r="I23" s="3">
        <v>98.786299999999997</v>
      </c>
      <c r="J23" s="3"/>
      <c r="K23" s="3"/>
      <c r="L23" s="3">
        <v>48.708100000000002</v>
      </c>
      <c r="M23" s="3"/>
      <c r="N23" s="3">
        <v>0.569133</v>
      </c>
      <c r="O23" s="3">
        <v>16.252199999999998</v>
      </c>
      <c r="P23" s="3">
        <v>2.6118299999999999</v>
      </c>
      <c r="Q23" s="3">
        <v>8.3536599999999996</v>
      </c>
      <c r="R23" s="3">
        <v>0.21956999999999999</v>
      </c>
      <c r="S23" s="3">
        <v>10.090199999999999</v>
      </c>
      <c r="T23" s="3">
        <v>9.3308999999999997</v>
      </c>
      <c r="U23" s="3">
        <v>1.9706399999999999</v>
      </c>
      <c r="V23" s="3">
        <v>0.24787200000000001</v>
      </c>
      <c r="W23" s="3">
        <v>0.29527100000000001</v>
      </c>
      <c r="X23" s="3">
        <v>0.13688400000000001</v>
      </c>
      <c r="Y23" s="3">
        <v>98.786299999999997</v>
      </c>
      <c r="Z23" s="3">
        <v>0.47164200000000001</v>
      </c>
      <c r="AA23" s="3">
        <v>2.4882999999999999E-2</v>
      </c>
      <c r="AB23" s="3">
        <v>1.128E-2</v>
      </c>
      <c r="AC23" s="3">
        <v>1.3105E-2</v>
      </c>
      <c r="AD23" s="3">
        <v>1.9446999999999999E-2</v>
      </c>
      <c r="AE23" s="3">
        <v>1.8752999999999999E-2</v>
      </c>
      <c r="AF23" s="3">
        <v>1.4776</v>
      </c>
      <c r="AG23" s="3">
        <v>4.1949800000000002</v>
      </c>
      <c r="AH23" s="3">
        <v>7.8425099999999999</v>
      </c>
      <c r="AI23" s="3">
        <v>65.8553</v>
      </c>
      <c r="AJ23" s="3">
        <v>49.9863</v>
      </c>
      <c r="AK23" s="3">
        <v>10.9275</v>
      </c>
    </row>
    <row r="24" spans="1:37" ht="13.5" customHeight="1" x14ac:dyDescent="0.2">
      <c r="A24" s="3" t="s">
        <v>65</v>
      </c>
      <c r="B24" s="3">
        <v>1.9805200000000001</v>
      </c>
      <c r="C24" s="3">
        <v>0.225052</v>
      </c>
      <c r="D24" s="3">
        <f t="shared" si="8"/>
        <v>2250.52</v>
      </c>
      <c r="E24" s="3">
        <v>0.107529</v>
      </c>
      <c r="F24" s="3">
        <f t="shared" si="9"/>
        <v>216.97</v>
      </c>
      <c r="G24" s="3">
        <f t="shared" si="10"/>
        <v>101.06</v>
      </c>
      <c r="H24" s="3">
        <f t="shared" si="11"/>
        <v>1075.29</v>
      </c>
      <c r="I24" s="3">
        <v>98.125</v>
      </c>
      <c r="J24" s="3"/>
      <c r="K24" s="3"/>
      <c r="L24" s="3">
        <v>48.721200000000003</v>
      </c>
      <c r="M24" s="3"/>
      <c r="N24" s="3">
        <v>0.59751200000000004</v>
      </c>
      <c r="O24" s="3">
        <v>16.016300000000001</v>
      </c>
      <c r="P24" s="3">
        <v>2.6752899999999999</v>
      </c>
      <c r="Q24" s="3">
        <v>7.9922700000000004</v>
      </c>
      <c r="R24" s="3">
        <v>0.23618</v>
      </c>
      <c r="S24" s="3">
        <v>10.0768</v>
      </c>
      <c r="T24" s="3">
        <v>9.2729499999999998</v>
      </c>
      <c r="U24" s="3">
        <v>1.9221900000000001</v>
      </c>
      <c r="V24" s="3">
        <v>0.236126</v>
      </c>
      <c r="W24" s="3">
        <v>0.25608900000000001</v>
      </c>
      <c r="X24" s="3">
        <v>0.121985</v>
      </c>
      <c r="Y24" s="3">
        <v>98.125</v>
      </c>
      <c r="Z24" s="3">
        <v>0.48569000000000001</v>
      </c>
      <c r="AA24" s="3">
        <v>2.1697000000000001E-2</v>
      </c>
      <c r="AB24" s="3">
        <v>1.0106E-2</v>
      </c>
      <c r="AC24" s="3">
        <v>1.3093E-2</v>
      </c>
      <c r="AD24" s="3">
        <v>1.9434E-2</v>
      </c>
      <c r="AE24" s="3">
        <v>1.8713E-2</v>
      </c>
      <c r="AF24" s="3">
        <v>1.45835</v>
      </c>
      <c r="AG24" s="3">
        <v>4.7251000000000003</v>
      </c>
      <c r="AH24" s="3">
        <v>8.7902400000000007</v>
      </c>
      <c r="AI24" s="3">
        <v>66.421499999999995</v>
      </c>
      <c r="AJ24" s="3">
        <v>48.965499999999999</v>
      </c>
      <c r="AK24" s="3">
        <v>10.9215</v>
      </c>
    </row>
    <row r="25" spans="1:37" ht="13.5" customHeight="1" x14ac:dyDescent="0.2">
      <c r="A25" s="3" t="s">
        <v>64</v>
      </c>
      <c r="B25" s="3">
        <v>1.93533</v>
      </c>
      <c r="C25" s="3">
        <v>0.25040699999999999</v>
      </c>
      <c r="D25" s="3">
        <f t="shared" si="8"/>
        <v>2504.0699999999997</v>
      </c>
      <c r="E25" s="3">
        <v>0.107665</v>
      </c>
      <c r="F25" s="3">
        <f t="shared" si="9"/>
        <v>240.04000000000002</v>
      </c>
      <c r="G25" s="3">
        <f t="shared" si="10"/>
        <v>100.61</v>
      </c>
      <c r="H25" s="3">
        <f t="shared" si="11"/>
        <v>1076.6499999999999</v>
      </c>
      <c r="I25" s="3">
        <v>98.795299999999997</v>
      </c>
      <c r="J25" s="3"/>
      <c r="K25" s="3"/>
      <c r="L25" s="3">
        <v>48.850999999999999</v>
      </c>
      <c r="M25" s="3"/>
      <c r="N25" s="3">
        <v>0.53022400000000003</v>
      </c>
      <c r="O25" s="3">
        <v>16.142099999999999</v>
      </c>
      <c r="P25" s="3">
        <v>2.6142400000000001</v>
      </c>
      <c r="Q25" s="3">
        <v>8.3571200000000001</v>
      </c>
      <c r="R25" s="3">
        <v>0.209312</v>
      </c>
      <c r="S25" s="3">
        <v>10.1168</v>
      </c>
      <c r="T25" s="3">
        <v>9.3474299999999992</v>
      </c>
      <c r="U25" s="3">
        <v>1.9604600000000001</v>
      </c>
      <c r="V25" s="3">
        <v>0.25961000000000001</v>
      </c>
      <c r="W25" s="3">
        <v>0.28494000000000003</v>
      </c>
      <c r="X25" s="3">
        <v>0.12214</v>
      </c>
      <c r="Y25" s="3">
        <v>98.795299999999997</v>
      </c>
      <c r="Z25" s="3">
        <v>0.47190399999999999</v>
      </c>
      <c r="AA25" s="3">
        <v>2.4004000000000001E-2</v>
      </c>
      <c r="AB25" s="3">
        <v>1.0061E-2</v>
      </c>
      <c r="AC25" s="3">
        <v>1.3101E-2</v>
      </c>
      <c r="AD25" s="3">
        <v>1.9307999999999999E-2</v>
      </c>
      <c r="AE25" s="3">
        <v>1.8425E-2</v>
      </c>
      <c r="AF25" s="3">
        <v>1.47689</v>
      </c>
      <c r="AG25" s="3">
        <v>4.35473</v>
      </c>
      <c r="AH25" s="3">
        <v>8.7386499999999998</v>
      </c>
      <c r="AI25" s="3">
        <v>68.2637</v>
      </c>
      <c r="AJ25" s="3">
        <v>45.647199999999998</v>
      </c>
      <c r="AK25" s="3">
        <v>10.935</v>
      </c>
    </row>
    <row r="26" spans="1:37" ht="13.5" customHeight="1" x14ac:dyDescent="0.2">
      <c r="A26" s="3" t="s">
        <v>63</v>
      </c>
      <c r="B26" s="3">
        <v>1.8859399999999999</v>
      </c>
      <c r="C26" s="3">
        <v>0.246757</v>
      </c>
      <c r="D26" s="3">
        <f t="shared" si="8"/>
        <v>2467.5700000000002</v>
      </c>
      <c r="E26" s="3">
        <v>0.123959</v>
      </c>
      <c r="F26" s="3">
        <f t="shared" si="9"/>
        <v>237.36</v>
      </c>
      <c r="G26" s="3">
        <f t="shared" si="10"/>
        <v>116.24000000000001</v>
      </c>
      <c r="H26" s="3">
        <f t="shared" si="11"/>
        <v>1239.5899999999999</v>
      </c>
      <c r="I26" s="3">
        <v>98.517099999999999</v>
      </c>
      <c r="J26" s="3"/>
      <c r="K26" s="3"/>
      <c r="L26" s="3">
        <v>48.675800000000002</v>
      </c>
      <c r="M26" s="3"/>
      <c r="N26" s="3">
        <v>0.53808</v>
      </c>
      <c r="O26" s="3">
        <v>16.126899999999999</v>
      </c>
      <c r="P26" s="3">
        <v>2.5475300000000001</v>
      </c>
      <c r="Q26" s="3">
        <v>8.4287100000000006</v>
      </c>
      <c r="R26" s="3">
        <v>0.210173</v>
      </c>
      <c r="S26" s="3">
        <v>9.9882299999999997</v>
      </c>
      <c r="T26" s="3">
        <v>9.4371500000000008</v>
      </c>
      <c r="U26" s="3">
        <v>1.88042</v>
      </c>
      <c r="V26" s="3">
        <v>0.262625</v>
      </c>
      <c r="W26" s="3">
        <v>0.28078599999999998</v>
      </c>
      <c r="X26" s="3">
        <v>0.140623</v>
      </c>
      <c r="Y26" s="3">
        <v>98.517099999999999</v>
      </c>
      <c r="Z26" s="3">
        <v>0.46146300000000001</v>
      </c>
      <c r="AA26" s="3">
        <v>2.3736E-2</v>
      </c>
      <c r="AB26" s="3">
        <v>1.1624000000000001E-2</v>
      </c>
      <c r="AC26" s="3">
        <v>1.3103999999999999E-2</v>
      </c>
      <c r="AD26" s="3">
        <v>1.9226E-2</v>
      </c>
      <c r="AE26" s="3">
        <v>1.8585999999999998E-2</v>
      </c>
      <c r="AF26" s="3">
        <v>1.4979</v>
      </c>
      <c r="AG26" s="3">
        <v>4.4034899999999997</v>
      </c>
      <c r="AH26" s="3">
        <v>7.5890399999999998</v>
      </c>
      <c r="AI26" s="3">
        <v>68.190700000000007</v>
      </c>
      <c r="AJ26" s="3">
        <v>45.434399999999997</v>
      </c>
      <c r="AK26" s="3">
        <v>10.935</v>
      </c>
    </row>
    <row r="27" spans="1:37" ht="13.5" customHeight="1" x14ac:dyDescent="0.2">
      <c r="A27" s="3" t="s">
        <v>62</v>
      </c>
      <c r="B27" s="3">
        <v>1.8727100000000001</v>
      </c>
      <c r="C27" s="3">
        <v>0.232685</v>
      </c>
      <c r="D27" s="3">
        <f t="shared" si="8"/>
        <v>2326.85</v>
      </c>
      <c r="E27" s="3">
        <v>0.118077</v>
      </c>
      <c r="F27" s="3">
        <f t="shared" si="9"/>
        <v>224.14</v>
      </c>
      <c r="G27" s="3">
        <f t="shared" si="10"/>
        <v>110.88000000000001</v>
      </c>
      <c r="H27" s="3">
        <f t="shared" si="11"/>
        <v>1180.77</v>
      </c>
      <c r="I27" s="3">
        <v>98.301500000000004</v>
      </c>
      <c r="J27" s="3"/>
      <c r="K27" s="3"/>
      <c r="L27" s="3">
        <v>48.683399999999999</v>
      </c>
      <c r="M27" s="3"/>
      <c r="N27" s="3">
        <v>0.57375100000000001</v>
      </c>
      <c r="O27" s="3">
        <v>16.1252</v>
      </c>
      <c r="P27" s="3">
        <v>2.5296599999999998</v>
      </c>
      <c r="Q27" s="3">
        <v>8.3123400000000007</v>
      </c>
      <c r="R27" s="3">
        <v>0.22860800000000001</v>
      </c>
      <c r="S27" s="3">
        <v>9.9380900000000008</v>
      </c>
      <c r="T27" s="3">
        <v>9.3663299999999996</v>
      </c>
      <c r="U27" s="3">
        <v>1.90513</v>
      </c>
      <c r="V27" s="3">
        <v>0.240345</v>
      </c>
      <c r="W27" s="3">
        <v>0.26477400000000001</v>
      </c>
      <c r="X27" s="3">
        <v>0.13395099999999999</v>
      </c>
      <c r="Y27" s="3">
        <v>98.301500000000004</v>
      </c>
      <c r="Z27" s="3">
        <v>0.45887299999999998</v>
      </c>
      <c r="AA27" s="3">
        <v>2.2414E-2</v>
      </c>
      <c r="AB27" s="3">
        <v>1.1088000000000001E-2</v>
      </c>
      <c r="AC27" s="3">
        <v>1.3100000000000001E-2</v>
      </c>
      <c r="AD27" s="3">
        <v>1.9501000000000001E-2</v>
      </c>
      <c r="AE27" s="3">
        <v>1.8485000000000001E-2</v>
      </c>
      <c r="AF27" s="3">
        <v>1.5043200000000001</v>
      </c>
      <c r="AG27" s="3">
        <v>4.6574099999999996</v>
      </c>
      <c r="AH27" s="3">
        <v>7.9454099999999999</v>
      </c>
      <c r="AI27" s="3">
        <v>68.217100000000002</v>
      </c>
      <c r="AJ27" s="3">
        <v>45.3658</v>
      </c>
      <c r="AK27" s="3">
        <v>10.935</v>
      </c>
    </row>
    <row r="28" spans="1:37" ht="13.5" customHeight="1" x14ac:dyDescent="0.2">
      <c r="A28" s="3" t="s">
        <v>61</v>
      </c>
      <c r="B28" s="3">
        <v>1.8535600000000001</v>
      </c>
      <c r="C28" s="3">
        <v>0.25154300000000002</v>
      </c>
      <c r="D28" s="3">
        <f t="shared" si="8"/>
        <v>2515.4300000000003</v>
      </c>
      <c r="E28" s="3">
        <v>0.123459</v>
      </c>
      <c r="F28" s="3">
        <f t="shared" si="9"/>
        <v>240.78</v>
      </c>
      <c r="G28" s="3">
        <f t="shared" si="10"/>
        <v>115.2</v>
      </c>
      <c r="H28" s="3">
        <f t="shared" si="11"/>
        <v>1234.5899999999999</v>
      </c>
      <c r="I28" s="3">
        <v>98.846000000000004</v>
      </c>
      <c r="J28" s="3"/>
      <c r="K28" s="3"/>
      <c r="L28" s="3">
        <v>49.099600000000002</v>
      </c>
      <c r="M28" s="3"/>
      <c r="N28" s="3">
        <v>0.59782500000000005</v>
      </c>
      <c r="O28" s="3">
        <v>16.293500000000002</v>
      </c>
      <c r="P28" s="3">
        <v>2.50379</v>
      </c>
      <c r="Q28" s="3">
        <v>8.2755100000000006</v>
      </c>
      <c r="R28" s="3">
        <v>0.227162</v>
      </c>
      <c r="S28" s="3">
        <v>10.0083</v>
      </c>
      <c r="T28" s="3">
        <v>9.2492199999999993</v>
      </c>
      <c r="U28" s="3">
        <v>1.90038</v>
      </c>
      <c r="V28" s="3">
        <v>0.26449800000000001</v>
      </c>
      <c r="W28" s="3">
        <v>0.28623300000000002</v>
      </c>
      <c r="X28" s="3">
        <v>0.14005699999999999</v>
      </c>
      <c r="Y28" s="3">
        <v>98.846000000000004</v>
      </c>
      <c r="Z28" s="3">
        <v>0.45131599999999999</v>
      </c>
      <c r="AA28" s="3">
        <v>2.4077999999999999E-2</v>
      </c>
      <c r="AB28" s="3">
        <v>1.1520000000000001E-2</v>
      </c>
      <c r="AC28" s="3">
        <v>1.3100000000000001E-2</v>
      </c>
      <c r="AD28" s="3">
        <v>1.9463999999999999E-2</v>
      </c>
      <c r="AE28" s="3">
        <v>1.8249999999999999E-2</v>
      </c>
      <c r="AF28" s="3">
        <v>1.51298</v>
      </c>
      <c r="AG28" s="3">
        <v>4.3281099999999997</v>
      </c>
      <c r="AH28" s="3">
        <v>7.6216699999999999</v>
      </c>
      <c r="AI28" s="3">
        <v>68.381500000000003</v>
      </c>
      <c r="AJ28" s="3">
        <v>45.190100000000001</v>
      </c>
      <c r="AK28" s="3">
        <v>10.935</v>
      </c>
    </row>
    <row r="29" spans="1:37" ht="13.5" customHeight="1" x14ac:dyDescent="0.2">
      <c r="A29" s="3" t="s">
        <v>60</v>
      </c>
      <c r="B29" s="3">
        <v>1.80772</v>
      </c>
      <c r="C29" s="3">
        <v>0.268876</v>
      </c>
      <c r="D29" s="3">
        <f t="shared" si="8"/>
        <v>2688.76</v>
      </c>
      <c r="E29" s="3">
        <v>0.109667</v>
      </c>
      <c r="F29" s="3">
        <f t="shared" si="9"/>
        <v>255.74</v>
      </c>
      <c r="G29" s="3">
        <f t="shared" si="10"/>
        <v>101.67999999999999</v>
      </c>
      <c r="H29" s="3">
        <f t="shared" si="11"/>
        <v>1096.67</v>
      </c>
      <c r="I29" s="3">
        <v>99.3994</v>
      </c>
      <c r="J29" s="3"/>
      <c r="K29" s="3"/>
      <c r="L29" s="3">
        <v>49.212400000000002</v>
      </c>
      <c r="M29" s="3"/>
      <c r="N29" s="3">
        <v>0.56891199999999997</v>
      </c>
      <c r="O29" s="3">
        <v>16.360299999999999</v>
      </c>
      <c r="P29" s="3">
        <v>2.4418700000000002</v>
      </c>
      <c r="Q29" s="3">
        <v>8.2919400000000003</v>
      </c>
      <c r="R29" s="3">
        <v>0.20451900000000001</v>
      </c>
      <c r="S29" s="3">
        <v>10.360300000000001</v>
      </c>
      <c r="T29" s="3">
        <v>9.3104200000000006</v>
      </c>
      <c r="U29" s="3">
        <v>1.96699</v>
      </c>
      <c r="V29" s="3">
        <v>0.25148700000000002</v>
      </c>
      <c r="W29" s="3">
        <v>0.30595600000000001</v>
      </c>
      <c r="X29" s="3">
        <v>0.12441000000000001</v>
      </c>
      <c r="Y29" s="3">
        <v>99.3994</v>
      </c>
      <c r="Z29" s="3">
        <v>0.43737100000000001</v>
      </c>
      <c r="AA29" s="3">
        <v>2.5574E-2</v>
      </c>
      <c r="AB29" s="3">
        <v>1.0168E-2</v>
      </c>
      <c r="AC29" s="3">
        <v>1.3091E-2</v>
      </c>
      <c r="AD29" s="3">
        <v>1.9611E-2</v>
      </c>
      <c r="AE29" s="3">
        <v>1.8273999999999999E-2</v>
      </c>
      <c r="AF29" s="3">
        <v>1.5339799999999999</v>
      </c>
      <c r="AG29" s="3">
        <v>4.1072600000000001</v>
      </c>
      <c r="AH29" s="3">
        <v>8.5948799999999999</v>
      </c>
      <c r="AI29" s="3">
        <v>68.616500000000002</v>
      </c>
      <c r="AJ29" s="3">
        <v>45.5747</v>
      </c>
      <c r="AK29" s="3">
        <v>10.932</v>
      </c>
    </row>
    <row r="30" spans="1:37" ht="13.5" customHeight="1" x14ac:dyDescent="0.2">
      <c r="A30" s="3" t="s">
        <v>59</v>
      </c>
      <c r="B30" s="3">
        <v>1.9436100000000001</v>
      </c>
      <c r="C30" s="3">
        <v>0.23288600000000001</v>
      </c>
      <c r="D30" s="3">
        <f t="shared" si="8"/>
        <v>2328.86</v>
      </c>
      <c r="E30" s="3">
        <v>0.102271</v>
      </c>
      <c r="F30" s="3">
        <f t="shared" si="9"/>
        <v>224.67999999999998</v>
      </c>
      <c r="G30" s="3">
        <f t="shared" si="10"/>
        <v>96.179999999999993</v>
      </c>
      <c r="H30" s="3">
        <f t="shared" si="11"/>
        <v>1022.71</v>
      </c>
      <c r="I30" s="3">
        <v>98.132599999999996</v>
      </c>
      <c r="J30" s="3"/>
      <c r="K30" s="3"/>
      <c r="L30" s="3">
        <v>48.179200000000002</v>
      </c>
      <c r="M30" s="3"/>
      <c r="N30" s="3">
        <v>0.54481000000000002</v>
      </c>
      <c r="O30" s="3">
        <v>16.211200000000002</v>
      </c>
      <c r="P30" s="3">
        <v>2.6254400000000002</v>
      </c>
      <c r="Q30" s="3">
        <v>8.25197</v>
      </c>
      <c r="R30" s="3">
        <v>0.211398</v>
      </c>
      <c r="S30" s="3">
        <v>10.3148</v>
      </c>
      <c r="T30" s="3">
        <v>9.2388499999999993</v>
      </c>
      <c r="U30" s="3">
        <v>1.9191199999999999</v>
      </c>
      <c r="V30" s="3">
        <v>0.25485200000000002</v>
      </c>
      <c r="W30" s="3">
        <v>0.26500299999999999</v>
      </c>
      <c r="X30" s="3">
        <v>0.11602</v>
      </c>
      <c r="Y30" s="3">
        <v>98.132599999999996</v>
      </c>
      <c r="Z30" s="3">
        <v>0.47697000000000001</v>
      </c>
      <c r="AA30" s="3">
        <v>2.2467999999999998E-2</v>
      </c>
      <c r="AB30" s="3">
        <v>9.6179999999999998E-3</v>
      </c>
      <c r="AC30" s="3">
        <v>1.3099E-2</v>
      </c>
      <c r="AD30" s="3">
        <v>1.9439000000000001E-2</v>
      </c>
      <c r="AE30" s="3">
        <v>1.8260999999999999E-2</v>
      </c>
      <c r="AF30" s="3">
        <v>1.4737499999999999</v>
      </c>
      <c r="AG30" s="3">
        <v>4.6834100000000003</v>
      </c>
      <c r="AH30" s="3">
        <v>9.1992899999999995</v>
      </c>
      <c r="AI30" s="3">
        <v>68.0608</v>
      </c>
      <c r="AJ30" s="3">
        <v>47.559800000000003</v>
      </c>
      <c r="AK30" s="3">
        <v>10.926500000000001</v>
      </c>
    </row>
    <row r="31" spans="1:37" ht="13.5" customHeight="1" x14ac:dyDescent="0.2">
      <c r="A31" s="3" t="s">
        <v>58</v>
      </c>
      <c r="B31" s="3">
        <v>1.8053300000000001</v>
      </c>
      <c r="C31" s="3">
        <v>0.20899499999999999</v>
      </c>
      <c r="D31" s="3">
        <f t="shared" si="8"/>
        <v>2089.9499999999998</v>
      </c>
      <c r="E31" s="3">
        <v>0.12163499999999999</v>
      </c>
      <c r="F31" s="3">
        <f t="shared" si="9"/>
        <v>199.92</v>
      </c>
      <c r="G31" s="3">
        <f t="shared" si="10"/>
        <v>113.42</v>
      </c>
      <c r="H31" s="3">
        <f t="shared" si="11"/>
        <v>1216.3499999999999</v>
      </c>
      <c r="I31" s="3">
        <v>98.927499999999995</v>
      </c>
      <c r="J31" s="3"/>
      <c r="K31" s="3"/>
      <c r="L31" s="3">
        <v>48.732199999999999</v>
      </c>
      <c r="M31" s="3"/>
      <c r="N31" s="3">
        <v>0.57827300000000004</v>
      </c>
      <c r="O31" s="3">
        <v>16.222999999999999</v>
      </c>
      <c r="P31" s="3">
        <v>2.4386399999999999</v>
      </c>
      <c r="Q31" s="3">
        <v>8.3977299999999993</v>
      </c>
      <c r="R31" s="3">
        <v>0.230188</v>
      </c>
      <c r="S31" s="3">
        <v>10.3651</v>
      </c>
      <c r="T31" s="3">
        <v>9.4123999999999999</v>
      </c>
      <c r="U31" s="3">
        <v>1.92137</v>
      </c>
      <c r="V31" s="3">
        <v>0.25282900000000003</v>
      </c>
      <c r="W31" s="3">
        <v>0.237817</v>
      </c>
      <c r="X31" s="3">
        <v>0.137987</v>
      </c>
      <c r="Y31" s="3">
        <v>98.927499999999995</v>
      </c>
      <c r="Z31" s="3">
        <v>0.43928299999999998</v>
      </c>
      <c r="AA31" s="3">
        <v>1.9991999999999999E-2</v>
      </c>
      <c r="AB31" s="3">
        <v>1.1342E-2</v>
      </c>
      <c r="AC31" s="3">
        <v>1.3086E-2</v>
      </c>
      <c r="AD31" s="3">
        <v>1.9560999999999999E-2</v>
      </c>
      <c r="AE31" s="3">
        <v>1.8495999999999999E-2</v>
      </c>
      <c r="AF31" s="3">
        <v>1.53478</v>
      </c>
      <c r="AG31" s="3">
        <v>5.2256099999999996</v>
      </c>
      <c r="AH31" s="3">
        <v>7.7218</v>
      </c>
      <c r="AI31" s="3">
        <v>68.169899999999998</v>
      </c>
      <c r="AJ31" s="3">
        <v>48.561999999999998</v>
      </c>
      <c r="AK31" s="3">
        <v>10.922000000000001</v>
      </c>
    </row>
    <row r="32" spans="1:37" ht="13.5" customHeight="1" x14ac:dyDescent="0.2">
      <c r="A32" s="3" t="s">
        <v>57</v>
      </c>
      <c r="B32" s="3">
        <v>1.82226</v>
      </c>
      <c r="C32" s="3">
        <v>0.24085699999999999</v>
      </c>
      <c r="D32" s="3">
        <f t="shared" si="8"/>
        <v>2408.5699999999997</v>
      </c>
      <c r="E32" s="3">
        <v>0.134459</v>
      </c>
      <c r="F32" s="3">
        <f t="shared" si="9"/>
        <v>232.61</v>
      </c>
      <c r="G32" s="3">
        <f t="shared" si="10"/>
        <v>126.59</v>
      </c>
      <c r="H32" s="3">
        <f t="shared" si="11"/>
        <v>1344.59</v>
      </c>
      <c r="I32" s="3">
        <v>98.013099999999994</v>
      </c>
      <c r="J32" s="3"/>
      <c r="K32" s="3"/>
      <c r="L32" s="3">
        <v>48.307400000000001</v>
      </c>
      <c r="M32" s="3"/>
      <c r="N32" s="3">
        <v>0.56191599999999997</v>
      </c>
      <c r="O32" s="3">
        <v>16.075800000000001</v>
      </c>
      <c r="P32" s="3">
        <v>2.4615</v>
      </c>
      <c r="Q32" s="3">
        <v>8.2702200000000001</v>
      </c>
      <c r="R32" s="3">
        <v>0.24376200000000001</v>
      </c>
      <c r="S32" s="3">
        <v>10.253500000000001</v>
      </c>
      <c r="T32" s="3">
        <v>9.25061</v>
      </c>
      <c r="U32" s="3">
        <v>1.91185</v>
      </c>
      <c r="V32" s="3">
        <v>0.24996199999999999</v>
      </c>
      <c r="W32" s="3">
        <v>0.27407300000000001</v>
      </c>
      <c r="X32" s="3">
        <v>0.152536</v>
      </c>
      <c r="Y32" s="3">
        <v>98.013099999999994</v>
      </c>
      <c r="Z32" s="3">
        <v>0.44766800000000001</v>
      </c>
      <c r="AA32" s="3">
        <v>2.3261E-2</v>
      </c>
      <c r="AB32" s="3">
        <v>1.2659E-2</v>
      </c>
      <c r="AC32" s="3">
        <v>1.3103E-2</v>
      </c>
      <c r="AD32" s="3">
        <v>1.9779999999999999E-2</v>
      </c>
      <c r="AE32" s="3">
        <v>1.856E-2</v>
      </c>
      <c r="AF32" s="3">
        <v>1.5274700000000001</v>
      </c>
      <c r="AG32" s="3">
        <v>4.5186299999999999</v>
      </c>
      <c r="AH32" s="3">
        <v>7.0950600000000001</v>
      </c>
      <c r="AI32" s="3">
        <v>67.995199999999997</v>
      </c>
      <c r="AJ32" s="3">
        <v>48.657800000000002</v>
      </c>
      <c r="AK32" s="3">
        <v>10.922000000000001</v>
      </c>
    </row>
    <row r="33" spans="1:37" ht="13.5" customHeight="1" x14ac:dyDescent="0.2">
      <c r="A33" s="3" t="s">
        <v>56</v>
      </c>
      <c r="B33" s="3">
        <v>1.7051000000000001</v>
      </c>
      <c r="C33" s="3">
        <v>0.26032499999999997</v>
      </c>
      <c r="D33" s="3">
        <f t="shared" si="8"/>
        <v>2603.2499999999995</v>
      </c>
      <c r="E33" s="3">
        <v>0.10941099999999999</v>
      </c>
      <c r="F33" s="3">
        <f t="shared" si="9"/>
        <v>250.19</v>
      </c>
      <c r="G33" s="3">
        <f t="shared" si="10"/>
        <v>102.50999999999999</v>
      </c>
      <c r="H33" s="3">
        <f t="shared" si="11"/>
        <v>1094.1099999999999</v>
      </c>
      <c r="I33" s="3">
        <v>98.340900000000005</v>
      </c>
      <c r="J33" s="3"/>
      <c r="K33" s="3"/>
      <c r="L33" s="3">
        <v>48.6556</v>
      </c>
      <c r="M33" s="3"/>
      <c r="N33" s="3">
        <v>0.62701600000000002</v>
      </c>
      <c r="O33" s="3">
        <v>16.237500000000001</v>
      </c>
      <c r="P33" s="3">
        <v>2.3032400000000002</v>
      </c>
      <c r="Q33" s="3">
        <v>8.2466799999999996</v>
      </c>
      <c r="R33" s="3">
        <v>0.20935000000000001</v>
      </c>
      <c r="S33" s="3">
        <v>10.2034</v>
      </c>
      <c r="T33" s="3">
        <v>9.1922700000000006</v>
      </c>
      <c r="U33" s="3">
        <v>2.00257</v>
      </c>
      <c r="V33" s="3">
        <v>0.242867</v>
      </c>
      <c r="W33" s="3">
        <v>0.29622500000000002</v>
      </c>
      <c r="X33" s="3">
        <v>0.12411899999999999</v>
      </c>
      <c r="Y33" s="3">
        <v>98.340900000000005</v>
      </c>
      <c r="Z33" s="3">
        <v>0.41684700000000002</v>
      </c>
      <c r="AA33" s="3">
        <v>2.5019E-2</v>
      </c>
      <c r="AB33" s="3">
        <v>1.0251E-2</v>
      </c>
      <c r="AC33" s="3">
        <v>1.308E-2</v>
      </c>
      <c r="AD33" s="3">
        <v>2.0188999999999999E-2</v>
      </c>
      <c r="AE33" s="3">
        <v>1.8248E-2</v>
      </c>
      <c r="AF33" s="3">
        <v>1.5840099999999999</v>
      </c>
      <c r="AG33" s="3">
        <v>4.1754899999999999</v>
      </c>
      <c r="AH33" s="3">
        <v>8.5452899999999996</v>
      </c>
      <c r="AI33" s="3">
        <v>66.163899999999998</v>
      </c>
      <c r="AJ33" s="3">
        <v>50.451300000000003</v>
      </c>
      <c r="AK33" s="3">
        <v>10.9155</v>
      </c>
    </row>
    <row r="34" spans="1:37" ht="13.5" customHeight="1" x14ac:dyDescent="0.2">
      <c r="A34" s="3" t="s">
        <v>55</v>
      </c>
      <c r="B34" s="3">
        <v>1.8323199999999999</v>
      </c>
      <c r="C34" s="3">
        <v>0.249419</v>
      </c>
      <c r="D34" s="3">
        <f t="shared" si="8"/>
        <v>2494.19</v>
      </c>
      <c r="E34" s="3">
        <v>0.113916</v>
      </c>
      <c r="F34" s="3">
        <f t="shared" si="9"/>
        <v>240.75</v>
      </c>
      <c r="G34" s="3">
        <f t="shared" si="10"/>
        <v>107.19</v>
      </c>
      <c r="H34" s="3">
        <f t="shared" si="11"/>
        <v>1139.1600000000001</v>
      </c>
      <c r="I34" s="3">
        <v>98.049700000000001</v>
      </c>
      <c r="J34" s="3"/>
      <c r="K34" s="3"/>
      <c r="L34" s="3">
        <v>48.524500000000003</v>
      </c>
      <c r="M34" s="3"/>
      <c r="N34" s="3">
        <v>0.58330499999999996</v>
      </c>
      <c r="O34" s="3">
        <v>15.9682</v>
      </c>
      <c r="P34" s="3">
        <v>2.4750999999999999</v>
      </c>
      <c r="Q34" s="3">
        <v>8.3024900000000006</v>
      </c>
      <c r="R34" s="3">
        <v>0.24535299999999999</v>
      </c>
      <c r="S34" s="3">
        <v>10.124599999999999</v>
      </c>
      <c r="T34" s="3">
        <v>9.1343899999999998</v>
      </c>
      <c r="U34" s="3">
        <v>2.0168400000000002</v>
      </c>
      <c r="V34" s="3">
        <v>0.26193899999999998</v>
      </c>
      <c r="W34" s="3">
        <v>0.28381600000000001</v>
      </c>
      <c r="X34" s="3">
        <v>0.12923100000000001</v>
      </c>
      <c r="Y34" s="3">
        <v>98.049700000000001</v>
      </c>
      <c r="Z34" s="3">
        <v>0.44989699999999999</v>
      </c>
      <c r="AA34" s="3">
        <v>2.4074999999999999E-2</v>
      </c>
      <c r="AB34" s="3">
        <v>1.0718999999999999E-2</v>
      </c>
      <c r="AC34" s="3">
        <v>1.3106E-2</v>
      </c>
      <c r="AD34" s="3">
        <v>1.9598000000000001E-2</v>
      </c>
      <c r="AE34" s="3">
        <v>1.8405999999999999E-2</v>
      </c>
      <c r="AF34" s="3">
        <v>1.52335</v>
      </c>
      <c r="AG34" s="3">
        <v>4.4121100000000002</v>
      </c>
      <c r="AH34" s="3">
        <v>8.2681100000000001</v>
      </c>
      <c r="AI34" s="3">
        <v>65.803899999999999</v>
      </c>
      <c r="AJ34" s="3">
        <v>50.391599999999997</v>
      </c>
      <c r="AK34" s="3">
        <v>10.9155</v>
      </c>
    </row>
    <row r="35" spans="1:37" ht="13.5" customHeight="1" x14ac:dyDescent="0.2">
      <c r="D35" s="4">
        <f>AVERAGE(D21:D34)</f>
        <v>2450.2957142857144</v>
      </c>
      <c r="F35" s="4">
        <f>AVERAGE(F21:F34)</f>
        <v>235.31857142857143</v>
      </c>
      <c r="G35" s="4">
        <f>AVERAGE(G21:G34)</f>
        <v>106.25642857142859</v>
      </c>
      <c r="H35" s="4">
        <f>AVERAGE(H21:H34)</f>
        <v>1134.8371428571431</v>
      </c>
      <c r="J35" s="4"/>
      <c r="K35" s="4"/>
      <c r="L35" s="4">
        <f>AVERAGE(L21:L34)</f>
        <v>48.704471428571431</v>
      </c>
      <c r="M35" s="4"/>
      <c r="N35" s="4">
        <f t="shared" ref="N35:V35" si="12">AVERAGE(N21:N34)</f>
        <v>0.57356099999999999</v>
      </c>
      <c r="O35" s="4">
        <f t="shared" si="12"/>
        <v>16.183399999999999</v>
      </c>
      <c r="P35" s="4">
        <f t="shared" si="12"/>
        <v>2.503371428571429</v>
      </c>
      <c r="Q35" s="4">
        <f t="shared" si="12"/>
        <v>8.3071407142857137</v>
      </c>
      <c r="R35" s="4">
        <f t="shared" si="12"/>
        <v>0.22081492857142856</v>
      </c>
      <c r="S35" s="4">
        <f t="shared" si="12"/>
        <v>10.159037142857143</v>
      </c>
      <c r="T35" s="4">
        <f t="shared" si="12"/>
        <v>9.3127885714285714</v>
      </c>
      <c r="U35" s="4">
        <f t="shared" si="12"/>
        <v>1.9245185714285715</v>
      </c>
      <c r="V35" s="4">
        <f t="shared" si="12"/>
        <v>0.25040028571428574</v>
      </c>
      <c r="X35" s="4"/>
      <c r="Y35" s="4">
        <f>AVERAGE(Y21:Y34)</f>
        <v>98.547042857142841</v>
      </c>
      <c r="Z35" s="4">
        <f t="shared" ref="Z35" si="13">AVERAGE(Z21:Z34)</f>
        <v>0.45278064285714281</v>
      </c>
      <c r="AA35" s="4">
        <f>AVERAGE(AA21:AA34)</f>
        <v>2.3531857142857139E-2</v>
      </c>
      <c r="AB35" s="4">
        <f>AVERAGE(AB21:AB34)</f>
        <v>1.0625642857142858E-2</v>
      </c>
      <c r="AD35" s="3">
        <v>1.9261E-2</v>
      </c>
      <c r="AE35" s="3">
        <v>1.8327E-2</v>
      </c>
    </row>
    <row r="36" spans="1:37" ht="13.5" customHeight="1" x14ac:dyDescent="0.2">
      <c r="D36" s="4">
        <f>STDEV(D21:D34)</f>
        <v>159.90588139057522</v>
      </c>
      <c r="E36" s="4">
        <f>STDEV(E21:E34)</f>
        <v>1.0760394784211586E-2</v>
      </c>
      <c r="F36" s="4">
        <f>STDEV(F21:F34)</f>
        <v>15.065994749839716</v>
      </c>
      <c r="G36" s="4">
        <f>STDEV(G21:G34)</f>
        <v>10.159344018150039</v>
      </c>
      <c r="H36" s="4">
        <f>STDEV(H21:H34)</f>
        <v>107.60394784211584</v>
      </c>
      <c r="J36" s="4"/>
      <c r="K36" s="4"/>
      <c r="L36" s="4">
        <f>STDEV(L21:L34)</f>
        <v>0.26603608034241522</v>
      </c>
      <c r="M36" s="4"/>
      <c r="N36" s="4">
        <f t="shared" ref="N36:V36" si="14">STDEV(N21:N34)</f>
        <v>2.5347425704519855E-2</v>
      </c>
      <c r="O36" s="4">
        <f t="shared" si="14"/>
        <v>0.11444869861813471</v>
      </c>
      <c r="P36" s="4">
        <f t="shared" si="14"/>
        <v>0.10615639810836017</v>
      </c>
      <c r="Q36" s="4">
        <f t="shared" si="14"/>
        <v>0.11666610828568627</v>
      </c>
      <c r="R36" s="4">
        <f t="shared" si="14"/>
        <v>1.5219303534374643E-2</v>
      </c>
      <c r="S36" s="4">
        <f t="shared" si="14"/>
        <v>0.13870999677958837</v>
      </c>
      <c r="T36" s="4">
        <f t="shared" si="14"/>
        <v>9.4649083205535542E-2</v>
      </c>
      <c r="U36" s="4">
        <f t="shared" si="14"/>
        <v>5.6383709984785098E-2</v>
      </c>
      <c r="V36" s="4">
        <f t="shared" si="14"/>
        <v>9.7647982406867326E-3</v>
      </c>
      <c r="X36" s="4"/>
      <c r="Y36" s="4">
        <f>STDEV(Y21:Y34)</f>
        <v>0.44002870835415375</v>
      </c>
      <c r="Z36" s="4"/>
      <c r="AD36" s="3">
        <v>1.9764E-2</v>
      </c>
      <c r="AE36" s="3">
        <v>1.8418E-2</v>
      </c>
    </row>
    <row r="37" spans="1:37" ht="13.5" customHeight="1" x14ac:dyDescent="0.15"/>
    <row r="38" spans="1:37" ht="13.5" customHeight="1" x14ac:dyDescent="0.15"/>
    <row r="39" spans="1:37" ht="13.5" customHeight="1" x14ac:dyDescent="0.15"/>
    <row r="40" spans="1:37" ht="13.5" customHeight="1" x14ac:dyDescent="0.15"/>
    <row r="41" spans="1:37" ht="13.5" customHeight="1" x14ac:dyDescent="0.15"/>
    <row r="42" spans="1:37" ht="13.5" customHeight="1" x14ac:dyDescent="0.15"/>
    <row r="43" spans="1:37" ht="13.5" customHeight="1" x14ac:dyDescent="0.15"/>
    <row r="44" spans="1:37" ht="13.5" customHeight="1" x14ac:dyDescent="0.15"/>
    <row r="45" spans="1:37" ht="13.5" customHeight="1" x14ac:dyDescent="0.15"/>
    <row r="46" spans="1:37" ht="13.5" customHeight="1" x14ac:dyDescent="0.15"/>
    <row r="47" spans="1:37" ht="13.5" customHeight="1" x14ac:dyDescent="0.15"/>
    <row r="48" spans="1:37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  <row r="514" ht="13.5" customHeight="1" x14ac:dyDescent="0.15"/>
    <row r="515" ht="13.5" customHeight="1" x14ac:dyDescent="0.15"/>
    <row r="516" ht="13.5" customHeight="1" x14ac:dyDescent="0.15"/>
    <row r="517" ht="13.5" customHeight="1" x14ac:dyDescent="0.15"/>
    <row r="518" ht="13.5" customHeight="1" x14ac:dyDescent="0.15"/>
    <row r="519" ht="13.5" customHeight="1" x14ac:dyDescent="0.15"/>
    <row r="520" ht="13.5" customHeight="1" x14ac:dyDescent="0.15"/>
    <row r="521" ht="13.5" customHeight="1" x14ac:dyDescent="0.15"/>
    <row r="522" ht="13.5" customHeight="1" x14ac:dyDescent="0.15"/>
    <row r="523" ht="13.5" customHeight="1" x14ac:dyDescent="0.15"/>
    <row r="524" ht="13.5" customHeight="1" x14ac:dyDescent="0.15"/>
    <row r="525" ht="13.5" customHeight="1" x14ac:dyDescent="0.15"/>
    <row r="526" ht="13.5" customHeight="1" x14ac:dyDescent="0.15"/>
    <row r="527" ht="13.5" customHeight="1" x14ac:dyDescent="0.15"/>
    <row r="528" ht="13.5" customHeight="1" x14ac:dyDescent="0.15"/>
    <row r="529" ht="13.5" customHeight="1" x14ac:dyDescent="0.15"/>
    <row r="530" ht="13.5" customHeight="1" x14ac:dyDescent="0.15"/>
    <row r="531" ht="13.5" customHeight="1" x14ac:dyDescent="0.15"/>
    <row r="532" ht="13.5" customHeight="1" x14ac:dyDescent="0.15"/>
    <row r="533" ht="13.5" customHeight="1" x14ac:dyDescent="0.15"/>
    <row r="534" ht="13.5" customHeight="1" x14ac:dyDescent="0.15"/>
    <row r="535" ht="13.5" customHeight="1" x14ac:dyDescent="0.15"/>
    <row r="536" ht="13.5" customHeight="1" x14ac:dyDescent="0.15"/>
    <row r="537" ht="13.5" customHeight="1" x14ac:dyDescent="0.15"/>
    <row r="538" ht="13.5" customHeight="1" x14ac:dyDescent="0.15"/>
    <row r="539" ht="13.5" customHeight="1" x14ac:dyDescent="0.15"/>
    <row r="540" ht="13.5" customHeight="1" x14ac:dyDescent="0.15"/>
    <row r="541" ht="13.5" customHeight="1" x14ac:dyDescent="0.15"/>
    <row r="542" ht="13.5" customHeight="1" x14ac:dyDescent="0.15"/>
    <row r="543" ht="13.5" customHeight="1" x14ac:dyDescent="0.15"/>
    <row r="544" ht="13.5" customHeight="1" x14ac:dyDescent="0.15"/>
    <row r="545" ht="13.5" customHeight="1" x14ac:dyDescent="0.15"/>
    <row r="546" ht="13.5" customHeight="1" x14ac:dyDescent="0.15"/>
    <row r="547" ht="13.5" customHeight="1" x14ac:dyDescent="0.15"/>
    <row r="548" ht="13.5" customHeight="1" x14ac:dyDescent="0.15"/>
    <row r="549" ht="13.5" customHeight="1" x14ac:dyDescent="0.15"/>
    <row r="550" ht="13.5" customHeight="1" x14ac:dyDescent="0.15"/>
    <row r="551" ht="13.5" customHeight="1" x14ac:dyDescent="0.15"/>
    <row r="552" ht="13.5" customHeight="1" x14ac:dyDescent="0.15"/>
    <row r="553" ht="13.5" customHeight="1" x14ac:dyDescent="0.15"/>
    <row r="554" ht="13.5" customHeight="1" x14ac:dyDescent="0.15"/>
    <row r="555" ht="13.5" customHeight="1" x14ac:dyDescent="0.15"/>
    <row r="556" ht="13.5" customHeight="1" x14ac:dyDescent="0.15"/>
    <row r="557" ht="13.5" customHeight="1" x14ac:dyDescent="0.15"/>
    <row r="558" ht="13.5" customHeight="1" x14ac:dyDescent="0.15"/>
    <row r="559" ht="13.5" customHeight="1" x14ac:dyDescent="0.15"/>
    <row r="560" ht="13.5" customHeight="1" x14ac:dyDescent="0.15"/>
    <row r="561" ht="13.5" customHeight="1" x14ac:dyDescent="0.15"/>
    <row r="562" ht="13.5" customHeight="1" x14ac:dyDescent="0.15"/>
    <row r="563" ht="13.5" customHeight="1" x14ac:dyDescent="0.15"/>
    <row r="564" ht="13.5" customHeight="1" x14ac:dyDescent="0.15"/>
    <row r="565" ht="13.5" customHeight="1" x14ac:dyDescent="0.15"/>
    <row r="566" ht="13.5" customHeight="1" x14ac:dyDescent="0.15"/>
    <row r="567" ht="13.5" customHeight="1" x14ac:dyDescent="0.15"/>
    <row r="568" ht="13.5" customHeight="1" x14ac:dyDescent="0.15"/>
    <row r="569" ht="13.5" customHeight="1" x14ac:dyDescent="0.15"/>
    <row r="570" ht="13.5" customHeight="1" x14ac:dyDescent="0.15"/>
    <row r="571" ht="13.5" customHeight="1" x14ac:dyDescent="0.15"/>
    <row r="572" ht="13.5" customHeight="1" x14ac:dyDescent="0.15"/>
    <row r="573" ht="13.5" customHeight="1" x14ac:dyDescent="0.15"/>
    <row r="574" ht="13.5" customHeight="1" x14ac:dyDescent="0.15"/>
    <row r="575" ht="13.5" customHeight="1" x14ac:dyDescent="0.15"/>
    <row r="576" ht="13.5" customHeight="1" x14ac:dyDescent="0.15"/>
    <row r="577" ht="13.5" customHeight="1" x14ac:dyDescent="0.15"/>
    <row r="578" ht="13.5" customHeight="1" x14ac:dyDescent="0.15"/>
    <row r="579" ht="13.5" customHeight="1" x14ac:dyDescent="0.15"/>
    <row r="580" ht="13.5" customHeight="1" x14ac:dyDescent="0.15"/>
    <row r="581" ht="13.5" customHeight="1" x14ac:dyDescent="0.15"/>
    <row r="582" ht="13.5" customHeight="1" x14ac:dyDescent="0.15"/>
    <row r="583" ht="13.5" customHeight="1" x14ac:dyDescent="0.15"/>
    <row r="584" ht="13.5" customHeight="1" x14ac:dyDescent="0.15"/>
    <row r="585" ht="13.5" customHeight="1" x14ac:dyDescent="0.15"/>
    <row r="586" ht="13.5" customHeight="1" x14ac:dyDescent="0.15"/>
    <row r="587" ht="13.5" customHeight="1" x14ac:dyDescent="0.15"/>
    <row r="588" ht="13.5" customHeight="1" x14ac:dyDescent="0.15"/>
    <row r="589" ht="13.5" customHeight="1" x14ac:dyDescent="0.15"/>
    <row r="590" ht="13.5" customHeight="1" x14ac:dyDescent="0.15"/>
    <row r="591" ht="13.5" customHeight="1" x14ac:dyDescent="0.15"/>
    <row r="592" ht="13.5" customHeight="1" x14ac:dyDescent="0.15"/>
    <row r="593" ht="13.5" customHeight="1" x14ac:dyDescent="0.15"/>
    <row r="594" ht="13.5" customHeight="1" x14ac:dyDescent="0.15"/>
    <row r="595" ht="13.5" customHeight="1" x14ac:dyDescent="0.15"/>
    <row r="596" ht="13.5" customHeight="1" x14ac:dyDescent="0.15"/>
    <row r="597" ht="13.5" customHeight="1" x14ac:dyDescent="0.15"/>
    <row r="598" ht="13.5" customHeight="1" x14ac:dyDescent="0.15"/>
    <row r="599" ht="13.5" customHeight="1" x14ac:dyDescent="0.15"/>
    <row r="600" ht="13.5" customHeight="1" x14ac:dyDescent="0.15"/>
    <row r="601" ht="13.5" customHeight="1" x14ac:dyDescent="0.15"/>
    <row r="602" ht="13.5" customHeight="1" x14ac:dyDescent="0.15"/>
    <row r="603" ht="13.5" customHeight="1" x14ac:dyDescent="0.15"/>
    <row r="604" ht="13.5" customHeight="1" x14ac:dyDescent="0.15"/>
    <row r="605" ht="13.5" customHeight="1" x14ac:dyDescent="0.15"/>
    <row r="606" ht="13.5" customHeight="1" x14ac:dyDescent="0.15"/>
    <row r="607" ht="13.5" customHeight="1" x14ac:dyDescent="0.15"/>
    <row r="608" ht="13.5" customHeight="1" x14ac:dyDescent="0.15"/>
    <row r="609" ht="13.5" customHeight="1" x14ac:dyDescent="0.15"/>
    <row r="610" ht="13.5" customHeight="1" x14ac:dyDescent="0.15"/>
    <row r="611" ht="13.5" customHeight="1" x14ac:dyDescent="0.15"/>
    <row r="612" ht="13.5" customHeight="1" x14ac:dyDescent="0.15"/>
    <row r="613" ht="13.5" customHeight="1" x14ac:dyDescent="0.15"/>
    <row r="614" ht="13.5" customHeight="1" x14ac:dyDescent="0.15"/>
    <row r="615" ht="13.5" customHeight="1" x14ac:dyDescent="0.15"/>
    <row r="616" ht="13.5" customHeight="1" x14ac:dyDescent="0.15"/>
    <row r="617" ht="13.5" customHeight="1" x14ac:dyDescent="0.15"/>
    <row r="618" ht="13.5" customHeight="1" x14ac:dyDescent="0.15"/>
    <row r="619" ht="13.5" customHeight="1" x14ac:dyDescent="0.15"/>
    <row r="620" ht="13.5" customHeight="1" x14ac:dyDescent="0.15"/>
    <row r="621" ht="13.5" customHeight="1" x14ac:dyDescent="0.15"/>
    <row r="622" ht="13.5" customHeight="1" x14ac:dyDescent="0.15"/>
    <row r="623" ht="13.5" customHeight="1" x14ac:dyDescent="0.15"/>
    <row r="624" ht="13.5" customHeight="1" x14ac:dyDescent="0.15"/>
    <row r="625" ht="13.5" customHeight="1" x14ac:dyDescent="0.15"/>
    <row r="626" ht="13.5" customHeight="1" x14ac:dyDescent="0.15"/>
    <row r="627" ht="13.5" customHeight="1" x14ac:dyDescent="0.15"/>
    <row r="628" ht="13.5" customHeight="1" x14ac:dyDescent="0.15"/>
    <row r="629" ht="13.5" customHeight="1" x14ac:dyDescent="0.15"/>
    <row r="630" ht="13.5" customHeight="1" x14ac:dyDescent="0.15"/>
    <row r="631" ht="13.5" customHeight="1" x14ac:dyDescent="0.15"/>
    <row r="632" ht="13.5" customHeight="1" x14ac:dyDescent="0.15"/>
    <row r="633" ht="13.5" customHeight="1" x14ac:dyDescent="0.15"/>
    <row r="634" ht="13.5" customHeight="1" x14ac:dyDescent="0.15"/>
    <row r="635" ht="13.5" customHeight="1" x14ac:dyDescent="0.15"/>
    <row r="636" ht="13.5" customHeight="1" x14ac:dyDescent="0.15"/>
    <row r="637" ht="13.5" customHeight="1" x14ac:dyDescent="0.15"/>
    <row r="638" ht="13.5" customHeight="1" x14ac:dyDescent="0.15"/>
    <row r="639" ht="13.5" customHeight="1" x14ac:dyDescent="0.15"/>
    <row r="640" ht="13.5" customHeight="1" x14ac:dyDescent="0.15"/>
    <row r="641" ht="13.5" customHeight="1" x14ac:dyDescent="0.15"/>
    <row r="642" ht="13.5" customHeight="1" x14ac:dyDescent="0.15"/>
    <row r="643" ht="13.5" customHeight="1" x14ac:dyDescent="0.15"/>
    <row r="644" ht="13.5" customHeight="1" x14ac:dyDescent="0.15"/>
    <row r="645" ht="13.5" customHeight="1" x14ac:dyDescent="0.15"/>
    <row r="646" ht="13.5" customHeight="1" x14ac:dyDescent="0.15"/>
    <row r="647" ht="13.5" customHeight="1" x14ac:dyDescent="0.15"/>
    <row r="648" ht="13.5" customHeight="1" x14ac:dyDescent="0.15"/>
    <row r="649" ht="13.5" customHeight="1" x14ac:dyDescent="0.15"/>
    <row r="650" ht="13.5" customHeight="1" x14ac:dyDescent="0.15"/>
    <row r="651" ht="13.5" customHeight="1" x14ac:dyDescent="0.15"/>
    <row r="652" ht="13.5" customHeight="1" x14ac:dyDescent="0.15"/>
    <row r="653" ht="13.5" customHeight="1" x14ac:dyDescent="0.15"/>
    <row r="654" ht="13.5" customHeight="1" x14ac:dyDescent="0.15"/>
    <row r="655" ht="13.5" customHeight="1" x14ac:dyDescent="0.15"/>
    <row r="656" ht="13.5" customHeight="1" x14ac:dyDescent="0.15"/>
    <row r="657" ht="13.5" customHeight="1" x14ac:dyDescent="0.15"/>
    <row r="658" ht="13.5" customHeight="1" x14ac:dyDescent="0.15"/>
    <row r="659" ht="13.5" customHeight="1" x14ac:dyDescent="0.15"/>
    <row r="660" ht="13.5" customHeight="1" x14ac:dyDescent="0.15"/>
    <row r="661" ht="13.5" customHeight="1" x14ac:dyDescent="0.15"/>
    <row r="662" ht="13.5" customHeight="1" x14ac:dyDescent="0.15"/>
    <row r="663" ht="13.5" customHeight="1" x14ac:dyDescent="0.15"/>
    <row r="664" ht="13.5" customHeight="1" x14ac:dyDescent="0.15"/>
    <row r="665" ht="13.5" customHeight="1" x14ac:dyDescent="0.15"/>
    <row r="666" ht="13.5" customHeight="1" x14ac:dyDescent="0.15"/>
    <row r="667" ht="13.5" customHeight="1" x14ac:dyDescent="0.15"/>
    <row r="668" ht="13.5" customHeight="1" x14ac:dyDescent="0.15"/>
    <row r="669" ht="13.5" customHeight="1" x14ac:dyDescent="0.15"/>
    <row r="670" ht="13.5" customHeight="1" x14ac:dyDescent="0.15"/>
    <row r="671" ht="13.5" customHeight="1" x14ac:dyDescent="0.15"/>
    <row r="672" ht="13.5" customHeight="1" x14ac:dyDescent="0.15"/>
    <row r="673" ht="13.5" customHeight="1" x14ac:dyDescent="0.15"/>
    <row r="674" ht="13.5" customHeight="1" x14ac:dyDescent="0.15"/>
    <row r="675" ht="13.5" customHeight="1" x14ac:dyDescent="0.15"/>
    <row r="676" ht="13.5" customHeight="1" x14ac:dyDescent="0.15"/>
    <row r="677" ht="13.5" customHeight="1" x14ac:dyDescent="0.15"/>
    <row r="678" ht="13.5" customHeight="1" x14ac:dyDescent="0.15"/>
    <row r="679" ht="13.5" customHeight="1" x14ac:dyDescent="0.15"/>
    <row r="680" ht="13.5" customHeight="1" x14ac:dyDescent="0.15"/>
    <row r="681" ht="13.5" customHeight="1" x14ac:dyDescent="0.15"/>
    <row r="682" ht="13.5" customHeight="1" x14ac:dyDescent="0.15"/>
    <row r="683" ht="13.5" customHeight="1" x14ac:dyDescent="0.15"/>
    <row r="684" ht="13.5" customHeight="1" x14ac:dyDescent="0.15"/>
    <row r="685" ht="13.5" customHeight="1" x14ac:dyDescent="0.15"/>
    <row r="686" ht="13.5" customHeight="1" x14ac:dyDescent="0.15"/>
    <row r="687" ht="13.5" customHeight="1" x14ac:dyDescent="0.15"/>
    <row r="688" ht="13.5" customHeight="1" x14ac:dyDescent="0.15"/>
    <row r="689" ht="13.5" customHeight="1" x14ac:dyDescent="0.15"/>
    <row r="690" ht="13.5" customHeight="1" x14ac:dyDescent="0.15"/>
    <row r="691" ht="13.5" customHeight="1" x14ac:dyDescent="0.15"/>
    <row r="692" ht="13.5" customHeight="1" x14ac:dyDescent="0.15"/>
    <row r="693" ht="13.5" customHeight="1" x14ac:dyDescent="0.15"/>
    <row r="694" ht="13.5" customHeight="1" x14ac:dyDescent="0.15"/>
    <row r="695" ht="13.5" customHeight="1" x14ac:dyDescent="0.15"/>
    <row r="696" ht="13.5" customHeight="1" x14ac:dyDescent="0.15"/>
    <row r="697" ht="13.5" customHeight="1" x14ac:dyDescent="0.15"/>
    <row r="698" ht="13.5" customHeight="1" x14ac:dyDescent="0.15"/>
    <row r="699" ht="13.5" customHeight="1" x14ac:dyDescent="0.15"/>
    <row r="700" ht="13.5" customHeight="1" x14ac:dyDescent="0.15"/>
    <row r="701" ht="13.5" customHeight="1" x14ac:dyDescent="0.15"/>
    <row r="702" ht="13.5" customHeight="1" x14ac:dyDescent="0.15"/>
    <row r="703" ht="13.5" customHeight="1" x14ac:dyDescent="0.15"/>
    <row r="704" ht="13.5" customHeight="1" x14ac:dyDescent="0.15"/>
    <row r="705" ht="13.5" customHeight="1" x14ac:dyDescent="0.15"/>
    <row r="706" ht="13.5" customHeight="1" x14ac:dyDescent="0.15"/>
    <row r="707" ht="13.5" customHeight="1" x14ac:dyDescent="0.15"/>
    <row r="708" ht="13.5" customHeight="1" x14ac:dyDescent="0.15"/>
    <row r="709" ht="13.5" customHeight="1" x14ac:dyDescent="0.15"/>
    <row r="710" ht="13.5" customHeight="1" x14ac:dyDescent="0.15"/>
    <row r="711" ht="13.5" customHeight="1" x14ac:dyDescent="0.15"/>
    <row r="712" ht="13.5" customHeight="1" x14ac:dyDescent="0.15"/>
    <row r="713" ht="13.5" customHeight="1" x14ac:dyDescent="0.15"/>
    <row r="714" ht="13.5" customHeight="1" x14ac:dyDescent="0.15"/>
    <row r="715" ht="13.5" customHeight="1" x14ac:dyDescent="0.15"/>
    <row r="716" ht="13.5" customHeight="1" x14ac:dyDescent="0.15"/>
    <row r="717" ht="13.5" customHeight="1" x14ac:dyDescent="0.15"/>
    <row r="718" ht="13.5" customHeight="1" x14ac:dyDescent="0.15"/>
    <row r="719" ht="13.5" customHeight="1" x14ac:dyDescent="0.15"/>
    <row r="720" ht="13.5" customHeight="1" x14ac:dyDescent="0.15"/>
    <row r="721" ht="13.5" customHeight="1" x14ac:dyDescent="0.15"/>
    <row r="722" ht="13.5" customHeight="1" x14ac:dyDescent="0.15"/>
    <row r="723" ht="13.5" customHeight="1" x14ac:dyDescent="0.15"/>
    <row r="724" ht="13.5" customHeight="1" x14ac:dyDescent="0.15"/>
    <row r="725" ht="13.5" customHeight="1" x14ac:dyDescent="0.15"/>
    <row r="726" ht="13.5" customHeight="1" x14ac:dyDescent="0.15"/>
    <row r="727" ht="13.5" customHeight="1" x14ac:dyDescent="0.15"/>
    <row r="728" ht="13.5" customHeight="1" x14ac:dyDescent="0.15"/>
    <row r="729" ht="13.5" customHeight="1" x14ac:dyDescent="0.15"/>
    <row r="730" ht="13.5" customHeight="1" x14ac:dyDescent="0.15"/>
    <row r="731" ht="13.5" customHeight="1" x14ac:dyDescent="0.15"/>
    <row r="732" ht="13.5" customHeight="1" x14ac:dyDescent="0.15"/>
    <row r="733" ht="13.5" customHeight="1" x14ac:dyDescent="0.15"/>
    <row r="734" ht="13.5" customHeight="1" x14ac:dyDescent="0.15"/>
    <row r="735" ht="13.5" customHeight="1" x14ac:dyDescent="0.15"/>
    <row r="736" ht="13.5" customHeight="1" x14ac:dyDescent="0.15"/>
    <row r="737" ht="13.5" customHeight="1" x14ac:dyDescent="0.15"/>
    <row r="738" ht="13.5" customHeight="1" x14ac:dyDescent="0.15"/>
    <row r="739" ht="13.5" customHeight="1" x14ac:dyDescent="0.15"/>
    <row r="740" ht="13.5" customHeight="1" x14ac:dyDescent="0.15"/>
    <row r="741" ht="13.5" customHeight="1" x14ac:dyDescent="0.15"/>
    <row r="742" ht="13.5" customHeight="1" x14ac:dyDescent="0.15"/>
    <row r="743" ht="13.5" customHeight="1" x14ac:dyDescent="0.15"/>
    <row r="744" ht="13.5" customHeight="1" x14ac:dyDescent="0.15"/>
    <row r="745" ht="13.5" customHeight="1" x14ac:dyDescent="0.15"/>
    <row r="746" ht="13.5" customHeight="1" x14ac:dyDescent="0.15"/>
    <row r="747" ht="13.5" customHeight="1" x14ac:dyDescent="0.15"/>
    <row r="748" ht="13.5" customHeight="1" x14ac:dyDescent="0.15"/>
    <row r="749" ht="13.5" customHeight="1" x14ac:dyDescent="0.15"/>
    <row r="750" ht="13.5" customHeight="1" x14ac:dyDescent="0.15"/>
    <row r="751" ht="13.5" customHeight="1" x14ac:dyDescent="0.15"/>
    <row r="752" ht="13.5" customHeight="1" x14ac:dyDescent="0.15"/>
    <row r="753" ht="13.5" customHeight="1" x14ac:dyDescent="0.15"/>
    <row r="754" ht="13.5" customHeight="1" x14ac:dyDescent="0.15"/>
    <row r="755" ht="13.5" customHeight="1" x14ac:dyDescent="0.15"/>
    <row r="756" ht="13.5" customHeight="1" x14ac:dyDescent="0.15"/>
    <row r="757" ht="13.5" customHeight="1" x14ac:dyDescent="0.15"/>
    <row r="758" ht="13.5" customHeight="1" x14ac:dyDescent="0.15"/>
    <row r="759" ht="13.5" customHeight="1" x14ac:dyDescent="0.15"/>
    <row r="760" ht="13.5" customHeight="1" x14ac:dyDescent="0.15"/>
    <row r="761" ht="13.5" customHeight="1" x14ac:dyDescent="0.15"/>
    <row r="762" ht="13.5" customHeight="1" x14ac:dyDescent="0.15"/>
    <row r="763" ht="13.5" customHeight="1" x14ac:dyDescent="0.15"/>
    <row r="764" ht="13.5" customHeight="1" x14ac:dyDescent="0.15"/>
    <row r="765" ht="13.5" customHeight="1" x14ac:dyDescent="0.15"/>
    <row r="766" ht="13.5" customHeight="1" x14ac:dyDescent="0.15"/>
    <row r="767" ht="13.5" customHeight="1" x14ac:dyDescent="0.15"/>
    <row r="768" ht="13.5" customHeight="1" x14ac:dyDescent="0.15"/>
    <row r="769" ht="13.5" customHeight="1" x14ac:dyDescent="0.15"/>
    <row r="770" ht="13.5" customHeight="1" x14ac:dyDescent="0.15"/>
    <row r="771" ht="13.5" customHeight="1" x14ac:dyDescent="0.15"/>
    <row r="772" ht="13.5" customHeight="1" x14ac:dyDescent="0.15"/>
    <row r="773" ht="13.5" customHeight="1" x14ac:dyDescent="0.15"/>
    <row r="774" ht="13.5" customHeight="1" x14ac:dyDescent="0.15"/>
    <row r="775" ht="13.5" customHeight="1" x14ac:dyDescent="0.15"/>
    <row r="776" ht="13.5" customHeight="1" x14ac:dyDescent="0.15"/>
    <row r="777" ht="13.5" customHeight="1" x14ac:dyDescent="0.15"/>
    <row r="778" ht="13.5" customHeight="1" x14ac:dyDescent="0.15"/>
    <row r="779" ht="13.5" customHeight="1" x14ac:dyDescent="0.15"/>
    <row r="780" ht="13.5" customHeight="1" x14ac:dyDescent="0.15"/>
    <row r="781" ht="13.5" customHeight="1" x14ac:dyDescent="0.15"/>
    <row r="782" ht="13.5" customHeight="1" x14ac:dyDescent="0.15"/>
    <row r="783" ht="13.5" customHeight="1" x14ac:dyDescent="0.15"/>
    <row r="784" ht="13.5" customHeight="1" x14ac:dyDescent="0.15"/>
    <row r="785" ht="13.5" customHeight="1" x14ac:dyDescent="0.15"/>
    <row r="786" ht="13.5" customHeight="1" x14ac:dyDescent="0.15"/>
    <row r="787" ht="13.5" customHeight="1" x14ac:dyDescent="0.15"/>
    <row r="788" ht="13.5" customHeight="1" x14ac:dyDescent="0.15"/>
    <row r="789" ht="13.5" customHeight="1" x14ac:dyDescent="0.15"/>
    <row r="790" ht="13.5" customHeight="1" x14ac:dyDescent="0.15"/>
    <row r="791" ht="13.5" customHeight="1" x14ac:dyDescent="0.15"/>
    <row r="792" ht="13.5" customHeight="1" x14ac:dyDescent="0.15"/>
    <row r="793" ht="13.5" customHeight="1" x14ac:dyDescent="0.15"/>
    <row r="794" ht="13.5" customHeight="1" x14ac:dyDescent="0.15"/>
    <row r="795" ht="13.5" customHeight="1" x14ac:dyDescent="0.15"/>
    <row r="796" ht="13.5" customHeight="1" x14ac:dyDescent="0.15"/>
    <row r="797" ht="13.5" customHeight="1" x14ac:dyDescent="0.15"/>
    <row r="798" ht="13.5" customHeight="1" x14ac:dyDescent="0.15"/>
    <row r="799" ht="13.5" customHeight="1" x14ac:dyDescent="0.15"/>
    <row r="800" ht="13.5" customHeight="1" x14ac:dyDescent="0.15"/>
    <row r="801" ht="13.5" customHeight="1" x14ac:dyDescent="0.15"/>
    <row r="802" ht="13.5" customHeight="1" x14ac:dyDescent="0.15"/>
    <row r="803" ht="13.5" customHeight="1" x14ac:dyDescent="0.15"/>
    <row r="804" ht="13.5" customHeight="1" x14ac:dyDescent="0.15"/>
    <row r="805" ht="13.5" customHeight="1" x14ac:dyDescent="0.15"/>
    <row r="806" ht="13.5" customHeight="1" x14ac:dyDescent="0.15"/>
    <row r="807" ht="13.5" customHeight="1" x14ac:dyDescent="0.15"/>
    <row r="808" ht="13.5" customHeight="1" x14ac:dyDescent="0.15"/>
    <row r="809" ht="13.5" customHeight="1" x14ac:dyDescent="0.15"/>
    <row r="810" ht="13.5" customHeight="1" x14ac:dyDescent="0.15"/>
    <row r="811" ht="13.5" customHeight="1" x14ac:dyDescent="0.15"/>
    <row r="812" ht="13.5" customHeight="1" x14ac:dyDescent="0.15"/>
    <row r="813" ht="13.5" customHeight="1" x14ac:dyDescent="0.15"/>
    <row r="814" ht="13.5" customHeight="1" x14ac:dyDescent="0.15"/>
    <row r="815" ht="13.5" customHeight="1" x14ac:dyDescent="0.15"/>
    <row r="816" ht="13.5" customHeight="1" x14ac:dyDescent="0.15"/>
    <row r="817" ht="13.5" customHeight="1" x14ac:dyDescent="0.15"/>
    <row r="818" ht="13.5" customHeight="1" x14ac:dyDescent="0.15"/>
    <row r="819" ht="13.5" customHeight="1" x14ac:dyDescent="0.15"/>
    <row r="820" ht="13.5" customHeight="1" x14ac:dyDescent="0.15"/>
    <row r="821" ht="13.5" customHeight="1" x14ac:dyDescent="0.15"/>
    <row r="822" ht="13.5" customHeight="1" x14ac:dyDescent="0.15"/>
    <row r="823" ht="13.5" customHeight="1" x14ac:dyDescent="0.15"/>
    <row r="824" ht="13.5" customHeight="1" x14ac:dyDescent="0.15"/>
    <row r="825" ht="13.5" customHeight="1" x14ac:dyDescent="0.15"/>
    <row r="826" ht="13.5" customHeight="1" x14ac:dyDescent="0.15"/>
    <row r="827" ht="13.5" customHeight="1" x14ac:dyDescent="0.15"/>
    <row r="828" ht="13.5" customHeight="1" x14ac:dyDescent="0.15"/>
    <row r="829" ht="13.5" customHeight="1" x14ac:dyDescent="0.15"/>
    <row r="830" ht="13.5" customHeight="1" x14ac:dyDescent="0.15"/>
    <row r="831" ht="13.5" customHeight="1" x14ac:dyDescent="0.15"/>
    <row r="832" ht="13.5" customHeight="1" x14ac:dyDescent="0.15"/>
    <row r="833" ht="13.5" customHeight="1" x14ac:dyDescent="0.15"/>
    <row r="834" ht="13.5" customHeight="1" x14ac:dyDescent="0.15"/>
    <row r="835" ht="13.5" customHeight="1" x14ac:dyDescent="0.15"/>
    <row r="836" ht="13.5" customHeight="1" x14ac:dyDescent="0.15"/>
    <row r="837" ht="13.5" customHeight="1" x14ac:dyDescent="0.15"/>
    <row r="838" ht="13.5" customHeight="1" x14ac:dyDescent="0.15"/>
    <row r="839" ht="13.5" customHeight="1" x14ac:dyDescent="0.15"/>
    <row r="840" ht="13.5" customHeight="1" x14ac:dyDescent="0.15"/>
    <row r="841" ht="13.5" customHeight="1" x14ac:dyDescent="0.15"/>
    <row r="842" ht="13.5" customHeight="1" x14ac:dyDescent="0.15"/>
    <row r="843" ht="13.5" customHeight="1" x14ac:dyDescent="0.15"/>
    <row r="844" ht="13.5" customHeight="1" x14ac:dyDescent="0.15"/>
    <row r="845" ht="13.5" customHeight="1" x14ac:dyDescent="0.15"/>
    <row r="846" ht="13.5" customHeight="1" x14ac:dyDescent="0.15"/>
    <row r="847" ht="13.5" customHeight="1" x14ac:dyDescent="0.15"/>
    <row r="848" ht="13.5" customHeight="1" x14ac:dyDescent="0.15"/>
    <row r="849" ht="13.5" customHeight="1" x14ac:dyDescent="0.15"/>
    <row r="850" ht="13.5" customHeight="1" x14ac:dyDescent="0.15"/>
    <row r="851" ht="13.5" customHeight="1" x14ac:dyDescent="0.15"/>
    <row r="852" ht="13.5" customHeight="1" x14ac:dyDescent="0.15"/>
    <row r="853" ht="13.5" customHeight="1" x14ac:dyDescent="0.15"/>
    <row r="854" ht="13.5" customHeight="1" x14ac:dyDescent="0.15"/>
    <row r="855" ht="13.5" customHeight="1" x14ac:dyDescent="0.15"/>
    <row r="856" ht="13.5" customHeight="1" x14ac:dyDescent="0.15"/>
    <row r="857" ht="13.5" customHeight="1" x14ac:dyDescent="0.15"/>
    <row r="858" ht="13.5" customHeight="1" x14ac:dyDescent="0.15"/>
    <row r="859" ht="13.5" customHeight="1" x14ac:dyDescent="0.15"/>
    <row r="860" ht="13.5" customHeight="1" x14ac:dyDescent="0.15"/>
    <row r="861" ht="13.5" customHeight="1" x14ac:dyDescent="0.15"/>
    <row r="862" ht="13.5" customHeight="1" x14ac:dyDescent="0.15"/>
    <row r="863" ht="13.5" customHeight="1" x14ac:dyDescent="0.15"/>
    <row r="864" ht="13.5" customHeight="1" x14ac:dyDescent="0.15"/>
    <row r="865" ht="13.5" customHeight="1" x14ac:dyDescent="0.15"/>
    <row r="866" ht="13.5" customHeight="1" x14ac:dyDescent="0.15"/>
    <row r="867" ht="13.5" customHeight="1" x14ac:dyDescent="0.15"/>
  </sheetData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DA8E7-B3EC-AE4C-BF2A-55EE504A6EFD}">
  <dimension ref="A1:BA791"/>
  <sheetViews>
    <sheetView workbookViewId="0">
      <pane xSplit="1" ySplit="1" topLeftCell="W2" activePane="bottomRight" state="frozen"/>
      <selection pane="topRight" activeCell="C1" sqref="C1"/>
      <selection pane="bottomLeft" activeCell="A3" sqref="A3"/>
      <selection pane="bottomRight" activeCell="AF1" sqref="AF1:AG43"/>
    </sheetView>
  </sheetViews>
  <sheetFormatPr baseColWidth="10" defaultColWidth="12.6640625" defaultRowHeight="15" customHeight="1" x14ac:dyDescent="0.15"/>
  <cols>
    <col min="1" max="1" width="12.1640625" style="2" customWidth="1"/>
    <col min="2" max="27" width="8.6640625" style="2" customWidth="1"/>
    <col min="28" max="28" width="9.83203125" style="2" customWidth="1"/>
    <col min="29" max="57" width="8.6640625" style="2" customWidth="1"/>
    <col min="58" max="16384" width="12.6640625" style="2"/>
  </cols>
  <sheetData>
    <row r="1" spans="1:36" customFormat="1" ht="13.5" customHeight="1" x14ac:dyDescent="0.2">
      <c r="A1" s="22" t="s">
        <v>697</v>
      </c>
      <c r="B1" s="22" t="s">
        <v>698</v>
      </c>
      <c r="C1" s="22" t="s">
        <v>699</v>
      </c>
      <c r="D1" s="22" t="s">
        <v>700</v>
      </c>
      <c r="E1" s="16" t="s">
        <v>47</v>
      </c>
      <c r="F1" s="22" t="s">
        <v>701</v>
      </c>
      <c r="G1" s="22" t="s">
        <v>54</v>
      </c>
      <c r="H1" s="22" t="s">
        <v>702</v>
      </c>
      <c r="I1" s="16" t="s">
        <v>44</v>
      </c>
      <c r="J1" s="22" t="s">
        <v>703</v>
      </c>
      <c r="K1" s="22" t="s">
        <v>53</v>
      </c>
      <c r="L1" s="16" t="s">
        <v>42</v>
      </c>
      <c r="M1" s="16" t="s">
        <v>704</v>
      </c>
      <c r="N1" s="22" t="s">
        <v>705</v>
      </c>
      <c r="O1" s="22" t="s">
        <v>706</v>
      </c>
      <c r="P1" s="22" t="s">
        <v>707</v>
      </c>
      <c r="Q1" s="22" t="s">
        <v>708</v>
      </c>
      <c r="R1" s="22" t="s">
        <v>709</v>
      </c>
      <c r="S1" s="22" t="s">
        <v>710</v>
      </c>
      <c r="T1" s="22" t="s">
        <v>706</v>
      </c>
      <c r="U1" s="22" t="s">
        <v>37</v>
      </c>
      <c r="V1" s="22" t="s">
        <v>36</v>
      </c>
      <c r="W1" s="22" t="s">
        <v>35</v>
      </c>
      <c r="X1" s="22" t="s">
        <v>711</v>
      </c>
      <c r="Y1" s="22" t="s">
        <v>712</v>
      </c>
      <c r="Z1" s="22" t="s">
        <v>713</v>
      </c>
      <c r="AA1" s="22" t="s">
        <v>714</v>
      </c>
      <c r="AB1" s="22" t="s">
        <v>715</v>
      </c>
      <c r="AC1" s="22" t="s">
        <v>716</v>
      </c>
      <c r="AD1" s="22" t="s">
        <v>717</v>
      </c>
      <c r="AE1" s="22" t="s">
        <v>718</v>
      </c>
      <c r="AF1" s="25" t="s">
        <v>695</v>
      </c>
      <c r="AG1" s="25" t="s">
        <v>696</v>
      </c>
      <c r="AH1" t="s">
        <v>252</v>
      </c>
      <c r="AJ1" t="s">
        <v>42</v>
      </c>
    </row>
    <row r="2" spans="1:36" customFormat="1" ht="13.5" customHeight="1" x14ac:dyDescent="0.2">
      <c r="A2" s="16" t="s">
        <v>354</v>
      </c>
      <c r="B2" s="16">
        <v>48.668999999999997</v>
      </c>
      <c r="C2" s="16">
        <v>15.210100000000001</v>
      </c>
      <c r="D2" s="16">
        <v>0.117732</v>
      </c>
      <c r="E2" s="16">
        <f t="shared" ref="E2:E40" si="0">D2*10000</f>
        <v>1177.32</v>
      </c>
      <c r="F2" s="16">
        <v>1.5721260314262787E-2</v>
      </c>
      <c r="G2" s="16">
        <f t="shared" ref="G2:G40" si="1">F2*10000</f>
        <v>157.21260314262787</v>
      </c>
      <c r="H2" s="16">
        <v>3.1627000000000002E-2</v>
      </c>
      <c r="I2" s="16">
        <f t="shared" ref="I2:I40" si="2">H2*10000</f>
        <v>316.27000000000004</v>
      </c>
      <c r="J2" s="16">
        <v>4.1169951333007116E-3</v>
      </c>
      <c r="K2" s="16">
        <f t="shared" ref="K2:K40" si="3">J2*10000</f>
        <v>41.16995133300712</v>
      </c>
      <c r="L2" s="16">
        <f t="shared" ref="L2:L40" si="4">E2/I2</f>
        <v>3.7225155721377297</v>
      </c>
      <c r="M2" s="16">
        <f t="shared" ref="M2:M40" si="5">F2/J2</f>
        <v>3.8186249449507139</v>
      </c>
      <c r="N2" s="24">
        <v>34.423299999999998</v>
      </c>
      <c r="O2" s="24">
        <v>98.451800000000006</v>
      </c>
      <c r="P2" s="16">
        <v>65.742099999999994</v>
      </c>
      <c r="Q2" s="16">
        <v>32.539900000000003</v>
      </c>
      <c r="R2" s="16">
        <v>0.133968</v>
      </c>
      <c r="S2" s="16">
        <v>3.5879000000000001E-2</v>
      </c>
      <c r="T2" s="16">
        <v>98.451800000000006</v>
      </c>
      <c r="U2" s="16">
        <v>2.4847999999999999E-2</v>
      </c>
      <c r="V2" s="16">
        <v>5.385E-3</v>
      </c>
      <c r="W2" s="16">
        <v>8.5269999999999999E-3</v>
      </c>
      <c r="X2" s="16">
        <v>7.8980000000000005E-3</v>
      </c>
      <c r="Y2" s="16">
        <v>0.19094800000000001</v>
      </c>
      <c r="Z2" s="16">
        <v>7.5147000000000005E-2</v>
      </c>
      <c r="AA2" s="16">
        <v>3.6131199999999999</v>
      </c>
      <c r="AB2" s="16">
        <v>11.925800000000001</v>
      </c>
      <c r="AC2" s="16">
        <v>5.6635</v>
      </c>
      <c r="AD2" s="16">
        <v>50.809100000000001</v>
      </c>
      <c r="AE2" s="16">
        <v>11.064</v>
      </c>
      <c r="AF2" s="21">
        <v>2.3329276188852206</v>
      </c>
      <c r="AG2" s="21">
        <v>0.84843729771696497</v>
      </c>
      <c r="AH2">
        <f t="shared" ref="AH2:AH40" si="6">AG2/AF2</f>
        <v>0.36367922041335643</v>
      </c>
      <c r="AJ2">
        <f t="shared" ref="AJ2:AJ40" si="7">G2/K2</f>
        <v>3.8186249449507135</v>
      </c>
    </row>
    <row r="3" spans="1:36" customFormat="1" ht="13.5" customHeight="1" x14ac:dyDescent="0.2">
      <c r="A3" s="16" t="s">
        <v>353</v>
      </c>
      <c r="B3" s="16">
        <v>48.9544</v>
      </c>
      <c r="C3" s="16">
        <v>15.299200000000001</v>
      </c>
      <c r="D3" s="16">
        <v>0.203344</v>
      </c>
      <c r="E3" s="16">
        <f t="shared" si="0"/>
        <v>2033.44</v>
      </c>
      <c r="F3" s="16">
        <v>2.6984707210419939E-2</v>
      </c>
      <c r="G3" s="16">
        <f t="shared" si="1"/>
        <v>269.84707210419941</v>
      </c>
      <c r="H3" s="16">
        <v>4.4558E-2</v>
      </c>
      <c r="I3" s="16">
        <f t="shared" si="2"/>
        <v>445.58</v>
      </c>
      <c r="J3" s="16">
        <v>5.7642333660822866E-3</v>
      </c>
      <c r="K3" s="16">
        <f t="shared" si="3"/>
        <v>57.642333660822864</v>
      </c>
      <c r="L3" s="16">
        <f t="shared" si="4"/>
        <v>4.5635800529646753</v>
      </c>
      <c r="M3" s="16">
        <f t="shared" si="5"/>
        <v>4.6814043597197976</v>
      </c>
      <c r="N3" s="24">
        <v>34.638500000000001</v>
      </c>
      <c r="O3" s="24">
        <v>99.139899999999997</v>
      </c>
      <c r="P3" s="16">
        <v>66.127600000000001</v>
      </c>
      <c r="Q3" s="16">
        <v>32.730400000000003</v>
      </c>
      <c r="R3" s="16">
        <v>0.23138700000000001</v>
      </c>
      <c r="S3" s="16">
        <v>5.0548999999999997E-2</v>
      </c>
      <c r="T3" s="16">
        <v>99.139899999999997</v>
      </c>
      <c r="U3" s="16">
        <v>2.4771999999999999E-2</v>
      </c>
      <c r="V3" s="16">
        <v>5.4279999999999997E-3</v>
      </c>
      <c r="W3" s="16">
        <v>8.5570000000000004E-3</v>
      </c>
      <c r="X3" s="16">
        <v>7.9150000000000002E-3</v>
      </c>
      <c r="Y3" s="16">
        <v>0.19036700000000001</v>
      </c>
      <c r="Z3" s="16">
        <v>7.4961E-2</v>
      </c>
      <c r="AA3" s="16">
        <v>2.1824300000000001</v>
      </c>
      <c r="AB3" s="16">
        <v>8.5385500000000008</v>
      </c>
      <c r="AC3" s="16">
        <v>5.6647999999999996</v>
      </c>
      <c r="AD3" s="16">
        <v>50.767200000000003</v>
      </c>
      <c r="AE3" s="16">
        <v>11.064</v>
      </c>
      <c r="AF3" s="21">
        <v>3.2663480975873327</v>
      </c>
      <c r="AG3" s="21">
        <v>1.4562974982687191</v>
      </c>
      <c r="AH3">
        <f t="shared" si="6"/>
        <v>0.44584883630265987</v>
      </c>
      <c r="AJ3">
        <f t="shared" si="7"/>
        <v>4.6814043597197976</v>
      </c>
    </row>
    <row r="4" spans="1:36" customFormat="1" ht="13.5" customHeight="1" x14ac:dyDescent="0.2">
      <c r="A4" s="16" t="s">
        <v>352</v>
      </c>
      <c r="B4" s="16">
        <v>49.0501</v>
      </c>
      <c r="C4" s="16">
        <v>15.2758</v>
      </c>
      <c r="D4" s="16">
        <v>0.14934800000000001</v>
      </c>
      <c r="E4" s="16">
        <f t="shared" si="0"/>
        <v>1493.48</v>
      </c>
      <c r="F4" s="16">
        <v>1.9820113592730372E-2</v>
      </c>
      <c r="G4" s="16">
        <f t="shared" si="1"/>
        <v>198.20113592730371</v>
      </c>
      <c r="H4" s="16">
        <v>3.6110000000000003E-2</v>
      </c>
      <c r="I4" s="16">
        <f t="shared" si="2"/>
        <v>361.1</v>
      </c>
      <c r="J4" s="16">
        <v>4.6715793974148375E-3</v>
      </c>
      <c r="K4" s="16">
        <f t="shared" si="3"/>
        <v>46.715793974148376</v>
      </c>
      <c r="L4" s="16">
        <f t="shared" si="4"/>
        <v>4.1359180282470227</v>
      </c>
      <c r="M4" s="16">
        <f t="shared" si="5"/>
        <v>4.2427007884524972</v>
      </c>
      <c r="N4" s="24">
        <v>34.636899999999997</v>
      </c>
      <c r="O4" s="24">
        <v>99.148300000000006</v>
      </c>
      <c r="P4" s="16">
        <v>66.256900000000002</v>
      </c>
      <c r="Q4" s="16">
        <v>32.680500000000002</v>
      </c>
      <c r="R4" s="16">
        <v>0.16994400000000001</v>
      </c>
      <c r="S4" s="16">
        <v>4.0964E-2</v>
      </c>
      <c r="T4" s="16">
        <v>99.148300000000006</v>
      </c>
      <c r="U4" s="16">
        <v>2.5097999999999999E-2</v>
      </c>
      <c r="V4" s="16">
        <v>5.4770000000000001E-3</v>
      </c>
      <c r="W4" s="16">
        <v>8.5579999999999996E-3</v>
      </c>
      <c r="X4" s="16">
        <v>7.9050000000000006E-3</v>
      </c>
      <c r="Y4" s="16">
        <v>0.190163</v>
      </c>
      <c r="Z4" s="16">
        <v>7.5037999999999994E-2</v>
      </c>
      <c r="AA4" s="16">
        <v>2.9001299999999999</v>
      </c>
      <c r="AB4" s="16">
        <v>10.4788</v>
      </c>
      <c r="AC4" s="16">
        <v>5.6866000000000003</v>
      </c>
      <c r="AD4" s="16">
        <v>50.742100000000001</v>
      </c>
      <c r="AE4" s="16">
        <v>11.064</v>
      </c>
      <c r="AF4" s="21">
        <v>2.6471871467350141</v>
      </c>
      <c r="AG4" s="21">
        <v>1.069642209397383</v>
      </c>
      <c r="AH4">
        <f t="shared" si="6"/>
        <v>0.40406746863993259</v>
      </c>
      <c r="AJ4">
        <f t="shared" si="7"/>
        <v>4.2427007884524963</v>
      </c>
    </row>
    <row r="5" spans="1:36" customFormat="1" ht="13.5" customHeight="1" x14ac:dyDescent="0.2">
      <c r="A5" s="16" t="s">
        <v>351</v>
      </c>
      <c r="B5" s="16">
        <v>48.913400000000003</v>
      </c>
      <c r="C5" s="16">
        <v>15.2423</v>
      </c>
      <c r="D5" s="16">
        <v>0.16423499999999999</v>
      </c>
      <c r="E5" s="16">
        <f t="shared" si="0"/>
        <v>1642.35</v>
      </c>
      <c r="F5" s="16">
        <v>2.1848757905751894E-2</v>
      </c>
      <c r="G5" s="16">
        <f t="shared" si="1"/>
        <v>218.48757905751893</v>
      </c>
      <c r="H5" s="16">
        <v>3.6984999999999997E-2</v>
      </c>
      <c r="I5" s="16">
        <f t="shared" si="2"/>
        <v>369.84999999999997</v>
      </c>
      <c r="J5" s="16">
        <v>4.7964086627042008E-3</v>
      </c>
      <c r="K5" s="16">
        <f t="shared" si="3"/>
        <v>47.964086627042008</v>
      </c>
      <c r="L5" s="16">
        <f t="shared" si="4"/>
        <v>4.4405840205488714</v>
      </c>
      <c r="M5" s="16">
        <f t="shared" si="5"/>
        <v>4.5552327673083699</v>
      </c>
      <c r="N5" s="24">
        <v>34.552900000000001</v>
      </c>
      <c r="O5" s="24">
        <v>98.909800000000004</v>
      </c>
      <c r="P5" s="16">
        <v>66.072299999999998</v>
      </c>
      <c r="Q5" s="16">
        <v>32.608699999999999</v>
      </c>
      <c r="R5" s="16">
        <v>0.186885</v>
      </c>
      <c r="S5" s="16">
        <v>4.1957000000000001E-2</v>
      </c>
      <c r="T5" s="16">
        <v>98.909800000000004</v>
      </c>
      <c r="U5" s="16">
        <v>2.5000999999999999E-2</v>
      </c>
      <c r="V5" s="16">
        <v>5.4450000000000002E-3</v>
      </c>
      <c r="W5" s="16">
        <v>8.5640000000000004E-3</v>
      </c>
      <c r="X5" s="16">
        <v>7.8980000000000005E-3</v>
      </c>
      <c r="Y5" s="16">
        <v>0.190303</v>
      </c>
      <c r="Z5" s="16">
        <v>7.5067999999999996E-2</v>
      </c>
      <c r="AA5" s="16">
        <v>2.65672</v>
      </c>
      <c r="AB5" s="16">
        <v>10.2265</v>
      </c>
      <c r="AC5" s="16">
        <v>5.7344999999999997</v>
      </c>
      <c r="AD5" s="16">
        <v>50.625599999999999</v>
      </c>
      <c r="AE5" s="16">
        <v>11.064</v>
      </c>
      <c r="AF5" s="21">
        <v>2.7179226300692458</v>
      </c>
      <c r="AG5" s="21">
        <v>1.1791230948075282</v>
      </c>
      <c r="AH5">
        <f t="shared" si="6"/>
        <v>0.43383247255183532</v>
      </c>
      <c r="AJ5">
        <f t="shared" si="7"/>
        <v>4.5552327673083699</v>
      </c>
    </row>
    <row r="6" spans="1:36" customFormat="1" ht="13.5" customHeight="1" x14ac:dyDescent="0.2">
      <c r="A6" s="16" t="s">
        <v>350</v>
      </c>
      <c r="B6" s="16">
        <v>48.958199999999998</v>
      </c>
      <c r="C6" s="16">
        <v>15.233499999999999</v>
      </c>
      <c r="D6" s="16">
        <v>8.8706999999999994E-2</v>
      </c>
      <c r="E6" s="16">
        <f t="shared" si="0"/>
        <v>887.06999999999994</v>
      </c>
      <c r="F6" s="16">
        <v>1.1803397172603322E-2</v>
      </c>
      <c r="G6" s="16">
        <f t="shared" si="1"/>
        <v>118.03397172603323</v>
      </c>
      <c r="H6" s="16">
        <v>1.9909E-2</v>
      </c>
      <c r="I6" s="16">
        <f t="shared" si="2"/>
        <v>199.09</v>
      </c>
      <c r="J6" s="16">
        <v>2.5824272363959358E-3</v>
      </c>
      <c r="K6" s="16">
        <f t="shared" si="3"/>
        <v>25.824272363959359</v>
      </c>
      <c r="L6" s="16">
        <f t="shared" si="4"/>
        <v>4.4556230850369172</v>
      </c>
      <c r="M6" s="16">
        <f t="shared" si="5"/>
        <v>4.5706601162851248</v>
      </c>
      <c r="N6" s="24">
        <v>34.545900000000003</v>
      </c>
      <c r="O6" s="24">
        <v>98.846299999999999</v>
      </c>
      <c r="P6" s="16">
        <v>66.132800000000003</v>
      </c>
      <c r="Q6" s="16">
        <v>32.590000000000003</v>
      </c>
      <c r="R6" s="16">
        <v>0.100941</v>
      </c>
      <c r="S6" s="16">
        <v>2.2585000000000001E-2</v>
      </c>
      <c r="T6" s="16">
        <v>98.846299999999999</v>
      </c>
      <c r="U6" s="16">
        <v>2.4847999999999999E-2</v>
      </c>
      <c r="V6" s="16">
        <v>5.4660000000000004E-3</v>
      </c>
      <c r="W6" s="16">
        <v>8.5769999999999996E-3</v>
      </c>
      <c r="X6" s="16">
        <v>7.9170000000000004E-3</v>
      </c>
      <c r="Y6" s="16">
        <v>0.190132</v>
      </c>
      <c r="Z6" s="16">
        <v>7.5079999999999994E-2</v>
      </c>
      <c r="AA6" s="16">
        <v>4.7533399999999997</v>
      </c>
      <c r="AB6" s="16">
        <v>18.876200000000001</v>
      </c>
      <c r="AC6" s="16">
        <v>5.5060000000000002</v>
      </c>
      <c r="AD6" s="16">
        <v>50.476999999999997</v>
      </c>
      <c r="AE6" s="16">
        <v>11.064</v>
      </c>
      <c r="AF6" s="21">
        <v>1.4633526706939304</v>
      </c>
      <c r="AG6" s="21">
        <v>0.63699997333663083</v>
      </c>
      <c r="AH6">
        <f t="shared" si="6"/>
        <v>0.43530174652605219</v>
      </c>
      <c r="AJ6">
        <f t="shared" si="7"/>
        <v>4.5706601162851248</v>
      </c>
    </row>
    <row r="7" spans="1:36" customFormat="1" ht="13.5" customHeight="1" x14ac:dyDescent="0.2">
      <c r="A7" s="16" t="s">
        <v>349</v>
      </c>
      <c r="B7" s="16">
        <v>48.769500000000001</v>
      </c>
      <c r="C7" s="16">
        <v>15.293200000000001</v>
      </c>
      <c r="D7" s="16">
        <v>0.18473700000000001</v>
      </c>
      <c r="E7" s="16">
        <f t="shared" si="0"/>
        <v>1847.3700000000001</v>
      </c>
      <c r="F7" s="16">
        <v>2.4568373180556848E-2</v>
      </c>
      <c r="G7" s="16">
        <f t="shared" si="1"/>
        <v>245.68373180556847</v>
      </c>
      <c r="H7" s="16">
        <v>4.2333999999999997E-2</v>
      </c>
      <c r="I7" s="16">
        <f t="shared" si="2"/>
        <v>423.34</v>
      </c>
      <c r="J7" s="16">
        <v>5.4883441580932451E-3</v>
      </c>
      <c r="K7" s="16">
        <f t="shared" si="3"/>
        <v>54.883441580932448</v>
      </c>
      <c r="L7" s="16">
        <f t="shared" si="4"/>
        <v>4.3637974205130634</v>
      </c>
      <c r="M7" s="16">
        <f t="shared" si="5"/>
        <v>4.4764636605974735</v>
      </c>
      <c r="N7" s="24">
        <v>34.563899999999997</v>
      </c>
      <c r="O7" s="24">
        <v>98.8536</v>
      </c>
      <c r="P7" s="16">
        <v>65.877899999999997</v>
      </c>
      <c r="Q7" s="16">
        <v>32.717599999999997</v>
      </c>
      <c r="R7" s="16">
        <v>0.21021400000000001</v>
      </c>
      <c r="S7" s="16">
        <v>4.8025999999999999E-2</v>
      </c>
      <c r="T7" s="16">
        <v>98.8536</v>
      </c>
      <c r="U7" s="16">
        <v>2.4892000000000001E-2</v>
      </c>
      <c r="V7" s="16">
        <v>5.4450000000000002E-3</v>
      </c>
      <c r="W7" s="16">
        <v>8.5540000000000008E-3</v>
      </c>
      <c r="X7" s="16">
        <v>7.9330000000000008E-3</v>
      </c>
      <c r="Y7" s="16">
        <v>0.190668</v>
      </c>
      <c r="Z7" s="16">
        <v>7.4969999999999995E-2</v>
      </c>
      <c r="AA7" s="16">
        <v>2.38178</v>
      </c>
      <c r="AB7" s="16">
        <v>8.9956399999999999</v>
      </c>
      <c r="AC7" s="16">
        <v>5.4249999999999998</v>
      </c>
      <c r="AD7" s="16">
        <v>50.492600000000003</v>
      </c>
      <c r="AE7" s="16">
        <v>11.064</v>
      </c>
      <c r="AF7" s="21">
        <v>3.1100133116013247</v>
      </c>
      <c r="AG7" s="21">
        <v>1.3258939635839924</v>
      </c>
      <c r="AH7">
        <f t="shared" si="6"/>
        <v>0.42633063936993204</v>
      </c>
      <c r="AJ7">
        <f t="shared" si="7"/>
        <v>4.4764636605974735</v>
      </c>
    </row>
    <row r="8" spans="1:36" customFormat="1" ht="13.5" customHeight="1" x14ac:dyDescent="0.2">
      <c r="A8" s="16" t="s">
        <v>348</v>
      </c>
      <c r="B8" s="16">
        <v>48.8797</v>
      </c>
      <c r="C8" s="16">
        <v>15.2963</v>
      </c>
      <c r="D8" s="16">
        <v>0.101437</v>
      </c>
      <c r="E8" s="16">
        <f t="shared" si="0"/>
        <v>1014.37</v>
      </c>
      <c r="F8" s="16">
        <v>1.3479228747116028E-2</v>
      </c>
      <c r="G8" s="16">
        <f t="shared" si="1"/>
        <v>134.79228747116028</v>
      </c>
      <c r="H8" s="16">
        <v>2.3167E-2</v>
      </c>
      <c r="I8" s="16">
        <f t="shared" si="2"/>
        <v>231.67</v>
      </c>
      <c r="J8" s="16">
        <v>3.0010136005789896E-3</v>
      </c>
      <c r="K8" s="16">
        <f t="shared" si="3"/>
        <v>30.010136005789896</v>
      </c>
      <c r="L8" s="16">
        <f t="shared" si="4"/>
        <v>4.3785125393879225</v>
      </c>
      <c r="M8" s="16">
        <f t="shared" si="5"/>
        <v>4.491558700205645</v>
      </c>
      <c r="N8" s="24">
        <v>34.592100000000002</v>
      </c>
      <c r="O8" s="24">
        <v>98.892700000000005</v>
      </c>
      <c r="P8" s="16">
        <v>66.026700000000005</v>
      </c>
      <c r="Q8" s="16">
        <v>32.724299999999999</v>
      </c>
      <c r="R8" s="16">
        <v>0.115427</v>
      </c>
      <c r="S8" s="16">
        <v>2.6280999999999999E-2</v>
      </c>
      <c r="T8" s="16">
        <v>98.892700000000005</v>
      </c>
      <c r="U8" s="16">
        <v>2.4215E-2</v>
      </c>
      <c r="V8" s="16">
        <v>5.4650000000000002E-3</v>
      </c>
      <c r="W8" s="16">
        <v>8.4980000000000003E-3</v>
      </c>
      <c r="X8" s="16">
        <v>7.9050000000000006E-3</v>
      </c>
      <c r="Y8" s="16">
        <v>0.19029199999999999</v>
      </c>
      <c r="Z8" s="16">
        <v>7.4942999999999996E-2</v>
      </c>
      <c r="AA8" s="16">
        <v>4.1476300000000004</v>
      </c>
      <c r="AB8" s="16">
        <v>16.2255</v>
      </c>
      <c r="AC8" s="16">
        <v>5.6878000000000002</v>
      </c>
      <c r="AD8" s="16">
        <v>50.3035</v>
      </c>
      <c r="AE8" s="16">
        <v>11.064</v>
      </c>
      <c r="AF8" s="21">
        <v>1.7005479206937719</v>
      </c>
      <c r="AG8" s="21">
        <v>0.72744043320347707</v>
      </c>
      <c r="AH8">
        <f t="shared" si="6"/>
        <v>0.427768264775922</v>
      </c>
      <c r="AJ8">
        <f t="shared" si="7"/>
        <v>4.491558700205645</v>
      </c>
    </row>
    <row r="9" spans="1:36" customFormat="1" ht="13.5" customHeight="1" x14ac:dyDescent="0.2">
      <c r="A9" s="16" t="s">
        <v>347</v>
      </c>
      <c r="B9" s="16">
        <v>49.1021</v>
      </c>
      <c r="C9" s="16">
        <v>15.1968</v>
      </c>
      <c r="D9" s="16">
        <v>0.10143099999999999</v>
      </c>
      <c r="E9" s="16">
        <f t="shared" si="0"/>
        <v>1014.31</v>
      </c>
      <c r="F9" s="16">
        <v>1.3492114003470421E-2</v>
      </c>
      <c r="G9" s="16">
        <f t="shared" si="1"/>
        <v>134.92114003470422</v>
      </c>
      <c r="H9" s="16">
        <v>2.5576999999999999E-2</v>
      </c>
      <c r="I9" s="16">
        <f t="shared" si="2"/>
        <v>255.76999999999998</v>
      </c>
      <c r="J9" s="16">
        <v>3.3165642602474405E-3</v>
      </c>
      <c r="K9" s="16">
        <f t="shared" si="3"/>
        <v>33.165642602474406</v>
      </c>
      <c r="L9" s="16">
        <f t="shared" si="4"/>
        <v>3.9657113813191538</v>
      </c>
      <c r="M9" s="16">
        <f t="shared" si="5"/>
        <v>4.0680996792939599</v>
      </c>
      <c r="N9" s="24">
        <v>34.557000000000002</v>
      </c>
      <c r="O9" s="24">
        <v>98.982900000000001</v>
      </c>
      <c r="P9" s="16">
        <v>66.327100000000002</v>
      </c>
      <c r="Q9" s="16">
        <v>32.511299999999999</v>
      </c>
      <c r="R9" s="16">
        <v>0.11541899999999999</v>
      </c>
      <c r="S9" s="16">
        <v>2.9014999999999999E-2</v>
      </c>
      <c r="T9" s="16">
        <v>98.982900000000001</v>
      </c>
      <c r="U9" s="16">
        <v>2.5197000000000001E-2</v>
      </c>
      <c r="V9" s="16">
        <v>5.4990000000000004E-3</v>
      </c>
      <c r="W9" s="16">
        <v>8.5089999999999992E-3</v>
      </c>
      <c r="X9" s="16">
        <v>7.8750000000000001E-3</v>
      </c>
      <c r="Y9" s="16">
        <v>0.189997</v>
      </c>
      <c r="Z9" s="16">
        <v>7.5267000000000001E-2</v>
      </c>
      <c r="AA9" s="16">
        <v>4.1532799999999996</v>
      </c>
      <c r="AB9" s="16">
        <v>14.6607</v>
      </c>
      <c r="AC9" s="16">
        <v>4.6536999999999997</v>
      </c>
      <c r="AD9" s="16">
        <v>49.149000000000001</v>
      </c>
      <c r="AE9" s="16">
        <v>11.054</v>
      </c>
      <c r="AF9" s="21">
        <v>1.8793571796951987</v>
      </c>
      <c r="AG9" s="21">
        <v>0.7281358184247112</v>
      </c>
      <c r="AH9">
        <f t="shared" si="6"/>
        <v>0.38743876166360408</v>
      </c>
      <c r="AJ9">
        <f t="shared" si="7"/>
        <v>4.0680996792939599</v>
      </c>
    </row>
    <row r="10" spans="1:36" customFormat="1" ht="13.5" customHeight="1" x14ac:dyDescent="0.2">
      <c r="A10" s="16" t="s">
        <v>346</v>
      </c>
      <c r="B10" s="16">
        <v>48.989600000000003</v>
      </c>
      <c r="C10" s="16">
        <v>15.1426</v>
      </c>
      <c r="D10" s="16">
        <v>0.111946</v>
      </c>
      <c r="E10" s="16">
        <f t="shared" si="0"/>
        <v>1119.46</v>
      </c>
      <c r="F10" s="16">
        <v>1.4933892507031343E-2</v>
      </c>
      <c r="G10" s="16">
        <f t="shared" si="1"/>
        <v>149.33892507031342</v>
      </c>
      <c r="H10" s="16">
        <v>2.5465000000000002E-2</v>
      </c>
      <c r="I10" s="16">
        <f t="shared" si="2"/>
        <v>254.65</v>
      </c>
      <c r="J10" s="16">
        <v>3.3115982105976125E-3</v>
      </c>
      <c r="K10" s="16">
        <f t="shared" si="3"/>
        <v>33.115982105976123</v>
      </c>
      <c r="L10" s="16">
        <f t="shared" si="4"/>
        <v>4.3960730414294131</v>
      </c>
      <c r="M10" s="16">
        <f t="shared" si="5"/>
        <v>4.5095725862034346</v>
      </c>
      <c r="N10" s="24">
        <v>34.457299999999996</v>
      </c>
      <c r="O10" s="24">
        <v>98.726900000000001</v>
      </c>
      <c r="P10" s="16">
        <v>66.1751</v>
      </c>
      <c r="Q10" s="16">
        <v>32.395499999999998</v>
      </c>
      <c r="R10" s="16">
        <v>0.127385</v>
      </c>
      <c r="S10" s="16">
        <v>2.8888E-2</v>
      </c>
      <c r="T10" s="16">
        <v>98.726900000000001</v>
      </c>
      <c r="U10" s="16">
        <v>2.4813999999999999E-2</v>
      </c>
      <c r="V10" s="16">
        <v>5.4739999999999997E-3</v>
      </c>
      <c r="W10" s="16">
        <v>8.5070000000000007E-3</v>
      </c>
      <c r="X10" s="16">
        <v>7.8910000000000004E-3</v>
      </c>
      <c r="Y10" s="16">
        <v>0.190192</v>
      </c>
      <c r="Z10" s="16">
        <v>7.5407000000000002E-2</v>
      </c>
      <c r="AA10" s="16">
        <v>3.7816999999999998</v>
      </c>
      <c r="AB10" s="16">
        <v>14.7538</v>
      </c>
      <c r="AC10" s="16">
        <v>4.6406000000000001</v>
      </c>
      <c r="AD10" s="16">
        <v>49.152999999999999</v>
      </c>
      <c r="AE10" s="16">
        <v>11.054</v>
      </c>
      <c r="AF10" s="21">
        <v>1.8765431286677563</v>
      </c>
      <c r="AG10" s="21">
        <v>0.80594501647977168</v>
      </c>
      <c r="AH10">
        <f t="shared" si="6"/>
        <v>0.42948387605242461</v>
      </c>
      <c r="AJ10">
        <f t="shared" si="7"/>
        <v>4.5095725862034355</v>
      </c>
    </row>
    <row r="11" spans="1:36" customFormat="1" ht="13.5" customHeight="1" x14ac:dyDescent="0.2">
      <c r="A11" s="16" t="s">
        <v>345</v>
      </c>
      <c r="B11" s="16">
        <v>49.058599999999998</v>
      </c>
      <c r="C11" s="16">
        <v>15.1031</v>
      </c>
      <c r="D11" s="16">
        <v>0.142954</v>
      </c>
      <c r="E11" s="16">
        <f t="shared" si="0"/>
        <v>1429.54</v>
      </c>
      <c r="F11" s="16">
        <v>1.9078528581721505E-2</v>
      </c>
      <c r="G11" s="16">
        <f t="shared" si="1"/>
        <v>190.78528581721505</v>
      </c>
      <c r="H11" s="16">
        <v>3.9692999999999999E-2</v>
      </c>
      <c r="I11" s="16">
        <f t="shared" si="2"/>
        <v>396.93</v>
      </c>
      <c r="J11" s="16">
        <v>5.1640686522006944E-3</v>
      </c>
      <c r="K11" s="16">
        <f t="shared" si="3"/>
        <v>51.640686522006945</v>
      </c>
      <c r="L11" s="16">
        <f t="shared" si="4"/>
        <v>3.6014914468546091</v>
      </c>
      <c r="M11" s="16">
        <f t="shared" si="5"/>
        <v>3.6944761711467744</v>
      </c>
      <c r="N11" s="24">
        <v>34.442700000000002</v>
      </c>
      <c r="O11" s="24">
        <v>98.787000000000006</v>
      </c>
      <c r="P11" s="16">
        <v>66.2684</v>
      </c>
      <c r="Q11" s="16">
        <v>32.311</v>
      </c>
      <c r="R11" s="16">
        <v>0.16266900000000001</v>
      </c>
      <c r="S11" s="16">
        <v>4.5029E-2</v>
      </c>
      <c r="T11" s="16">
        <v>98.787000000000006</v>
      </c>
      <c r="U11" s="16">
        <v>2.5451999999999999E-2</v>
      </c>
      <c r="V11" s="16">
        <v>5.4949999999999999E-3</v>
      </c>
      <c r="W11" s="16">
        <v>8.5220000000000001E-3</v>
      </c>
      <c r="X11" s="16">
        <v>7.9000000000000008E-3</v>
      </c>
      <c r="Y11" s="16">
        <v>0.19011900000000001</v>
      </c>
      <c r="Z11" s="16">
        <v>7.5548000000000004E-2</v>
      </c>
      <c r="AA11" s="16">
        <v>3.0103300000000002</v>
      </c>
      <c r="AB11" s="16">
        <v>9.5443700000000007</v>
      </c>
      <c r="AC11" s="16">
        <v>4.7149000000000001</v>
      </c>
      <c r="AD11" s="16">
        <v>48.874600000000001</v>
      </c>
      <c r="AE11" s="16">
        <v>11.054</v>
      </c>
      <c r="AF11" s="21">
        <v>2.9262600499796156</v>
      </c>
      <c r="AG11" s="21">
        <v>1.0296207117444911</v>
      </c>
      <c r="AH11">
        <f t="shared" si="6"/>
        <v>0.35185550640028163</v>
      </c>
      <c r="AJ11">
        <f t="shared" si="7"/>
        <v>3.6944761711467744</v>
      </c>
    </row>
    <row r="12" spans="1:36" customFormat="1" ht="13.5" customHeight="1" x14ac:dyDescent="0.2">
      <c r="A12" s="22" t="s">
        <v>739</v>
      </c>
      <c r="B12" s="23">
        <v>48.690600000000003</v>
      </c>
      <c r="C12" s="23">
        <v>15.2226</v>
      </c>
      <c r="D12" s="23">
        <v>0.122312</v>
      </c>
      <c r="E12" s="24">
        <f t="shared" si="0"/>
        <v>1223.1200000000001</v>
      </c>
      <c r="F12" s="23">
        <v>1.6313999999999999E-2</v>
      </c>
      <c r="G12" s="16">
        <f t="shared" si="1"/>
        <v>163.13999999999999</v>
      </c>
      <c r="H12" s="23">
        <v>0.18063100000000001</v>
      </c>
      <c r="I12" s="24">
        <f t="shared" si="2"/>
        <v>1806.3100000000002</v>
      </c>
      <c r="J12" s="23">
        <v>2.3486E-2</v>
      </c>
      <c r="K12" s="16">
        <f t="shared" si="3"/>
        <v>234.85999999999999</v>
      </c>
      <c r="L12" s="24">
        <f t="shared" si="4"/>
        <v>0.67713736844727646</v>
      </c>
      <c r="M12" s="24">
        <f t="shared" si="5"/>
        <v>0.69462658605126448</v>
      </c>
      <c r="N12" s="23">
        <v>34.465800000000002</v>
      </c>
      <c r="O12" s="23">
        <v>98.681899999999999</v>
      </c>
      <c r="P12" s="23">
        <v>65.771299999999997</v>
      </c>
      <c r="Q12" s="23">
        <v>32.566499999999998</v>
      </c>
      <c r="R12" s="23">
        <v>0.13918</v>
      </c>
      <c r="S12" s="23">
        <v>0.20491400000000001</v>
      </c>
      <c r="T12" s="23">
        <v>98.681899999999999</v>
      </c>
      <c r="U12" s="23">
        <v>2.4368000000000001E-2</v>
      </c>
      <c r="V12" s="23">
        <v>5.2300000000000003E-3</v>
      </c>
      <c r="W12" s="23">
        <v>9.0869999999999996E-3</v>
      </c>
      <c r="X12" s="23">
        <v>8.5100000000000002E-3</v>
      </c>
      <c r="Y12" s="23">
        <v>0.18998499999999999</v>
      </c>
      <c r="Z12" s="23">
        <v>7.4300000000000005E-2</v>
      </c>
      <c r="AA12" s="23">
        <v>3.7052299999999998</v>
      </c>
      <c r="AB12" s="23">
        <v>2.4036400000000002</v>
      </c>
      <c r="AC12" s="23">
        <v>83.038700000000006</v>
      </c>
      <c r="AD12" s="23">
        <v>48.124499999999998</v>
      </c>
      <c r="AE12" s="23">
        <v>10.803000000000001</v>
      </c>
      <c r="AF12" s="21">
        <v>13.308526311812924</v>
      </c>
      <c r="AG12" s="21">
        <v>0.88042598355789814</v>
      </c>
      <c r="AH12">
        <f t="shared" si="6"/>
        <v>6.6155031964464289E-2</v>
      </c>
      <c r="AJ12">
        <f t="shared" si="7"/>
        <v>0.69462658605126459</v>
      </c>
    </row>
    <row r="13" spans="1:36" customFormat="1" ht="13.5" customHeight="1" x14ac:dyDescent="0.2">
      <c r="A13" s="22" t="s">
        <v>740</v>
      </c>
      <c r="B13" s="23">
        <v>50.055900000000001</v>
      </c>
      <c r="C13" s="23">
        <v>15.445600000000001</v>
      </c>
      <c r="D13" s="23">
        <v>0.109497</v>
      </c>
      <c r="E13" s="24">
        <f t="shared" si="0"/>
        <v>1094.97</v>
      </c>
      <c r="F13" s="23">
        <v>1.43E-2</v>
      </c>
      <c r="G13" s="16">
        <f t="shared" si="1"/>
        <v>143</v>
      </c>
      <c r="H13" s="23">
        <v>0.20291000000000001</v>
      </c>
      <c r="I13" s="24">
        <f t="shared" si="2"/>
        <v>2029.1000000000001</v>
      </c>
      <c r="J13" s="23">
        <v>2.5832000000000001E-2</v>
      </c>
      <c r="K13" s="16">
        <f t="shared" si="3"/>
        <v>258.32</v>
      </c>
      <c r="L13" s="24">
        <f t="shared" si="4"/>
        <v>0.53963333497609778</v>
      </c>
      <c r="M13" s="24">
        <f t="shared" si="5"/>
        <v>0.55357695881077729</v>
      </c>
      <c r="N13" s="23">
        <v>35.200000000000003</v>
      </c>
      <c r="O13" s="23">
        <v>101.014</v>
      </c>
      <c r="P13" s="23">
        <v>67.615499999999997</v>
      </c>
      <c r="Q13" s="23">
        <v>33.043599999999998</v>
      </c>
      <c r="R13" s="23">
        <v>0.124597</v>
      </c>
      <c r="S13" s="23">
        <v>0.230189</v>
      </c>
      <c r="T13" s="23">
        <v>101.014</v>
      </c>
      <c r="U13" s="23">
        <v>2.5659000000000001E-2</v>
      </c>
      <c r="V13" s="23">
        <v>5.3730000000000002E-3</v>
      </c>
      <c r="W13" s="23">
        <v>9.0419999999999997E-3</v>
      </c>
      <c r="X13" s="23">
        <v>8.4089999999999998E-3</v>
      </c>
      <c r="Y13" s="23">
        <v>0.18754100000000001</v>
      </c>
      <c r="Z13" s="23">
        <v>7.3880000000000001E-2</v>
      </c>
      <c r="AA13" s="23">
        <v>4.0966500000000003</v>
      </c>
      <c r="AB13" s="23">
        <v>2.1384599999999998</v>
      </c>
      <c r="AC13" s="23">
        <v>83.115600000000001</v>
      </c>
      <c r="AD13" s="23">
        <v>48.138800000000003</v>
      </c>
      <c r="AE13" s="23">
        <v>10.8025</v>
      </c>
      <c r="AF13" s="21">
        <v>14.637905632579047</v>
      </c>
      <c r="AG13" s="21">
        <v>0.77173541528000145</v>
      </c>
      <c r="AH13">
        <f t="shared" si="6"/>
        <v>5.2721709966648399E-2</v>
      </c>
      <c r="AJ13">
        <f t="shared" si="7"/>
        <v>0.5535769588107774</v>
      </c>
    </row>
    <row r="14" spans="1:36" customFormat="1" ht="13.5" customHeight="1" x14ac:dyDescent="0.2">
      <c r="A14" s="16" t="s">
        <v>344</v>
      </c>
      <c r="B14" s="16">
        <v>48.636800000000001</v>
      </c>
      <c r="C14" s="16">
        <v>15.348100000000001</v>
      </c>
      <c r="D14" s="16">
        <v>7.2202000000000002E-2</v>
      </c>
      <c r="E14" s="16">
        <f t="shared" si="0"/>
        <v>722.02</v>
      </c>
      <c r="F14" s="16">
        <v>9.6026731538315906E-3</v>
      </c>
      <c r="G14" s="16">
        <f t="shared" si="1"/>
        <v>96.0267315383159</v>
      </c>
      <c r="H14" s="16">
        <v>2.6252999999999999E-2</v>
      </c>
      <c r="I14" s="16">
        <f t="shared" si="2"/>
        <v>262.52999999999997</v>
      </c>
      <c r="J14" s="16">
        <v>3.4037007928846138E-3</v>
      </c>
      <c r="K14" s="16">
        <f t="shared" si="3"/>
        <v>34.037007928846137</v>
      </c>
      <c r="L14" s="16">
        <f t="shared" si="4"/>
        <v>2.7502380680303204</v>
      </c>
      <c r="M14" s="16">
        <f t="shared" si="5"/>
        <v>2.821244797399888</v>
      </c>
      <c r="N14" s="24">
        <v>34.5623</v>
      </c>
      <c r="O14" s="24">
        <v>98.645600000000002</v>
      </c>
      <c r="P14" s="16">
        <v>65.698599999999999</v>
      </c>
      <c r="Q14" s="16">
        <v>32.835099999999997</v>
      </c>
      <c r="R14" s="16">
        <v>8.2158999999999996E-2</v>
      </c>
      <c r="S14" s="16">
        <v>2.9781999999999999E-2</v>
      </c>
      <c r="T14" s="16">
        <v>98.645600000000002</v>
      </c>
      <c r="U14" s="16">
        <v>2.4659E-2</v>
      </c>
      <c r="V14" s="16">
        <v>5.3889999999999997E-3</v>
      </c>
      <c r="W14" s="16">
        <v>8.5850000000000006E-3</v>
      </c>
      <c r="X14" s="16">
        <v>7.9299999999999995E-3</v>
      </c>
      <c r="Y14" s="16">
        <v>0.19112299999999999</v>
      </c>
      <c r="Z14" s="16">
        <v>7.4820999999999999E-2</v>
      </c>
      <c r="AA14" s="16">
        <v>5.7978100000000001</v>
      </c>
      <c r="AB14" s="16">
        <v>14.385199999999999</v>
      </c>
      <c r="AC14" s="16">
        <v>5.6645000000000003</v>
      </c>
      <c r="AD14" s="16">
        <v>50.792400000000001</v>
      </c>
      <c r="AE14" s="16">
        <v>11.064</v>
      </c>
      <c r="AF14" s="21">
        <v>1.9287337801091458</v>
      </c>
      <c r="AG14" s="21">
        <v>0.51823237441750658</v>
      </c>
      <c r="AH14">
        <f t="shared" si="6"/>
        <v>0.26869046405573926</v>
      </c>
      <c r="AJ14">
        <f t="shared" si="7"/>
        <v>2.821244797399888</v>
      </c>
    </row>
    <row r="15" spans="1:36" customFormat="1" ht="13.5" customHeight="1" x14ac:dyDescent="0.2">
      <c r="A15" s="16" t="s">
        <v>343</v>
      </c>
      <c r="B15" s="16">
        <v>48.651600000000002</v>
      </c>
      <c r="C15" s="16">
        <v>15.1638</v>
      </c>
      <c r="D15" s="16">
        <v>8.7763999999999995E-2</v>
      </c>
      <c r="E15" s="16">
        <f t="shared" si="0"/>
        <v>877.64</v>
      </c>
      <c r="F15" s="16">
        <v>1.1740995209414719E-2</v>
      </c>
      <c r="G15" s="16">
        <f t="shared" si="1"/>
        <v>117.40995209414719</v>
      </c>
      <c r="H15" s="16">
        <v>3.1378000000000003E-2</v>
      </c>
      <c r="I15" s="16">
        <f t="shared" si="2"/>
        <v>313.78000000000003</v>
      </c>
      <c r="J15" s="16">
        <v>4.0920721148534813E-3</v>
      </c>
      <c r="K15" s="16">
        <f t="shared" si="3"/>
        <v>40.92072114853481</v>
      </c>
      <c r="L15" s="16">
        <f t="shared" si="4"/>
        <v>2.7969915227229265</v>
      </c>
      <c r="M15" s="16">
        <f t="shared" si="5"/>
        <v>2.8692053511953102</v>
      </c>
      <c r="N15" s="24">
        <v>34.360300000000002</v>
      </c>
      <c r="O15" s="24">
        <v>98.294799999999995</v>
      </c>
      <c r="P15" s="16">
        <v>65.718599999999995</v>
      </c>
      <c r="Q15" s="16">
        <v>32.440800000000003</v>
      </c>
      <c r="R15" s="16">
        <v>9.9867999999999998E-2</v>
      </c>
      <c r="S15" s="16">
        <v>3.5596000000000003E-2</v>
      </c>
      <c r="T15" s="16">
        <v>98.294799999999995</v>
      </c>
      <c r="U15" s="16">
        <v>2.5225999999999998E-2</v>
      </c>
      <c r="V15" s="16">
        <v>5.4250000000000001E-3</v>
      </c>
      <c r="W15" s="16">
        <v>8.5719999999999998E-3</v>
      </c>
      <c r="X15" s="16">
        <v>7.9310000000000005E-3</v>
      </c>
      <c r="Y15" s="16">
        <v>0.19103000000000001</v>
      </c>
      <c r="Z15" s="16">
        <v>7.5302999999999995E-2</v>
      </c>
      <c r="AA15" s="16">
        <v>4.7999799999999997</v>
      </c>
      <c r="AB15" s="16">
        <v>12.068199999999999</v>
      </c>
      <c r="AC15" s="16">
        <v>5.6407999999999996</v>
      </c>
      <c r="AD15" s="16">
        <v>50.7849</v>
      </c>
      <c r="AE15" s="16">
        <v>11.064</v>
      </c>
      <c r="AF15" s="21">
        <v>2.3188047947868311</v>
      </c>
      <c r="AG15" s="21">
        <v>0.63363229466700532</v>
      </c>
      <c r="AH15">
        <f t="shared" si="6"/>
        <v>0.27325814406264221</v>
      </c>
      <c r="AJ15">
        <f t="shared" si="7"/>
        <v>2.8692053511953106</v>
      </c>
    </row>
    <row r="16" spans="1:36" customFormat="1" ht="13.5" customHeight="1" x14ac:dyDescent="0.2">
      <c r="A16" s="16" t="s">
        <v>342</v>
      </c>
      <c r="B16" s="16">
        <v>48.811399999999999</v>
      </c>
      <c r="C16" s="16">
        <v>15.3194</v>
      </c>
      <c r="D16" s="16">
        <v>9.2698000000000003E-2</v>
      </c>
      <c r="E16" s="16">
        <f t="shared" si="0"/>
        <v>926.98</v>
      </c>
      <c r="F16" s="16">
        <v>1.2317027502065214E-2</v>
      </c>
      <c r="G16" s="16">
        <f t="shared" si="1"/>
        <v>123.17027502065214</v>
      </c>
      <c r="H16" s="16">
        <v>3.4705E-2</v>
      </c>
      <c r="I16" s="16">
        <f t="shared" si="2"/>
        <v>347.05</v>
      </c>
      <c r="J16" s="16">
        <v>4.4952837844464211E-3</v>
      </c>
      <c r="K16" s="16">
        <f t="shared" si="3"/>
        <v>44.952837844464213</v>
      </c>
      <c r="L16" s="16">
        <f t="shared" si="4"/>
        <v>2.6710272295058348</v>
      </c>
      <c r="M16" s="16">
        <f t="shared" si="5"/>
        <v>2.7399888622564488</v>
      </c>
      <c r="N16" s="24">
        <v>34.594700000000003</v>
      </c>
      <c r="O16" s="24">
        <v>98.852900000000005</v>
      </c>
      <c r="P16" s="16">
        <v>65.9345</v>
      </c>
      <c r="Q16" s="16">
        <v>32.773600000000002</v>
      </c>
      <c r="R16" s="16">
        <v>0.10548200000000001</v>
      </c>
      <c r="S16" s="16">
        <v>3.9371000000000003E-2</v>
      </c>
      <c r="T16" s="16">
        <v>98.852900000000005</v>
      </c>
      <c r="U16" s="16">
        <v>2.4774000000000001E-2</v>
      </c>
      <c r="V16" s="16">
        <v>5.4980000000000003E-3</v>
      </c>
      <c r="W16" s="16">
        <v>8.5839999999999996E-3</v>
      </c>
      <c r="X16" s="16">
        <v>7.9260000000000008E-3</v>
      </c>
      <c r="Y16" s="16">
        <v>0.19053100000000001</v>
      </c>
      <c r="Z16" s="16">
        <v>7.4906E-2</v>
      </c>
      <c r="AA16" s="16">
        <v>4.5609900000000003</v>
      </c>
      <c r="AB16" s="16">
        <v>10.921900000000001</v>
      </c>
      <c r="AC16" s="16">
        <v>5.5376000000000003</v>
      </c>
      <c r="AD16" s="16">
        <v>50.4651</v>
      </c>
      <c r="AE16" s="16">
        <v>11.064</v>
      </c>
      <c r="AF16" s="21">
        <v>2.5472878533752525</v>
      </c>
      <c r="AG16" s="21">
        <v>0.66471932407842638</v>
      </c>
      <c r="AH16">
        <f t="shared" si="6"/>
        <v>0.26095178964467963</v>
      </c>
      <c r="AJ16">
        <f t="shared" si="7"/>
        <v>2.7399888622564488</v>
      </c>
    </row>
    <row r="17" spans="1:53" customFormat="1" ht="13.5" customHeight="1" x14ac:dyDescent="0.2">
      <c r="A17" s="16" t="s">
        <v>341</v>
      </c>
      <c r="B17" s="16">
        <v>48.775399999999998</v>
      </c>
      <c r="C17" s="16">
        <v>15.1669</v>
      </c>
      <c r="D17" s="16">
        <v>0.11550299999999999</v>
      </c>
      <c r="E17" s="16">
        <f t="shared" si="0"/>
        <v>1155.03</v>
      </c>
      <c r="F17" s="16">
        <v>1.5428686399355629E-2</v>
      </c>
      <c r="G17" s="16">
        <f t="shared" si="1"/>
        <v>154.2868639935563</v>
      </c>
      <c r="H17" s="16">
        <v>3.7929999999999998E-2</v>
      </c>
      <c r="I17" s="16">
        <f t="shared" si="2"/>
        <v>379.3</v>
      </c>
      <c r="J17" s="16">
        <v>4.9391026008671676E-3</v>
      </c>
      <c r="K17" s="16">
        <f t="shared" si="3"/>
        <v>49.391026008671673</v>
      </c>
      <c r="L17" s="16">
        <f t="shared" si="4"/>
        <v>3.0451621407856577</v>
      </c>
      <c r="M17" s="16">
        <f t="shared" si="5"/>
        <v>3.1237833359944345</v>
      </c>
      <c r="N17" s="24">
        <v>34.411999999999999</v>
      </c>
      <c r="O17" s="24">
        <v>98.5077</v>
      </c>
      <c r="P17" s="16">
        <v>65.885800000000003</v>
      </c>
      <c r="Q17" s="16">
        <v>32.447400000000002</v>
      </c>
      <c r="R17" s="16">
        <v>0.13143199999999999</v>
      </c>
      <c r="S17" s="16">
        <v>4.3028999999999998E-2</v>
      </c>
      <c r="T17" s="16">
        <v>98.5077</v>
      </c>
      <c r="U17" s="16">
        <v>2.4752E-2</v>
      </c>
      <c r="V17" s="16">
        <v>5.391E-3</v>
      </c>
      <c r="W17" s="16">
        <v>8.5220000000000001E-3</v>
      </c>
      <c r="X17" s="16">
        <v>7.901E-3</v>
      </c>
      <c r="Y17" s="16">
        <v>0.190527</v>
      </c>
      <c r="Z17" s="16">
        <v>7.5226000000000001E-2</v>
      </c>
      <c r="AA17" s="16">
        <v>3.67672</v>
      </c>
      <c r="AB17" s="16">
        <v>9.9798600000000004</v>
      </c>
      <c r="AC17" s="16">
        <v>5.4683000000000002</v>
      </c>
      <c r="AD17" s="16">
        <v>50.556199999999997</v>
      </c>
      <c r="AE17" s="16">
        <v>11.064</v>
      </c>
      <c r="AF17" s="21">
        <v>2.7987812705605188</v>
      </c>
      <c r="AG17" s="21">
        <v>0.83264781158263135</v>
      </c>
      <c r="AH17">
        <f t="shared" si="6"/>
        <v>0.2975037100401472</v>
      </c>
      <c r="AJ17">
        <f t="shared" si="7"/>
        <v>3.1237833359944349</v>
      </c>
    </row>
    <row r="18" spans="1:53" customFormat="1" ht="13.5" customHeight="1" x14ac:dyDescent="0.2">
      <c r="A18" s="16" t="s">
        <v>340</v>
      </c>
      <c r="B18" s="24">
        <v>48.557899999999997</v>
      </c>
      <c r="C18" s="24">
        <v>15.2105</v>
      </c>
      <c r="D18" s="24">
        <v>0.104398</v>
      </c>
      <c r="E18" s="24">
        <f t="shared" si="0"/>
        <v>1043.98</v>
      </c>
      <c r="F18" s="24">
        <v>1.3956902256160803E-2</v>
      </c>
      <c r="G18" s="16">
        <f t="shared" si="1"/>
        <v>139.56902256160802</v>
      </c>
      <c r="H18" s="24">
        <v>3.4402000000000002E-2</v>
      </c>
      <c r="I18" s="24">
        <f t="shared" si="2"/>
        <v>344.02000000000004</v>
      </c>
      <c r="J18" s="24">
        <v>4.4834266369969799E-3</v>
      </c>
      <c r="K18" s="16">
        <f t="shared" si="3"/>
        <v>44.834266369969797</v>
      </c>
      <c r="L18" s="24">
        <f t="shared" si="4"/>
        <v>3.0346491483053306</v>
      </c>
      <c r="M18" s="24">
        <f t="shared" si="5"/>
        <v>3.1129989149346717</v>
      </c>
      <c r="N18" s="24">
        <v>34.383400000000002</v>
      </c>
      <c r="O18" s="24">
        <v>98.290599999999998</v>
      </c>
      <c r="P18" s="24">
        <v>65.591999999999999</v>
      </c>
      <c r="Q18" s="24">
        <v>32.540799999999997</v>
      </c>
      <c r="R18" s="24">
        <v>0.118795</v>
      </c>
      <c r="S18" s="24">
        <v>3.9026999999999999E-2</v>
      </c>
      <c r="T18" s="24">
        <v>98.290599999999998</v>
      </c>
      <c r="U18" s="24">
        <v>2.4955999999999999E-2</v>
      </c>
      <c r="V18" s="24">
        <v>5.4710000000000002E-3</v>
      </c>
      <c r="W18" s="24">
        <v>8.515E-3</v>
      </c>
      <c r="X18" s="24">
        <v>7.9170000000000004E-3</v>
      </c>
      <c r="Y18" s="24">
        <v>0.19108800000000001</v>
      </c>
      <c r="Z18" s="24">
        <v>7.5197E-2</v>
      </c>
      <c r="AA18" s="24">
        <v>4.0432399999999999</v>
      </c>
      <c r="AB18" s="24">
        <v>11.004799999999999</v>
      </c>
      <c r="AC18" s="24">
        <v>5.7675999999999998</v>
      </c>
      <c r="AD18" s="24">
        <v>49.950499999999998</v>
      </c>
      <c r="AE18" s="24">
        <v>11.058999999999999</v>
      </c>
      <c r="AF18" s="21">
        <v>2.5405689076708353</v>
      </c>
      <c r="AG18" s="21">
        <v>0.75321928382382142</v>
      </c>
      <c r="AH18">
        <f t="shared" si="6"/>
        <v>0.2964766204725241</v>
      </c>
      <c r="AI18" s="16"/>
      <c r="AJ18">
        <f t="shared" si="7"/>
        <v>3.1129989149346717</v>
      </c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</row>
    <row r="19" spans="1:53" customFormat="1" ht="13.5" customHeight="1" x14ac:dyDescent="0.2">
      <c r="A19" s="16" t="s">
        <v>339</v>
      </c>
      <c r="B19" s="24">
        <v>49.0916</v>
      </c>
      <c r="C19" s="24">
        <v>15.205399999999999</v>
      </c>
      <c r="D19" s="24">
        <v>0.16400999999999999</v>
      </c>
      <c r="E19" s="24">
        <f t="shared" si="0"/>
        <v>1640.1</v>
      </c>
      <c r="F19" s="24">
        <v>2.1804950143618589E-2</v>
      </c>
      <c r="G19" s="16">
        <f t="shared" si="1"/>
        <v>218.04950143618589</v>
      </c>
      <c r="H19" s="24">
        <v>4.8374E-2</v>
      </c>
      <c r="I19" s="24">
        <f t="shared" si="2"/>
        <v>483.74</v>
      </c>
      <c r="J19" s="24">
        <v>6.2694044470117333E-3</v>
      </c>
      <c r="K19" s="16">
        <f t="shared" si="3"/>
        <v>62.694044470117333</v>
      </c>
      <c r="L19" s="24">
        <f t="shared" si="4"/>
        <v>3.3904576838797698</v>
      </c>
      <c r="M19" s="24">
        <f t="shared" si="5"/>
        <v>3.4779938553831475</v>
      </c>
      <c r="N19" s="24">
        <v>34.5749</v>
      </c>
      <c r="O19" s="24">
        <v>99.084299999999999</v>
      </c>
      <c r="P19" s="24">
        <v>66.312899999999999</v>
      </c>
      <c r="Q19" s="24">
        <v>32.529800000000002</v>
      </c>
      <c r="R19" s="24">
        <v>0.18662799999999999</v>
      </c>
      <c r="S19" s="24">
        <v>5.4878000000000003E-2</v>
      </c>
      <c r="T19" s="24">
        <v>99.084299999999999</v>
      </c>
      <c r="U19" s="24">
        <v>2.5316000000000002E-2</v>
      </c>
      <c r="V19" s="24">
        <v>5.5110000000000003E-3</v>
      </c>
      <c r="W19" s="24">
        <v>8.5599999999999999E-3</v>
      </c>
      <c r="X19" s="24">
        <v>7.9109999999999996E-3</v>
      </c>
      <c r="Y19" s="24">
        <v>0.189913</v>
      </c>
      <c r="Z19" s="24">
        <v>7.5211E-2</v>
      </c>
      <c r="AA19" s="24">
        <v>2.6592500000000001</v>
      </c>
      <c r="AB19" s="24">
        <v>7.8757700000000002</v>
      </c>
      <c r="AC19" s="24">
        <v>5.8400999999999996</v>
      </c>
      <c r="AD19" s="24">
        <v>49.933100000000003</v>
      </c>
      <c r="AE19" s="24">
        <v>11.058999999999999</v>
      </c>
      <c r="AF19" s="21">
        <v>3.5526072571937588</v>
      </c>
      <c r="AG19" s="21">
        <v>1.1767588988982671</v>
      </c>
      <c r="AH19">
        <f t="shared" si="6"/>
        <v>0.33123810590529534</v>
      </c>
      <c r="AI19" s="16"/>
      <c r="AJ19">
        <f t="shared" si="7"/>
        <v>3.4779938553831475</v>
      </c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</row>
    <row r="20" spans="1:53" customFormat="1" ht="13.5" customHeight="1" x14ac:dyDescent="0.2">
      <c r="A20" s="16" t="s">
        <v>338</v>
      </c>
      <c r="B20" s="24">
        <v>48.916800000000002</v>
      </c>
      <c r="C20" s="24">
        <v>15.0624</v>
      </c>
      <c r="D20" s="24">
        <v>8.8757000000000003E-2</v>
      </c>
      <c r="E20" s="24">
        <f t="shared" si="0"/>
        <v>887.57</v>
      </c>
      <c r="F20" s="24">
        <v>1.1881658031244087E-2</v>
      </c>
      <c r="G20" s="16">
        <f t="shared" si="1"/>
        <v>118.81658031244088</v>
      </c>
      <c r="H20" s="24">
        <v>2.9406000000000002E-2</v>
      </c>
      <c r="I20" s="24">
        <f t="shared" si="2"/>
        <v>294.06</v>
      </c>
      <c r="J20" s="24">
        <v>3.8374250387230077E-3</v>
      </c>
      <c r="K20" s="16">
        <f t="shared" si="3"/>
        <v>38.374250387230077</v>
      </c>
      <c r="L20" s="24">
        <f t="shared" si="4"/>
        <v>3.0183295926001499</v>
      </c>
      <c r="M20" s="24">
        <f t="shared" si="5"/>
        <v>3.096258014514333</v>
      </c>
      <c r="N20" s="24">
        <v>34.337699999999998</v>
      </c>
      <c r="O20" s="24">
        <v>98.435100000000006</v>
      </c>
      <c r="P20" s="24">
        <v>66.076899999999995</v>
      </c>
      <c r="Q20" s="24">
        <v>32.2239</v>
      </c>
      <c r="R20" s="24">
        <v>0.100997</v>
      </c>
      <c r="S20" s="24">
        <v>3.3359E-2</v>
      </c>
      <c r="T20" s="24">
        <v>98.435100000000006</v>
      </c>
      <c r="U20" s="24">
        <v>2.4913000000000001E-2</v>
      </c>
      <c r="V20" s="24">
        <v>5.4520000000000002E-3</v>
      </c>
      <c r="W20" s="24">
        <v>8.5199999999999998E-3</v>
      </c>
      <c r="X20" s="24">
        <v>7.9550000000000003E-3</v>
      </c>
      <c r="Y20" s="24">
        <v>0.19036</v>
      </c>
      <c r="Z20" s="24">
        <v>7.5616000000000003E-2</v>
      </c>
      <c r="AA20" s="24">
        <v>4.7221900000000003</v>
      </c>
      <c r="AB20" s="24">
        <v>12.902699999999999</v>
      </c>
      <c r="AC20" s="24">
        <v>4.5381999999999998</v>
      </c>
      <c r="AD20" s="24">
        <v>49.2117</v>
      </c>
      <c r="AE20" s="24">
        <v>11.054</v>
      </c>
      <c r="AF20" s="21">
        <v>2.1745070296114655</v>
      </c>
      <c r="AG20" s="21">
        <v>0.64122351712986858</v>
      </c>
      <c r="AH20">
        <f t="shared" si="6"/>
        <v>0.2948822461357784</v>
      </c>
      <c r="AI20" s="16"/>
      <c r="AJ20">
        <f t="shared" si="7"/>
        <v>3.096258014514333</v>
      </c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</row>
    <row r="21" spans="1:53" customFormat="1" ht="13.5" customHeight="1" x14ac:dyDescent="0.2">
      <c r="A21" s="16" t="s">
        <v>337</v>
      </c>
      <c r="B21" s="24">
        <v>48.996400000000001</v>
      </c>
      <c r="C21" s="24">
        <v>15.061</v>
      </c>
      <c r="D21" s="24">
        <v>7.7677999999999997E-2</v>
      </c>
      <c r="E21" s="24">
        <f t="shared" si="0"/>
        <v>776.78</v>
      </c>
      <c r="F21" s="24">
        <v>1.0391153095049708E-2</v>
      </c>
      <c r="G21" s="16">
        <f t="shared" si="1"/>
        <v>103.91153095049708</v>
      </c>
      <c r="H21" s="24">
        <v>2.6849999999999999E-2</v>
      </c>
      <c r="I21" s="24">
        <f t="shared" si="2"/>
        <v>268.5</v>
      </c>
      <c r="J21" s="24">
        <v>3.5013821733048413E-3</v>
      </c>
      <c r="K21" s="16">
        <f t="shared" si="3"/>
        <v>35.013821733048417</v>
      </c>
      <c r="L21" s="24">
        <f t="shared" si="4"/>
        <v>2.8930353817504653</v>
      </c>
      <c r="M21" s="24">
        <f t="shared" si="5"/>
        <v>2.9677289083932918</v>
      </c>
      <c r="N21" s="24">
        <v>34.362099999999998</v>
      </c>
      <c r="O21" s="24">
        <v>98.524000000000001</v>
      </c>
      <c r="P21" s="24">
        <v>66.184399999999997</v>
      </c>
      <c r="Q21" s="24">
        <v>32.220799999999997</v>
      </c>
      <c r="R21" s="24">
        <v>8.8389999999999996E-2</v>
      </c>
      <c r="S21" s="24">
        <v>3.0459E-2</v>
      </c>
      <c r="T21" s="24">
        <v>98.524000000000001</v>
      </c>
      <c r="U21" s="24">
        <v>2.5028999999999999E-2</v>
      </c>
      <c r="V21" s="24">
        <v>5.5040000000000002E-3</v>
      </c>
      <c r="W21" s="24">
        <v>8.4740000000000006E-3</v>
      </c>
      <c r="X21" s="24">
        <v>7.9380000000000006E-3</v>
      </c>
      <c r="Y21" s="24">
        <v>0.19017100000000001</v>
      </c>
      <c r="Z21" s="24">
        <v>7.5643000000000002E-2</v>
      </c>
      <c r="AA21" s="24">
        <v>5.3392900000000001</v>
      </c>
      <c r="AB21" s="24">
        <v>14.0831</v>
      </c>
      <c r="AC21" s="24">
        <v>4.4584000000000001</v>
      </c>
      <c r="AD21" s="24">
        <v>49.126300000000001</v>
      </c>
      <c r="AE21" s="24">
        <v>11.054</v>
      </c>
      <c r="AF21" s="21">
        <v>1.9840857013173896</v>
      </c>
      <c r="AG21" s="21">
        <v>0.56078467475847971</v>
      </c>
      <c r="AH21">
        <f t="shared" si="6"/>
        <v>0.28264135686585057</v>
      </c>
      <c r="AI21" s="16"/>
      <c r="AJ21">
        <f t="shared" si="7"/>
        <v>2.9677289083932914</v>
      </c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</row>
    <row r="22" spans="1:53" customFormat="1" ht="13.5" customHeight="1" x14ac:dyDescent="0.2">
      <c r="A22" s="16" t="s">
        <v>336</v>
      </c>
      <c r="B22" s="24">
        <v>48.946800000000003</v>
      </c>
      <c r="C22" s="24">
        <v>15.0573</v>
      </c>
      <c r="D22" s="24">
        <v>7.2817000000000007E-2</v>
      </c>
      <c r="E22" s="24">
        <f t="shared" si="0"/>
        <v>728.17000000000007</v>
      </c>
      <c r="F22" s="24">
        <v>9.747266823449157E-3</v>
      </c>
      <c r="G22" s="16">
        <f t="shared" si="1"/>
        <v>97.472668234491564</v>
      </c>
      <c r="H22" s="24">
        <v>2.5426000000000001E-2</v>
      </c>
      <c r="I22" s="24">
        <f t="shared" si="2"/>
        <v>254.26000000000002</v>
      </c>
      <c r="J22" s="24">
        <v>3.3178567627025436E-3</v>
      </c>
      <c r="K22" s="16">
        <f t="shared" si="3"/>
        <v>33.178567627025437</v>
      </c>
      <c r="L22" s="24">
        <f t="shared" si="4"/>
        <v>2.8638794934319201</v>
      </c>
      <c r="M22" s="24">
        <f t="shared" si="5"/>
        <v>2.9378202618697649</v>
      </c>
      <c r="N22" s="24">
        <v>34.339599999999997</v>
      </c>
      <c r="O22" s="24">
        <v>98.441900000000004</v>
      </c>
      <c r="P22" s="24">
        <v>66.1173</v>
      </c>
      <c r="Q22" s="24">
        <v>32.212899999999998</v>
      </c>
      <c r="R22" s="24">
        <v>8.2859000000000002E-2</v>
      </c>
      <c r="S22" s="24">
        <v>2.8844000000000002E-2</v>
      </c>
      <c r="T22" s="24">
        <v>98.441900000000004</v>
      </c>
      <c r="U22" s="24">
        <v>2.4937000000000001E-2</v>
      </c>
      <c r="V22" s="24">
        <v>5.4929999999999996E-3</v>
      </c>
      <c r="W22" s="24">
        <v>8.5719999999999998E-3</v>
      </c>
      <c r="X22" s="24">
        <v>7.9340000000000001E-3</v>
      </c>
      <c r="Y22" s="24">
        <v>0.19024199999999999</v>
      </c>
      <c r="Z22" s="24">
        <v>7.5642000000000001E-2</v>
      </c>
      <c r="AA22" s="24">
        <v>5.7424299999999997</v>
      </c>
      <c r="AB22" s="24">
        <v>14.8531</v>
      </c>
      <c r="AC22" s="24">
        <v>4.5997000000000003</v>
      </c>
      <c r="AD22" s="24">
        <v>48.921500000000002</v>
      </c>
      <c r="AE22" s="24">
        <v>11.054</v>
      </c>
      <c r="AF22" s="21">
        <v>1.8800895863600977</v>
      </c>
      <c r="AG22" s="21">
        <v>0.52603573495381228</v>
      </c>
      <c r="AH22">
        <f t="shared" si="6"/>
        <v>0.27979290921568856</v>
      </c>
      <c r="AI22" s="16"/>
      <c r="AJ22">
        <f t="shared" si="7"/>
        <v>2.9378202618697644</v>
      </c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</row>
    <row r="23" spans="1:53" customFormat="1" ht="13.5" customHeight="1" x14ac:dyDescent="0.2">
      <c r="A23" s="16" t="s">
        <v>335</v>
      </c>
      <c r="B23" s="24">
        <v>48.864199999999997</v>
      </c>
      <c r="C23" s="24">
        <v>15.032299999999999</v>
      </c>
      <c r="D23" s="24">
        <v>7.6714000000000004E-2</v>
      </c>
      <c r="E23" s="24">
        <f t="shared" si="0"/>
        <v>767.1400000000001</v>
      </c>
      <c r="F23" s="24">
        <v>1.0286091245142032E-2</v>
      </c>
      <c r="G23" s="16">
        <f t="shared" si="1"/>
        <v>102.86091245142032</v>
      </c>
      <c r="H23" s="24">
        <v>2.1929000000000001E-2</v>
      </c>
      <c r="I23" s="24">
        <f t="shared" si="2"/>
        <v>219.29</v>
      </c>
      <c r="J23" s="24">
        <v>2.8663161443207891E-3</v>
      </c>
      <c r="K23" s="16">
        <f t="shared" si="3"/>
        <v>28.66316144320789</v>
      </c>
      <c r="L23" s="24">
        <f t="shared" si="4"/>
        <v>3.4982899357015831</v>
      </c>
      <c r="M23" s="24">
        <f t="shared" si="5"/>
        <v>3.5886101627423432</v>
      </c>
      <c r="N23" s="24">
        <v>34.282299999999999</v>
      </c>
      <c r="O23" s="24">
        <v>98.277500000000003</v>
      </c>
      <c r="P23" s="24">
        <v>66.005799999999994</v>
      </c>
      <c r="Q23" s="24">
        <v>32.159500000000001</v>
      </c>
      <c r="R23" s="24">
        <v>8.7293999999999997E-2</v>
      </c>
      <c r="S23" s="24">
        <v>2.4877E-2</v>
      </c>
      <c r="T23" s="24">
        <v>98.277500000000003</v>
      </c>
      <c r="U23" s="24">
        <v>2.5342E-2</v>
      </c>
      <c r="V23" s="24">
        <v>5.4860000000000004E-3</v>
      </c>
      <c r="W23" s="24">
        <v>8.5620000000000002E-3</v>
      </c>
      <c r="X23" s="24">
        <v>7.9439999999999997E-3</v>
      </c>
      <c r="Y23" s="24">
        <v>0.1905</v>
      </c>
      <c r="Z23" s="24">
        <v>7.5722999999999999E-2</v>
      </c>
      <c r="AA23" s="24">
        <v>5.4557799999999999</v>
      </c>
      <c r="AB23" s="24">
        <v>17.2136</v>
      </c>
      <c r="AC23" s="24">
        <v>4.6852</v>
      </c>
      <c r="AD23" s="24">
        <v>48.952800000000003</v>
      </c>
      <c r="AE23" s="24">
        <v>11.054</v>
      </c>
      <c r="AF23" s="21">
        <v>1.624220549462122</v>
      </c>
      <c r="AG23" s="21">
        <v>0.55511474815927786</v>
      </c>
      <c r="AH23">
        <f t="shared" si="6"/>
        <v>0.34177301127184362</v>
      </c>
      <c r="AI23" s="16"/>
      <c r="AJ23">
        <f t="shared" si="7"/>
        <v>3.5886101627423428</v>
      </c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</row>
    <row r="24" spans="1:53" customFormat="1" ht="13.5" customHeight="1" x14ac:dyDescent="0.2">
      <c r="A24" s="16" t="s">
        <v>334</v>
      </c>
      <c r="B24" s="24">
        <v>49.181399999999996</v>
      </c>
      <c r="C24" s="24">
        <v>15.108599999999999</v>
      </c>
      <c r="D24" s="24">
        <v>5.9150000000000001E-2</v>
      </c>
      <c r="E24" s="24">
        <f t="shared" si="0"/>
        <v>591.5</v>
      </c>
      <c r="F24" s="24">
        <v>7.8861116925763516E-3</v>
      </c>
      <c r="G24" s="16">
        <f t="shared" si="1"/>
        <v>78.861116925763511</v>
      </c>
      <c r="H24" s="24">
        <v>1.9212E-2</v>
      </c>
      <c r="I24" s="24">
        <f t="shared" si="2"/>
        <v>192.12</v>
      </c>
      <c r="J24" s="24">
        <v>2.4969524423133849E-3</v>
      </c>
      <c r="K24" s="16">
        <f t="shared" si="3"/>
        <v>24.969524423133848</v>
      </c>
      <c r="L24" s="24">
        <f t="shared" si="4"/>
        <v>3.0788049135956692</v>
      </c>
      <c r="M24" s="24">
        <f t="shared" si="5"/>
        <v>3.1582947111599773</v>
      </c>
      <c r="N24" s="24">
        <v>34.477600000000002</v>
      </c>
      <c r="O24" s="24">
        <v>98.8459</v>
      </c>
      <c r="P24" s="24">
        <v>66.434200000000004</v>
      </c>
      <c r="Q24" s="24">
        <v>32.322600000000001</v>
      </c>
      <c r="R24" s="24">
        <v>6.7308000000000007E-2</v>
      </c>
      <c r="S24" s="24">
        <v>2.1794999999999998E-2</v>
      </c>
      <c r="T24" s="24">
        <v>98.8459</v>
      </c>
      <c r="U24" s="24">
        <v>2.4983999999999999E-2</v>
      </c>
      <c r="V24" s="24">
        <v>5.5230000000000001E-3</v>
      </c>
      <c r="W24" s="24">
        <v>8.5039999999999994E-3</v>
      </c>
      <c r="X24" s="24">
        <v>7.8949999999999992E-3</v>
      </c>
      <c r="Y24" s="24">
        <v>0.189749</v>
      </c>
      <c r="Z24" s="24">
        <v>7.5522000000000006E-2</v>
      </c>
      <c r="AA24" s="24">
        <v>6.96868</v>
      </c>
      <c r="AB24" s="24">
        <v>19.5015</v>
      </c>
      <c r="AC24" s="24">
        <v>4.7164000000000001</v>
      </c>
      <c r="AD24" s="24">
        <v>48.865099999999998</v>
      </c>
      <c r="AE24" s="24">
        <v>11.054</v>
      </c>
      <c r="AF24" s="21">
        <v>1.4149177074799126</v>
      </c>
      <c r="AG24" s="21">
        <v>0.42559382391712486</v>
      </c>
      <c r="AH24">
        <f t="shared" si="6"/>
        <v>0.30079051358763698</v>
      </c>
      <c r="AI24" s="16"/>
      <c r="AJ24">
        <f t="shared" si="7"/>
        <v>3.1582947111599773</v>
      </c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</row>
    <row r="25" spans="1:53" customFormat="1" ht="13.5" customHeight="1" x14ac:dyDescent="0.2">
      <c r="A25" s="16" t="s">
        <v>333</v>
      </c>
      <c r="B25" s="24">
        <v>49.219000000000001</v>
      </c>
      <c r="C25" s="24">
        <v>15.2387</v>
      </c>
      <c r="D25" s="24">
        <v>0.101908</v>
      </c>
      <c r="E25" s="24">
        <f t="shared" si="0"/>
        <v>1019.08</v>
      </c>
      <c r="F25" s="24">
        <v>1.3520045525883295E-2</v>
      </c>
      <c r="G25" s="16">
        <f t="shared" si="1"/>
        <v>135.20045525883296</v>
      </c>
      <c r="H25" s="24">
        <v>3.9974999999999997E-2</v>
      </c>
      <c r="I25" s="24">
        <f t="shared" si="2"/>
        <v>399.74999999999994</v>
      </c>
      <c r="J25" s="24">
        <v>5.169968130522451E-3</v>
      </c>
      <c r="K25" s="16">
        <f t="shared" si="3"/>
        <v>51.699681305224509</v>
      </c>
      <c r="L25" s="24">
        <f t="shared" si="4"/>
        <v>2.549293308317699</v>
      </c>
      <c r="M25" s="24">
        <f t="shared" si="5"/>
        <v>2.6151119667573322</v>
      </c>
      <c r="N25" s="24">
        <v>34.647799999999997</v>
      </c>
      <c r="O25" s="24">
        <v>99.247500000000002</v>
      </c>
      <c r="P25" s="24">
        <v>66.485100000000003</v>
      </c>
      <c r="Q25" s="24">
        <v>32.601100000000002</v>
      </c>
      <c r="R25" s="24">
        <v>0.115962</v>
      </c>
      <c r="S25" s="24">
        <v>4.5349E-2</v>
      </c>
      <c r="T25" s="24">
        <v>99.247500000000002</v>
      </c>
      <c r="U25" s="24">
        <v>2.5361000000000002E-2</v>
      </c>
      <c r="V25" s="24">
        <v>5.5129999999999997E-3</v>
      </c>
      <c r="W25" s="24">
        <v>8.5380000000000005E-3</v>
      </c>
      <c r="X25" s="24">
        <v>7.8860000000000006E-3</v>
      </c>
      <c r="Y25" s="24">
        <v>0.18971399999999999</v>
      </c>
      <c r="Z25" s="24">
        <v>7.5169E-2</v>
      </c>
      <c r="AA25" s="24">
        <v>4.1474299999999999</v>
      </c>
      <c r="AB25" s="24">
        <v>9.4618000000000002</v>
      </c>
      <c r="AC25" s="24">
        <v>8.0024999999999995</v>
      </c>
      <c r="AD25" s="24">
        <v>50.613500000000002</v>
      </c>
      <c r="AE25" s="24">
        <v>11.0625</v>
      </c>
      <c r="AF25" s="21">
        <v>2.9296030356932778</v>
      </c>
      <c r="AG25" s="21">
        <v>0.72964321318336167</v>
      </c>
      <c r="AH25">
        <f t="shared" si="6"/>
        <v>0.24905873058350883</v>
      </c>
      <c r="AI25" s="16"/>
      <c r="AJ25">
        <f t="shared" si="7"/>
        <v>2.6151119667573326</v>
      </c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</row>
    <row r="26" spans="1:53" customFormat="1" ht="13.5" customHeight="1" x14ac:dyDescent="0.2">
      <c r="A26" s="16" t="s">
        <v>332</v>
      </c>
      <c r="B26" s="24">
        <v>49.0122</v>
      </c>
      <c r="C26" s="24">
        <v>15.227600000000001</v>
      </c>
      <c r="D26" s="24">
        <v>0.102115</v>
      </c>
      <c r="E26" s="24">
        <f t="shared" si="0"/>
        <v>1021.15</v>
      </c>
      <c r="F26" s="24">
        <v>1.3581261884674383E-2</v>
      </c>
      <c r="G26" s="16">
        <f t="shared" si="1"/>
        <v>135.81261884674382</v>
      </c>
      <c r="H26" s="24">
        <v>3.2726999999999999E-2</v>
      </c>
      <c r="I26" s="24">
        <f t="shared" si="2"/>
        <v>327.27</v>
      </c>
      <c r="J26" s="24">
        <v>4.2431295961355532E-3</v>
      </c>
      <c r="K26" s="16">
        <f t="shared" si="3"/>
        <v>42.431295961355531</v>
      </c>
      <c r="L26" s="24">
        <f t="shared" si="4"/>
        <v>3.1202065572768665</v>
      </c>
      <c r="M26" s="24">
        <f t="shared" si="5"/>
        <v>3.2007652787799765</v>
      </c>
      <c r="N26" s="24">
        <v>34.561700000000002</v>
      </c>
      <c r="O26" s="24">
        <v>98.936300000000003</v>
      </c>
      <c r="P26" s="24">
        <v>66.205600000000004</v>
      </c>
      <c r="Q26" s="24">
        <v>32.577300000000001</v>
      </c>
      <c r="R26" s="24">
        <v>0.116198</v>
      </c>
      <c r="S26" s="24">
        <v>3.7127E-2</v>
      </c>
      <c r="T26" s="24">
        <v>98.936300000000003</v>
      </c>
      <c r="U26" s="24">
        <v>2.4681999999999999E-2</v>
      </c>
      <c r="V26" s="24">
        <v>5.5300000000000002E-3</v>
      </c>
      <c r="W26" s="24">
        <v>8.5039999999999994E-3</v>
      </c>
      <c r="X26" s="24">
        <v>7.9000000000000008E-3</v>
      </c>
      <c r="Y26" s="24">
        <v>0.19023100000000001</v>
      </c>
      <c r="Z26" s="24">
        <v>7.5276999999999997E-2</v>
      </c>
      <c r="AA26" s="24">
        <v>4.1249700000000002</v>
      </c>
      <c r="AB26" s="24">
        <v>11.535</v>
      </c>
      <c r="AC26" s="24">
        <v>7.9932999999999996</v>
      </c>
      <c r="AD26" s="24">
        <v>50.567500000000003</v>
      </c>
      <c r="AE26" s="24">
        <v>11.0625</v>
      </c>
      <c r="AF26" s="21">
        <v>2.4044027026569941</v>
      </c>
      <c r="AG26" s="21">
        <v>0.73294690773396087</v>
      </c>
      <c r="AH26">
        <f t="shared" si="6"/>
        <v>0.30483533682773489</v>
      </c>
      <c r="AI26" s="16"/>
      <c r="AJ26">
        <f t="shared" si="7"/>
        <v>3.2007652787799761</v>
      </c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</row>
    <row r="27" spans="1:53" customFormat="1" ht="13.5" customHeight="1" x14ac:dyDescent="0.2">
      <c r="A27" s="16" t="s">
        <v>331</v>
      </c>
      <c r="B27" s="24">
        <v>49.179299999999998</v>
      </c>
      <c r="C27" s="24">
        <v>15.1272</v>
      </c>
      <c r="D27" s="24">
        <v>0.100815</v>
      </c>
      <c r="E27" s="24">
        <f t="shared" si="0"/>
        <v>1008.15</v>
      </c>
      <c r="F27" s="24">
        <v>1.3430162511550707E-2</v>
      </c>
      <c r="G27" s="16">
        <f t="shared" si="1"/>
        <v>134.30162511550708</v>
      </c>
      <c r="H27" s="24">
        <v>3.1702000000000001E-2</v>
      </c>
      <c r="I27" s="24">
        <f t="shared" si="2"/>
        <v>317.02</v>
      </c>
      <c r="J27" s="24">
        <v>4.1169187215440535E-3</v>
      </c>
      <c r="K27" s="16">
        <f t="shared" si="3"/>
        <v>41.169187215440537</v>
      </c>
      <c r="L27" s="24">
        <f t="shared" si="4"/>
        <v>3.1800832755031228</v>
      </c>
      <c r="M27" s="24">
        <f t="shared" si="5"/>
        <v>3.2621879176943565</v>
      </c>
      <c r="N27" s="24">
        <v>34.505600000000001</v>
      </c>
      <c r="O27" s="24">
        <v>98.944599999999994</v>
      </c>
      <c r="P27" s="24">
        <v>66.431399999999996</v>
      </c>
      <c r="Q27" s="24">
        <v>32.3626</v>
      </c>
      <c r="R27" s="24">
        <v>0.114719</v>
      </c>
      <c r="S27" s="24">
        <v>3.5964000000000003E-2</v>
      </c>
      <c r="T27" s="24">
        <v>98.944599999999994</v>
      </c>
      <c r="U27" s="24">
        <v>2.5398E-2</v>
      </c>
      <c r="V27" s="24">
        <v>5.4910000000000002E-3</v>
      </c>
      <c r="W27" s="24">
        <v>8.5120000000000005E-3</v>
      </c>
      <c r="X27" s="24">
        <v>7.8750000000000001E-3</v>
      </c>
      <c r="Y27" s="24">
        <v>0.18970300000000001</v>
      </c>
      <c r="Z27" s="24">
        <v>7.5426999999999994E-2</v>
      </c>
      <c r="AA27" s="24">
        <v>4.1785600000000001</v>
      </c>
      <c r="AB27" s="24">
        <v>11.8643</v>
      </c>
      <c r="AC27" s="24">
        <v>7.9390999999999998</v>
      </c>
      <c r="AD27" s="24">
        <v>50.609900000000003</v>
      </c>
      <c r="AE27" s="24">
        <v>11.0625</v>
      </c>
      <c r="AF27" s="21">
        <v>2.332884319563326</v>
      </c>
      <c r="AG27" s="21">
        <v>0.72479245056849606</v>
      </c>
      <c r="AH27">
        <f t="shared" si="6"/>
        <v>0.31068512248569796</v>
      </c>
      <c r="AI27" s="16"/>
      <c r="AJ27">
        <f t="shared" si="7"/>
        <v>3.2621879176943565</v>
      </c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</row>
    <row r="28" spans="1:53" customFormat="1" ht="13.5" customHeight="1" x14ac:dyDescent="0.2">
      <c r="A28" s="22" t="s">
        <v>741</v>
      </c>
      <c r="B28" s="23">
        <v>49.0246</v>
      </c>
      <c r="C28" s="23">
        <v>15.236800000000001</v>
      </c>
      <c r="D28" s="23">
        <v>2.2790000000000002E-3</v>
      </c>
      <c r="E28" s="24">
        <f t="shared" si="0"/>
        <v>22.790000000000003</v>
      </c>
      <c r="F28" s="23">
        <v>3.0299999999999999E-4</v>
      </c>
      <c r="G28" s="16">
        <f t="shared" si="1"/>
        <v>3.03</v>
      </c>
      <c r="H28" s="23">
        <v>5.868E-3</v>
      </c>
      <c r="I28" s="24">
        <f t="shared" si="2"/>
        <v>58.68</v>
      </c>
      <c r="J28" s="23">
        <v>7.6099999999999996E-4</v>
      </c>
      <c r="K28" s="16">
        <f t="shared" si="3"/>
        <v>7.6099999999999994</v>
      </c>
      <c r="L28" s="24">
        <f t="shared" si="4"/>
        <v>0.38837764144512615</v>
      </c>
      <c r="M28" s="24">
        <f t="shared" si="5"/>
        <v>0.39816031537450725</v>
      </c>
      <c r="N28" s="23">
        <v>34.559100000000001</v>
      </c>
      <c r="O28" s="23">
        <v>98.828599999999994</v>
      </c>
      <c r="P28" s="23">
        <v>66.222499999999997</v>
      </c>
      <c r="Q28" s="23">
        <v>32.596899999999998</v>
      </c>
      <c r="R28" s="23">
        <v>2.5929999999999998E-3</v>
      </c>
      <c r="S28" s="23">
        <v>6.6559999999999996E-3</v>
      </c>
      <c r="T28" s="23">
        <v>98.828599999999994</v>
      </c>
      <c r="U28" s="23">
        <v>2.3643000000000001E-2</v>
      </c>
      <c r="V28" s="23">
        <v>5.1799999999999997E-3</v>
      </c>
      <c r="W28" s="23">
        <v>9.0699999999999999E-3</v>
      </c>
      <c r="X28" s="23">
        <v>8.515E-3</v>
      </c>
      <c r="Y28" s="23">
        <v>0.18913099999999999</v>
      </c>
      <c r="Z28" s="23">
        <v>7.4172000000000002E-2</v>
      </c>
      <c r="AA28" s="23">
        <v>187.226</v>
      </c>
      <c r="AB28" s="23">
        <v>68.376000000000005</v>
      </c>
      <c r="AC28" s="23">
        <v>83.085400000000007</v>
      </c>
      <c r="AD28" s="23">
        <v>48.114199999999997</v>
      </c>
      <c r="AE28" s="23">
        <v>10.804</v>
      </c>
      <c r="AF28" s="21">
        <v>0.43122662536360534</v>
      </c>
      <c r="AG28" s="21">
        <v>1.6352156002086744E-2</v>
      </c>
      <c r="AH28">
        <f t="shared" si="6"/>
        <v>3.7920098250656002E-2</v>
      </c>
      <c r="AJ28">
        <f t="shared" si="7"/>
        <v>0.39816031537450725</v>
      </c>
    </row>
    <row r="29" spans="1:53" customFormat="1" ht="13.5" customHeight="1" x14ac:dyDescent="0.2">
      <c r="A29" s="22" t="s">
        <v>742</v>
      </c>
      <c r="B29" s="23">
        <v>49.231400000000001</v>
      </c>
      <c r="C29" s="23">
        <v>15.2469</v>
      </c>
      <c r="D29" s="23">
        <v>9.5049999999999996E-3</v>
      </c>
      <c r="E29" s="24">
        <f t="shared" si="0"/>
        <v>95.05</v>
      </c>
      <c r="F29" s="23">
        <v>1.261E-3</v>
      </c>
      <c r="G29" s="16">
        <f t="shared" si="1"/>
        <v>12.61</v>
      </c>
      <c r="H29" s="23">
        <v>3.5019999999999999E-3</v>
      </c>
      <c r="I29" s="24">
        <f t="shared" si="2"/>
        <v>35.019999999999996</v>
      </c>
      <c r="J29" s="23">
        <v>4.5300000000000001E-4</v>
      </c>
      <c r="K29" s="16">
        <f t="shared" si="3"/>
        <v>4.53</v>
      </c>
      <c r="L29" s="24">
        <f t="shared" si="4"/>
        <v>2.7141633352370076</v>
      </c>
      <c r="M29" s="24">
        <f t="shared" si="5"/>
        <v>2.7836644591611477</v>
      </c>
      <c r="N29" s="23">
        <v>34.643799999999999</v>
      </c>
      <c r="O29" s="23">
        <v>99.135099999999994</v>
      </c>
      <c r="P29" s="23">
        <v>66.5017</v>
      </c>
      <c r="Q29" s="23">
        <v>32.618600000000001</v>
      </c>
      <c r="R29" s="23">
        <v>1.0815999999999999E-2</v>
      </c>
      <c r="S29" s="23">
        <v>3.973E-3</v>
      </c>
      <c r="T29" s="23">
        <v>99.135099999999994</v>
      </c>
      <c r="U29" s="23">
        <v>2.4310999999999999E-2</v>
      </c>
      <c r="V29" s="23">
        <v>5.2290000000000001E-3</v>
      </c>
      <c r="W29" s="23">
        <v>9.0749999999999997E-3</v>
      </c>
      <c r="X29" s="23">
        <v>8.5260000000000006E-3</v>
      </c>
      <c r="Y29" s="23">
        <v>0.18887699999999999</v>
      </c>
      <c r="Z29" s="23">
        <v>7.4214000000000002E-2</v>
      </c>
      <c r="AA29" s="23">
        <v>45.079700000000003</v>
      </c>
      <c r="AB29" s="23">
        <v>114.57299999999999</v>
      </c>
      <c r="AC29" s="23">
        <v>83.049400000000006</v>
      </c>
      <c r="AD29" s="23">
        <v>48.127000000000002</v>
      </c>
      <c r="AE29" s="23">
        <v>10.804</v>
      </c>
      <c r="AF29" s="21">
        <v>0.25669600695100298</v>
      </c>
      <c r="AG29" s="21">
        <v>6.8053032074691044E-2</v>
      </c>
      <c r="AH29">
        <f t="shared" si="6"/>
        <v>0.26511137778501054</v>
      </c>
      <c r="AJ29">
        <f t="shared" si="7"/>
        <v>2.7836644591611477</v>
      </c>
    </row>
    <row r="30" spans="1:53" customFormat="1" ht="13.5" customHeight="1" x14ac:dyDescent="0.2">
      <c r="A30" s="22" t="s">
        <v>743</v>
      </c>
      <c r="B30" s="23">
        <v>48.945099999999996</v>
      </c>
      <c r="C30" s="23">
        <v>15.1615</v>
      </c>
      <c r="D30" s="23">
        <v>0.115677</v>
      </c>
      <c r="E30" s="24">
        <f t="shared" si="0"/>
        <v>1156.77</v>
      </c>
      <c r="F30" s="23">
        <v>1.542E-2</v>
      </c>
      <c r="G30" s="16">
        <f t="shared" si="1"/>
        <v>154.19999999999999</v>
      </c>
      <c r="H30" s="23">
        <v>0.19009899999999999</v>
      </c>
      <c r="I30" s="24">
        <f t="shared" si="2"/>
        <v>1900.99</v>
      </c>
      <c r="J30" s="23">
        <v>2.4702000000000002E-2</v>
      </c>
      <c r="K30" s="16">
        <f t="shared" si="3"/>
        <v>247.02</v>
      </c>
      <c r="L30" s="24">
        <f t="shared" si="4"/>
        <v>0.60850925044319015</v>
      </c>
      <c r="M30" s="24">
        <f t="shared" si="5"/>
        <v>0.6242409521496235</v>
      </c>
      <c r="N30" s="23">
        <v>34.485799999999998</v>
      </c>
      <c r="O30" s="23">
        <v>98.898099999999999</v>
      </c>
      <c r="P30" s="23">
        <v>66.114999999999995</v>
      </c>
      <c r="Q30" s="23">
        <v>32.435899999999997</v>
      </c>
      <c r="R30" s="23">
        <v>0.131629</v>
      </c>
      <c r="S30" s="23">
        <v>0.21565599999999999</v>
      </c>
      <c r="T30" s="23">
        <v>98.898099999999999</v>
      </c>
      <c r="U30" s="23">
        <v>2.4447E-2</v>
      </c>
      <c r="V30" s="23">
        <v>5.2180000000000004E-3</v>
      </c>
      <c r="W30" s="23">
        <v>9.1420000000000008E-3</v>
      </c>
      <c r="X30" s="23">
        <v>8.4779999999999994E-3</v>
      </c>
      <c r="Y30" s="23">
        <v>0.18961500000000001</v>
      </c>
      <c r="Z30" s="23">
        <v>7.4514999999999998E-2</v>
      </c>
      <c r="AA30" s="23">
        <v>3.9274800000000001</v>
      </c>
      <c r="AB30" s="23">
        <v>2.2859400000000001</v>
      </c>
      <c r="AC30" s="23">
        <v>83.041899999999998</v>
      </c>
      <c r="AD30" s="23">
        <v>48.133099999999999</v>
      </c>
      <c r="AE30" s="23">
        <v>10.8025</v>
      </c>
      <c r="AF30" s="21">
        <v>13.997582259831512</v>
      </c>
      <c r="AG30" s="21">
        <v>0.83217902822500855</v>
      </c>
      <c r="AH30">
        <f t="shared" si="6"/>
        <v>5.9451626200696849E-2</v>
      </c>
      <c r="AJ30">
        <f t="shared" si="7"/>
        <v>0.6242409521496235</v>
      </c>
    </row>
    <row r="31" spans="1:53" customFormat="1" ht="13.5" customHeight="1" x14ac:dyDescent="0.2">
      <c r="A31" s="22" t="s">
        <v>744</v>
      </c>
      <c r="B31" s="23">
        <v>48.063600000000001</v>
      </c>
      <c r="C31" s="23">
        <v>15.0388</v>
      </c>
      <c r="D31" s="23">
        <v>0.488315</v>
      </c>
      <c r="E31" s="24">
        <f t="shared" si="0"/>
        <v>4883.1499999999996</v>
      </c>
      <c r="F31" s="23">
        <v>6.5782999999999994E-2</v>
      </c>
      <c r="G31" s="16">
        <f t="shared" si="1"/>
        <v>657.82999999999993</v>
      </c>
      <c r="H31" s="23">
        <v>0.45302799999999999</v>
      </c>
      <c r="I31" s="24">
        <f t="shared" si="2"/>
        <v>4530.28</v>
      </c>
      <c r="J31" s="23">
        <v>5.9492999999999997E-2</v>
      </c>
      <c r="K31" s="16">
        <f t="shared" si="3"/>
        <v>594.92999999999995</v>
      </c>
      <c r="L31" s="24">
        <f t="shared" si="4"/>
        <v>1.0778914327591231</v>
      </c>
      <c r="M31" s="24">
        <f t="shared" si="5"/>
        <v>1.1057267241524213</v>
      </c>
      <c r="N31" s="23">
        <v>34.1235</v>
      </c>
      <c r="O31" s="23">
        <v>98.167100000000005</v>
      </c>
      <c r="P31" s="23">
        <v>64.924300000000002</v>
      </c>
      <c r="Q31" s="23">
        <v>32.173299999999998</v>
      </c>
      <c r="R31" s="23">
        <v>0.55565799999999999</v>
      </c>
      <c r="S31" s="23">
        <v>0.51393200000000006</v>
      </c>
      <c r="T31" s="23">
        <v>98.167100000000005</v>
      </c>
      <c r="U31" s="23">
        <v>2.3980999999999999E-2</v>
      </c>
      <c r="V31" s="23">
        <v>5.2300000000000003E-3</v>
      </c>
      <c r="W31" s="23">
        <v>9.136E-3</v>
      </c>
      <c r="X31" s="23">
        <v>8.5730000000000008E-3</v>
      </c>
      <c r="Y31" s="23">
        <v>0.19132299999999999</v>
      </c>
      <c r="Z31" s="23">
        <v>7.4884999999999993E-2</v>
      </c>
      <c r="AA31" s="23">
        <v>1.07674</v>
      </c>
      <c r="AB31" s="23">
        <v>1.06769</v>
      </c>
      <c r="AC31" s="23">
        <v>82.962000000000003</v>
      </c>
      <c r="AD31" s="23">
        <v>48.104300000000002</v>
      </c>
      <c r="AE31" s="23">
        <v>10.801500000000001</v>
      </c>
      <c r="AF31" s="21">
        <v>33.712175588379729</v>
      </c>
      <c r="AG31" s="21">
        <v>3.5501448128226807</v>
      </c>
      <c r="AH31">
        <f t="shared" si="6"/>
        <v>0.10530749650124575</v>
      </c>
      <c r="AJ31">
        <f t="shared" si="7"/>
        <v>1.1057267241524213</v>
      </c>
    </row>
    <row r="32" spans="1:53" customFormat="1" ht="13.5" customHeight="1" x14ac:dyDescent="0.2">
      <c r="A32" s="22" t="s">
        <v>745</v>
      </c>
      <c r="B32" s="23">
        <v>48.035299999999999</v>
      </c>
      <c r="C32" s="23">
        <v>15.065</v>
      </c>
      <c r="D32" s="23">
        <v>0.53070300000000004</v>
      </c>
      <c r="E32" s="24">
        <f t="shared" si="0"/>
        <v>5307.0300000000007</v>
      </c>
      <c r="F32" s="23">
        <v>7.1425000000000002E-2</v>
      </c>
      <c r="G32" s="16">
        <f t="shared" si="1"/>
        <v>714.25</v>
      </c>
      <c r="H32" s="23">
        <v>0.50339299999999998</v>
      </c>
      <c r="I32" s="24">
        <f t="shared" si="2"/>
        <v>5033.9299999999994</v>
      </c>
      <c r="J32" s="23">
        <v>6.6044000000000005E-2</v>
      </c>
      <c r="K32" s="16">
        <f t="shared" si="3"/>
        <v>660.44</v>
      </c>
      <c r="L32" s="24">
        <f t="shared" si="4"/>
        <v>1.0542518469664857</v>
      </c>
      <c r="M32" s="24">
        <f t="shared" si="5"/>
        <v>1.0814759857064986</v>
      </c>
      <c r="N32" s="23">
        <v>34.156100000000002</v>
      </c>
      <c r="O32" s="23">
        <v>98.290400000000005</v>
      </c>
      <c r="P32" s="23">
        <v>64.885999999999996</v>
      </c>
      <c r="Q32" s="23">
        <v>32.229399999999998</v>
      </c>
      <c r="R32" s="23">
        <v>0.60389099999999996</v>
      </c>
      <c r="S32" s="23">
        <v>0.57106800000000002</v>
      </c>
      <c r="T32" s="23">
        <v>98.290400000000005</v>
      </c>
      <c r="U32" s="23">
        <v>2.3286000000000001E-2</v>
      </c>
      <c r="V32" s="23">
        <v>5.1989999999999996E-3</v>
      </c>
      <c r="W32" s="23">
        <v>9.1920000000000005E-3</v>
      </c>
      <c r="X32" s="23">
        <v>8.5459999999999998E-3</v>
      </c>
      <c r="Y32" s="23">
        <v>0.19131999999999999</v>
      </c>
      <c r="Z32" s="23">
        <v>7.4807999999999999E-2</v>
      </c>
      <c r="AA32" s="23">
        <v>1.0089600000000001</v>
      </c>
      <c r="AB32" s="23">
        <v>0.97505299999999995</v>
      </c>
      <c r="AC32" s="23">
        <v>82.935000000000002</v>
      </c>
      <c r="AD32" s="23">
        <v>48.097299999999997</v>
      </c>
      <c r="AE32" s="23">
        <v>10.801500000000001</v>
      </c>
      <c r="AF32" s="21">
        <v>37.424351176759473</v>
      </c>
      <c r="AG32" s="21">
        <v>3.8546295130331543</v>
      </c>
      <c r="AH32">
        <f t="shared" si="6"/>
        <v>0.10299789820877055</v>
      </c>
      <c r="AJ32">
        <f t="shared" si="7"/>
        <v>1.0814759857064986</v>
      </c>
    </row>
    <row r="33" spans="1:36" customFormat="1" ht="13.5" customHeight="1" x14ac:dyDescent="0.2">
      <c r="A33" s="22" t="s">
        <v>746</v>
      </c>
      <c r="B33" s="23">
        <v>48.698500000000003</v>
      </c>
      <c r="C33" s="23">
        <v>15.1586</v>
      </c>
      <c r="D33" s="23">
        <v>0.27207900000000002</v>
      </c>
      <c r="E33" s="24">
        <f t="shared" si="0"/>
        <v>2720.79</v>
      </c>
      <c r="F33" s="23">
        <v>3.6319999999999998E-2</v>
      </c>
      <c r="G33" s="16">
        <f t="shared" si="1"/>
        <v>363.2</v>
      </c>
      <c r="H33" s="23">
        <v>0.33258799999999999</v>
      </c>
      <c r="I33" s="24">
        <f t="shared" si="2"/>
        <v>3325.88</v>
      </c>
      <c r="J33" s="23">
        <v>4.3279999999999999E-2</v>
      </c>
      <c r="K33" s="16">
        <f t="shared" si="3"/>
        <v>432.8</v>
      </c>
      <c r="L33" s="24">
        <f t="shared" si="4"/>
        <v>0.81806619601428787</v>
      </c>
      <c r="M33" s="24">
        <f t="shared" si="5"/>
        <v>0.83918669131238444</v>
      </c>
      <c r="N33" s="23">
        <v>34.436700000000002</v>
      </c>
      <c r="O33" s="23">
        <v>98.898399999999995</v>
      </c>
      <c r="P33" s="23">
        <v>65.781899999999993</v>
      </c>
      <c r="Q33" s="23">
        <v>32.429600000000001</v>
      </c>
      <c r="R33" s="23">
        <v>0.30960100000000002</v>
      </c>
      <c r="S33" s="23">
        <v>0.37730000000000002</v>
      </c>
      <c r="T33" s="23">
        <v>98.898399999999995</v>
      </c>
      <c r="U33" s="23">
        <v>2.4452000000000002E-2</v>
      </c>
      <c r="V33" s="23">
        <v>5.3E-3</v>
      </c>
      <c r="W33" s="23">
        <v>9.1020000000000007E-3</v>
      </c>
      <c r="X33" s="23">
        <v>8.574E-3</v>
      </c>
      <c r="Y33" s="23">
        <v>0.19006300000000001</v>
      </c>
      <c r="Z33" s="23">
        <v>7.4582999999999997E-2</v>
      </c>
      <c r="AA33" s="23">
        <v>1.7791399999999999</v>
      </c>
      <c r="AB33" s="23">
        <v>1.3941300000000001</v>
      </c>
      <c r="AC33" s="23">
        <v>83.143699999999995</v>
      </c>
      <c r="AD33" s="23">
        <v>47.813699999999997</v>
      </c>
      <c r="AE33" s="23">
        <v>10.801500000000001</v>
      </c>
      <c r="AF33" s="21">
        <v>24.524951834082579</v>
      </c>
      <c r="AG33" s="21">
        <v>1.9601000197880876</v>
      </c>
      <c r="AH33">
        <f t="shared" si="6"/>
        <v>7.9922685803774596E-2</v>
      </c>
      <c r="AJ33">
        <f t="shared" si="7"/>
        <v>0.83918669131238444</v>
      </c>
    </row>
    <row r="34" spans="1:36" customFormat="1" ht="13.5" customHeight="1" x14ac:dyDescent="0.2">
      <c r="A34" s="22" t="s">
        <v>747</v>
      </c>
      <c r="B34" s="23">
        <v>48.972200000000001</v>
      </c>
      <c r="C34" s="23">
        <v>15.278</v>
      </c>
      <c r="D34" s="23">
        <v>0.26331500000000002</v>
      </c>
      <c r="E34" s="24">
        <f t="shared" si="0"/>
        <v>2633.15</v>
      </c>
      <c r="F34" s="23">
        <v>3.4918999999999999E-2</v>
      </c>
      <c r="G34" s="16">
        <f t="shared" si="1"/>
        <v>349.19</v>
      </c>
      <c r="H34" s="23">
        <v>0.31146800000000002</v>
      </c>
      <c r="I34" s="24">
        <f t="shared" si="2"/>
        <v>3114.6800000000003</v>
      </c>
      <c r="J34" s="23">
        <v>4.0265000000000002E-2</v>
      </c>
      <c r="K34" s="16">
        <f t="shared" si="3"/>
        <v>402.65000000000003</v>
      </c>
      <c r="L34" s="24">
        <f t="shared" si="4"/>
        <v>0.84539984845955274</v>
      </c>
      <c r="M34" s="24">
        <f t="shared" si="5"/>
        <v>0.86722960387433246</v>
      </c>
      <c r="N34" s="23">
        <v>34.6648</v>
      </c>
      <c r="O34" s="23">
        <v>99.489800000000002</v>
      </c>
      <c r="P34" s="23">
        <v>66.151700000000005</v>
      </c>
      <c r="Q34" s="23">
        <v>32.685099999999998</v>
      </c>
      <c r="R34" s="23">
        <v>0.29962800000000001</v>
      </c>
      <c r="S34" s="23">
        <v>0.35334100000000002</v>
      </c>
      <c r="T34" s="23">
        <v>99.489800000000002</v>
      </c>
      <c r="U34" s="23">
        <v>2.4406000000000001E-2</v>
      </c>
      <c r="V34" s="23">
        <v>5.3369999999999997E-3</v>
      </c>
      <c r="W34" s="23">
        <v>9.1400000000000006E-3</v>
      </c>
      <c r="X34" s="23">
        <v>8.5120000000000005E-3</v>
      </c>
      <c r="Y34" s="23">
        <v>0.18951599999999999</v>
      </c>
      <c r="Z34" s="23">
        <v>7.4292999999999998E-2</v>
      </c>
      <c r="AA34" s="23">
        <v>1.83789</v>
      </c>
      <c r="AB34" s="23">
        <v>1.4688600000000001</v>
      </c>
      <c r="AC34" s="23">
        <v>83.149900000000002</v>
      </c>
      <c r="AD34" s="23">
        <v>47.832599999999999</v>
      </c>
      <c r="AE34" s="23">
        <v>10.804500000000001</v>
      </c>
      <c r="AF34" s="21">
        <v>22.816478410335836</v>
      </c>
      <c r="AG34" s="21">
        <v>1.8844915360952708</v>
      </c>
      <c r="AH34">
        <f t="shared" si="6"/>
        <v>8.2593444185567147E-2</v>
      </c>
      <c r="AJ34">
        <f t="shared" si="7"/>
        <v>0.86722960387433246</v>
      </c>
    </row>
    <row r="35" spans="1:36" customFormat="1" ht="13.5" customHeight="1" x14ac:dyDescent="0.2">
      <c r="A35" s="22" t="s">
        <v>748</v>
      </c>
      <c r="B35" s="23">
        <v>49.346600000000002</v>
      </c>
      <c r="C35" s="23">
        <v>15.257899999999999</v>
      </c>
      <c r="D35" s="23">
        <v>0.24649299999999999</v>
      </c>
      <c r="E35" s="24">
        <f t="shared" si="0"/>
        <v>2464.9299999999998</v>
      </c>
      <c r="F35" s="23">
        <v>3.2590000000000001E-2</v>
      </c>
      <c r="G35" s="16">
        <f t="shared" si="1"/>
        <v>325.90000000000003</v>
      </c>
      <c r="H35" s="23">
        <v>0.296624</v>
      </c>
      <c r="I35" s="24">
        <f t="shared" si="2"/>
        <v>2966.24</v>
      </c>
      <c r="J35" s="23">
        <v>3.8231000000000001E-2</v>
      </c>
      <c r="K35" s="16">
        <f t="shared" si="3"/>
        <v>382.31</v>
      </c>
      <c r="L35" s="24">
        <f t="shared" si="4"/>
        <v>0.83099479475699878</v>
      </c>
      <c r="M35" s="24">
        <f t="shared" si="5"/>
        <v>0.85244958279929894</v>
      </c>
      <c r="N35" s="23">
        <v>34.768900000000002</v>
      </c>
      <c r="O35" s="23">
        <v>99.916499999999999</v>
      </c>
      <c r="P35" s="23">
        <v>66.657399999999996</v>
      </c>
      <c r="Q35" s="23">
        <v>32.642099999999999</v>
      </c>
      <c r="R35" s="23">
        <v>0.28048600000000001</v>
      </c>
      <c r="S35" s="23">
        <v>0.33650099999999999</v>
      </c>
      <c r="T35" s="23">
        <v>99.916499999999999</v>
      </c>
      <c r="U35" s="23">
        <v>2.4711E-2</v>
      </c>
      <c r="V35" s="23">
        <v>5.3309999999999998E-3</v>
      </c>
      <c r="W35" s="23">
        <v>9.103E-3</v>
      </c>
      <c r="X35" s="23">
        <v>8.5100000000000002E-3</v>
      </c>
      <c r="Y35" s="23">
        <v>0.188828</v>
      </c>
      <c r="Z35" s="23">
        <v>7.4358999999999995E-2</v>
      </c>
      <c r="AA35" s="23">
        <v>1.9438</v>
      </c>
      <c r="AB35" s="23">
        <v>1.5336099999999999</v>
      </c>
      <c r="AC35" s="23">
        <v>83.078000000000003</v>
      </c>
      <c r="AD35" s="23">
        <v>48.204799999999999</v>
      </c>
      <c r="AE35" s="23">
        <v>10.8</v>
      </c>
      <c r="AF35" s="21">
        <v>21.663896339390273</v>
      </c>
      <c r="AG35" s="21">
        <v>1.758801201676591</v>
      </c>
      <c r="AH35">
        <f t="shared" si="6"/>
        <v>8.1185820598608543E-2</v>
      </c>
      <c r="AJ35">
        <f t="shared" si="7"/>
        <v>0.85244958279929905</v>
      </c>
    </row>
    <row r="36" spans="1:36" customFormat="1" ht="13.5" customHeight="1" x14ac:dyDescent="0.2">
      <c r="A36" s="22" t="s">
        <v>749</v>
      </c>
      <c r="B36" s="23">
        <v>49.128300000000003</v>
      </c>
      <c r="C36" s="23">
        <v>15.281499999999999</v>
      </c>
      <c r="D36" s="23">
        <v>0.19878599999999999</v>
      </c>
      <c r="E36" s="24">
        <f t="shared" si="0"/>
        <v>1987.86</v>
      </c>
      <c r="F36" s="23">
        <v>2.6329999999999999E-2</v>
      </c>
      <c r="G36" s="16">
        <f t="shared" si="1"/>
        <v>263.3</v>
      </c>
      <c r="H36" s="23">
        <v>0.24462</v>
      </c>
      <c r="I36" s="24">
        <f t="shared" si="2"/>
        <v>2446.1999999999998</v>
      </c>
      <c r="J36" s="23">
        <v>3.1586000000000003E-2</v>
      </c>
      <c r="K36" s="16">
        <f t="shared" si="3"/>
        <v>315.86</v>
      </c>
      <c r="L36" s="24">
        <f t="shared" si="4"/>
        <v>0.81263183713514842</v>
      </c>
      <c r="M36" s="24">
        <f t="shared" si="5"/>
        <v>0.83359716330019618</v>
      </c>
      <c r="N36" s="23">
        <v>34.705599999999997</v>
      </c>
      <c r="O36" s="23">
        <v>99.558800000000005</v>
      </c>
      <c r="P36" s="23">
        <v>66.362499999999997</v>
      </c>
      <c r="Q36" s="23">
        <v>32.692599999999999</v>
      </c>
      <c r="R36" s="23">
        <v>0.22620000000000001</v>
      </c>
      <c r="S36" s="23">
        <v>0.27750599999999997</v>
      </c>
      <c r="T36" s="23">
        <v>99.558800000000005</v>
      </c>
      <c r="U36" s="23">
        <v>2.4636000000000002E-2</v>
      </c>
      <c r="V36" s="23">
        <v>5.3309999999999998E-3</v>
      </c>
      <c r="W36" s="23">
        <v>9.0830000000000008E-3</v>
      </c>
      <c r="X36" s="23">
        <v>8.5349999999999992E-3</v>
      </c>
      <c r="Y36" s="23">
        <v>0.18921099999999999</v>
      </c>
      <c r="Z36" s="23">
        <v>7.4262999999999996E-2</v>
      </c>
      <c r="AA36" s="23">
        <v>2.3579699999999999</v>
      </c>
      <c r="AB36" s="23">
        <v>1.8263</v>
      </c>
      <c r="AC36" s="23">
        <v>83.068700000000007</v>
      </c>
      <c r="AD36" s="23">
        <v>48.206000000000003</v>
      </c>
      <c r="AE36" s="23">
        <v>10.8005</v>
      </c>
      <c r="AF36" s="21">
        <v>17.898454912923576</v>
      </c>
      <c r="AG36" s="21">
        <v>1.4209645793232475</v>
      </c>
      <c r="AH36">
        <f t="shared" si="6"/>
        <v>7.9390348844985512E-2</v>
      </c>
      <c r="AJ36">
        <f t="shared" si="7"/>
        <v>0.83359716330019629</v>
      </c>
    </row>
    <row r="37" spans="1:36" customFormat="1" ht="13.5" customHeight="1" x14ac:dyDescent="0.2">
      <c r="A37" s="22" t="s">
        <v>750</v>
      </c>
      <c r="B37" s="23">
        <v>49.743899999999996</v>
      </c>
      <c r="C37" s="23">
        <v>15.561199999999999</v>
      </c>
      <c r="D37" s="23">
        <v>0.64878599999999997</v>
      </c>
      <c r="E37" s="24">
        <f t="shared" si="0"/>
        <v>6487.86</v>
      </c>
      <c r="F37" s="23">
        <v>8.4401000000000004E-2</v>
      </c>
      <c r="G37" s="16">
        <f t="shared" si="1"/>
        <v>844.01</v>
      </c>
      <c r="H37" s="23">
        <v>0.49767</v>
      </c>
      <c r="I37" s="24">
        <f t="shared" si="2"/>
        <v>4976.7</v>
      </c>
      <c r="J37" s="23">
        <v>6.3113000000000002E-2</v>
      </c>
      <c r="K37" s="16">
        <f t="shared" si="3"/>
        <v>631.13</v>
      </c>
      <c r="L37" s="24">
        <f t="shared" si="4"/>
        <v>1.3036469949966845</v>
      </c>
      <c r="M37" s="24">
        <f t="shared" si="5"/>
        <v>1.3372997639155166</v>
      </c>
      <c r="N37" s="23">
        <v>35.336399999999998</v>
      </c>
      <c r="O37" s="23">
        <v>101.788</v>
      </c>
      <c r="P37" s="23">
        <v>67.194100000000006</v>
      </c>
      <c r="Q37" s="23">
        <v>33.290999999999997</v>
      </c>
      <c r="R37" s="23">
        <v>0.738259</v>
      </c>
      <c r="S37" s="23">
        <v>0.56457500000000005</v>
      </c>
      <c r="T37" s="23">
        <v>101.788</v>
      </c>
      <c r="U37" s="23">
        <v>2.6002999999999998E-2</v>
      </c>
      <c r="V37" s="23">
        <v>5.5250000000000004E-3</v>
      </c>
      <c r="W37" s="23">
        <v>8.9700000000000005E-3</v>
      </c>
      <c r="X37" s="23">
        <v>8.4130000000000003E-3</v>
      </c>
      <c r="Y37" s="23">
        <v>0.188253</v>
      </c>
      <c r="Z37" s="23">
        <v>7.3771000000000003E-2</v>
      </c>
      <c r="AA37" s="23">
        <v>0.84429500000000002</v>
      </c>
      <c r="AB37" s="23">
        <v>0.97408499999999998</v>
      </c>
      <c r="AC37" s="23">
        <v>83.149600000000007</v>
      </c>
      <c r="AD37" s="23">
        <v>47.9983</v>
      </c>
      <c r="AE37" s="23">
        <v>10.8055</v>
      </c>
      <c r="AF37" s="21">
        <v>35.763477012579798</v>
      </c>
      <c r="AG37" s="21">
        <v>4.5549119430103078</v>
      </c>
      <c r="AH37">
        <f t="shared" si="6"/>
        <v>0.12736211139113007</v>
      </c>
      <c r="AJ37">
        <f t="shared" si="7"/>
        <v>1.3372997639155166</v>
      </c>
    </row>
    <row r="38" spans="1:36" customFormat="1" ht="13.5" customHeight="1" x14ac:dyDescent="0.2">
      <c r="A38" s="22" t="s">
        <v>751</v>
      </c>
      <c r="B38" s="23">
        <v>49.390500000000003</v>
      </c>
      <c r="C38" s="23">
        <v>15.5328</v>
      </c>
      <c r="D38" s="23">
        <v>0.61821199999999998</v>
      </c>
      <c r="E38" s="24">
        <f t="shared" si="0"/>
        <v>6182.12</v>
      </c>
      <c r="F38" s="23">
        <v>8.0795000000000006E-2</v>
      </c>
      <c r="G38" s="16">
        <f t="shared" si="1"/>
        <v>807.95</v>
      </c>
      <c r="H38" s="23">
        <v>0.48469099999999998</v>
      </c>
      <c r="I38" s="24">
        <f t="shared" si="2"/>
        <v>4846.91</v>
      </c>
      <c r="J38" s="23">
        <v>6.1749999999999999E-2</v>
      </c>
      <c r="K38" s="16">
        <f t="shared" si="3"/>
        <v>617.5</v>
      </c>
      <c r="L38" s="24">
        <f t="shared" si="4"/>
        <v>1.2754765407238839</v>
      </c>
      <c r="M38" s="24">
        <f t="shared" si="5"/>
        <v>1.3084210526315792</v>
      </c>
      <c r="N38" s="23">
        <v>35.173999999999999</v>
      </c>
      <c r="O38" s="23">
        <v>101.2</v>
      </c>
      <c r="P38" s="23">
        <v>66.7166</v>
      </c>
      <c r="Q38" s="23">
        <v>33.230200000000004</v>
      </c>
      <c r="R38" s="23">
        <v>0.70346799999999998</v>
      </c>
      <c r="S38" s="23">
        <v>0.54985200000000001</v>
      </c>
      <c r="T38" s="23">
        <v>101.2</v>
      </c>
      <c r="U38" s="23">
        <v>2.5468000000000001E-2</v>
      </c>
      <c r="V38" s="23">
        <v>5.5250000000000004E-3</v>
      </c>
      <c r="W38" s="23">
        <v>9.0609999999999996E-3</v>
      </c>
      <c r="X38" s="23">
        <v>8.515E-3</v>
      </c>
      <c r="Y38" s="23">
        <v>0.188887</v>
      </c>
      <c r="Z38" s="23">
        <v>7.3832999999999996E-2</v>
      </c>
      <c r="AA38" s="23">
        <v>0.88285400000000003</v>
      </c>
      <c r="AB38" s="23">
        <v>1.00387</v>
      </c>
      <c r="AC38" s="23">
        <v>83.146500000000003</v>
      </c>
      <c r="AD38" s="23">
        <v>47.991199999999999</v>
      </c>
      <c r="AE38" s="23">
        <v>10.8055</v>
      </c>
      <c r="AF38" s="21">
        <v>34.991122360318833</v>
      </c>
      <c r="AG38" s="21">
        <v>4.3603050963320085</v>
      </c>
      <c r="AH38">
        <f t="shared" si="6"/>
        <v>0.12461175298785923</v>
      </c>
      <c r="AJ38">
        <f t="shared" si="7"/>
        <v>1.3084210526315789</v>
      </c>
    </row>
    <row r="39" spans="1:36" customFormat="1" ht="13.5" customHeight="1" x14ac:dyDescent="0.2">
      <c r="A39" s="22" t="s">
        <v>752</v>
      </c>
      <c r="B39" s="23">
        <v>49.653399999999998</v>
      </c>
      <c r="C39" s="23">
        <v>15.366</v>
      </c>
      <c r="D39" s="23">
        <v>0.138795</v>
      </c>
      <c r="E39" s="24">
        <f t="shared" si="0"/>
        <v>1387.95</v>
      </c>
      <c r="F39" s="23">
        <v>1.8245000000000001E-2</v>
      </c>
      <c r="G39" s="16">
        <f t="shared" si="1"/>
        <v>182.45000000000002</v>
      </c>
      <c r="H39" s="23">
        <v>0.19336800000000001</v>
      </c>
      <c r="I39" s="24">
        <f t="shared" si="2"/>
        <v>1933.68</v>
      </c>
      <c r="J39" s="23">
        <v>2.4778000000000001E-2</v>
      </c>
      <c r="K39" s="16">
        <f t="shared" si="3"/>
        <v>247.78</v>
      </c>
      <c r="L39" s="24">
        <f t="shared" si="4"/>
        <v>0.7177764676678664</v>
      </c>
      <c r="M39" s="24">
        <f t="shared" si="5"/>
        <v>0.73633868754540321</v>
      </c>
      <c r="N39" s="23">
        <v>34.9709</v>
      </c>
      <c r="O39" s="23">
        <v>100.322</v>
      </c>
      <c r="P39" s="23">
        <v>67.071799999999996</v>
      </c>
      <c r="Q39" s="23">
        <v>32.8733</v>
      </c>
      <c r="R39" s="23">
        <v>0.15793599999999999</v>
      </c>
      <c r="S39" s="23">
        <v>0.219364</v>
      </c>
      <c r="T39" s="23">
        <v>100.322</v>
      </c>
      <c r="U39" s="23">
        <v>2.4969999999999999E-2</v>
      </c>
      <c r="V39" s="23">
        <v>5.3699999999999998E-3</v>
      </c>
      <c r="W39" s="23">
        <v>9.0620000000000006E-3</v>
      </c>
      <c r="X39" s="23">
        <v>8.5229999999999993E-3</v>
      </c>
      <c r="Y39" s="23">
        <v>0.18818399999999999</v>
      </c>
      <c r="Z39" s="23">
        <v>7.4057999999999999E-2</v>
      </c>
      <c r="AA39" s="23">
        <v>3.28226</v>
      </c>
      <c r="AB39" s="23">
        <v>2.2602899999999999</v>
      </c>
      <c r="AC39" s="23">
        <v>83.150599999999997</v>
      </c>
      <c r="AD39" s="23">
        <v>47.955500000000001</v>
      </c>
      <c r="AE39" s="23">
        <v>10.805</v>
      </c>
      <c r="AF39" s="21">
        <v>14.040648256582674</v>
      </c>
      <c r="AG39" s="21">
        <v>0.98463724837647748</v>
      </c>
      <c r="AH39">
        <f t="shared" si="6"/>
        <v>7.0127620205488031E-2</v>
      </c>
      <c r="AJ39">
        <f t="shared" si="7"/>
        <v>0.73633868754540321</v>
      </c>
    </row>
    <row r="40" spans="1:36" customFormat="1" ht="13.5" customHeight="1" x14ac:dyDescent="0.2">
      <c r="A40" s="22" t="s">
        <v>753</v>
      </c>
      <c r="B40" s="23">
        <v>48.796700000000001</v>
      </c>
      <c r="C40" s="23">
        <v>15.230700000000001</v>
      </c>
      <c r="D40" s="23">
        <v>0.39078099999999999</v>
      </c>
      <c r="E40" s="24">
        <f t="shared" si="0"/>
        <v>3907.81</v>
      </c>
      <c r="F40" s="23">
        <v>5.1958999999999998E-2</v>
      </c>
      <c r="G40" s="16">
        <f t="shared" si="1"/>
        <v>519.59</v>
      </c>
      <c r="H40" s="23">
        <v>0.36038100000000001</v>
      </c>
      <c r="I40" s="24">
        <f t="shared" si="2"/>
        <v>3603.81</v>
      </c>
      <c r="J40" s="23">
        <v>4.6711000000000003E-2</v>
      </c>
      <c r="K40" s="16">
        <f t="shared" si="3"/>
        <v>467.11</v>
      </c>
      <c r="L40" s="24">
        <f t="shared" si="4"/>
        <v>1.0843551685577208</v>
      </c>
      <c r="M40" s="24">
        <f t="shared" si="5"/>
        <v>1.1123504099676735</v>
      </c>
      <c r="N40" s="23">
        <v>34.573399999999999</v>
      </c>
      <c r="O40" s="23">
        <v>99.351900000000001</v>
      </c>
      <c r="P40" s="23">
        <v>65.914599999999993</v>
      </c>
      <c r="Q40" s="23">
        <v>32.583799999999997</v>
      </c>
      <c r="R40" s="23">
        <v>0.44467299999999998</v>
      </c>
      <c r="S40" s="23">
        <v>0.408829</v>
      </c>
      <c r="T40" s="23">
        <v>99.351900000000001</v>
      </c>
      <c r="U40" s="23">
        <v>2.4482E-2</v>
      </c>
      <c r="V40" s="23">
        <v>5.287E-3</v>
      </c>
      <c r="W40" s="23">
        <v>9.1090000000000008E-3</v>
      </c>
      <c r="X40" s="23">
        <v>8.5439999999999995E-3</v>
      </c>
      <c r="Y40" s="23">
        <v>0.189882</v>
      </c>
      <c r="Z40" s="23">
        <v>7.4399999999999994E-2</v>
      </c>
      <c r="AA40" s="23">
        <v>1.2972999999999999</v>
      </c>
      <c r="AB40" s="23">
        <v>1.2963199999999999</v>
      </c>
      <c r="AC40" s="23">
        <v>83.141000000000005</v>
      </c>
      <c r="AD40" s="23">
        <v>47.950200000000002</v>
      </c>
      <c r="AE40" s="23">
        <v>10.805</v>
      </c>
      <c r="AF40" s="21">
        <v>26.469154924256731</v>
      </c>
      <c r="AG40" s="21">
        <v>2.8040979330443077</v>
      </c>
      <c r="AH40">
        <f t="shared" si="6"/>
        <v>0.10593832485655182</v>
      </c>
      <c r="AJ40">
        <f t="shared" si="7"/>
        <v>1.1123504099676735</v>
      </c>
    </row>
    <row r="41" spans="1:36" customFormat="1" ht="13.5" customHeight="1" x14ac:dyDescent="0.2">
      <c r="A41" s="16" t="s">
        <v>330</v>
      </c>
      <c r="B41" s="16">
        <v>48.899500000000003</v>
      </c>
      <c r="C41" s="16">
        <v>15.2865</v>
      </c>
      <c r="D41" s="16">
        <v>0.152889</v>
      </c>
      <c r="E41" s="16">
        <v>1528.8899999999999</v>
      </c>
      <c r="F41" s="16">
        <v>2.0314199647866595E-2</v>
      </c>
      <c r="G41" s="16"/>
      <c r="H41" s="16">
        <v>2.8524999999999998E-2</v>
      </c>
      <c r="I41" s="16">
        <v>285.25</v>
      </c>
      <c r="J41" s="16">
        <v>3.6946954634856544E-3</v>
      </c>
      <c r="K41" s="16"/>
      <c r="L41" s="16">
        <v>5.3598247151621381</v>
      </c>
      <c r="M41" s="16">
        <v>5.4982067801338479</v>
      </c>
      <c r="N41" s="24">
        <v>34.595700000000001</v>
      </c>
      <c r="O41" s="24">
        <v>98.963099999999997</v>
      </c>
      <c r="P41" s="16">
        <v>66.0535</v>
      </c>
      <c r="Q41" s="16">
        <v>32.703299999999999</v>
      </c>
      <c r="R41" s="16">
        <v>0.17397399999999999</v>
      </c>
      <c r="S41" s="16">
        <v>3.236E-2</v>
      </c>
      <c r="T41" s="16">
        <v>98.963099999999997</v>
      </c>
      <c r="U41" s="16">
        <v>2.5242000000000001E-2</v>
      </c>
      <c r="V41" s="16">
        <v>5.4879999999999998E-3</v>
      </c>
      <c r="W41" s="16">
        <v>8.5129999999999997E-3</v>
      </c>
      <c r="X41" s="16">
        <v>7.8670000000000007E-3</v>
      </c>
      <c r="Y41" s="16">
        <v>0.19042899999999999</v>
      </c>
      <c r="Z41" s="16">
        <v>7.4995999999999993E-2</v>
      </c>
      <c r="AA41" s="16">
        <v>2.8247300000000002</v>
      </c>
      <c r="AB41" s="16">
        <v>13.151999999999999</v>
      </c>
      <c r="AC41" s="16">
        <v>5.7346000000000004</v>
      </c>
      <c r="AD41" s="16">
        <v>50.685899999999997</v>
      </c>
      <c r="AE41" s="16">
        <v>11.064</v>
      </c>
      <c r="AF41" s="21">
        <v>2.0936281950921694</v>
      </c>
      <c r="AG41" s="21">
        <v>1.0963068042886146</v>
      </c>
      <c r="AH41" s="16">
        <v>1.9097101166408514</v>
      </c>
    </row>
    <row r="42" spans="1:36" customFormat="1" ht="13.5" customHeight="1" x14ac:dyDescent="0.2">
      <c r="A42" s="16" t="s">
        <v>329</v>
      </c>
      <c r="B42" s="16">
        <v>49.145899999999997</v>
      </c>
      <c r="C42" s="16">
        <v>15.360099999999999</v>
      </c>
      <c r="D42" s="16">
        <v>0.19454299999999999</v>
      </c>
      <c r="E42" s="16">
        <v>1945.4299999999998</v>
      </c>
      <c r="F42" s="16">
        <v>2.5717272187293822E-2</v>
      </c>
      <c r="G42" s="16"/>
      <c r="H42" s="16">
        <v>3.4890999999999998E-2</v>
      </c>
      <c r="I42" s="16">
        <v>348.90999999999997</v>
      </c>
      <c r="J42" s="16">
        <v>4.4962683929064143E-3</v>
      </c>
      <c r="K42" s="16"/>
      <c r="L42" s="16">
        <v>5.575735863116563</v>
      </c>
      <c r="M42" s="16">
        <v>5.7196924071229711</v>
      </c>
      <c r="N42" s="24">
        <v>34.772500000000001</v>
      </c>
      <c r="O42" s="24">
        <v>99.507900000000006</v>
      </c>
      <c r="P42" s="16">
        <v>66.386300000000006</v>
      </c>
      <c r="Q42" s="16">
        <v>32.860700000000001</v>
      </c>
      <c r="R42" s="16">
        <v>0.22137200000000001</v>
      </c>
      <c r="S42" s="16">
        <v>3.9581999999999999E-2</v>
      </c>
      <c r="T42" s="16">
        <v>99.507900000000006</v>
      </c>
      <c r="U42" s="16">
        <v>2.564E-2</v>
      </c>
      <c r="V42" s="16">
        <v>5.4860000000000004E-3</v>
      </c>
      <c r="W42" s="16">
        <v>8.5009999999999999E-3</v>
      </c>
      <c r="X42" s="16">
        <v>7.894E-3</v>
      </c>
      <c r="Y42" s="16">
        <v>0.189998</v>
      </c>
      <c r="Z42" s="16">
        <v>7.4815000000000006E-2</v>
      </c>
      <c r="AA42" s="16">
        <v>2.2599</v>
      </c>
      <c r="AB42" s="16">
        <v>10.822699999999999</v>
      </c>
      <c r="AC42" s="16">
        <v>5.766</v>
      </c>
      <c r="AD42" s="16">
        <v>50.6676</v>
      </c>
      <c r="AE42" s="16">
        <v>11.064</v>
      </c>
      <c r="AF42" s="21">
        <v>2.5478457894902422</v>
      </c>
      <c r="AG42" s="21">
        <v>1.387897184009093</v>
      </c>
      <c r="AH42" s="16">
        <v>1.8357597514035662</v>
      </c>
    </row>
    <row r="43" spans="1:36" customFormat="1" ht="13.5" customHeight="1" x14ac:dyDescent="0.2">
      <c r="A43" s="16" t="s">
        <v>328</v>
      </c>
      <c r="B43" s="16">
        <v>48.5807</v>
      </c>
      <c r="C43" s="16">
        <v>15.1252</v>
      </c>
      <c r="D43" s="16">
        <v>6.3606999999999997E-2</v>
      </c>
      <c r="E43" s="16">
        <v>636.06999999999994</v>
      </c>
      <c r="F43" s="16">
        <v>8.5278349091138673E-3</v>
      </c>
      <c r="G43" s="16"/>
      <c r="H43" s="16">
        <v>1.235E-2</v>
      </c>
      <c r="I43" s="16">
        <v>123.5</v>
      </c>
      <c r="J43" s="16">
        <v>1.6140996637758959E-3</v>
      </c>
      <c r="K43" s="16"/>
      <c r="L43" s="16">
        <v>5.1503643724696353</v>
      </c>
      <c r="M43" s="16">
        <v>5.2833385078369517</v>
      </c>
      <c r="N43" s="24">
        <v>34.285600000000002</v>
      </c>
      <c r="O43" s="24">
        <v>98.067400000000006</v>
      </c>
      <c r="P43" s="16">
        <v>65.622799999999998</v>
      </c>
      <c r="Q43" s="16">
        <v>32.358199999999997</v>
      </c>
      <c r="R43" s="16">
        <v>7.2378999999999999E-2</v>
      </c>
      <c r="S43" s="16">
        <v>1.401E-2</v>
      </c>
      <c r="T43" s="16">
        <v>98.067400000000006</v>
      </c>
      <c r="U43" s="16">
        <v>2.4625999999999999E-2</v>
      </c>
      <c r="V43" s="16">
        <v>5.4099999999999999E-3</v>
      </c>
      <c r="W43" s="16">
        <v>8.4899999999999993E-3</v>
      </c>
      <c r="X43" s="16">
        <v>7.9369999999999996E-3</v>
      </c>
      <c r="Y43" s="16">
        <v>0.19109799999999999</v>
      </c>
      <c r="Z43" s="16">
        <v>7.5437000000000004E-2</v>
      </c>
      <c r="AA43" s="16">
        <v>6.4853399999999999</v>
      </c>
      <c r="AB43" s="16">
        <v>30.389099999999999</v>
      </c>
      <c r="AC43" s="16">
        <v>4.4820000000000002</v>
      </c>
      <c r="AD43" s="16">
        <v>48.951599999999999</v>
      </c>
      <c r="AE43" s="16">
        <v>11.054</v>
      </c>
      <c r="AF43" s="21">
        <v>0.91464224837136621</v>
      </c>
      <c r="AG43" s="21">
        <v>0.46022602902267723</v>
      </c>
      <c r="AH43" s="16">
        <v>1.9873761819027798</v>
      </c>
    </row>
    <row r="44" spans="1:36" ht="13.5" customHeight="1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36" ht="13.5" customHeight="1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36" ht="13.5" customHeight="1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36" ht="13.5" customHeight="1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36" ht="13.5" customHeight="1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52" ht="13.5" customHeight="1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52" ht="13.5" customHeight="1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52" ht="13.5" customHeight="1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52" ht="13.5" customHeight="1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52" ht="13.5" customHeight="1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52" ht="13.5" customHeight="1" x14ac:dyDescent="0.2">
      <c r="A54" s="3"/>
      <c r="B54" s="4" t="e">
        <f>AVERAGE(#REF!)</f>
        <v>#REF!</v>
      </c>
      <c r="C54" s="4" t="e">
        <f>AVERAGE(#REF!)</f>
        <v>#REF!</v>
      </c>
      <c r="E54" s="4" t="e">
        <f>AVERAGE(#REF!)</f>
        <v>#REF!</v>
      </c>
      <c r="G54" s="4" t="e">
        <f>AVERAGE(#REF!)</f>
        <v>#REF!</v>
      </c>
      <c r="H54" s="4" t="e">
        <f>AVERAGE(#REF!)</f>
        <v>#REF!</v>
      </c>
      <c r="I54" s="4" t="e">
        <f>AVERAGE(#REF!)</f>
        <v>#REF!</v>
      </c>
      <c r="Z54" s="4" t="e">
        <f>AVERAGE(#REF!,#REF!,#REF!,#REF!)</f>
        <v>#REF!</v>
      </c>
    </row>
    <row r="55" spans="1:52" ht="13.5" customHeight="1" x14ac:dyDescent="0.15">
      <c r="B55" s="4" t="e">
        <f>STDEV(#REF!)</f>
        <v>#REF!</v>
      </c>
      <c r="C55" s="4" t="e">
        <f>STDEV(#REF!)</f>
        <v>#REF!</v>
      </c>
      <c r="E55" s="4" t="e">
        <f>STDEV(#REF!)</f>
        <v>#REF!</v>
      </c>
      <c r="G55" s="4" t="e">
        <f>STDEV(#REF!)</f>
        <v>#REF!</v>
      </c>
      <c r="H55" s="4" t="e">
        <f>STDEV(#REF!)</f>
        <v>#REF!</v>
      </c>
      <c r="I55" s="4" t="e">
        <f>STDEV(#REF!)</f>
        <v>#REF!</v>
      </c>
      <c r="AA55" s="4"/>
    </row>
    <row r="56" spans="1:52" ht="13.5" customHeight="1" x14ac:dyDescent="0.2">
      <c r="B56" s="3" t="s">
        <v>50</v>
      </c>
      <c r="C56" s="3" t="s">
        <v>48</v>
      </c>
      <c r="D56" s="10" t="s">
        <v>47</v>
      </c>
      <c r="E56" s="3" t="s">
        <v>45</v>
      </c>
      <c r="F56" s="11" t="s">
        <v>54</v>
      </c>
      <c r="G56" s="11" t="s">
        <v>53</v>
      </c>
      <c r="H56" s="10" t="s">
        <v>44</v>
      </c>
      <c r="I56" s="3" t="s">
        <v>38</v>
      </c>
      <c r="J56" s="3" t="s">
        <v>12</v>
      </c>
      <c r="K56" s="3" t="s">
        <v>11</v>
      </c>
      <c r="L56" s="3" t="s">
        <v>10</v>
      </c>
      <c r="M56" s="3" t="s">
        <v>9</v>
      </c>
      <c r="N56" s="3" t="s">
        <v>8</v>
      </c>
      <c r="O56" s="3" t="s">
        <v>7</v>
      </c>
      <c r="P56" s="3" t="s">
        <v>6</v>
      </c>
      <c r="Q56" s="3" t="s">
        <v>5</v>
      </c>
      <c r="R56" s="3" t="s">
        <v>4</v>
      </c>
      <c r="S56" s="3" t="s">
        <v>3</v>
      </c>
      <c r="T56" s="3" t="s">
        <v>40</v>
      </c>
      <c r="U56" s="3" t="s">
        <v>39</v>
      </c>
      <c r="V56" s="3" t="s">
        <v>38</v>
      </c>
      <c r="W56" s="3" t="s">
        <v>71</v>
      </c>
      <c r="X56" s="3" t="s">
        <v>70</v>
      </c>
      <c r="Y56" s="3" t="s">
        <v>69</v>
      </c>
      <c r="Z56" s="3" t="s">
        <v>37</v>
      </c>
      <c r="AA56" s="3" t="s">
        <v>35</v>
      </c>
      <c r="AB56" s="3" t="s">
        <v>34</v>
      </c>
      <c r="AC56" s="3" t="s">
        <v>33</v>
      </c>
      <c r="AD56" s="10" t="s">
        <v>31</v>
      </c>
      <c r="AE56" s="10" t="s">
        <v>30</v>
      </c>
      <c r="AF56" s="3" t="s">
        <v>29</v>
      </c>
      <c r="AG56" s="3" t="s">
        <v>28</v>
      </c>
      <c r="AH56" s="3" t="s">
        <v>27</v>
      </c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</row>
    <row r="57" spans="1:52" ht="13.5" customHeight="1" x14ac:dyDescent="0.2">
      <c r="A57" s="3" t="s">
        <v>72</v>
      </c>
      <c r="B57" s="3">
        <v>1.3081100000000001</v>
      </c>
      <c r="C57" s="3">
        <v>0.19230700000000001</v>
      </c>
      <c r="D57" s="3">
        <v>1923.0700000000002</v>
      </c>
      <c r="E57" s="3">
        <v>1.7056000000000002E-2</v>
      </c>
      <c r="F57" s="3">
        <f t="shared" ref="F57:F71" si="8">X57*10000</f>
        <v>175.32</v>
      </c>
      <c r="G57" s="3">
        <f t="shared" ref="G57:G71" si="9">Y57*10000</f>
        <v>15.16</v>
      </c>
      <c r="H57" s="3">
        <f t="shared" ref="H57:H71" si="10">E57*10000</f>
        <v>170.56000000000003</v>
      </c>
      <c r="I57" s="3">
        <v>100.604</v>
      </c>
      <c r="J57" s="3">
        <v>61.079500000000003</v>
      </c>
      <c r="K57" s="3">
        <v>0.76900900000000005</v>
      </c>
      <c r="L57" s="3">
        <v>19.377500000000001</v>
      </c>
      <c r="M57" s="3">
        <v>1.7669999999999999</v>
      </c>
      <c r="N57" s="3">
        <v>3.59735</v>
      </c>
      <c r="O57" s="3">
        <v>3.0207000000000001E-2</v>
      </c>
      <c r="P57" s="3">
        <v>2.6348799999999999</v>
      </c>
      <c r="Q57" s="3">
        <v>7.6197800000000004</v>
      </c>
      <c r="R57" s="3">
        <v>2.3063799999999999</v>
      </c>
      <c r="S57" s="3">
        <v>1.18421</v>
      </c>
      <c r="T57" s="3">
        <v>0.21882799999999999</v>
      </c>
      <c r="U57" s="3">
        <v>1.9349000000000002E-2</v>
      </c>
      <c r="V57" s="3">
        <v>100.604</v>
      </c>
      <c r="W57" s="3">
        <v>0.30335200000000001</v>
      </c>
      <c r="X57" s="3">
        <v>1.7531999999999999E-2</v>
      </c>
      <c r="Y57" s="3">
        <v>1.516E-3</v>
      </c>
      <c r="Z57" s="3">
        <v>1.847E-2</v>
      </c>
      <c r="AA57" s="3">
        <v>2.0288E-2</v>
      </c>
      <c r="AB57" s="3">
        <v>2.0094999999999998E-2</v>
      </c>
      <c r="AC57" s="3">
        <v>2.5219800000000001</v>
      </c>
      <c r="AD57" s="3">
        <v>5.7089699999999999</v>
      </c>
      <c r="AE57" s="3">
        <v>56.2378</v>
      </c>
      <c r="AF57" s="3">
        <v>7.4427000000000003</v>
      </c>
      <c r="AG57" s="3">
        <v>51.369799999999998</v>
      </c>
      <c r="AH57" s="3">
        <v>10.991</v>
      </c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</row>
    <row r="58" spans="1:52" ht="13.5" customHeight="1" x14ac:dyDescent="0.2">
      <c r="A58" s="3" t="s">
        <v>369</v>
      </c>
      <c r="B58" s="3">
        <v>1.30409</v>
      </c>
      <c r="C58" s="3">
        <v>0.24047399999999999</v>
      </c>
      <c r="D58" s="3">
        <v>2404.7399999999998</v>
      </c>
      <c r="E58" s="3">
        <v>2.5849E-2</v>
      </c>
      <c r="F58" s="3">
        <f t="shared" si="8"/>
        <v>220.64000000000001</v>
      </c>
      <c r="G58" s="3">
        <f t="shared" si="9"/>
        <v>23.119999999999997</v>
      </c>
      <c r="H58" s="3">
        <f t="shared" si="10"/>
        <v>258.49</v>
      </c>
      <c r="I58" s="3">
        <v>100.099</v>
      </c>
      <c r="J58" s="3">
        <v>60.436199999999999</v>
      </c>
      <c r="K58" s="3">
        <v>0.80658300000000005</v>
      </c>
      <c r="L58" s="3">
        <v>19.3203</v>
      </c>
      <c r="M58" s="3">
        <v>1.76156</v>
      </c>
      <c r="N58" s="3">
        <v>3.7635200000000002</v>
      </c>
      <c r="O58" s="3">
        <v>3.4318000000000001E-2</v>
      </c>
      <c r="P58" s="3">
        <v>2.6737299999999999</v>
      </c>
      <c r="Q58" s="3">
        <v>7.5169899999999998</v>
      </c>
      <c r="R58" s="3">
        <v>2.3079999999999998</v>
      </c>
      <c r="S58" s="3">
        <v>1.17438</v>
      </c>
      <c r="T58" s="3">
        <v>0.27363799999999999</v>
      </c>
      <c r="U58" s="3">
        <v>2.9323999999999999E-2</v>
      </c>
      <c r="V58" s="3">
        <v>100.099</v>
      </c>
      <c r="W58" s="3">
        <v>0.30436000000000002</v>
      </c>
      <c r="X58" s="3">
        <v>2.2064E-2</v>
      </c>
      <c r="Y58" s="3">
        <v>2.3119999999999998E-3</v>
      </c>
      <c r="Z58" s="3">
        <v>1.8484E-2</v>
      </c>
      <c r="AA58" s="3">
        <v>1.9927E-2</v>
      </c>
      <c r="AB58" s="3">
        <v>1.959E-2</v>
      </c>
      <c r="AC58" s="3">
        <v>2.5258600000000002</v>
      </c>
      <c r="AD58" s="3">
        <v>4.641</v>
      </c>
      <c r="AE58" s="3">
        <v>36.437399999999997</v>
      </c>
      <c r="AF58" s="3">
        <v>7.3303000000000003</v>
      </c>
      <c r="AG58" s="3">
        <v>51.427100000000003</v>
      </c>
      <c r="AH58" s="3">
        <v>10.991</v>
      </c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</row>
    <row r="59" spans="1:52" ht="13.5" customHeight="1" x14ac:dyDescent="0.2">
      <c r="A59" s="3" t="s">
        <v>368</v>
      </c>
      <c r="B59" s="3">
        <v>1.3303799999999999</v>
      </c>
      <c r="C59" s="3">
        <v>0.19853299999999999</v>
      </c>
      <c r="D59" s="3">
        <v>1985.33</v>
      </c>
      <c r="E59" s="3">
        <v>1.7484E-2</v>
      </c>
      <c r="F59" s="3">
        <f t="shared" si="8"/>
        <v>182.03</v>
      </c>
      <c r="G59" s="3">
        <f t="shared" si="9"/>
        <v>15.629999999999999</v>
      </c>
      <c r="H59" s="3">
        <f t="shared" si="10"/>
        <v>174.84</v>
      </c>
      <c r="I59" s="3">
        <v>100.146</v>
      </c>
      <c r="J59" s="3">
        <v>60.5047</v>
      </c>
      <c r="K59" s="3">
        <v>0.80630000000000002</v>
      </c>
      <c r="L59" s="3">
        <v>19.2683</v>
      </c>
      <c r="M59" s="3">
        <v>1.7970699999999999</v>
      </c>
      <c r="N59" s="3">
        <v>3.7055400000000001</v>
      </c>
      <c r="O59" s="3">
        <v>3.6632999999999999E-2</v>
      </c>
      <c r="P59" s="3">
        <v>2.6628599999999998</v>
      </c>
      <c r="Q59" s="3">
        <v>7.6340500000000002</v>
      </c>
      <c r="R59" s="3">
        <v>2.30193</v>
      </c>
      <c r="S59" s="3">
        <v>1.18306</v>
      </c>
      <c r="T59" s="3">
        <v>0.225913</v>
      </c>
      <c r="U59" s="3">
        <v>1.9834000000000001E-2</v>
      </c>
      <c r="V59" s="3">
        <v>100.146</v>
      </c>
      <c r="W59" s="3">
        <v>0.31028699999999998</v>
      </c>
      <c r="X59" s="3">
        <v>1.8203E-2</v>
      </c>
      <c r="Y59" s="3">
        <v>1.5629999999999999E-3</v>
      </c>
      <c r="Z59" s="3">
        <v>1.8474999999999998E-2</v>
      </c>
      <c r="AA59" s="3">
        <v>2.0286999999999999E-2</v>
      </c>
      <c r="AB59" s="3">
        <v>1.9661999999999999E-2</v>
      </c>
      <c r="AC59" s="3">
        <v>2.49716</v>
      </c>
      <c r="AD59" s="3">
        <v>5.5511600000000003</v>
      </c>
      <c r="AE59" s="3">
        <v>53.7256</v>
      </c>
      <c r="AF59" s="3">
        <v>7.2445000000000004</v>
      </c>
      <c r="AG59" s="3">
        <v>51.339100000000002</v>
      </c>
      <c r="AH59" s="3">
        <v>10.9885</v>
      </c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</row>
    <row r="60" spans="1:52" ht="13.5" customHeight="1" x14ac:dyDescent="0.2">
      <c r="A60" s="3" t="s">
        <v>367</v>
      </c>
      <c r="B60" s="3">
        <v>1.3164</v>
      </c>
      <c r="C60" s="3">
        <v>0.19712099999999999</v>
      </c>
      <c r="D60" s="3">
        <v>1971.2099999999998</v>
      </c>
      <c r="E60" s="3">
        <v>1.6119999999999999E-2</v>
      </c>
      <c r="F60" s="3">
        <f t="shared" si="8"/>
        <v>181.27</v>
      </c>
      <c r="G60" s="3">
        <f t="shared" si="9"/>
        <v>14.450000000000001</v>
      </c>
      <c r="H60" s="3">
        <f t="shared" si="10"/>
        <v>161.19999999999999</v>
      </c>
      <c r="I60" s="3">
        <v>99.848699999999994</v>
      </c>
      <c r="J60" s="3">
        <v>60.365600000000001</v>
      </c>
      <c r="K60" s="3">
        <v>0.767401</v>
      </c>
      <c r="L60" s="3">
        <v>19.2042</v>
      </c>
      <c r="M60" s="3">
        <v>1.7781899999999999</v>
      </c>
      <c r="N60" s="3">
        <v>3.7278799999999999</v>
      </c>
      <c r="O60" s="3">
        <v>4.5712000000000003E-2</v>
      </c>
      <c r="P60" s="3">
        <v>2.6740300000000001</v>
      </c>
      <c r="Q60" s="3">
        <v>7.6340300000000001</v>
      </c>
      <c r="R60" s="3">
        <v>2.2533300000000001</v>
      </c>
      <c r="S60" s="3">
        <v>1.1557500000000001</v>
      </c>
      <c r="T60" s="3">
        <v>0.22430600000000001</v>
      </c>
      <c r="U60" s="3">
        <v>1.8287000000000001E-2</v>
      </c>
      <c r="V60" s="3">
        <v>99.848699999999994</v>
      </c>
      <c r="W60" s="3">
        <v>0.30793300000000001</v>
      </c>
      <c r="X60" s="3">
        <v>1.8127000000000001E-2</v>
      </c>
      <c r="Y60" s="3">
        <v>1.4450000000000001E-3</v>
      </c>
      <c r="Z60" s="3">
        <v>1.8474000000000001E-2</v>
      </c>
      <c r="AA60" s="3">
        <v>2.0341000000000001E-2</v>
      </c>
      <c r="AB60" s="3">
        <v>1.9817000000000001E-2</v>
      </c>
      <c r="AC60" s="3">
        <v>2.5123199999999999</v>
      </c>
      <c r="AD60" s="3">
        <v>5.5971900000000003</v>
      </c>
      <c r="AE60" s="3">
        <v>58.661000000000001</v>
      </c>
      <c r="AF60" s="3">
        <v>7.2797000000000001</v>
      </c>
      <c r="AG60" s="3">
        <v>51.4099</v>
      </c>
      <c r="AH60" s="3">
        <v>10.9885</v>
      </c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</row>
    <row r="61" spans="1:52" ht="13.5" customHeight="1" x14ac:dyDescent="0.2">
      <c r="A61" s="3" t="s">
        <v>366</v>
      </c>
      <c r="B61" s="3">
        <v>1.3507</v>
      </c>
      <c r="C61" s="3">
        <v>0.19898099999999999</v>
      </c>
      <c r="D61" s="3">
        <v>1989.81</v>
      </c>
      <c r="E61" s="3">
        <v>2.8235E-2</v>
      </c>
      <c r="F61" s="3">
        <f t="shared" si="8"/>
        <v>182.84</v>
      </c>
      <c r="G61" s="3">
        <f t="shared" si="9"/>
        <v>25.29</v>
      </c>
      <c r="H61" s="3">
        <f t="shared" si="10"/>
        <v>282.35000000000002</v>
      </c>
      <c r="I61" s="3">
        <v>99.968500000000006</v>
      </c>
      <c r="J61" s="3">
        <v>60.438099999999999</v>
      </c>
      <c r="K61" s="3">
        <v>0.73096499999999998</v>
      </c>
      <c r="L61" s="3">
        <v>19.229600000000001</v>
      </c>
      <c r="M61" s="3">
        <v>1.82453</v>
      </c>
      <c r="N61" s="3">
        <v>3.7802099999999998</v>
      </c>
      <c r="O61" s="3">
        <v>2.7446999999999999E-2</v>
      </c>
      <c r="P61" s="3">
        <v>2.6423000000000001</v>
      </c>
      <c r="Q61" s="3">
        <v>7.6166600000000004</v>
      </c>
      <c r="R61" s="3">
        <v>2.2419500000000001</v>
      </c>
      <c r="S61" s="3">
        <v>1.17832</v>
      </c>
      <c r="T61" s="3">
        <v>0.22642200000000001</v>
      </c>
      <c r="U61" s="3">
        <v>3.2030999999999997E-2</v>
      </c>
      <c r="V61" s="3">
        <v>99.968500000000006</v>
      </c>
      <c r="W61" s="3">
        <v>0.31570700000000002</v>
      </c>
      <c r="X61" s="3">
        <v>1.8284000000000002E-2</v>
      </c>
      <c r="Y61" s="3">
        <v>2.529E-3</v>
      </c>
      <c r="Z61" s="3">
        <v>1.8482999999999999E-2</v>
      </c>
      <c r="AA61" s="3">
        <v>1.9914999999999999E-2</v>
      </c>
      <c r="AB61" s="3">
        <v>1.9827000000000001E-2</v>
      </c>
      <c r="AC61" s="3">
        <v>2.4758100000000001</v>
      </c>
      <c r="AD61" s="3">
        <v>5.4641599999999997</v>
      </c>
      <c r="AE61" s="3">
        <v>33.807000000000002</v>
      </c>
      <c r="AF61" s="3">
        <v>7.1923000000000004</v>
      </c>
      <c r="AG61" s="3">
        <v>51.278700000000001</v>
      </c>
      <c r="AH61" s="3">
        <v>10.9885</v>
      </c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</row>
    <row r="62" spans="1:52" ht="13.5" customHeight="1" x14ac:dyDescent="0.2">
      <c r="A62" s="3" t="s">
        <v>365</v>
      </c>
      <c r="B62" s="3">
        <v>1.3742000000000001</v>
      </c>
      <c r="C62" s="3">
        <v>0.227214</v>
      </c>
      <c r="D62" s="3">
        <v>2272.14</v>
      </c>
      <c r="E62" s="3">
        <v>2.3675000000000002E-2</v>
      </c>
      <c r="F62" s="3">
        <f t="shared" si="8"/>
        <v>207.67000000000002</v>
      </c>
      <c r="G62" s="3">
        <f t="shared" si="9"/>
        <v>21.090000000000003</v>
      </c>
      <c r="H62" s="3">
        <f t="shared" si="10"/>
        <v>236.75000000000003</v>
      </c>
      <c r="I62" s="3">
        <v>100.51</v>
      </c>
      <c r="J62" s="3">
        <v>60.7714</v>
      </c>
      <c r="K62" s="3">
        <v>0.68977699999999997</v>
      </c>
      <c r="L62" s="3">
        <v>19.3247</v>
      </c>
      <c r="M62" s="3">
        <v>1.8562700000000001</v>
      </c>
      <c r="N62" s="3">
        <v>3.7526299999999999</v>
      </c>
      <c r="O62" s="3">
        <v>4.3866000000000002E-2</v>
      </c>
      <c r="P62" s="3">
        <v>2.6713800000000001</v>
      </c>
      <c r="Q62" s="3">
        <v>7.6421099999999997</v>
      </c>
      <c r="R62" s="3">
        <v>2.2794300000000001</v>
      </c>
      <c r="S62" s="3">
        <v>1.19285</v>
      </c>
      <c r="T62" s="3">
        <v>0.25854899999999997</v>
      </c>
      <c r="U62" s="3">
        <v>2.6858E-2</v>
      </c>
      <c r="V62" s="3">
        <v>100.51</v>
      </c>
      <c r="W62" s="3">
        <v>0.31948500000000002</v>
      </c>
      <c r="X62" s="3">
        <v>2.0767000000000001E-2</v>
      </c>
      <c r="Y62" s="3">
        <v>2.1090000000000002E-3</v>
      </c>
      <c r="Z62" s="3">
        <v>1.8488000000000001E-2</v>
      </c>
      <c r="AA62" s="3">
        <v>2.0079E-2</v>
      </c>
      <c r="AB62" s="3">
        <v>1.9640999999999999E-2</v>
      </c>
      <c r="AC62" s="3">
        <v>2.45146</v>
      </c>
      <c r="AD62" s="3">
        <v>4.8995899999999999</v>
      </c>
      <c r="AE62" s="3">
        <v>39.820900000000002</v>
      </c>
      <c r="AF62" s="3">
        <v>7.2698999999999998</v>
      </c>
      <c r="AG62" s="3">
        <v>51.297400000000003</v>
      </c>
      <c r="AH62" s="3">
        <v>10.9885</v>
      </c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</row>
    <row r="63" spans="1:52" ht="13.5" customHeight="1" x14ac:dyDescent="0.2">
      <c r="A63" s="3" t="s">
        <v>364</v>
      </c>
      <c r="B63" s="3">
        <v>1.16076</v>
      </c>
      <c r="C63" s="3">
        <v>0.18922</v>
      </c>
      <c r="D63" s="3">
        <v>1892.2</v>
      </c>
      <c r="E63" s="3">
        <v>2.9706E-2</v>
      </c>
      <c r="F63" s="3">
        <f t="shared" si="8"/>
        <v>173.56</v>
      </c>
      <c r="G63" s="3">
        <f t="shared" si="9"/>
        <v>26.56</v>
      </c>
      <c r="H63" s="3">
        <f t="shared" si="10"/>
        <v>297.06</v>
      </c>
      <c r="I63" s="3">
        <v>99.715000000000003</v>
      </c>
      <c r="J63" s="3">
        <v>61.760899999999999</v>
      </c>
      <c r="K63" s="3">
        <v>0.70585500000000001</v>
      </c>
      <c r="L63" s="3">
        <v>18.717300000000002</v>
      </c>
      <c r="M63" s="3">
        <v>1.56796</v>
      </c>
      <c r="N63" s="3">
        <v>3.3085100000000001</v>
      </c>
      <c r="O63" s="3">
        <v>4.6814000000000001E-2</v>
      </c>
      <c r="P63" s="3">
        <v>2.4447800000000002</v>
      </c>
      <c r="Q63" s="3">
        <v>7.2375699999999998</v>
      </c>
      <c r="R63" s="3">
        <v>2.38707</v>
      </c>
      <c r="S63" s="3">
        <v>1.2891900000000001</v>
      </c>
      <c r="T63" s="3">
        <v>0.21531600000000001</v>
      </c>
      <c r="U63" s="3">
        <v>3.3700000000000001E-2</v>
      </c>
      <c r="V63" s="3">
        <v>99.715000000000003</v>
      </c>
      <c r="W63" s="3">
        <v>0.27083400000000002</v>
      </c>
      <c r="X63" s="3">
        <v>1.7356E-2</v>
      </c>
      <c r="Y63" s="3">
        <v>2.6559999999999999E-3</v>
      </c>
      <c r="Z63" s="3">
        <v>1.8447999999999999E-2</v>
      </c>
      <c r="AA63" s="3">
        <v>2.0199999999999999E-2</v>
      </c>
      <c r="AB63" s="3">
        <v>1.9543999999999999E-2</v>
      </c>
      <c r="AC63" s="3">
        <v>2.7061199999999999</v>
      </c>
      <c r="AD63" s="3">
        <v>5.7727700000000004</v>
      </c>
      <c r="AE63" s="3">
        <v>31.728300000000001</v>
      </c>
      <c r="AF63" s="3">
        <v>5.5265000000000004</v>
      </c>
      <c r="AG63" s="3">
        <v>50.163699999999999</v>
      </c>
      <c r="AH63" s="3">
        <v>10.9765</v>
      </c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</row>
    <row r="64" spans="1:52" ht="13.5" customHeight="1" x14ac:dyDescent="0.2">
      <c r="A64" s="3" t="s">
        <v>363</v>
      </c>
      <c r="B64" s="3">
        <v>1.198</v>
      </c>
      <c r="C64" s="3">
        <v>0.190328</v>
      </c>
      <c r="D64" s="3">
        <v>1903.28</v>
      </c>
      <c r="E64" s="3">
        <v>2.2409999999999999E-2</v>
      </c>
      <c r="F64" s="3">
        <f t="shared" si="8"/>
        <v>173.91</v>
      </c>
      <c r="G64" s="3">
        <f t="shared" si="9"/>
        <v>19.96</v>
      </c>
      <c r="H64" s="3">
        <f t="shared" si="10"/>
        <v>224.1</v>
      </c>
      <c r="I64" s="3">
        <v>100.221</v>
      </c>
      <c r="J64" s="3">
        <v>61.686199999999999</v>
      </c>
      <c r="K64" s="3">
        <v>0.75282400000000005</v>
      </c>
      <c r="L64" s="3">
        <v>18.8948</v>
      </c>
      <c r="M64" s="3">
        <v>1.61826</v>
      </c>
      <c r="N64" s="3">
        <v>3.5018199999999999</v>
      </c>
      <c r="O64" s="3">
        <v>2.6418000000000001E-2</v>
      </c>
      <c r="P64" s="3">
        <v>2.5072899999999998</v>
      </c>
      <c r="Q64" s="3">
        <v>7.3905000000000003</v>
      </c>
      <c r="R64" s="3">
        <v>2.3347099999999998</v>
      </c>
      <c r="S64" s="3">
        <v>1.2665</v>
      </c>
      <c r="T64" s="3">
        <v>0.21657599999999999</v>
      </c>
      <c r="U64" s="3">
        <v>2.5423000000000001E-2</v>
      </c>
      <c r="V64" s="3">
        <v>100.221</v>
      </c>
      <c r="W64" s="3">
        <v>0.27845500000000001</v>
      </c>
      <c r="X64" s="3">
        <v>1.7391E-2</v>
      </c>
      <c r="Y64" s="3">
        <v>1.9959999999999999E-3</v>
      </c>
      <c r="Z64" s="3">
        <v>1.8454000000000002E-2</v>
      </c>
      <c r="AA64" s="3">
        <v>1.9685000000000001E-2</v>
      </c>
      <c r="AB64" s="3">
        <v>1.9737000000000001E-2</v>
      </c>
      <c r="AC64" s="3">
        <v>2.65639</v>
      </c>
      <c r="AD64" s="3">
        <v>5.6324399999999999</v>
      </c>
      <c r="AE64" s="3">
        <v>42.227899999999998</v>
      </c>
      <c r="AF64" s="3">
        <v>5.5880999999999998</v>
      </c>
      <c r="AG64" s="3">
        <v>49.9679</v>
      </c>
      <c r="AH64" s="3">
        <v>10.9765</v>
      </c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</row>
    <row r="65" spans="1:52" ht="13.5" customHeight="1" x14ac:dyDescent="0.2">
      <c r="A65" s="3" t="s">
        <v>362</v>
      </c>
      <c r="B65" s="3">
        <v>1.30019</v>
      </c>
      <c r="C65" s="3">
        <v>0.210038</v>
      </c>
      <c r="D65" s="3">
        <v>2100.38</v>
      </c>
      <c r="E65" s="3">
        <v>1.8203E-2</v>
      </c>
      <c r="F65" s="3">
        <f t="shared" si="8"/>
        <v>191.61</v>
      </c>
      <c r="G65" s="3">
        <f t="shared" si="9"/>
        <v>16.190000000000001</v>
      </c>
      <c r="H65" s="3">
        <f t="shared" si="10"/>
        <v>182.03</v>
      </c>
      <c r="I65" s="3">
        <v>100.54600000000001</v>
      </c>
      <c r="J65" s="3">
        <v>61.283200000000001</v>
      </c>
      <c r="K65" s="3">
        <v>0.72548199999999996</v>
      </c>
      <c r="L65" s="3">
        <v>19.168800000000001</v>
      </c>
      <c r="M65" s="3">
        <v>1.7563</v>
      </c>
      <c r="N65" s="3">
        <v>3.65211</v>
      </c>
      <c r="O65" s="3">
        <v>4.1286000000000003E-2</v>
      </c>
      <c r="P65" s="3">
        <v>2.6186699999999998</v>
      </c>
      <c r="Q65" s="3">
        <v>7.5196300000000003</v>
      </c>
      <c r="R65" s="3">
        <v>2.31935</v>
      </c>
      <c r="S65" s="3">
        <v>1.2016800000000001</v>
      </c>
      <c r="T65" s="3">
        <v>0.239005</v>
      </c>
      <c r="U65" s="3">
        <v>2.0650999999999999E-2</v>
      </c>
      <c r="V65" s="3">
        <v>100.54600000000001</v>
      </c>
      <c r="W65" s="3">
        <v>0.30171100000000001</v>
      </c>
      <c r="X65" s="3">
        <v>1.9161000000000001E-2</v>
      </c>
      <c r="Y65" s="3">
        <v>1.619E-3</v>
      </c>
      <c r="Z65" s="3">
        <v>1.8461000000000002E-2</v>
      </c>
      <c r="AA65" s="3">
        <v>1.9878E-2</v>
      </c>
      <c r="AB65" s="3">
        <v>2.0004999999999998E-2</v>
      </c>
      <c r="AC65" s="3">
        <v>2.532</v>
      </c>
      <c r="AD65" s="3">
        <v>5.2064599999999999</v>
      </c>
      <c r="AE65" s="3">
        <v>52.508099999999999</v>
      </c>
      <c r="AF65" s="3">
        <v>5.7641999999999998</v>
      </c>
      <c r="AG65" s="3">
        <v>49.956299999999999</v>
      </c>
      <c r="AH65" s="3">
        <v>10.9765</v>
      </c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</row>
    <row r="66" spans="1:52" ht="13.5" customHeight="1" x14ac:dyDescent="0.2">
      <c r="A66" s="3" t="s">
        <v>361</v>
      </c>
      <c r="B66" s="3">
        <v>1.3109299999999999</v>
      </c>
      <c r="C66" s="3">
        <v>0.17876500000000001</v>
      </c>
      <c r="D66" s="3">
        <v>1787.65</v>
      </c>
      <c r="E66" s="3">
        <v>2.1701999999999999E-2</v>
      </c>
      <c r="F66" s="3">
        <f t="shared" si="8"/>
        <v>163.51000000000002</v>
      </c>
      <c r="G66" s="3">
        <f t="shared" si="9"/>
        <v>19.350000000000001</v>
      </c>
      <c r="H66" s="3">
        <f t="shared" si="10"/>
        <v>217.01999999999998</v>
      </c>
      <c r="I66" s="3">
        <v>100.28100000000001</v>
      </c>
      <c r="J66" s="3">
        <v>61.060400000000001</v>
      </c>
      <c r="K66" s="3">
        <v>0.77089700000000005</v>
      </c>
      <c r="L66" s="3">
        <v>19.1327</v>
      </c>
      <c r="M66" s="3">
        <v>1.77081</v>
      </c>
      <c r="N66" s="3">
        <v>3.6446700000000001</v>
      </c>
      <c r="O66" s="3">
        <v>4.1843999999999999E-2</v>
      </c>
      <c r="P66" s="3">
        <v>2.63612</v>
      </c>
      <c r="Q66" s="3">
        <v>7.4737299999999998</v>
      </c>
      <c r="R66" s="3">
        <v>2.3011499999999998</v>
      </c>
      <c r="S66" s="3">
        <v>1.22054</v>
      </c>
      <c r="T66" s="3">
        <v>0.20341799999999999</v>
      </c>
      <c r="U66" s="3">
        <v>2.462E-2</v>
      </c>
      <c r="V66" s="3">
        <v>100.28100000000001</v>
      </c>
      <c r="W66" s="3">
        <v>0.305006</v>
      </c>
      <c r="X66" s="3">
        <v>1.6351000000000001E-2</v>
      </c>
      <c r="Y66" s="3">
        <v>1.9350000000000001E-3</v>
      </c>
      <c r="Z66" s="3">
        <v>1.8454000000000002E-2</v>
      </c>
      <c r="AA66" s="3">
        <v>2.0503E-2</v>
      </c>
      <c r="AB66" s="3">
        <v>1.9531E-2</v>
      </c>
      <c r="AC66" s="3">
        <v>2.5197099999999999</v>
      </c>
      <c r="AD66" s="3">
        <v>6.13964</v>
      </c>
      <c r="AE66" s="3">
        <v>43.1402</v>
      </c>
      <c r="AF66" s="3">
        <v>5.7743000000000002</v>
      </c>
      <c r="AG66" s="3">
        <v>50.057899999999997</v>
      </c>
      <c r="AH66" s="3">
        <v>10.9765</v>
      </c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</row>
    <row r="67" spans="1:52" ht="13.5" customHeight="1" x14ac:dyDescent="0.2">
      <c r="A67" s="3" t="s">
        <v>360</v>
      </c>
      <c r="B67" s="3">
        <v>1.3569100000000001</v>
      </c>
      <c r="C67" s="3">
        <v>0.20596500000000001</v>
      </c>
      <c r="D67" s="3">
        <v>2059.65</v>
      </c>
      <c r="E67" s="3">
        <v>3.5809000000000001E-2</v>
      </c>
      <c r="F67" s="3">
        <f t="shared" si="8"/>
        <v>188.39999999999998</v>
      </c>
      <c r="G67" s="3">
        <f t="shared" si="9"/>
        <v>31.93</v>
      </c>
      <c r="H67" s="3">
        <f t="shared" si="10"/>
        <v>358.09000000000003</v>
      </c>
      <c r="I67" s="3">
        <v>100.43</v>
      </c>
      <c r="J67" s="3">
        <v>60.730600000000003</v>
      </c>
      <c r="K67" s="3">
        <v>0.71683799999999998</v>
      </c>
      <c r="L67" s="3">
        <v>19.284500000000001</v>
      </c>
      <c r="M67" s="3">
        <v>1.83291</v>
      </c>
      <c r="N67" s="3">
        <v>3.7831999999999999</v>
      </c>
      <c r="O67" s="3">
        <v>2.4313999999999999E-2</v>
      </c>
      <c r="P67" s="3">
        <v>2.6855199999999999</v>
      </c>
      <c r="Q67" s="3">
        <v>7.6869800000000001</v>
      </c>
      <c r="R67" s="3">
        <v>2.2362500000000001</v>
      </c>
      <c r="S67" s="3">
        <v>1.1737599999999999</v>
      </c>
      <c r="T67" s="3">
        <v>0.23436999999999999</v>
      </c>
      <c r="U67" s="3">
        <v>4.0622999999999999E-2</v>
      </c>
      <c r="V67" s="3">
        <v>100.43</v>
      </c>
      <c r="W67" s="3">
        <v>0.31571900000000003</v>
      </c>
      <c r="X67" s="3">
        <v>1.8839999999999999E-2</v>
      </c>
      <c r="Y67" s="3">
        <v>3.1930000000000001E-3</v>
      </c>
      <c r="Z67" s="3">
        <v>1.8475999999999999E-2</v>
      </c>
      <c r="AA67" s="3">
        <v>2.0494999999999999E-2</v>
      </c>
      <c r="AB67" s="3">
        <v>1.9688000000000001E-2</v>
      </c>
      <c r="AC67" s="3">
        <v>2.4705900000000001</v>
      </c>
      <c r="AD67" s="3">
        <v>5.41791</v>
      </c>
      <c r="AE67" s="3">
        <v>26.625299999999999</v>
      </c>
      <c r="AF67" s="3">
        <v>5.9253</v>
      </c>
      <c r="AG67" s="3">
        <v>49.807400000000001</v>
      </c>
      <c r="AH67" s="3">
        <v>10.9765</v>
      </c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</row>
    <row r="68" spans="1:52" ht="13.5" customHeight="1" x14ac:dyDescent="0.2">
      <c r="A68" s="3" t="s">
        <v>359</v>
      </c>
      <c r="B68" s="3">
        <v>1.2498800000000001</v>
      </c>
      <c r="C68" s="3">
        <v>0.19200400000000001</v>
      </c>
      <c r="D68" s="3">
        <v>1920.0400000000002</v>
      </c>
      <c r="E68" s="3">
        <v>1.4437999999999999E-2</v>
      </c>
      <c r="F68" s="3">
        <f t="shared" si="8"/>
        <v>176.16</v>
      </c>
      <c r="G68" s="3">
        <f t="shared" si="9"/>
        <v>12.91</v>
      </c>
      <c r="H68" s="3">
        <f t="shared" si="10"/>
        <v>144.38</v>
      </c>
      <c r="I68" s="3">
        <v>100.032</v>
      </c>
      <c r="J68" s="3">
        <v>60.582500000000003</v>
      </c>
      <c r="K68" s="3">
        <v>0.71068900000000002</v>
      </c>
      <c r="L68" s="3">
        <v>19.202999999999999</v>
      </c>
      <c r="M68" s="3">
        <v>1.68834</v>
      </c>
      <c r="N68" s="3">
        <v>3.79447</v>
      </c>
      <c r="O68" s="3">
        <v>4.2110000000000002E-2</v>
      </c>
      <c r="P68" s="3">
        <v>2.7005699999999999</v>
      </c>
      <c r="Q68" s="3">
        <v>7.6504300000000001</v>
      </c>
      <c r="R68" s="3">
        <v>2.2683800000000001</v>
      </c>
      <c r="S68" s="3">
        <v>1.1567400000000001</v>
      </c>
      <c r="T68" s="3">
        <v>0.21848300000000001</v>
      </c>
      <c r="U68" s="3">
        <v>1.6379000000000001E-2</v>
      </c>
      <c r="V68" s="3">
        <v>100.032</v>
      </c>
      <c r="W68" s="3">
        <v>0.29170299999999999</v>
      </c>
      <c r="X68" s="3">
        <v>1.7616E-2</v>
      </c>
      <c r="Y68" s="3">
        <v>1.291E-3</v>
      </c>
      <c r="Z68" s="3">
        <v>1.8452E-2</v>
      </c>
      <c r="AA68" s="3">
        <v>2.0317999999999999E-2</v>
      </c>
      <c r="AB68" s="3">
        <v>1.9890000000000001E-2</v>
      </c>
      <c r="AC68" s="3">
        <v>2.5897899999999998</v>
      </c>
      <c r="AD68" s="3">
        <v>5.72363</v>
      </c>
      <c r="AE68" s="3">
        <v>65.646000000000001</v>
      </c>
      <c r="AF68" s="3">
        <v>6.1181000000000001</v>
      </c>
      <c r="AG68" s="3">
        <v>49.701599999999999</v>
      </c>
      <c r="AH68" s="3">
        <v>10.972</v>
      </c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</row>
    <row r="69" spans="1:52" ht="13.5" customHeight="1" x14ac:dyDescent="0.2">
      <c r="A69" s="3" t="s">
        <v>358</v>
      </c>
      <c r="B69" s="3">
        <v>1.3391999999999999</v>
      </c>
      <c r="C69" s="3">
        <v>0.186004</v>
      </c>
      <c r="D69" s="3">
        <v>1860.04</v>
      </c>
      <c r="E69" s="3">
        <v>8.7180000000000001E-3</v>
      </c>
      <c r="F69" s="3">
        <f t="shared" si="8"/>
        <v>170</v>
      </c>
      <c r="G69" s="3">
        <f t="shared" si="9"/>
        <v>7.7700000000000005</v>
      </c>
      <c r="H69" s="3">
        <f t="shared" si="10"/>
        <v>87.18</v>
      </c>
      <c r="I69" s="3">
        <v>100.48399999999999</v>
      </c>
      <c r="J69" s="3">
        <v>60.646299999999997</v>
      </c>
      <c r="K69" s="3">
        <v>0.76961199999999996</v>
      </c>
      <c r="L69" s="3">
        <v>19.275600000000001</v>
      </c>
      <c r="M69" s="3">
        <v>1.8089900000000001</v>
      </c>
      <c r="N69" s="3">
        <v>3.75604</v>
      </c>
      <c r="O69" s="3">
        <v>4.7565999999999997E-2</v>
      </c>
      <c r="P69" s="3">
        <v>2.73963</v>
      </c>
      <c r="Q69" s="3">
        <v>7.7385000000000002</v>
      </c>
      <c r="R69" s="3">
        <v>2.2971400000000002</v>
      </c>
      <c r="S69" s="3">
        <v>1.18283</v>
      </c>
      <c r="T69" s="3">
        <v>0.21165600000000001</v>
      </c>
      <c r="U69" s="3">
        <v>9.8899999999999995E-3</v>
      </c>
      <c r="V69" s="3">
        <v>100.48399999999999</v>
      </c>
      <c r="W69" s="3">
        <v>0.31134600000000001</v>
      </c>
      <c r="X69" s="3">
        <v>1.7000000000000001E-2</v>
      </c>
      <c r="Y69" s="3">
        <v>7.7700000000000002E-4</v>
      </c>
      <c r="Z69" s="3">
        <v>1.8454000000000002E-2</v>
      </c>
      <c r="AA69" s="3">
        <v>2.0410000000000001E-2</v>
      </c>
      <c r="AB69" s="3">
        <v>2.0107E-2</v>
      </c>
      <c r="AC69" s="3">
        <v>2.48813</v>
      </c>
      <c r="AD69" s="3">
        <v>5.9067400000000001</v>
      </c>
      <c r="AE69" s="3">
        <v>109.42100000000001</v>
      </c>
      <c r="AF69" s="3">
        <v>6.2230999999999996</v>
      </c>
      <c r="AG69" s="3">
        <v>49.702199999999998</v>
      </c>
      <c r="AH69" s="3">
        <v>10.972</v>
      </c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</row>
    <row r="70" spans="1:52" ht="13.5" customHeight="1" x14ac:dyDescent="0.2">
      <c r="A70" s="3" t="s">
        <v>357</v>
      </c>
      <c r="B70" s="3">
        <v>1.3193699999999999</v>
      </c>
      <c r="C70" s="3">
        <v>0.21617500000000001</v>
      </c>
      <c r="D70" s="3">
        <v>2161.75</v>
      </c>
      <c r="E70" s="3">
        <v>1.4244E-2</v>
      </c>
      <c r="F70" s="3">
        <f t="shared" si="8"/>
        <v>198.73</v>
      </c>
      <c r="G70" s="3">
        <f t="shared" si="9"/>
        <v>12.76</v>
      </c>
      <c r="H70" s="3">
        <f t="shared" si="10"/>
        <v>142.44</v>
      </c>
      <c r="I70" s="3">
        <v>99.851699999999994</v>
      </c>
      <c r="J70" s="3">
        <v>60.447000000000003</v>
      </c>
      <c r="K70" s="3">
        <v>0.75491799999999998</v>
      </c>
      <c r="L70" s="3">
        <v>19.174099999999999</v>
      </c>
      <c r="M70" s="3">
        <v>1.7822</v>
      </c>
      <c r="N70" s="3">
        <v>3.6446800000000001</v>
      </c>
      <c r="O70" s="3">
        <v>4.3131999999999997E-2</v>
      </c>
      <c r="P70" s="3">
        <v>2.70709</v>
      </c>
      <c r="Q70" s="3">
        <v>7.6059999999999999</v>
      </c>
      <c r="R70" s="3">
        <v>2.2656399999999999</v>
      </c>
      <c r="S70" s="3">
        <v>1.1648099999999999</v>
      </c>
      <c r="T70" s="3">
        <v>0.24598700000000001</v>
      </c>
      <c r="U70" s="3">
        <v>1.6159E-2</v>
      </c>
      <c r="V70" s="3">
        <v>99.851699999999994</v>
      </c>
      <c r="W70" s="3">
        <v>0.30852400000000002</v>
      </c>
      <c r="X70" s="3">
        <v>1.9872999999999998E-2</v>
      </c>
      <c r="Y70" s="3">
        <v>1.276E-3</v>
      </c>
      <c r="Z70" s="3">
        <v>1.8459E-2</v>
      </c>
      <c r="AA70" s="3">
        <v>1.9977000000000002E-2</v>
      </c>
      <c r="AB70" s="3">
        <v>1.9737999999999999E-2</v>
      </c>
      <c r="AC70" s="3">
        <v>2.50997</v>
      </c>
      <c r="AD70" s="3">
        <v>5.0964600000000004</v>
      </c>
      <c r="AE70" s="3">
        <v>66.034099999999995</v>
      </c>
      <c r="AF70" s="3">
        <v>4.5984999999999996</v>
      </c>
      <c r="AG70" s="3">
        <v>48.880800000000001</v>
      </c>
      <c r="AH70" s="3">
        <v>10.964499999999999</v>
      </c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</row>
    <row r="71" spans="1:52" ht="13.5" customHeight="1" x14ac:dyDescent="0.2">
      <c r="A71" s="3" t="s">
        <v>356</v>
      </c>
      <c r="B71" s="3">
        <v>1.32592</v>
      </c>
      <c r="C71" s="3">
        <v>0.209956</v>
      </c>
      <c r="D71" s="3">
        <v>2099.56</v>
      </c>
      <c r="E71" s="3">
        <v>2.8270000000000001E-3</v>
      </c>
      <c r="F71" s="3">
        <f t="shared" si="8"/>
        <v>193.8</v>
      </c>
      <c r="G71" s="3">
        <f t="shared" si="9"/>
        <v>2.54</v>
      </c>
      <c r="H71" s="3">
        <f t="shared" si="10"/>
        <v>28.27</v>
      </c>
      <c r="I71" s="3">
        <v>99.571399999999997</v>
      </c>
      <c r="J71" s="3">
        <v>59.832900000000002</v>
      </c>
      <c r="K71" s="3">
        <v>0.77654800000000002</v>
      </c>
      <c r="L71" s="3">
        <v>19.210799999999999</v>
      </c>
      <c r="M71" s="3">
        <v>1.79105</v>
      </c>
      <c r="N71" s="3">
        <v>3.8134999999999999</v>
      </c>
      <c r="O71" s="3">
        <v>4.2173000000000002E-2</v>
      </c>
      <c r="P71" s="3">
        <v>2.7123499999999998</v>
      </c>
      <c r="Q71" s="3">
        <v>7.7121399999999998</v>
      </c>
      <c r="R71" s="3">
        <v>2.2693300000000001</v>
      </c>
      <c r="S71" s="3">
        <v>1.16856</v>
      </c>
      <c r="T71" s="3">
        <v>0.23891100000000001</v>
      </c>
      <c r="U71" s="3">
        <v>3.2070000000000002E-3</v>
      </c>
      <c r="V71" s="3">
        <v>99.571399999999997</v>
      </c>
      <c r="W71" s="3">
        <v>0.31132100000000001</v>
      </c>
      <c r="X71" s="3">
        <v>1.9380000000000001E-2</v>
      </c>
      <c r="Y71" s="3">
        <v>2.5399999999999999E-4</v>
      </c>
      <c r="Z71" s="3">
        <v>1.8457999999999999E-2</v>
      </c>
      <c r="AA71" s="3">
        <v>2.0375000000000001E-2</v>
      </c>
      <c r="AB71" s="3">
        <v>2.0351000000000001E-2</v>
      </c>
      <c r="AC71" s="3">
        <v>2.50217</v>
      </c>
      <c r="AD71" s="3">
        <v>5.30389</v>
      </c>
      <c r="AE71" s="3">
        <v>340.00599999999997</v>
      </c>
      <c r="AF71" s="3">
        <v>4.4978999999999996</v>
      </c>
      <c r="AG71" s="3">
        <v>48.663699999999999</v>
      </c>
      <c r="AH71" s="3">
        <v>10.964499999999999</v>
      </c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</row>
    <row r="72" spans="1:52" ht="13.5" customHeight="1" x14ac:dyDescent="0.2">
      <c r="A72" s="3" t="s">
        <v>355</v>
      </c>
      <c r="B72" s="4">
        <f>AVERAGE(B57:B71)*10000</f>
        <v>13030.02666666667</v>
      </c>
      <c r="D72" s="4">
        <f>AVERAGE(D57:D71)</f>
        <v>2022.0566666666671</v>
      </c>
      <c r="F72" s="4">
        <f>AVERAGE(F57:F71)</f>
        <v>185.29666666666665</v>
      </c>
      <c r="G72" s="4">
        <f>AVERAGE(G57:G71)</f>
        <v>17.647333333333336</v>
      </c>
      <c r="H72" s="4">
        <f>AVERAGE(H57:H71)</f>
        <v>197.65066666666664</v>
      </c>
      <c r="J72" s="4">
        <f>AVERAGE(J57:J71)</f>
        <v>60.775033333333326</v>
      </c>
      <c r="K72" s="4">
        <f t="shared" ref="K72:S72" si="11">AVERAGE(K57:K71)</f>
        <v>0.75024653333333335</v>
      </c>
      <c r="L72" s="4">
        <f t="shared" si="11"/>
        <v>19.185746666666667</v>
      </c>
      <c r="M72" s="4">
        <f t="shared" si="11"/>
        <v>1.7600959999999997</v>
      </c>
      <c r="N72" s="4">
        <f t="shared" si="11"/>
        <v>3.6817419999999994</v>
      </c>
      <c r="O72" s="4">
        <f t="shared" si="11"/>
        <v>3.8255999999999998E-2</v>
      </c>
      <c r="P72" s="4">
        <f t="shared" si="11"/>
        <v>2.6474133333333336</v>
      </c>
      <c r="Q72" s="4">
        <f t="shared" si="11"/>
        <v>7.5786066666666683</v>
      </c>
      <c r="R72" s="4">
        <f t="shared" si="11"/>
        <v>2.2913360000000003</v>
      </c>
      <c r="S72" s="4">
        <f t="shared" si="11"/>
        <v>1.1928786666666664</v>
      </c>
      <c r="V72" s="4">
        <f>AVERAGE(V57:V71)</f>
        <v>100.15388666666666</v>
      </c>
    </row>
    <row r="73" spans="1:52" ht="13.5" customHeight="1" x14ac:dyDescent="0.15">
      <c r="B73" s="4">
        <f>STDEV(B57:B71)*10000</f>
        <v>582.24331495477372</v>
      </c>
      <c r="D73" s="4">
        <f>STDEV(D57:D71)</f>
        <v>164.6215096459002</v>
      </c>
      <c r="E73" s="4">
        <f>STDEV(E57:E71)</f>
        <v>8.3967825510444048E-3</v>
      </c>
      <c r="F73" s="4">
        <f>STDEV(F57:F71)</f>
        <v>15.222052924559659</v>
      </c>
      <c r="G73" s="4">
        <f>STDEV(G57:G71)</f>
        <v>7.4957840213841562</v>
      </c>
      <c r="H73" s="4">
        <f>STDEV(H57:H71)</f>
        <v>83.967825510444143</v>
      </c>
      <c r="J73" s="4">
        <f>STDEV(J57:J71)</f>
        <v>0.51785429923685578</v>
      </c>
      <c r="K73" s="4">
        <f t="shared" ref="K73:S73" si="12">STDEV(K57:K71)</f>
        <v>3.5634004141042168E-2</v>
      </c>
      <c r="L73" s="4">
        <f t="shared" si="12"/>
        <v>0.17099308200988145</v>
      </c>
      <c r="M73" s="4">
        <f t="shared" si="12"/>
        <v>7.8647728039113032E-2</v>
      </c>
      <c r="N73" s="4">
        <f t="shared" si="12"/>
        <v>0.13427250804666921</v>
      </c>
      <c r="O73" s="4">
        <f t="shared" si="12"/>
        <v>7.8252621498762064E-3</v>
      </c>
      <c r="P73" s="4">
        <f t="shared" si="12"/>
        <v>7.7738351508364847E-2</v>
      </c>
      <c r="Q73" s="4">
        <f t="shared" si="12"/>
        <v>0.13210833717968357</v>
      </c>
      <c r="R73" s="4">
        <f t="shared" si="12"/>
        <v>3.9013286344892407E-2</v>
      </c>
      <c r="S73" s="4">
        <f t="shared" si="12"/>
        <v>3.8539944559724863E-2</v>
      </c>
      <c r="V73" s="4">
        <f>STDEV(V57:V71)</f>
        <v>0.32268009338455916</v>
      </c>
    </row>
    <row r="74" spans="1:52" ht="13.5" customHeight="1" x14ac:dyDescent="0.15"/>
    <row r="75" spans="1:52" ht="13.5" customHeight="1" x14ac:dyDescent="0.15"/>
    <row r="76" spans="1:52" ht="13.5" customHeight="1" x14ac:dyDescent="0.15"/>
    <row r="77" spans="1:52" ht="13.5" customHeight="1" x14ac:dyDescent="0.15"/>
    <row r="78" spans="1:52" ht="13.5" customHeight="1" x14ac:dyDescent="0.15"/>
    <row r="79" spans="1:52" ht="13.5" customHeight="1" x14ac:dyDescent="0.15"/>
    <row r="80" spans="1:52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  <row r="514" ht="13.5" customHeight="1" x14ac:dyDescent="0.15"/>
    <row r="515" ht="13.5" customHeight="1" x14ac:dyDescent="0.15"/>
    <row r="516" ht="13.5" customHeight="1" x14ac:dyDescent="0.15"/>
    <row r="517" ht="13.5" customHeight="1" x14ac:dyDescent="0.15"/>
    <row r="518" ht="13.5" customHeight="1" x14ac:dyDescent="0.15"/>
    <row r="519" ht="13.5" customHeight="1" x14ac:dyDescent="0.15"/>
    <row r="520" ht="13.5" customHeight="1" x14ac:dyDescent="0.15"/>
    <row r="521" ht="13.5" customHeight="1" x14ac:dyDescent="0.15"/>
    <row r="522" ht="13.5" customHeight="1" x14ac:dyDescent="0.15"/>
    <row r="523" ht="13.5" customHeight="1" x14ac:dyDescent="0.15"/>
    <row r="524" ht="13.5" customHeight="1" x14ac:dyDescent="0.15"/>
    <row r="525" ht="13.5" customHeight="1" x14ac:dyDescent="0.15"/>
    <row r="526" ht="13.5" customHeight="1" x14ac:dyDescent="0.15"/>
    <row r="527" ht="13.5" customHeight="1" x14ac:dyDescent="0.15"/>
    <row r="528" ht="13.5" customHeight="1" x14ac:dyDescent="0.15"/>
    <row r="529" ht="13.5" customHeight="1" x14ac:dyDescent="0.15"/>
    <row r="530" ht="13.5" customHeight="1" x14ac:dyDescent="0.15"/>
    <row r="531" ht="13.5" customHeight="1" x14ac:dyDescent="0.15"/>
    <row r="532" ht="13.5" customHeight="1" x14ac:dyDescent="0.15"/>
    <row r="533" ht="13.5" customHeight="1" x14ac:dyDescent="0.15"/>
    <row r="534" ht="13.5" customHeight="1" x14ac:dyDescent="0.15"/>
    <row r="535" ht="13.5" customHeight="1" x14ac:dyDescent="0.15"/>
    <row r="536" ht="13.5" customHeight="1" x14ac:dyDescent="0.15"/>
    <row r="537" ht="13.5" customHeight="1" x14ac:dyDescent="0.15"/>
    <row r="538" ht="13.5" customHeight="1" x14ac:dyDescent="0.15"/>
    <row r="539" ht="13.5" customHeight="1" x14ac:dyDescent="0.15"/>
    <row r="540" ht="13.5" customHeight="1" x14ac:dyDescent="0.15"/>
    <row r="541" ht="13.5" customHeight="1" x14ac:dyDescent="0.15"/>
    <row r="542" ht="13.5" customHeight="1" x14ac:dyDescent="0.15"/>
    <row r="543" ht="13.5" customHeight="1" x14ac:dyDescent="0.15"/>
    <row r="544" ht="13.5" customHeight="1" x14ac:dyDescent="0.15"/>
    <row r="545" ht="13.5" customHeight="1" x14ac:dyDescent="0.15"/>
    <row r="546" ht="13.5" customHeight="1" x14ac:dyDescent="0.15"/>
    <row r="547" ht="13.5" customHeight="1" x14ac:dyDescent="0.15"/>
    <row r="548" ht="13.5" customHeight="1" x14ac:dyDescent="0.15"/>
    <row r="549" ht="13.5" customHeight="1" x14ac:dyDescent="0.15"/>
    <row r="550" ht="13.5" customHeight="1" x14ac:dyDescent="0.15"/>
    <row r="551" ht="13.5" customHeight="1" x14ac:dyDescent="0.15"/>
    <row r="552" ht="13.5" customHeight="1" x14ac:dyDescent="0.15"/>
    <row r="553" ht="13.5" customHeight="1" x14ac:dyDescent="0.15"/>
    <row r="554" ht="13.5" customHeight="1" x14ac:dyDescent="0.15"/>
    <row r="555" ht="13.5" customHeight="1" x14ac:dyDescent="0.15"/>
    <row r="556" ht="13.5" customHeight="1" x14ac:dyDescent="0.15"/>
    <row r="557" ht="13.5" customHeight="1" x14ac:dyDescent="0.15"/>
    <row r="558" ht="13.5" customHeight="1" x14ac:dyDescent="0.15"/>
    <row r="559" ht="13.5" customHeight="1" x14ac:dyDescent="0.15"/>
    <row r="560" ht="13.5" customHeight="1" x14ac:dyDescent="0.15"/>
    <row r="561" ht="13.5" customHeight="1" x14ac:dyDescent="0.15"/>
    <row r="562" ht="13.5" customHeight="1" x14ac:dyDescent="0.15"/>
    <row r="563" ht="13.5" customHeight="1" x14ac:dyDescent="0.15"/>
    <row r="564" ht="13.5" customHeight="1" x14ac:dyDescent="0.15"/>
    <row r="565" ht="13.5" customHeight="1" x14ac:dyDescent="0.15"/>
    <row r="566" ht="13.5" customHeight="1" x14ac:dyDescent="0.15"/>
    <row r="567" ht="13.5" customHeight="1" x14ac:dyDescent="0.15"/>
    <row r="568" ht="13.5" customHeight="1" x14ac:dyDescent="0.15"/>
    <row r="569" ht="13.5" customHeight="1" x14ac:dyDescent="0.15"/>
    <row r="570" ht="13.5" customHeight="1" x14ac:dyDescent="0.15"/>
    <row r="571" ht="13.5" customHeight="1" x14ac:dyDescent="0.15"/>
    <row r="572" ht="13.5" customHeight="1" x14ac:dyDescent="0.15"/>
    <row r="573" ht="13.5" customHeight="1" x14ac:dyDescent="0.15"/>
    <row r="574" ht="13.5" customHeight="1" x14ac:dyDescent="0.15"/>
    <row r="575" ht="13.5" customHeight="1" x14ac:dyDescent="0.15"/>
    <row r="576" ht="13.5" customHeight="1" x14ac:dyDescent="0.15"/>
    <row r="577" ht="13.5" customHeight="1" x14ac:dyDescent="0.15"/>
    <row r="578" ht="13.5" customHeight="1" x14ac:dyDescent="0.15"/>
    <row r="579" ht="13.5" customHeight="1" x14ac:dyDescent="0.15"/>
    <row r="580" ht="13.5" customHeight="1" x14ac:dyDescent="0.15"/>
    <row r="581" ht="13.5" customHeight="1" x14ac:dyDescent="0.15"/>
    <row r="582" ht="13.5" customHeight="1" x14ac:dyDescent="0.15"/>
    <row r="583" ht="13.5" customHeight="1" x14ac:dyDescent="0.15"/>
    <row r="584" ht="13.5" customHeight="1" x14ac:dyDescent="0.15"/>
    <row r="585" ht="13.5" customHeight="1" x14ac:dyDescent="0.15"/>
    <row r="586" ht="13.5" customHeight="1" x14ac:dyDescent="0.15"/>
    <row r="587" ht="13.5" customHeight="1" x14ac:dyDescent="0.15"/>
    <row r="588" ht="13.5" customHeight="1" x14ac:dyDescent="0.15"/>
    <row r="589" ht="13.5" customHeight="1" x14ac:dyDescent="0.15"/>
    <row r="590" ht="13.5" customHeight="1" x14ac:dyDescent="0.15"/>
    <row r="591" ht="13.5" customHeight="1" x14ac:dyDescent="0.15"/>
    <row r="592" ht="13.5" customHeight="1" x14ac:dyDescent="0.15"/>
    <row r="593" ht="13.5" customHeight="1" x14ac:dyDescent="0.15"/>
    <row r="594" ht="13.5" customHeight="1" x14ac:dyDescent="0.15"/>
    <row r="595" ht="13.5" customHeight="1" x14ac:dyDescent="0.15"/>
    <row r="596" ht="13.5" customHeight="1" x14ac:dyDescent="0.15"/>
    <row r="597" ht="13.5" customHeight="1" x14ac:dyDescent="0.15"/>
    <row r="598" ht="13.5" customHeight="1" x14ac:dyDescent="0.15"/>
    <row r="599" ht="13.5" customHeight="1" x14ac:dyDescent="0.15"/>
    <row r="600" ht="13.5" customHeight="1" x14ac:dyDescent="0.15"/>
    <row r="601" ht="13.5" customHeight="1" x14ac:dyDescent="0.15"/>
    <row r="602" ht="13.5" customHeight="1" x14ac:dyDescent="0.15"/>
    <row r="603" ht="13.5" customHeight="1" x14ac:dyDescent="0.15"/>
    <row r="604" ht="13.5" customHeight="1" x14ac:dyDescent="0.15"/>
    <row r="605" ht="13.5" customHeight="1" x14ac:dyDescent="0.15"/>
    <row r="606" ht="13.5" customHeight="1" x14ac:dyDescent="0.15"/>
    <row r="607" ht="13.5" customHeight="1" x14ac:dyDescent="0.15"/>
    <row r="608" ht="13.5" customHeight="1" x14ac:dyDescent="0.15"/>
    <row r="609" ht="13.5" customHeight="1" x14ac:dyDescent="0.15"/>
    <row r="610" ht="13.5" customHeight="1" x14ac:dyDescent="0.15"/>
    <row r="611" ht="13.5" customHeight="1" x14ac:dyDescent="0.15"/>
    <row r="612" ht="13.5" customHeight="1" x14ac:dyDescent="0.15"/>
    <row r="613" ht="13.5" customHeight="1" x14ac:dyDescent="0.15"/>
    <row r="614" ht="13.5" customHeight="1" x14ac:dyDescent="0.15"/>
    <row r="615" ht="13.5" customHeight="1" x14ac:dyDescent="0.15"/>
    <row r="616" ht="13.5" customHeight="1" x14ac:dyDescent="0.15"/>
    <row r="617" ht="13.5" customHeight="1" x14ac:dyDescent="0.15"/>
    <row r="618" ht="13.5" customHeight="1" x14ac:dyDescent="0.15"/>
    <row r="619" ht="13.5" customHeight="1" x14ac:dyDescent="0.15"/>
    <row r="620" ht="13.5" customHeight="1" x14ac:dyDescent="0.15"/>
    <row r="621" ht="13.5" customHeight="1" x14ac:dyDescent="0.15"/>
    <row r="622" ht="13.5" customHeight="1" x14ac:dyDescent="0.15"/>
    <row r="623" ht="13.5" customHeight="1" x14ac:dyDescent="0.15"/>
    <row r="624" ht="13.5" customHeight="1" x14ac:dyDescent="0.15"/>
    <row r="625" ht="13.5" customHeight="1" x14ac:dyDescent="0.15"/>
    <row r="626" ht="13.5" customHeight="1" x14ac:dyDescent="0.15"/>
    <row r="627" ht="13.5" customHeight="1" x14ac:dyDescent="0.15"/>
    <row r="628" ht="13.5" customHeight="1" x14ac:dyDescent="0.15"/>
    <row r="629" ht="13.5" customHeight="1" x14ac:dyDescent="0.15"/>
    <row r="630" ht="13.5" customHeight="1" x14ac:dyDescent="0.15"/>
    <row r="631" ht="13.5" customHeight="1" x14ac:dyDescent="0.15"/>
    <row r="632" ht="13.5" customHeight="1" x14ac:dyDescent="0.15"/>
    <row r="633" ht="13.5" customHeight="1" x14ac:dyDescent="0.15"/>
    <row r="634" ht="13.5" customHeight="1" x14ac:dyDescent="0.15"/>
    <row r="635" ht="13.5" customHeight="1" x14ac:dyDescent="0.15"/>
    <row r="636" ht="13.5" customHeight="1" x14ac:dyDescent="0.15"/>
    <row r="637" ht="13.5" customHeight="1" x14ac:dyDescent="0.15"/>
    <row r="638" ht="13.5" customHeight="1" x14ac:dyDescent="0.15"/>
    <row r="639" ht="13.5" customHeight="1" x14ac:dyDescent="0.15"/>
    <row r="640" ht="13.5" customHeight="1" x14ac:dyDescent="0.15"/>
    <row r="641" ht="13.5" customHeight="1" x14ac:dyDescent="0.15"/>
    <row r="642" ht="13.5" customHeight="1" x14ac:dyDescent="0.15"/>
    <row r="643" ht="13.5" customHeight="1" x14ac:dyDescent="0.15"/>
    <row r="644" ht="13.5" customHeight="1" x14ac:dyDescent="0.15"/>
    <row r="645" ht="13.5" customHeight="1" x14ac:dyDescent="0.15"/>
    <row r="646" ht="13.5" customHeight="1" x14ac:dyDescent="0.15"/>
    <row r="647" ht="13.5" customHeight="1" x14ac:dyDescent="0.15"/>
    <row r="648" ht="13.5" customHeight="1" x14ac:dyDescent="0.15"/>
    <row r="649" ht="13.5" customHeight="1" x14ac:dyDescent="0.15"/>
    <row r="650" ht="13.5" customHeight="1" x14ac:dyDescent="0.15"/>
    <row r="651" ht="13.5" customHeight="1" x14ac:dyDescent="0.15"/>
    <row r="652" ht="13.5" customHeight="1" x14ac:dyDescent="0.15"/>
    <row r="653" ht="13.5" customHeight="1" x14ac:dyDescent="0.15"/>
    <row r="654" ht="13.5" customHeight="1" x14ac:dyDescent="0.15"/>
    <row r="655" ht="13.5" customHeight="1" x14ac:dyDescent="0.15"/>
    <row r="656" ht="13.5" customHeight="1" x14ac:dyDescent="0.15"/>
    <row r="657" ht="13.5" customHeight="1" x14ac:dyDescent="0.15"/>
    <row r="658" ht="13.5" customHeight="1" x14ac:dyDescent="0.15"/>
    <row r="659" ht="13.5" customHeight="1" x14ac:dyDescent="0.15"/>
    <row r="660" ht="13.5" customHeight="1" x14ac:dyDescent="0.15"/>
    <row r="661" ht="13.5" customHeight="1" x14ac:dyDescent="0.15"/>
    <row r="662" ht="13.5" customHeight="1" x14ac:dyDescent="0.15"/>
    <row r="663" ht="13.5" customHeight="1" x14ac:dyDescent="0.15"/>
    <row r="664" ht="13.5" customHeight="1" x14ac:dyDescent="0.15"/>
    <row r="665" ht="13.5" customHeight="1" x14ac:dyDescent="0.15"/>
    <row r="666" ht="13.5" customHeight="1" x14ac:dyDescent="0.15"/>
    <row r="667" ht="13.5" customHeight="1" x14ac:dyDescent="0.15"/>
    <row r="668" ht="13.5" customHeight="1" x14ac:dyDescent="0.15"/>
    <row r="669" ht="13.5" customHeight="1" x14ac:dyDescent="0.15"/>
    <row r="670" ht="13.5" customHeight="1" x14ac:dyDescent="0.15"/>
    <row r="671" ht="13.5" customHeight="1" x14ac:dyDescent="0.15"/>
    <row r="672" ht="13.5" customHeight="1" x14ac:dyDescent="0.15"/>
    <row r="673" ht="13.5" customHeight="1" x14ac:dyDescent="0.15"/>
    <row r="674" ht="13.5" customHeight="1" x14ac:dyDescent="0.15"/>
    <row r="675" ht="13.5" customHeight="1" x14ac:dyDescent="0.15"/>
    <row r="676" ht="13.5" customHeight="1" x14ac:dyDescent="0.15"/>
    <row r="677" ht="13.5" customHeight="1" x14ac:dyDescent="0.15"/>
    <row r="678" ht="13.5" customHeight="1" x14ac:dyDescent="0.15"/>
    <row r="679" ht="13.5" customHeight="1" x14ac:dyDescent="0.15"/>
    <row r="680" ht="13.5" customHeight="1" x14ac:dyDescent="0.15"/>
    <row r="681" ht="13.5" customHeight="1" x14ac:dyDescent="0.15"/>
    <row r="682" ht="13.5" customHeight="1" x14ac:dyDescent="0.15"/>
    <row r="683" ht="13.5" customHeight="1" x14ac:dyDescent="0.15"/>
    <row r="684" ht="13.5" customHeight="1" x14ac:dyDescent="0.15"/>
    <row r="685" ht="13.5" customHeight="1" x14ac:dyDescent="0.15"/>
    <row r="686" ht="13.5" customHeight="1" x14ac:dyDescent="0.15"/>
    <row r="687" ht="13.5" customHeight="1" x14ac:dyDescent="0.15"/>
    <row r="688" ht="13.5" customHeight="1" x14ac:dyDescent="0.15"/>
    <row r="689" ht="13.5" customHeight="1" x14ac:dyDescent="0.15"/>
    <row r="690" ht="13.5" customHeight="1" x14ac:dyDescent="0.15"/>
    <row r="691" ht="13.5" customHeight="1" x14ac:dyDescent="0.15"/>
    <row r="692" ht="13.5" customHeight="1" x14ac:dyDescent="0.15"/>
    <row r="693" ht="13.5" customHeight="1" x14ac:dyDescent="0.15"/>
    <row r="694" ht="13.5" customHeight="1" x14ac:dyDescent="0.15"/>
    <row r="695" ht="13.5" customHeight="1" x14ac:dyDescent="0.15"/>
    <row r="696" ht="13.5" customHeight="1" x14ac:dyDescent="0.15"/>
    <row r="697" ht="13.5" customHeight="1" x14ac:dyDescent="0.15"/>
    <row r="698" ht="13.5" customHeight="1" x14ac:dyDescent="0.15"/>
    <row r="699" ht="13.5" customHeight="1" x14ac:dyDescent="0.15"/>
    <row r="700" ht="13.5" customHeight="1" x14ac:dyDescent="0.15"/>
    <row r="701" ht="13.5" customHeight="1" x14ac:dyDescent="0.15"/>
    <row r="702" ht="13.5" customHeight="1" x14ac:dyDescent="0.15"/>
    <row r="703" ht="13.5" customHeight="1" x14ac:dyDescent="0.15"/>
    <row r="704" ht="13.5" customHeight="1" x14ac:dyDescent="0.15"/>
    <row r="705" ht="13.5" customHeight="1" x14ac:dyDescent="0.15"/>
    <row r="706" ht="13.5" customHeight="1" x14ac:dyDescent="0.15"/>
    <row r="707" ht="13.5" customHeight="1" x14ac:dyDescent="0.15"/>
    <row r="708" ht="13.5" customHeight="1" x14ac:dyDescent="0.15"/>
    <row r="709" ht="13.5" customHeight="1" x14ac:dyDescent="0.15"/>
    <row r="710" ht="13.5" customHeight="1" x14ac:dyDescent="0.15"/>
    <row r="711" ht="13.5" customHeight="1" x14ac:dyDescent="0.15"/>
    <row r="712" ht="13.5" customHeight="1" x14ac:dyDescent="0.15"/>
    <row r="713" ht="13.5" customHeight="1" x14ac:dyDescent="0.15"/>
    <row r="714" ht="13.5" customHeight="1" x14ac:dyDescent="0.15"/>
    <row r="715" ht="13.5" customHeight="1" x14ac:dyDescent="0.15"/>
    <row r="716" ht="13.5" customHeight="1" x14ac:dyDescent="0.15"/>
    <row r="717" ht="13.5" customHeight="1" x14ac:dyDescent="0.15"/>
    <row r="718" ht="13.5" customHeight="1" x14ac:dyDescent="0.15"/>
    <row r="719" ht="13.5" customHeight="1" x14ac:dyDescent="0.15"/>
    <row r="720" ht="13.5" customHeight="1" x14ac:dyDescent="0.15"/>
    <row r="721" ht="13.5" customHeight="1" x14ac:dyDescent="0.15"/>
    <row r="722" ht="13.5" customHeight="1" x14ac:dyDescent="0.15"/>
    <row r="723" ht="13.5" customHeight="1" x14ac:dyDescent="0.15"/>
    <row r="724" ht="13.5" customHeight="1" x14ac:dyDescent="0.15"/>
    <row r="725" ht="13.5" customHeight="1" x14ac:dyDescent="0.15"/>
    <row r="726" ht="13.5" customHeight="1" x14ac:dyDescent="0.15"/>
    <row r="727" ht="13.5" customHeight="1" x14ac:dyDescent="0.15"/>
    <row r="728" ht="13.5" customHeight="1" x14ac:dyDescent="0.15"/>
    <row r="729" ht="13.5" customHeight="1" x14ac:dyDescent="0.15"/>
    <row r="730" ht="13.5" customHeight="1" x14ac:dyDescent="0.15"/>
    <row r="731" ht="13.5" customHeight="1" x14ac:dyDescent="0.15"/>
    <row r="732" ht="13.5" customHeight="1" x14ac:dyDescent="0.15"/>
    <row r="733" ht="13.5" customHeight="1" x14ac:dyDescent="0.15"/>
    <row r="734" ht="13.5" customHeight="1" x14ac:dyDescent="0.15"/>
    <row r="735" ht="13.5" customHeight="1" x14ac:dyDescent="0.15"/>
    <row r="736" ht="13.5" customHeight="1" x14ac:dyDescent="0.15"/>
    <row r="737" ht="13.5" customHeight="1" x14ac:dyDescent="0.15"/>
    <row r="738" ht="13.5" customHeight="1" x14ac:dyDescent="0.15"/>
    <row r="739" ht="13.5" customHeight="1" x14ac:dyDescent="0.15"/>
    <row r="740" ht="13.5" customHeight="1" x14ac:dyDescent="0.15"/>
    <row r="741" ht="13.5" customHeight="1" x14ac:dyDescent="0.15"/>
    <row r="742" ht="13.5" customHeight="1" x14ac:dyDescent="0.15"/>
    <row r="743" ht="13.5" customHeight="1" x14ac:dyDescent="0.15"/>
    <row r="744" ht="13.5" customHeight="1" x14ac:dyDescent="0.15"/>
    <row r="745" ht="13.5" customHeight="1" x14ac:dyDescent="0.15"/>
    <row r="746" ht="13.5" customHeight="1" x14ac:dyDescent="0.15"/>
    <row r="747" ht="13.5" customHeight="1" x14ac:dyDescent="0.15"/>
    <row r="748" ht="13.5" customHeight="1" x14ac:dyDescent="0.15"/>
    <row r="749" ht="13.5" customHeight="1" x14ac:dyDescent="0.15"/>
    <row r="750" ht="13.5" customHeight="1" x14ac:dyDescent="0.15"/>
    <row r="751" ht="13.5" customHeight="1" x14ac:dyDescent="0.15"/>
    <row r="752" ht="13.5" customHeight="1" x14ac:dyDescent="0.15"/>
    <row r="753" ht="13.5" customHeight="1" x14ac:dyDescent="0.15"/>
    <row r="754" ht="13.5" customHeight="1" x14ac:dyDescent="0.15"/>
    <row r="755" ht="13.5" customHeight="1" x14ac:dyDescent="0.15"/>
    <row r="756" ht="13.5" customHeight="1" x14ac:dyDescent="0.15"/>
    <row r="757" ht="13.5" customHeight="1" x14ac:dyDescent="0.15"/>
    <row r="758" ht="13.5" customHeight="1" x14ac:dyDescent="0.15"/>
    <row r="759" ht="13.5" customHeight="1" x14ac:dyDescent="0.15"/>
    <row r="760" ht="13.5" customHeight="1" x14ac:dyDescent="0.15"/>
    <row r="761" ht="13.5" customHeight="1" x14ac:dyDescent="0.15"/>
    <row r="762" ht="13.5" customHeight="1" x14ac:dyDescent="0.15"/>
    <row r="763" ht="13.5" customHeight="1" x14ac:dyDescent="0.15"/>
    <row r="764" ht="13.5" customHeight="1" x14ac:dyDescent="0.15"/>
    <row r="765" ht="13.5" customHeight="1" x14ac:dyDescent="0.15"/>
    <row r="766" ht="13.5" customHeight="1" x14ac:dyDescent="0.15"/>
    <row r="767" ht="13.5" customHeight="1" x14ac:dyDescent="0.15"/>
    <row r="768" ht="13.5" customHeight="1" x14ac:dyDescent="0.15"/>
    <row r="769" ht="13.5" customHeight="1" x14ac:dyDescent="0.15"/>
    <row r="770" ht="13.5" customHeight="1" x14ac:dyDescent="0.15"/>
    <row r="771" ht="13.5" customHeight="1" x14ac:dyDescent="0.15"/>
    <row r="772" ht="13.5" customHeight="1" x14ac:dyDescent="0.15"/>
    <row r="773" ht="13.5" customHeight="1" x14ac:dyDescent="0.15"/>
    <row r="774" ht="13.5" customHeight="1" x14ac:dyDescent="0.15"/>
    <row r="775" ht="13.5" customHeight="1" x14ac:dyDescent="0.15"/>
    <row r="776" ht="13.5" customHeight="1" x14ac:dyDescent="0.15"/>
    <row r="777" ht="13.5" customHeight="1" x14ac:dyDescent="0.15"/>
    <row r="778" ht="13.5" customHeight="1" x14ac:dyDescent="0.15"/>
    <row r="779" ht="13.5" customHeight="1" x14ac:dyDescent="0.15"/>
    <row r="780" ht="13.5" customHeight="1" x14ac:dyDescent="0.15"/>
    <row r="781" ht="13.5" customHeight="1" x14ac:dyDescent="0.15"/>
    <row r="782" ht="13.5" customHeight="1" x14ac:dyDescent="0.15"/>
    <row r="783" ht="13.5" customHeight="1" x14ac:dyDescent="0.15"/>
    <row r="784" ht="13.5" customHeight="1" x14ac:dyDescent="0.15"/>
    <row r="785" ht="13.5" customHeight="1" x14ac:dyDescent="0.15"/>
    <row r="786" ht="13.5" customHeight="1" x14ac:dyDescent="0.15"/>
    <row r="787" ht="13.5" customHeight="1" x14ac:dyDescent="0.15"/>
    <row r="788" ht="13.5" customHeight="1" x14ac:dyDescent="0.15"/>
    <row r="789" ht="13.5" customHeight="1" x14ac:dyDescent="0.15"/>
    <row r="790" ht="13.5" customHeight="1" x14ac:dyDescent="0.15"/>
    <row r="791" ht="13.5" customHeight="1" x14ac:dyDescent="0.15"/>
  </sheetData>
  <pageMargins left="0.7" right="0.7" top="0.75" bottom="0.75" header="0" footer="0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9459E-7899-754E-9F2B-9D988852552D}">
  <dimension ref="A1:AN266"/>
  <sheetViews>
    <sheetView zoomScale="117" workbookViewId="0">
      <selection activeCell="AK13" sqref="AK13"/>
    </sheetView>
  </sheetViews>
  <sheetFormatPr baseColWidth="10" defaultColWidth="12.6640625" defaultRowHeight="15" customHeight="1" x14ac:dyDescent="0.15"/>
  <cols>
    <col min="1" max="1" width="8.83203125" style="2" customWidth="1"/>
    <col min="2" max="3" width="8.6640625" style="2" customWidth="1"/>
    <col min="4" max="4" width="13" style="2" bestFit="1" customWidth="1"/>
    <col min="5" max="5" width="16.5" style="2" bestFit="1" customWidth="1"/>
    <col min="6" max="6" width="14" style="2" customWidth="1"/>
    <col min="7" max="7" width="11.5" style="2" bestFit="1" customWidth="1"/>
    <col min="8" max="57" width="8.6640625" style="2" customWidth="1"/>
    <col min="58" max="16384" width="12.6640625" style="2"/>
  </cols>
  <sheetData>
    <row r="1" spans="1:40" customFormat="1" ht="13.5" customHeight="1" x14ac:dyDescent="0.2">
      <c r="A1" s="1" t="s">
        <v>754</v>
      </c>
      <c r="B1" s="16" t="s">
        <v>50</v>
      </c>
      <c r="C1" s="16" t="s">
        <v>49</v>
      </c>
      <c r="D1" s="16" t="s">
        <v>48</v>
      </c>
      <c r="E1" s="1" t="s">
        <v>47</v>
      </c>
      <c r="F1" s="22" t="s">
        <v>46</v>
      </c>
      <c r="G1" s="22" t="s">
        <v>54</v>
      </c>
      <c r="H1" s="16" t="s">
        <v>45</v>
      </c>
      <c r="I1" s="1" t="s">
        <v>44</v>
      </c>
      <c r="J1" s="26" t="s">
        <v>43</v>
      </c>
      <c r="K1" s="26" t="s">
        <v>53</v>
      </c>
      <c r="L1" s="1" t="s">
        <v>42</v>
      </c>
      <c r="M1" s="22" t="s">
        <v>704</v>
      </c>
      <c r="N1" s="16" t="s">
        <v>41</v>
      </c>
      <c r="O1" s="16" t="s">
        <v>38</v>
      </c>
      <c r="P1" s="16" t="s">
        <v>9</v>
      </c>
      <c r="Q1" s="16" t="s">
        <v>12</v>
      </c>
      <c r="R1" s="16" t="s">
        <v>40</v>
      </c>
      <c r="S1" s="16" t="s">
        <v>39</v>
      </c>
      <c r="T1" s="16" t="s">
        <v>38</v>
      </c>
      <c r="U1" s="16" t="s">
        <v>37</v>
      </c>
      <c r="V1" s="16" t="s">
        <v>36</v>
      </c>
      <c r="W1" s="16" t="s">
        <v>35</v>
      </c>
      <c r="X1" s="16" t="s">
        <v>34</v>
      </c>
      <c r="Y1" s="16" t="s">
        <v>33</v>
      </c>
      <c r="Z1" s="16" t="s">
        <v>32</v>
      </c>
      <c r="AA1" s="16" t="s">
        <v>31</v>
      </c>
      <c r="AB1" s="16" t="s">
        <v>30</v>
      </c>
      <c r="AC1" s="16" t="s">
        <v>29</v>
      </c>
      <c r="AD1" s="16" t="s">
        <v>28</v>
      </c>
      <c r="AE1" s="16" t="s">
        <v>27</v>
      </c>
      <c r="AG1" s="16" t="s">
        <v>2</v>
      </c>
      <c r="AH1" s="16" t="s">
        <v>1</v>
      </c>
      <c r="AI1" s="16" t="s">
        <v>0</v>
      </c>
      <c r="AJ1" s="21" t="s">
        <v>695</v>
      </c>
      <c r="AK1" s="21" t="s">
        <v>696</v>
      </c>
      <c r="AL1" s="16" t="s">
        <v>252</v>
      </c>
      <c r="AN1" s="16" t="s">
        <v>42</v>
      </c>
    </row>
    <row r="2" spans="1:40" customFormat="1" ht="13.5" customHeight="1" x14ac:dyDescent="0.2">
      <c r="A2" s="16" t="s">
        <v>373</v>
      </c>
      <c r="B2" s="16">
        <v>48.691400000000002</v>
      </c>
      <c r="C2" s="16">
        <v>15.287599999999999</v>
      </c>
      <c r="D2" s="16">
        <v>0.38749299999999998</v>
      </c>
      <c r="E2" s="16">
        <v>3874.93</v>
      </c>
      <c r="F2" s="16">
        <v>5.1499301765818212E-2</v>
      </c>
      <c r="G2" s="16">
        <f t="shared" ref="G2:G24" si="0">F2*10000</f>
        <v>514.99301765818211</v>
      </c>
      <c r="H2" s="16">
        <v>0.25428000000000001</v>
      </c>
      <c r="I2" s="16">
        <v>2542.8000000000002</v>
      </c>
      <c r="J2" s="16">
        <v>3.2944217772217017E-2</v>
      </c>
      <c r="K2" s="16">
        <f t="shared" ref="K2:K24" si="1">J2*10000</f>
        <v>329.44217772217019</v>
      </c>
      <c r="L2" s="16">
        <v>1.5238831209690105</v>
      </c>
      <c r="M2" s="16">
        <f t="shared" ref="M2:M24" si="2">F2/J2</f>
        <v>1.5632273354278676</v>
      </c>
      <c r="N2" s="16">
        <v>34.586599999999997</v>
      </c>
      <c r="O2" s="16">
        <v>99.207400000000007</v>
      </c>
      <c r="P2" s="16">
        <v>65.772400000000005</v>
      </c>
      <c r="Q2" s="16">
        <v>32.705599999999997</v>
      </c>
      <c r="R2" s="16">
        <v>0.44093199999999999</v>
      </c>
      <c r="S2" s="16">
        <v>0.288464</v>
      </c>
      <c r="T2" s="16">
        <v>99.207400000000007</v>
      </c>
      <c r="U2" s="16">
        <v>2.4823000000000001E-2</v>
      </c>
      <c r="V2" s="16">
        <v>5.4520000000000002E-3</v>
      </c>
      <c r="W2" s="16">
        <v>8.5540000000000008E-3</v>
      </c>
      <c r="X2" s="16">
        <v>7.9159999999999994E-3</v>
      </c>
      <c r="Y2" s="16">
        <v>0.190833</v>
      </c>
      <c r="Z2" s="16">
        <v>7.4977000000000002E-2</v>
      </c>
      <c r="AA2" s="16">
        <v>1.2339199999999999</v>
      </c>
      <c r="AB2" s="16">
        <v>1.6452500000000001</v>
      </c>
      <c r="AC2" s="16">
        <v>7.7953999999999999</v>
      </c>
      <c r="AD2" s="16">
        <v>58.3827</v>
      </c>
      <c r="AE2" s="16">
        <v>11.057</v>
      </c>
      <c r="AG2" s="16">
        <v>3.8948188554897825</v>
      </c>
      <c r="AH2" s="16">
        <v>2.627555725530403</v>
      </c>
      <c r="AI2" s="16">
        <v>1.4822973372728632</v>
      </c>
      <c r="AJ2" s="21">
        <v>5.637400654626564</v>
      </c>
      <c r="AK2" s="21">
        <v>3.805179678278277</v>
      </c>
      <c r="AL2">
        <f t="shared" ref="AL2:AL24" si="3">AK2/AJ2</f>
        <v>0.67498833441178252</v>
      </c>
      <c r="AN2">
        <f t="shared" ref="AN2:AN24" si="4">G2/K2</f>
        <v>1.5632273354278676</v>
      </c>
    </row>
    <row r="3" spans="1:40" customFormat="1" ht="13.5" customHeight="1" x14ac:dyDescent="0.2">
      <c r="A3" s="16" t="s">
        <v>372</v>
      </c>
      <c r="B3" s="16">
        <v>48.677900000000001</v>
      </c>
      <c r="C3" s="16">
        <v>15.2895</v>
      </c>
      <c r="D3" s="16">
        <v>0.44908900000000002</v>
      </c>
      <c r="E3" s="16">
        <v>4490.8900000000003</v>
      </c>
      <c r="F3" s="16">
        <v>5.9667388198987072E-2</v>
      </c>
      <c r="G3" s="16">
        <f t="shared" si="0"/>
        <v>596.67388198987067</v>
      </c>
      <c r="H3" s="16">
        <v>0.288688</v>
      </c>
      <c r="I3" s="16">
        <v>2886.88</v>
      </c>
      <c r="J3" s="16">
        <v>3.739063667064365E-2</v>
      </c>
      <c r="K3" s="16">
        <f t="shared" si="1"/>
        <v>373.90636670643647</v>
      </c>
      <c r="L3" s="16">
        <v>1.5556206007870088</v>
      </c>
      <c r="M3" s="16">
        <f t="shared" si="2"/>
        <v>1.5957842259967046</v>
      </c>
      <c r="N3" s="16">
        <v>34.597200000000001</v>
      </c>
      <c r="O3" s="16">
        <v>99.302300000000002</v>
      </c>
      <c r="P3" s="16">
        <v>65.754000000000005</v>
      </c>
      <c r="Q3" s="16">
        <v>32.709699999999998</v>
      </c>
      <c r="R3" s="16">
        <v>0.51102199999999998</v>
      </c>
      <c r="S3" s="16">
        <v>0.32749800000000001</v>
      </c>
      <c r="T3" s="16">
        <v>99.302300000000002</v>
      </c>
      <c r="U3" s="16">
        <v>2.4837999999999999E-2</v>
      </c>
      <c r="V3" s="16">
        <v>5.4929999999999996E-3</v>
      </c>
      <c r="W3" s="16">
        <v>8.4939999999999998E-3</v>
      </c>
      <c r="X3" s="16">
        <v>7.9290000000000003E-3</v>
      </c>
      <c r="Y3" s="16">
        <v>0.19095599999999999</v>
      </c>
      <c r="Z3" s="16">
        <v>7.5047000000000003E-2</v>
      </c>
      <c r="AA3" s="16">
        <v>1.08419</v>
      </c>
      <c r="AB3" s="16">
        <v>1.47153</v>
      </c>
      <c r="AC3" s="16">
        <v>7.7953999999999999</v>
      </c>
      <c r="AD3" s="16">
        <v>58.372100000000003</v>
      </c>
      <c r="AE3" s="16">
        <v>11.057</v>
      </c>
      <c r="AG3" s="16">
        <v>4.4218478281958244</v>
      </c>
      <c r="AH3" s="16">
        <v>3.0452327480050565</v>
      </c>
      <c r="AI3" s="16">
        <v>1.4520557849289495</v>
      </c>
      <c r="AJ3" s="21">
        <v>6.3982699817433062</v>
      </c>
      <c r="AK3" s="21">
        <v>4.408703132775754</v>
      </c>
      <c r="AL3">
        <f t="shared" si="3"/>
        <v>0.68904612424224954</v>
      </c>
      <c r="AN3">
        <f t="shared" si="4"/>
        <v>1.5957842259967046</v>
      </c>
    </row>
    <row r="4" spans="1:40" customFormat="1" ht="13.5" customHeight="1" x14ac:dyDescent="0.2">
      <c r="A4" s="16" t="s">
        <v>371</v>
      </c>
      <c r="B4" s="16">
        <v>48.650700000000001</v>
      </c>
      <c r="C4" s="16">
        <v>15.3264</v>
      </c>
      <c r="D4" s="16">
        <v>0.286879</v>
      </c>
      <c r="E4" s="16">
        <v>2868.79</v>
      </c>
      <c r="F4" s="16">
        <v>3.8115538996844799E-2</v>
      </c>
      <c r="G4" s="16">
        <f t="shared" si="0"/>
        <v>381.15538996844799</v>
      </c>
      <c r="H4" s="16">
        <v>0.21412100000000001</v>
      </c>
      <c r="I4" s="16">
        <v>2141.21</v>
      </c>
      <c r="J4" s="16">
        <v>2.7732695814702075E-2</v>
      </c>
      <c r="K4" s="16">
        <f t="shared" si="1"/>
        <v>277.32695814702078</v>
      </c>
      <c r="L4" s="16">
        <v>1.3397985251329856</v>
      </c>
      <c r="M4" s="16">
        <f t="shared" si="2"/>
        <v>1.3743899710117042</v>
      </c>
      <c r="N4" s="16">
        <v>34.597299999999997</v>
      </c>
      <c r="O4" s="16">
        <v>99.075400000000002</v>
      </c>
      <c r="P4" s="16">
        <v>65.717399999999998</v>
      </c>
      <c r="Q4" s="16">
        <v>32.788699999999999</v>
      </c>
      <c r="R4" s="16">
        <v>0.32644200000000001</v>
      </c>
      <c r="S4" s="16">
        <v>0.24290700000000001</v>
      </c>
      <c r="T4" s="16">
        <v>99.075400000000002</v>
      </c>
      <c r="U4" s="16">
        <v>2.4545000000000001E-2</v>
      </c>
      <c r="V4" s="16">
        <v>5.4860000000000004E-3</v>
      </c>
      <c r="W4" s="16">
        <v>8.463E-3</v>
      </c>
      <c r="X4" s="16">
        <v>7.9030000000000003E-3</v>
      </c>
      <c r="Y4" s="16">
        <v>0.19097</v>
      </c>
      <c r="Z4" s="16">
        <v>7.4917999999999998E-2</v>
      </c>
      <c r="AA4" s="16">
        <v>1.58917</v>
      </c>
      <c r="AB4" s="16">
        <v>1.9187700000000001</v>
      </c>
      <c r="AC4" s="16">
        <v>7.7861000000000002</v>
      </c>
      <c r="AD4" s="16">
        <v>58.3645</v>
      </c>
      <c r="AE4" s="16">
        <v>11.057</v>
      </c>
      <c r="AG4" s="16">
        <v>3.2797015422224622</v>
      </c>
      <c r="AH4" s="16">
        <v>1.945301099592603</v>
      </c>
      <c r="AI4" s="16">
        <v>1.6859608740823298</v>
      </c>
      <c r="AJ4" s="21">
        <v>4.7456072146356432</v>
      </c>
      <c r="AK4" s="21">
        <v>2.8162804046730301</v>
      </c>
      <c r="AL4">
        <f t="shared" si="3"/>
        <v>0.5934499585190085</v>
      </c>
      <c r="AN4">
        <f t="shared" si="4"/>
        <v>1.3743899710117042</v>
      </c>
    </row>
    <row r="5" spans="1:40" customFormat="1" ht="13.5" customHeight="1" x14ac:dyDescent="0.2">
      <c r="A5" s="16" t="s">
        <v>378</v>
      </c>
      <c r="B5" s="16">
        <v>48.977200000000003</v>
      </c>
      <c r="C5" s="16">
        <v>15.1607</v>
      </c>
      <c r="D5" s="16">
        <v>0.40540300000000001</v>
      </c>
      <c r="E5" s="16">
        <v>4054.03</v>
      </c>
      <c r="F5" s="16">
        <v>5.3944974928206553E-2</v>
      </c>
      <c r="G5" s="16">
        <f t="shared" si="0"/>
        <v>539.44974928206557</v>
      </c>
      <c r="H5" s="16">
        <v>0.25390600000000002</v>
      </c>
      <c r="I5" s="16">
        <v>2539.0600000000004</v>
      </c>
      <c r="J5" s="16">
        <v>3.2935671251469949E-2</v>
      </c>
      <c r="K5" s="16">
        <f t="shared" si="1"/>
        <v>329.3567125146995</v>
      </c>
      <c r="L5" s="16">
        <v>1.5966656951785305</v>
      </c>
      <c r="M5" s="16">
        <f t="shared" si="2"/>
        <v>1.6378890387970744</v>
      </c>
      <c r="N5" s="16">
        <v>34.544699999999999</v>
      </c>
      <c r="O5" s="16">
        <v>99.341899999999995</v>
      </c>
      <c r="P5" s="16">
        <v>66.1584</v>
      </c>
      <c r="Q5" s="16">
        <v>32.434199999999997</v>
      </c>
      <c r="R5" s="16">
        <v>0.461312</v>
      </c>
      <c r="S5" s="16">
        <v>0.28804000000000002</v>
      </c>
      <c r="T5" s="16">
        <v>99.341899999999995</v>
      </c>
      <c r="U5" s="16">
        <v>2.5340999999999999E-2</v>
      </c>
      <c r="V5" s="16">
        <v>5.5469999999999998E-3</v>
      </c>
      <c r="W5" s="16">
        <v>8.4620000000000008E-3</v>
      </c>
      <c r="X5" s="16">
        <v>7.9260000000000008E-3</v>
      </c>
      <c r="Y5" s="16">
        <v>0.190244</v>
      </c>
      <c r="Z5" s="16">
        <v>7.5386999999999996E-2</v>
      </c>
      <c r="AA5" s="16">
        <v>1.1786000000000001</v>
      </c>
      <c r="AB5" s="16">
        <v>1.64907</v>
      </c>
      <c r="AC5" s="16">
        <v>7.9576000000000002</v>
      </c>
      <c r="AD5" s="16">
        <v>58.686300000000003</v>
      </c>
      <c r="AE5" s="16">
        <v>11.053000000000001</v>
      </c>
      <c r="AG5" s="16">
        <v>3.8890902796994995</v>
      </c>
      <c r="AH5" s="16">
        <v>2.7490018498326476</v>
      </c>
      <c r="AI5" s="16">
        <v>1.4147281421204783</v>
      </c>
      <c r="AJ5" s="21">
        <v>5.6359381775998685</v>
      </c>
      <c r="AK5" s="21">
        <v>3.9858855422053012</v>
      </c>
      <c r="AL5">
        <f t="shared" si="3"/>
        <v>0.70722662609168974</v>
      </c>
      <c r="AN5">
        <f t="shared" si="4"/>
        <v>1.6378890387970746</v>
      </c>
    </row>
    <row r="6" spans="1:40" customFormat="1" ht="13.5" customHeight="1" x14ac:dyDescent="0.2">
      <c r="A6" s="16" t="s">
        <v>377</v>
      </c>
      <c r="B6" s="16">
        <v>49.075499999999998</v>
      </c>
      <c r="C6" s="16">
        <v>15.297800000000001</v>
      </c>
      <c r="D6" s="16">
        <v>0.20479600000000001</v>
      </c>
      <c r="E6" s="16">
        <v>2047.96</v>
      </c>
      <c r="F6" s="16">
        <v>2.7131122135555682E-2</v>
      </c>
      <c r="G6" s="16">
        <f t="shared" si="0"/>
        <v>271.31122135555682</v>
      </c>
      <c r="H6" s="16">
        <v>0.17804800000000001</v>
      </c>
      <c r="I6" s="16">
        <v>1780.48</v>
      </c>
      <c r="J6" s="16">
        <v>2.2993914073914982E-2</v>
      </c>
      <c r="K6" s="16">
        <f t="shared" si="1"/>
        <v>229.93914073914982</v>
      </c>
      <c r="L6" s="16">
        <v>1.1502291516894321</v>
      </c>
      <c r="M6" s="16">
        <f t="shared" si="2"/>
        <v>1.1799262208400647</v>
      </c>
      <c r="N6" s="16">
        <v>34.697600000000001</v>
      </c>
      <c r="O6" s="16">
        <v>99.453800000000001</v>
      </c>
      <c r="P6" s="16">
        <v>66.291200000000003</v>
      </c>
      <c r="Q6" s="16">
        <v>32.727499999999999</v>
      </c>
      <c r="R6" s="16">
        <v>0.23304</v>
      </c>
      <c r="S6" s="16">
        <v>0.201984</v>
      </c>
      <c r="T6" s="16">
        <v>99.453800000000001</v>
      </c>
      <c r="U6" s="16">
        <v>2.4901E-2</v>
      </c>
      <c r="V6" s="16">
        <v>5.5290000000000001E-3</v>
      </c>
      <c r="W6" s="16">
        <v>8.4910000000000003E-3</v>
      </c>
      <c r="X6" s="16">
        <v>7.9190000000000007E-3</v>
      </c>
      <c r="Y6" s="16">
        <v>0.19024099999999999</v>
      </c>
      <c r="Z6" s="16">
        <v>7.5070999999999999E-2</v>
      </c>
      <c r="AA6" s="16">
        <v>2.1547499999999999</v>
      </c>
      <c r="AB6" s="16">
        <v>2.2758600000000002</v>
      </c>
      <c r="AC6" s="16">
        <v>7.9551999999999996</v>
      </c>
      <c r="AD6" s="16">
        <v>58.672800000000002</v>
      </c>
      <c r="AE6" s="16">
        <v>11.053000000000001</v>
      </c>
      <c r="AG6" s="16">
        <v>2.7271696853163627</v>
      </c>
      <c r="AH6" s="16">
        <v>1.3887035439755673</v>
      </c>
      <c r="AI6" s="16">
        <v>1.9638242425082659</v>
      </c>
      <c r="AJ6" s="21">
        <v>3.9347088812056485</v>
      </c>
      <c r="AK6" s="21">
        <v>2.0046639674564561</v>
      </c>
      <c r="AL6">
        <f t="shared" si="3"/>
        <v>0.50948215687108211</v>
      </c>
      <c r="AN6">
        <f t="shared" si="4"/>
        <v>1.1799262208400647</v>
      </c>
    </row>
    <row r="7" spans="1:40" customFormat="1" ht="13.5" customHeight="1" x14ac:dyDescent="0.2">
      <c r="A7" s="16" t="s">
        <v>376</v>
      </c>
      <c r="B7" s="16">
        <v>48.335000000000001</v>
      </c>
      <c r="C7" s="16">
        <v>15.174799999999999</v>
      </c>
      <c r="D7" s="16">
        <v>0.72984899999999997</v>
      </c>
      <c r="E7" s="16">
        <v>7298.49</v>
      </c>
      <c r="F7" s="16">
        <v>9.7526495655757731E-2</v>
      </c>
      <c r="G7" s="16">
        <f t="shared" si="0"/>
        <v>975.26495655757731</v>
      </c>
      <c r="H7" s="16">
        <v>0.399281</v>
      </c>
      <c r="I7" s="16">
        <v>3992.81</v>
      </c>
      <c r="J7" s="16">
        <v>5.2011306658690505E-2</v>
      </c>
      <c r="K7" s="16">
        <f t="shared" si="1"/>
        <v>520.11306658690501</v>
      </c>
      <c r="L7" s="16">
        <v>1.8279081649264552</v>
      </c>
      <c r="M7" s="16">
        <f t="shared" si="2"/>
        <v>1.8751018176826009</v>
      </c>
      <c r="N7" s="16">
        <v>34.399799999999999</v>
      </c>
      <c r="O7" s="16">
        <v>99.038799999999995</v>
      </c>
      <c r="P7" s="16">
        <v>65.290999999999997</v>
      </c>
      <c r="Q7" s="16">
        <v>32.464399999999998</v>
      </c>
      <c r="R7" s="16">
        <v>0.83050100000000004</v>
      </c>
      <c r="S7" s="16">
        <v>0.45295999999999997</v>
      </c>
      <c r="T7" s="16">
        <v>99.038799999999995</v>
      </c>
      <c r="U7" s="16">
        <v>2.5097999999999999E-2</v>
      </c>
      <c r="V7" s="16">
        <v>5.4990000000000004E-3</v>
      </c>
      <c r="W7" s="16">
        <v>8.5520000000000006E-3</v>
      </c>
      <c r="X7" s="16">
        <v>7.9279999999999993E-3</v>
      </c>
      <c r="Y7" s="16">
        <v>0.19184499999999999</v>
      </c>
      <c r="Z7" s="16">
        <v>7.5471999999999997E-2</v>
      </c>
      <c r="AA7" s="16">
        <v>0.73532799999999998</v>
      </c>
      <c r="AB7" s="16">
        <v>1.1100699999999999</v>
      </c>
      <c r="AC7" s="16">
        <v>8.9634</v>
      </c>
      <c r="AD7" s="16">
        <v>58.685299999999998</v>
      </c>
      <c r="AE7" s="16">
        <v>11.048</v>
      </c>
      <c r="AG7" s="16">
        <v>6.1158060698396088</v>
      </c>
      <c r="AH7" s="16">
        <v>4.9490414503555913</v>
      </c>
      <c r="AI7" s="16">
        <v>1.2357556773746934</v>
      </c>
      <c r="AJ7" s="21">
        <v>8.900152865458459</v>
      </c>
      <c r="AK7" s="21">
        <v>7.206036327453651</v>
      </c>
      <c r="AL7">
        <f t="shared" si="3"/>
        <v>0.80965309656874729</v>
      </c>
      <c r="AN7">
        <f t="shared" si="4"/>
        <v>1.8751018176826011</v>
      </c>
    </row>
    <row r="8" spans="1:40" customFormat="1" ht="13.5" customHeight="1" x14ac:dyDescent="0.2">
      <c r="A8" s="16" t="s">
        <v>375</v>
      </c>
      <c r="B8" s="16">
        <v>48.743099999999998</v>
      </c>
      <c r="C8" s="16">
        <v>15.1447</v>
      </c>
      <c r="D8" s="16">
        <v>0.72983600000000004</v>
      </c>
      <c r="E8" s="16">
        <v>7298.3600000000006</v>
      </c>
      <c r="F8" s="16">
        <v>9.7226560561349831E-2</v>
      </c>
      <c r="G8" s="16">
        <f t="shared" si="0"/>
        <v>972.26560561349834</v>
      </c>
      <c r="H8" s="16">
        <v>0.37448599999999999</v>
      </c>
      <c r="I8" s="16">
        <v>3744.8599999999997</v>
      </c>
      <c r="J8" s="16">
        <v>4.863229282683932E-2</v>
      </c>
      <c r="K8" s="16">
        <f t="shared" si="1"/>
        <v>486.32292826839318</v>
      </c>
      <c r="L8" s="16">
        <v>1.9489006264586664</v>
      </c>
      <c r="M8" s="16">
        <f t="shared" si="2"/>
        <v>1.9992181102284401</v>
      </c>
      <c r="N8" s="16">
        <v>34.505299999999998</v>
      </c>
      <c r="O8" s="16">
        <v>99.497500000000002</v>
      </c>
      <c r="P8" s="16">
        <v>65.842200000000005</v>
      </c>
      <c r="Q8" s="16">
        <v>32.4</v>
      </c>
      <c r="R8" s="16">
        <v>0.83048599999999995</v>
      </c>
      <c r="S8" s="16">
        <v>0.42482999999999999</v>
      </c>
      <c r="T8" s="16">
        <v>99.497500000000002</v>
      </c>
      <c r="U8" s="16">
        <v>2.5824E-2</v>
      </c>
      <c r="V8" s="16">
        <v>5.5519999999999996E-3</v>
      </c>
      <c r="W8" s="16">
        <v>8.5550000000000001E-3</v>
      </c>
      <c r="X8" s="16">
        <v>7.8930000000000007E-3</v>
      </c>
      <c r="Y8" s="16">
        <v>0.190973</v>
      </c>
      <c r="Z8" s="16">
        <v>7.5554999999999997E-2</v>
      </c>
      <c r="AA8" s="16">
        <v>0.73541000000000001</v>
      </c>
      <c r="AB8" s="16">
        <v>1.16893</v>
      </c>
      <c r="AC8" s="16">
        <v>8.9968000000000004</v>
      </c>
      <c r="AD8" s="16">
        <v>58.8063</v>
      </c>
      <c r="AE8" s="16">
        <v>11.048</v>
      </c>
      <c r="AG8" s="16">
        <v>5.7360198754009222</v>
      </c>
      <c r="AH8" s="16">
        <v>4.9489532985065727</v>
      </c>
      <c r="AI8" s="16">
        <v>1.1590369780074221</v>
      </c>
      <c r="AJ8" s="21">
        <v>8.3219374432748854</v>
      </c>
      <c r="AK8" s="21">
        <v>7.183874727453067</v>
      </c>
      <c r="AL8">
        <f t="shared" si="3"/>
        <v>0.8632454613388727</v>
      </c>
      <c r="AN8">
        <f t="shared" si="4"/>
        <v>1.9992181102284403</v>
      </c>
    </row>
    <row r="9" spans="1:40" customFormat="1" ht="13.5" customHeight="1" x14ac:dyDescent="0.2">
      <c r="A9" s="22" t="s">
        <v>755</v>
      </c>
      <c r="B9" s="23">
        <v>48.937600000000003</v>
      </c>
      <c r="C9" s="23">
        <v>15.3728</v>
      </c>
      <c r="D9" s="23">
        <v>0.20694299999999999</v>
      </c>
      <c r="E9" s="24">
        <f t="shared" ref="E9:E24" si="5">D9*10000</f>
        <v>2069.4299999999998</v>
      </c>
      <c r="F9" s="23">
        <v>2.7403E-2</v>
      </c>
      <c r="G9" s="16">
        <f t="shared" si="0"/>
        <v>274.03000000000003</v>
      </c>
      <c r="H9" s="23">
        <v>3.2041E-2</v>
      </c>
      <c r="I9" s="24">
        <f t="shared" ref="I9:I24" si="6">H9*10000</f>
        <v>320.41000000000003</v>
      </c>
      <c r="J9" s="23">
        <v>4.1359999999999999E-3</v>
      </c>
      <c r="K9" s="16">
        <f t="shared" si="1"/>
        <v>41.36</v>
      </c>
      <c r="L9" s="24">
        <f t="shared" ref="L9:L24" si="7">E9/I9</f>
        <v>6.4586935488904826</v>
      </c>
      <c r="M9" s="24">
        <f t="shared" si="2"/>
        <v>6.6254835589941976</v>
      </c>
      <c r="N9" s="23">
        <v>34.715299999999999</v>
      </c>
      <c r="O9" s="23">
        <v>99.264799999999994</v>
      </c>
      <c r="P9" s="23">
        <v>66.104900000000001</v>
      </c>
      <c r="Q9" s="23">
        <v>32.887999999999998</v>
      </c>
      <c r="R9" s="23">
        <v>0.235482</v>
      </c>
      <c r="S9" s="23">
        <v>3.6347999999999998E-2</v>
      </c>
      <c r="T9" s="23">
        <v>99.264799999999994</v>
      </c>
      <c r="U9" s="23">
        <v>2.4091999999999999E-2</v>
      </c>
      <c r="V9" s="23">
        <v>5.359E-3</v>
      </c>
      <c r="W9" s="23">
        <v>9.1249999999999994E-3</v>
      </c>
      <c r="X9" s="23">
        <v>8.5599999999999999E-3</v>
      </c>
      <c r="Y9" s="23">
        <v>0.190665</v>
      </c>
      <c r="Z9" s="23">
        <v>7.4440000000000006E-2</v>
      </c>
      <c r="AA9" s="23">
        <v>2.2841100000000001</v>
      </c>
      <c r="AB9" s="23">
        <v>12.7501</v>
      </c>
      <c r="AC9" s="23">
        <v>80.206599999999995</v>
      </c>
      <c r="AD9" s="23">
        <v>55.534100000000002</v>
      </c>
      <c r="AE9" s="23">
        <v>10.797499999999999</v>
      </c>
      <c r="AF9" s="16"/>
      <c r="AG9" s="16"/>
      <c r="AH9" s="16"/>
      <c r="AI9" s="16"/>
      <c r="AJ9" s="21">
        <v>0.70775057610258052</v>
      </c>
      <c r="AK9" s="21">
        <v>2.0247524752475243</v>
      </c>
      <c r="AL9">
        <f t="shared" si="3"/>
        <v>2.8608277317093402</v>
      </c>
      <c r="AM9" s="16"/>
      <c r="AN9">
        <f t="shared" si="4"/>
        <v>6.6254835589941985</v>
      </c>
    </row>
    <row r="10" spans="1:40" customFormat="1" ht="13.5" customHeight="1" x14ac:dyDescent="0.2">
      <c r="A10" s="22" t="s">
        <v>756</v>
      </c>
      <c r="B10" s="23">
        <v>48.8979</v>
      </c>
      <c r="C10" s="23">
        <v>15.3443</v>
      </c>
      <c r="D10" s="23">
        <v>0.109384</v>
      </c>
      <c r="E10" s="24">
        <f t="shared" si="5"/>
        <v>1093.8399999999999</v>
      </c>
      <c r="F10" s="23">
        <v>1.4508999999999999E-2</v>
      </c>
      <c r="G10" s="16">
        <f t="shared" si="0"/>
        <v>145.09</v>
      </c>
      <c r="H10" s="23">
        <v>3.2816999999999999E-2</v>
      </c>
      <c r="I10" s="24">
        <f t="shared" si="6"/>
        <v>328.17</v>
      </c>
      <c r="J10" s="23">
        <v>4.2430000000000002E-3</v>
      </c>
      <c r="K10" s="16">
        <f t="shared" si="1"/>
        <v>42.43</v>
      </c>
      <c r="L10" s="24">
        <f t="shared" si="7"/>
        <v>3.3331505012645879</v>
      </c>
      <c r="M10" s="24">
        <f t="shared" si="2"/>
        <v>3.4195144944614655</v>
      </c>
      <c r="N10" s="23">
        <v>34.6556</v>
      </c>
      <c r="O10" s="23">
        <v>99.04</v>
      </c>
      <c r="P10" s="23">
        <v>66.051400000000001</v>
      </c>
      <c r="Q10" s="23">
        <v>32.826999999999998</v>
      </c>
      <c r="R10" s="23">
        <v>0.124469</v>
      </c>
      <c r="S10" s="23">
        <v>3.7227999999999997E-2</v>
      </c>
      <c r="T10" s="23">
        <v>99.04</v>
      </c>
      <c r="U10" s="23">
        <v>2.41E-2</v>
      </c>
      <c r="V10" s="23">
        <v>5.3749999999999996E-3</v>
      </c>
      <c r="W10" s="23">
        <v>9.2040000000000004E-3</v>
      </c>
      <c r="X10" s="23">
        <v>8.5749999999999993E-3</v>
      </c>
      <c r="Y10" s="23">
        <v>0.19070999999999999</v>
      </c>
      <c r="Z10" s="23">
        <v>7.4504000000000001E-2</v>
      </c>
      <c r="AA10" s="23">
        <v>4.1688400000000003</v>
      </c>
      <c r="AB10" s="23">
        <v>12.4741</v>
      </c>
      <c r="AC10" s="23">
        <v>80.187200000000004</v>
      </c>
      <c r="AD10" s="23">
        <v>55.548200000000001</v>
      </c>
      <c r="AE10" s="23">
        <v>10.797499999999999</v>
      </c>
      <c r="AF10" s="16"/>
      <c r="AG10" s="16"/>
      <c r="AH10" s="16"/>
      <c r="AI10" s="16"/>
      <c r="AJ10" s="21">
        <v>0.72606037098724596</v>
      </c>
      <c r="AK10" s="21">
        <v>1.0720407861681689</v>
      </c>
      <c r="AL10">
        <f t="shared" si="3"/>
        <v>1.4765174205975229</v>
      </c>
      <c r="AM10" s="16"/>
      <c r="AN10">
        <f t="shared" si="4"/>
        <v>3.4195144944614659</v>
      </c>
    </row>
    <row r="11" spans="1:40" customFormat="1" ht="13.5" customHeight="1" x14ac:dyDescent="0.2">
      <c r="A11" s="22" t="s">
        <v>757</v>
      </c>
      <c r="B11" s="23">
        <v>48.883400000000002</v>
      </c>
      <c r="C11" s="23">
        <v>15.367599999999999</v>
      </c>
      <c r="D11" s="23">
        <v>7.9382999999999995E-2</v>
      </c>
      <c r="E11" s="24">
        <f t="shared" si="5"/>
        <v>793.82999999999993</v>
      </c>
      <c r="F11" s="23">
        <v>1.0526000000000001E-2</v>
      </c>
      <c r="G11" s="16">
        <f t="shared" si="0"/>
        <v>105.26</v>
      </c>
      <c r="H11" s="23">
        <v>8.8870000000000008E-3</v>
      </c>
      <c r="I11" s="24">
        <f t="shared" si="6"/>
        <v>88.87</v>
      </c>
      <c r="J11" s="23">
        <v>1.1490000000000001E-3</v>
      </c>
      <c r="K11" s="16">
        <f t="shared" si="1"/>
        <v>11.49</v>
      </c>
      <c r="L11" s="24">
        <f t="shared" si="7"/>
        <v>8.9324856532013044</v>
      </c>
      <c r="M11" s="24">
        <f t="shared" si="2"/>
        <v>9.161009573542211</v>
      </c>
      <c r="N11" s="23">
        <v>34.669699999999999</v>
      </c>
      <c r="O11" s="23">
        <v>99.008899999999997</v>
      </c>
      <c r="P11" s="23">
        <v>66.031700000000001</v>
      </c>
      <c r="Q11" s="23">
        <v>32.876800000000003</v>
      </c>
      <c r="R11" s="23">
        <v>9.0329999999999994E-2</v>
      </c>
      <c r="S11" s="23">
        <v>1.0082000000000001E-2</v>
      </c>
      <c r="T11" s="23">
        <v>99.008899999999997</v>
      </c>
      <c r="U11" s="23">
        <v>2.3434E-2</v>
      </c>
      <c r="V11" s="23">
        <v>5.3220000000000003E-3</v>
      </c>
      <c r="W11" s="23">
        <v>9.11E-3</v>
      </c>
      <c r="X11" s="23">
        <v>8.5769999999999996E-3</v>
      </c>
      <c r="Y11" s="23">
        <v>0.19065699999999999</v>
      </c>
      <c r="Z11" s="23">
        <v>7.4398000000000006E-2</v>
      </c>
      <c r="AA11" s="23">
        <v>5.6110899999999999</v>
      </c>
      <c r="AB11" s="23">
        <v>45.541699999999999</v>
      </c>
      <c r="AC11" s="23">
        <v>80.220200000000006</v>
      </c>
      <c r="AD11" s="23">
        <v>55.556100000000001</v>
      </c>
      <c r="AE11" s="23">
        <v>10.797499999999999</v>
      </c>
      <c r="AF11" s="16"/>
      <c r="AG11" s="16"/>
      <c r="AH11" s="16"/>
      <c r="AI11" s="16"/>
      <c r="AJ11" s="21">
        <v>0.19661639553720142</v>
      </c>
      <c r="AK11" s="21">
        <v>0.77774493867297168</v>
      </c>
      <c r="AL11">
        <f t="shared" si="3"/>
        <v>3.9556464075541249</v>
      </c>
      <c r="AM11" s="16"/>
      <c r="AN11">
        <f t="shared" si="4"/>
        <v>9.161009573542211</v>
      </c>
    </row>
    <row r="12" spans="1:40" customFormat="1" ht="13.5" customHeight="1" x14ac:dyDescent="0.2">
      <c r="A12" s="22" t="s">
        <v>758</v>
      </c>
      <c r="B12" s="23">
        <v>48.854900000000001</v>
      </c>
      <c r="C12" s="23">
        <v>15.289300000000001</v>
      </c>
      <c r="D12" s="23">
        <v>0.15683</v>
      </c>
      <c r="E12" s="24">
        <f t="shared" si="5"/>
        <v>1568.3</v>
      </c>
      <c r="F12" s="23">
        <v>2.0844000000000001E-2</v>
      </c>
      <c r="G12" s="16">
        <f t="shared" si="0"/>
        <v>208.44000000000003</v>
      </c>
      <c r="H12" s="23">
        <v>5.8056999999999997E-2</v>
      </c>
      <c r="I12" s="24">
        <f t="shared" si="6"/>
        <v>580.56999999999994</v>
      </c>
      <c r="J12" s="23">
        <v>7.522E-3</v>
      </c>
      <c r="K12" s="16">
        <f t="shared" si="1"/>
        <v>75.22</v>
      </c>
      <c r="L12" s="24">
        <f t="shared" si="7"/>
        <v>2.7013107807844019</v>
      </c>
      <c r="M12" s="24">
        <f t="shared" si="2"/>
        <v>2.771071523530976</v>
      </c>
      <c r="N12" s="23">
        <v>34.587699999999998</v>
      </c>
      <c r="O12" s="23">
        <v>98.946799999999996</v>
      </c>
      <c r="P12" s="23">
        <v>65.993200000000002</v>
      </c>
      <c r="Q12" s="23">
        <v>32.709200000000003</v>
      </c>
      <c r="R12" s="23">
        <v>0.17845800000000001</v>
      </c>
      <c r="S12" s="23">
        <v>6.5862000000000004E-2</v>
      </c>
      <c r="T12" s="23">
        <v>98.946799999999996</v>
      </c>
      <c r="U12" s="23">
        <v>2.3792000000000001E-2</v>
      </c>
      <c r="V12" s="23">
        <v>5.2979999999999998E-3</v>
      </c>
      <c r="W12" s="23">
        <v>9.1400000000000006E-3</v>
      </c>
      <c r="X12" s="23">
        <v>8.5430000000000002E-3</v>
      </c>
      <c r="Y12" s="23">
        <v>0.19075700000000001</v>
      </c>
      <c r="Z12" s="23">
        <v>7.4604000000000004E-2</v>
      </c>
      <c r="AA12" s="23">
        <v>2.9527399999999999</v>
      </c>
      <c r="AB12" s="23">
        <v>7.1109400000000003</v>
      </c>
      <c r="AC12" s="23">
        <v>80.127200000000002</v>
      </c>
      <c r="AD12" s="23">
        <v>55.562899999999999</v>
      </c>
      <c r="AE12" s="23">
        <v>10.797499999999999</v>
      </c>
      <c r="AF12" s="16"/>
      <c r="AG12" s="16"/>
      <c r="AH12" s="16"/>
      <c r="AI12" s="16"/>
      <c r="AJ12" s="21">
        <v>1.2871614684341419</v>
      </c>
      <c r="AK12" s="21">
        <v>1.540121176296734</v>
      </c>
      <c r="AL12">
        <f t="shared" si="3"/>
        <v>1.1965252332874154</v>
      </c>
      <c r="AM12" s="16"/>
      <c r="AN12">
        <f t="shared" si="4"/>
        <v>2.7710715235309764</v>
      </c>
    </row>
    <row r="13" spans="1:40" customFormat="1" ht="13.5" customHeight="1" x14ac:dyDescent="0.2">
      <c r="A13" s="22" t="s">
        <v>759</v>
      </c>
      <c r="B13" s="23">
        <v>49.220700000000001</v>
      </c>
      <c r="C13" s="23">
        <v>15.186</v>
      </c>
      <c r="D13" s="23">
        <v>4.9258999999999997E-2</v>
      </c>
      <c r="E13" s="24">
        <f t="shared" si="5"/>
        <v>492.59</v>
      </c>
      <c r="F13" s="23">
        <v>6.5490000000000001E-3</v>
      </c>
      <c r="G13" s="16">
        <f t="shared" si="0"/>
        <v>65.489999999999995</v>
      </c>
      <c r="H13" s="23">
        <v>2.1493000000000002E-2</v>
      </c>
      <c r="I13" s="24">
        <f t="shared" si="6"/>
        <v>214.93</v>
      </c>
      <c r="J13" s="23">
        <v>2.7850000000000001E-3</v>
      </c>
      <c r="K13" s="16">
        <f t="shared" si="1"/>
        <v>27.85</v>
      </c>
      <c r="L13" s="24">
        <f t="shared" si="7"/>
        <v>2.2918624668496719</v>
      </c>
      <c r="M13" s="24">
        <f t="shared" si="2"/>
        <v>2.3515260323159786</v>
      </c>
      <c r="N13" s="23">
        <v>34.578600000000002</v>
      </c>
      <c r="O13" s="23">
        <v>99.055999999999997</v>
      </c>
      <c r="P13" s="23">
        <v>66.487399999999994</v>
      </c>
      <c r="Q13" s="23">
        <v>32.488199999999999</v>
      </c>
      <c r="R13" s="23">
        <v>5.6051999999999998E-2</v>
      </c>
      <c r="S13" s="23">
        <v>2.4382999999999998E-2</v>
      </c>
      <c r="T13" s="23">
        <v>99.055999999999997</v>
      </c>
      <c r="U13" s="23">
        <v>2.3869999999999999E-2</v>
      </c>
      <c r="V13" s="23">
        <v>5.2620000000000002E-3</v>
      </c>
      <c r="W13" s="23">
        <v>9.1090000000000008E-3</v>
      </c>
      <c r="X13" s="23">
        <v>8.5629999999999994E-3</v>
      </c>
      <c r="Y13" s="23">
        <v>0.18982299999999999</v>
      </c>
      <c r="Z13" s="23">
        <v>7.4777999999999997E-2</v>
      </c>
      <c r="AA13" s="23">
        <v>8.9093</v>
      </c>
      <c r="AB13" s="23">
        <v>18.915400000000002</v>
      </c>
      <c r="AC13" s="23">
        <v>81.347999999999999</v>
      </c>
      <c r="AD13" s="23">
        <v>57.210900000000002</v>
      </c>
      <c r="AE13" s="23">
        <v>10.791</v>
      </c>
      <c r="AF13" s="16"/>
      <c r="AG13" s="16"/>
      <c r="AH13" s="16"/>
      <c r="AI13" s="16"/>
      <c r="AJ13" s="21">
        <v>0.47656802573638463</v>
      </c>
      <c r="AK13" s="21">
        <v>0.4838924190926554</v>
      </c>
      <c r="AL13">
        <f t="shared" si="3"/>
        <v>1.0153690406421061</v>
      </c>
      <c r="AM13" s="16"/>
      <c r="AN13">
        <f t="shared" si="4"/>
        <v>2.3515260323159781</v>
      </c>
    </row>
    <row r="14" spans="1:40" customFormat="1" ht="13.5" customHeight="1" x14ac:dyDescent="0.2">
      <c r="A14" s="22" t="s">
        <v>760</v>
      </c>
      <c r="B14" s="23">
        <v>48.5501</v>
      </c>
      <c r="C14" s="23">
        <v>15.1373</v>
      </c>
      <c r="D14" s="23">
        <v>7.1443000000000006E-2</v>
      </c>
      <c r="E14" s="24">
        <f t="shared" si="5"/>
        <v>714.43000000000006</v>
      </c>
      <c r="F14" s="23">
        <v>9.5779999999999997E-3</v>
      </c>
      <c r="G14" s="16">
        <f t="shared" si="0"/>
        <v>95.78</v>
      </c>
      <c r="H14" s="23">
        <v>1.3948E-2</v>
      </c>
      <c r="I14" s="24">
        <f t="shared" si="6"/>
        <v>139.47999999999999</v>
      </c>
      <c r="J14" s="23">
        <v>1.823E-3</v>
      </c>
      <c r="K14" s="16">
        <f t="shared" si="1"/>
        <v>18.23</v>
      </c>
      <c r="L14" s="24">
        <f t="shared" si="7"/>
        <v>5.1220963579007748</v>
      </c>
      <c r="M14" s="24">
        <f t="shared" si="2"/>
        <v>5.2539769610532092</v>
      </c>
      <c r="N14" s="23">
        <v>34.289900000000003</v>
      </c>
      <c r="O14" s="23">
        <v>98.062600000000003</v>
      </c>
      <c r="P14" s="23">
        <v>65.581500000000005</v>
      </c>
      <c r="Q14" s="23">
        <v>32.384</v>
      </c>
      <c r="R14" s="23">
        <v>8.1295999999999993E-2</v>
      </c>
      <c r="S14" s="23">
        <v>1.5823E-2</v>
      </c>
      <c r="T14" s="23">
        <v>98.062600000000003</v>
      </c>
      <c r="U14" s="23">
        <v>2.3899E-2</v>
      </c>
      <c r="V14" s="23">
        <v>5.2649999999999997E-3</v>
      </c>
      <c r="W14" s="23">
        <v>9.1699999999999993E-3</v>
      </c>
      <c r="X14" s="23">
        <v>8.6079999999999993E-3</v>
      </c>
      <c r="Y14" s="23">
        <v>0.19128300000000001</v>
      </c>
      <c r="Z14" s="23">
        <v>7.4934000000000001E-2</v>
      </c>
      <c r="AA14" s="23">
        <v>6.2484000000000002</v>
      </c>
      <c r="AB14" s="23">
        <v>29.1935</v>
      </c>
      <c r="AC14" s="23">
        <v>81.250900000000001</v>
      </c>
      <c r="AD14" s="23">
        <v>57.222200000000001</v>
      </c>
      <c r="AE14" s="23">
        <v>10.791</v>
      </c>
      <c r="AF14" s="16"/>
      <c r="AG14" s="16"/>
      <c r="AH14" s="16"/>
      <c r="AI14" s="16"/>
      <c r="AJ14" s="21">
        <v>0.31195099135275733</v>
      </c>
      <c r="AK14" s="21">
        <v>0.70769912812176727</v>
      </c>
      <c r="AL14">
        <f t="shared" si="3"/>
        <v>2.2686227892813262</v>
      </c>
      <c r="AM14" s="16"/>
      <c r="AN14">
        <f t="shared" si="4"/>
        <v>5.2539769610532092</v>
      </c>
    </row>
    <row r="15" spans="1:40" customFormat="1" ht="13.5" customHeight="1" x14ac:dyDescent="0.2">
      <c r="A15" s="22" t="s">
        <v>761</v>
      </c>
      <c r="B15" s="23">
        <v>48.934800000000003</v>
      </c>
      <c r="C15" s="23">
        <v>15.3743</v>
      </c>
      <c r="D15" s="23">
        <v>7.8239000000000003E-2</v>
      </c>
      <c r="E15" s="24">
        <f t="shared" si="5"/>
        <v>782.39</v>
      </c>
      <c r="F15" s="23">
        <v>1.0366E-2</v>
      </c>
      <c r="G15" s="16">
        <f t="shared" si="0"/>
        <v>103.66</v>
      </c>
      <c r="H15" s="23">
        <v>2.7033999999999999E-2</v>
      </c>
      <c r="I15" s="24">
        <f t="shared" si="6"/>
        <v>270.33999999999997</v>
      </c>
      <c r="J15" s="23">
        <v>3.4919999999999999E-3</v>
      </c>
      <c r="K15" s="16">
        <f t="shared" si="1"/>
        <v>34.92</v>
      </c>
      <c r="L15" s="24">
        <f t="shared" si="7"/>
        <v>2.8940963231486281</v>
      </c>
      <c r="M15" s="24">
        <f t="shared" si="2"/>
        <v>2.968499427262314</v>
      </c>
      <c r="N15" s="23">
        <v>34.697600000000001</v>
      </c>
      <c r="O15" s="23">
        <v>99.111900000000006</v>
      </c>
      <c r="P15" s="23">
        <v>66.101200000000006</v>
      </c>
      <c r="Q15" s="23">
        <v>32.890999999999998</v>
      </c>
      <c r="R15" s="23">
        <v>8.9028999999999997E-2</v>
      </c>
      <c r="S15" s="23">
        <v>3.0668999999999998E-2</v>
      </c>
      <c r="T15" s="23">
        <v>99.111900000000006</v>
      </c>
      <c r="U15" s="23">
        <v>2.3533999999999999E-2</v>
      </c>
      <c r="V15" s="23">
        <v>5.313E-3</v>
      </c>
      <c r="W15" s="23">
        <v>9.0709999999999992E-3</v>
      </c>
      <c r="X15" s="23">
        <v>8.541E-3</v>
      </c>
      <c r="Y15" s="23">
        <v>0.190524</v>
      </c>
      <c r="Z15" s="23">
        <v>7.4361999999999998E-2</v>
      </c>
      <c r="AA15" s="23">
        <v>5.6672200000000004</v>
      </c>
      <c r="AB15" s="23">
        <v>15.042</v>
      </c>
      <c r="AC15" s="23">
        <v>80.171999999999997</v>
      </c>
      <c r="AD15" s="23">
        <v>55.640999999999998</v>
      </c>
      <c r="AE15" s="23">
        <v>10.797499999999999</v>
      </c>
      <c r="AG15" s="16"/>
      <c r="AH15" s="16"/>
      <c r="AI15" s="16"/>
      <c r="AJ15" s="21">
        <v>0.59754956763786538</v>
      </c>
      <c r="AK15" s="21">
        <v>0.76592286094281048</v>
      </c>
      <c r="AL15">
        <f t="shared" si="3"/>
        <v>1.2817729313578632</v>
      </c>
      <c r="AN15">
        <f t="shared" si="4"/>
        <v>2.9684994272623135</v>
      </c>
    </row>
    <row r="16" spans="1:40" customFormat="1" ht="13.5" customHeight="1" x14ac:dyDescent="0.2">
      <c r="A16" s="22" t="s">
        <v>762</v>
      </c>
      <c r="B16" s="23">
        <v>48.743299999999998</v>
      </c>
      <c r="C16" s="23">
        <v>15.2675</v>
      </c>
      <c r="D16" s="23">
        <v>0.196988</v>
      </c>
      <c r="E16" s="24">
        <f t="shared" si="5"/>
        <v>1969.8799999999999</v>
      </c>
      <c r="F16" s="23">
        <v>2.6227E-2</v>
      </c>
      <c r="G16" s="16">
        <f t="shared" si="0"/>
        <v>262.27</v>
      </c>
      <c r="H16" s="23">
        <v>3.9532999999999999E-2</v>
      </c>
      <c r="I16" s="24">
        <f t="shared" si="6"/>
        <v>395.33</v>
      </c>
      <c r="J16" s="23">
        <v>5.1310000000000001E-3</v>
      </c>
      <c r="K16" s="16">
        <f t="shared" si="1"/>
        <v>51.31</v>
      </c>
      <c r="L16" s="24">
        <f t="shared" si="7"/>
        <v>4.9828750664002222</v>
      </c>
      <c r="M16" s="24">
        <f t="shared" si="2"/>
        <v>5.1114792438121226</v>
      </c>
      <c r="N16" s="23">
        <v>34.526899999999998</v>
      </c>
      <c r="O16" s="23">
        <v>98.774299999999997</v>
      </c>
      <c r="P16" s="23">
        <v>65.842500000000001</v>
      </c>
      <c r="Q16" s="23">
        <v>32.662700000000001</v>
      </c>
      <c r="R16" s="23">
        <v>0.22415399999999999</v>
      </c>
      <c r="S16" s="23">
        <v>4.4847999999999999E-2</v>
      </c>
      <c r="T16" s="23">
        <v>98.774299999999997</v>
      </c>
      <c r="U16" s="23">
        <v>2.4004000000000001E-2</v>
      </c>
      <c r="V16" s="23">
        <v>5.3010000000000002E-3</v>
      </c>
      <c r="W16" s="23">
        <v>9.1859999999999997E-3</v>
      </c>
      <c r="X16" s="23">
        <v>8.5929999999999999E-3</v>
      </c>
      <c r="Y16" s="23">
        <v>0.19100400000000001</v>
      </c>
      <c r="Z16" s="23">
        <v>7.4662000000000006E-2</v>
      </c>
      <c r="AA16" s="23">
        <v>2.4024800000000002</v>
      </c>
      <c r="AB16" s="23">
        <v>10.4094</v>
      </c>
      <c r="AC16" s="23">
        <v>80.165300000000002</v>
      </c>
      <c r="AD16" s="23">
        <v>55.641100000000002</v>
      </c>
      <c r="AE16" s="23">
        <v>10.797499999999999</v>
      </c>
      <c r="AG16" s="16"/>
      <c r="AH16" s="16"/>
      <c r="AI16" s="16"/>
      <c r="AJ16" s="21">
        <v>0.87801455657213268</v>
      </c>
      <c r="AK16" s="21">
        <v>1.9378602039308404</v>
      </c>
      <c r="AL16">
        <f t="shared" si="3"/>
        <v>2.2070934808831235</v>
      </c>
      <c r="AN16">
        <f t="shared" si="4"/>
        <v>5.1114792438121217</v>
      </c>
    </row>
    <row r="17" spans="1:40" customFormat="1" ht="13.5" customHeight="1" x14ac:dyDescent="0.2">
      <c r="A17" s="22" t="s">
        <v>763</v>
      </c>
      <c r="B17" s="23">
        <v>48.960500000000003</v>
      </c>
      <c r="C17" s="23">
        <v>15.2972</v>
      </c>
      <c r="D17" s="23">
        <v>0.124012</v>
      </c>
      <c r="E17" s="24">
        <f t="shared" si="5"/>
        <v>1240.1199999999999</v>
      </c>
      <c r="F17" s="23">
        <v>1.6462999999999998E-2</v>
      </c>
      <c r="G17" s="16">
        <f t="shared" si="0"/>
        <v>164.63</v>
      </c>
      <c r="H17" s="23">
        <v>4.1001000000000003E-2</v>
      </c>
      <c r="I17" s="24">
        <f t="shared" si="6"/>
        <v>410.01000000000005</v>
      </c>
      <c r="J17" s="23">
        <v>5.306E-3</v>
      </c>
      <c r="K17" s="16">
        <f t="shared" si="1"/>
        <v>53.06</v>
      </c>
      <c r="L17" s="24">
        <f t="shared" si="7"/>
        <v>3.0246091558742463</v>
      </c>
      <c r="M17" s="24">
        <f t="shared" si="2"/>
        <v>3.1027139087825102</v>
      </c>
      <c r="N17" s="23">
        <v>34.627000000000002</v>
      </c>
      <c r="O17" s="23">
        <v>99.049700000000001</v>
      </c>
      <c r="P17" s="23">
        <v>66.135800000000003</v>
      </c>
      <c r="Q17" s="23">
        <v>32.726300000000002</v>
      </c>
      <c r="R17" s="23">
        <v>0.14111399999999999</v>
      </c>
      <c r="S17" s="23">
        <v>4.6512999999999999E-2</v>
      </c>
      <c r="T17" s="23">
        <v>99.049700000000001</v>
      </c>
      <c r="U17" s="23">
        <v>2.4282999999999999E-2</v>
      </c>
      <c r="V17" s="23">
        <v>5.2570000000000004E-3</v>
      </c>
      <c r="W17" s="23">
        <v>9.1549999999999999E-3</v>
      </c>
      <c r="X17" s="23">
        <v>8.6020000000000003E-3</v>
      </c>
      <c r="Y17" s="23">
        <v>0.19061800000000001</v>
      </c>
      <c r="Z17" s="23">
        <v>7.4560000000000001E-2</v>
      </c>
      <c r="AA17" s="23">
        <v>3.6842000000000001</v>
      </c>
      <c r="AB17" s="23">
        <v>10.0534</v>
      </c>
      <c r="AC17" s="23">
        <v>80.255399999999995</v>
      </c>
      <c r="AD17" s="23">
        <v>55.722200000000001</v>
      </c>
      <c r="AE17" s="23">
        <v>10.797499999999999</v>
      </c>
      <c r="AG17" s="16"/>
      <c r="AH17" s="16"/>
      <c r="AI17" s="16"/>
      <c r="AJ17" s="21">
        <v>0.90796048278537056</v>
      </c>
      <c r="AK17" s="21">
        <v>1.2164179104477608</v>
      </c>
      <c r="AL17">
        <f t="shared" si="3"/>
        <v>1.3397256086698053</v>
      </c>
      <c r="AN17">
        <f t="shared" si="4"/>
        <v>3.1027139087825102</v>
      </c>
    </row>
    <row r="18" spans="1:40" customFormat="1" ht="13.5" customHeight="1" x14ac:dyDescent="0.2">
      <c r="A18" s="22" t="s">
        <v>764</v>
      </c>
      <c r="B18" s="23">
        <v>48.958500000000001</v>
      </c>
      <c r="C18" s="23">
        <v>15.159800000000001</v>
      </c>
      <c r="D18" s="23">
        <v>0.144041</v>
      </c>
      <c r="E18" s="24">
        <f t="shared" si="5"/>
        <v>1440.41</v>
      </c>
      <c r="F18" s="23">
        <v>1.9209E-2</v>
      </c>
      <c r="G18" s="16">
        <f t="shared" si="0"/>
        <v>192.09</v>
      </c>
      <c r="H18" s="23">
        <v>2.8046000000000001E-2</v>
      </c>
      <c r="I18" s="24">
        <f t="shared" si="6"/>
        <v>280.46000000000004</v>
      </c>
      <c r="J18" s="23">
        <v>3.6459999999999999E-3</v>
      </c>
      <c r="K18" s="16">
        <f t="shared" si="1"/>
        <v>36.46</v>
      </c>
      <c r="L18" s="24">
        <f t="shared" si="7"/>
        <v>5.1358839050131921</v>
      </c>
      <c r="M18" s="24">
        <f t="shared" si="2"/>
        <v>5.2685134393856279</v>
      </c>
      <c r="N18" s="23">
        <v>34.470700000000001</v>
      </c>
      <c r="O18" s="23">
        <v>98.760900000000007</v>
      </c>
      <c r="P18" s="23">
        <v>66.133099999999999</v>
      </c>
      <c r="Q18" s="23">
        <v>32.432099999999998</v>
      </c>
      <c r="R18" s="23">
        <v>0.163906</v>
      </c>
      <c r="S18" s="23">
        <v>3.1815999999999997E-2</v>
      </c>
      <c r="T18" s="23">
        <v>98.760900000000007</v>
      </c>
      <c r="U18" s="23">
        <v>2.4301E-2</v>
      </c>
      <c r="V18" s="23">
        <v>5.2719999999999998E-3</v>
      </c>
      <c r="W18" s="23">
        <v>9.1660000000000005E-3</v>
      </c>
      <c r="X18" s="23">
        <v>8.5489999999999993E-3</v>
      </c>
      <c r="Y18" s="23">
        <v>0.19050300000000001</v>
      </c>
      <c r="Z18" s="23">
        <v>7.4898000000000006E-2</v>
      </c>
      <c r="AA18" s="23">
        <v>3.2042799999999998</v>
      </c>
      <c r="AB18" s="23">
        <v>14.5205</v>
      </c>
      <c r="AC18" s="23">
        <v>81.363900000000001</v>
      </c>
      <c r="AD18" s="23">
        <v>57.165799999999997</v>
      </c>
      <c r="AE18" s="23">
        <v>10.791</v>
      </c>
      <c r="AG18" s="16"/>
      <c r="AH18" s="16"/>
      <c r="AI18" s="16"/>
      <c r="AJ18" s="21">
        <v>0.62390198270551467</v>
      </c>
      <c r="AK18" s="21">
        <v>1.4193143194916504</v>
      </c>
      <c r="AL18">
        <f t="shared" si="3"/>
        <v>2.2748995176083211</v>
      </c>
      <c r="AN18">
        <f t="shared" si="4"/>
        <v>5.2685134393856279</v>
      </c>
    </row>
    <row r="19" spans="1:40" customFormat="1" ht="13.5" customHeight="1" x14ac:dyDescent="0.2">
      <c r="A19" s="16" t="s">
        <v>370</v>
      </c>
      <c r="B19" s="16">
        <v>48.801099999999998</v>
      </c>
      <c r="C19" s="16">
        <v>15.2958</v>
      </c>
      <c r="D19" s="16">
        <v>0.14568400000000001</v>
      </c>
      <c r="E19" s="16">
        <f t="shared" si="5"/>
        <v>1456.8400000000001</v>
      </c>
      <c r="F19" s="16">
        <v>1.9361056130269821E-2</v>
      </c>
      <c r="G19" s="16">
        <f t="shared" si="0"/>
        <v>193.61056130269822</v>
      </c>
      <c r="H19" s="16">
        <v>0.15885199999999999</v>
      </c>
      <c r="I19" s="16">
        <f t="shared" si="6"/>
        <v>1588.52</v>
      </c>
      <c r="J19" s="16">
        <v>2.0579716694330327E-2</v>
      </c>
      <c r="K19" s="16">
        <f t="shared" si="1"/>
        <v>205.79716694330327</v>
      </c>
      <c r="L19" s="16">
        <f t="shared" si="7"/>
        <v>0.91710523002543254</v>
      </c>
      <c r="M19" s="16">
        <f t="shared" si="2"/>
        <v>0.940783413972057</v>
      </c>
      <c r="N19" s="16">
        <v>34.588200000000001</v>
      </c>
      <c r="O19" s="16">
        <v>98.989699999999999</v>
      </c>
      <c r="P19" s="16">
        <v>65.920599999999993</v>
      </c>
      <c r="Q19" s="16">
        <v>32.723100000000002</v>
      </c>
      <c r="R19" s="16">
        <v>0.16577500000000001</v>
      </c>
      <c r="S19" s="16">
        <v>0.18020800000000001</v>
      </c>
      <c r="T19" s="16">
        <v>98.989699999999999</v>
      </c>
      <c r="U19" s="16">
        <v>2.479E-2</v>
      </c>
      <c r="V19" s="16">
        <v>5.4609999999999997E-3</v>
      </c>
      <c r="W19" s="16">
        <v>8.4740000000000006E-3</v>
      </c>
      <c r="X19" s="16">
        <v>7.8980000000000005E-3</v>
      </c>
      <c r="Y19" s="16">
        <v>0.190667</v>
      </c>
      <c r="Z19" s="16">
        <v>7.4961E-2</v>
      </c>
      <c r="AA19" s="16">
        <v>2.94279</v>
      </c>
      <c r="AB19" s="16">
        <v>2.52339</v>
      </c>
      <c r="AC19" s="16">
        <v>7.7796000000000003</v>
      </c>
      <c r="AD19" s="16">
        <v>58.368099999999998</v>
      </c>
      <c r="AE19" s="16">
        <v>11.057</v>
      </c>
      <c r="AG19" s="16">
        <v>2.4331436402086788</v>
      </c>
      <c r="AH19" s="16">
        <v>0.98787030557499433</v>
      </c>
      <c r="AI19" s="16">
        <f>AG19/AH19</f>
        <v>2.4630193118239916</v>
      </c>
      <c r="AJ19" s="21">
        <v>3.5215924435300248</v>
      </c>
      <c r="AK19" s="21">
        <v>1.4305494406878836</v>
      </c>
      <c r="AL19">
        <f t="shared" si="3"/>
        <v>0.4062223166443158</v>
      </c>
      <c r="AN19">
        <f t="shared" si="4"/>
        <v>0.94078341397205711</v>
      </c>
    </row>
    <row r="20" spans="1:40" customFormat="1" ht="13.5" customHeight="1" x14ac:dyDescent="0.2">
      <c r="A20" s="16" t="s">
        <v>374</v>
      </c>
      <c r="B20" s="16">
        <v>49.024099999999997</v>
      </c>
      <c r="C20" s="16">
        <v>15.212999999999999</v>
      </c>
      <c r="D20" s="16">
        <v>7.6851000000000003E-2</v>
      </c>
      <c r="E20" s="16">
        <f t="shared" si="5"/>
        <v>768.51</v>
      </c>
      <c r="F20" s="16">
        <v>1.0223584143447303E-2</v>
      </c>
      <c r="G20" s="16">
        <f t="shared" si="0"/>
        <v>102.23584143447303</v>
      </c>
      <c r="H20" s="16">
        <v>9.0312000000000003E-2</v>
      </c>
      <c r="I20" s="16">
        <f t="shared" si="6"/>
        <v>903.12</v>
      </c>
      <c r="J20" s="16">
        <v>1.1711934387144508E-2</v>
      </c>
      <c r="K20" s="16">
        <f t="shared" si="1"/>
        <v>117.11934387144508</v>
      </c>
      <c r="L20" s="16">
        <f t="shared" si="7"/>
        <v>0.85095003986181239</v>
      </c>
      <c r="M20" s="16">
        <f t="shared" si="2"/>
        <v>0.8729202030596348</v>
      </c>
      <c r="N20" s="16">
        <v>34.5535</v>
      </c>
      <c r="O20" s="16">
        <v>98.957700000000003</v>
      </c>
      <c r="P20" s="16">
        <v>66.221800000000002</v>
      </c>
      <c r="Q20" s="16">
        <v>32.546100000000003</v>
      </c>
      <c r="R20" s="16">
        <v>8.7448999999999999E-2</v>
      </c>
      <c r="S20" s="16">
        <v>0.102453</v>
      </c>
      <c r="T20" s="16">
        <v>98.957700000000003</v>
      </c>
      <c r="U20" s="16">
        <v>2.5252E-2</v>
      </c>
      <c r="V20" s="16">
        <v>5.5110000000000003E-3</v>
      </c>
      <c r="W20" s="16">
        <v>8.4969999999999993E-3</v>
      </c>
      <c r="X20" s="16">
        <v>7.8810000000000009E-3</v>
      </c>
      <c r="Y20" s="16">
        <v>0.19024199999999999</v>
      </c>
      <c r="Z20" s="16">
        <v>7.5207999999999997E-2</v>
      </c>
      <c r="AA20" s="16">
        <v>5.4080899999999996</v>
      </c>
      <c r="AB20" s="16">
        <v>4.2910199999999996</v>
      </c>
      <c r="AC20" s="16">
        <v>7.9574999999999996</v>
      </c>
      <c r="AD20" s="16">
        <v>58.694800000000001</v>
      </c>
      <c r="AE20" s="16">
        <v>11.053000000000001</v>
      </c>
      <c r="AG20" s="16">
        <v>1.3833131999252526</v>
      </c>
      <c r="AH20" s="16">
        <v>0.52111982684264491</v>
      </c>
      <c r="AI20" s="16">
        <f>AG20/AH20</f>
        <v>2.6545011889231991</v>
      </c>
      <c r="AJ20" s="21">
        <v>2.0041412741240689</v>
      </c>
      <c r="AK20" s="21">
        <v>0.75540004015422646</v>
      </c>
      <c r="AL20">
        <f t="shared" si="3"/>
        <v>0.37691955647407244</v>
      </c>
      <c r="AN20">
        <f t="shared" si="4"/>
        <v>0.8729202030596348</v>
      </c>
    </row>
    <row r="21" spans="1:40" customFormat="1" ht="13.5" customHeight="1" x14ac:dyDescent="0.2">
      <c r="A21" s="22" t="s">
        <v>765</v>
      </c>
      <c r="B21" s="23">
        <v>48.893900000000002</v>
      </c>
      <c r="C21" s="23">
        <v>15.3606</v>
      </c>
      <c r="D21" s="23">
        <v>9.7047999999999995E-2</v>
      </c>
      <c r="E21" s="24">
        <f t="shared" si="5"/>
        <v>970.4799999999999</v>
      </c>
      <c r="F21" s="23">
        <v>1.2867999999999999E-2</v>
      </c>
      <c r="G21" s="16">
        <f t="shared" si="0"/>
        <v>128.67999999999998</v>
      </c>
      <c r="H21" s="23">
        <v>1.8702E-2</v>
      </c>
      <c r="I21" s="24">
        <f t="shared" si="6"/>
        <v>187.02</v>
      </c>
      <c r="J21" s="23">
        <v>2.4169999999999999E-3</v>
      </c>
      <c r="K21" s="16">
        <f t="shared" si="1"/>
        <v>24.169999999999998</v>
      </c>
      <c r="L21" s="24">
        <f t="shared" si="7"/>
        <v>5.1891776280611692</v>
      </c>
      <c r="M21" s="24">
        <f t="shared" si="2"/>
        <v>5.3239553165080675</v>
      </c>
      <c r="N21" s="23">
        <v>34.6691</v>
      </c>
      <c r="O21" s="23">
        <v>99.039400000000001</v>
      </c>
      <c r="P21" s="23">
        <v>66.045900000000003</v>
      </c>
      <c r="Q21" s="23">
        <v>32.861899999999999</v>
      </c>
      <c r="R21" s="23">
        <v>0.110431</v>
      </c>
      <c r="S21" s="23">
        <v>2.1217E-2</v>
      </c>
      <c r="T21" s="23">
        <v>99.039400000000001</v>
      </c>
      <c r="U21" s="23">
        <v>2.4112000000000001E-2</v>
      </c>
      <c r="V21" s="23">
        <v>5.3629999999999997E-3</v>
      </c>
      <c r="W21" s="23">
        <v>9.2160000000000002E-3</v>
      </c>
      <c r="X21" s="23">
        <v>8.5599999999999999E-3</v>
      </c>
      <c r="Y21" s="23">
        <v>0.19076100000000001</v>
      </c>
      <c r="Z21" s="23">
        <v>7.4465000000000003E-2</v>
      </c>
      <c r="AA21" s="23">
        <v>4.6774899999999997</v>
      </c>
      <c r="AB21" s="23">
        <v>21.703199999999999</v>
      </c>
      <c r="AC21" s="23">
        <v>80.204400000000007</v>
      </c>
      <c r="AD21" s="23">
        <v>55.5274</v>
      </c>
      <c r="AE21" s="23">
        <v>10.797499999999999</v>
      </c>
      <c r="AF21" s="16"/>
      <c r="AG21" s="16"/>
      <c r="AH21" s="16"/>
      <c r="AI21" s="16"/>
      <c r="AJ21" s="21">
        <v>0.4135960208994045</v>
      </c>
      <c r="AK21" s="21">
        <v>0.95079060144820415</v>
      </c>
      <c r="AL21">
        <f t="shared" si="3"/>
        <v>2.2988388509652924</v>
      </c>
      <c r="AM21" s="16"/>
      <c r="AN21">
        <f t="shared" si="4"/>
        <v>5.3239553165080675</v>
      </c>
    </row>
    <row r="22" spans="1:40" customFormat="1" ht="13.5" customHeight="1" x14ac:dyDescent="0.2">
      <c r="A22" s="22" t="s">
        <v>766</v>
      </c>
      <c r="B22" s="23">
        <v>48.645400000000002</v>
      </c>
      <c r="C22" s="23">
        <v>15.3225</v>
      </c>
      <c r="D22" s="23">
        <v>0.22682099999999999</v>
      </c>
      <c r="E22" s="24">
        <f t="shared" si="5"/>
        <v>2268.21</v>
      </c>
      <c r="F22" s="23">
        <v>3.0169000000000001E-2</v>
      </c>
      <c r="G22" s="16">
        <f t="shared" si="0"/>
        <v>301.69</v>
      </c>
      <c r="H22" s="23">
        <v>5.2585E-2</v>
      </c>
      <c r="I22" s="24">
        <f t="shared" si="6"/>
        <v>525.85</v>
      </c>
      <c r="J22" s="23">
        <v>6.8180000000000003E-3</v>
      </c>
      <c r="K22" s="16">
        <f t="shared" si="1"/>
        <v>68.180000000000007</v>
      </c>
      <c r="L22" s="24">
        <f t="shared" si="7"/>
        <v>4.3134163734905391</v>
      </c>
      <c r="M22" s="24">
        <f t="shared" si="2"/>
        <v>4.4249046641243766</v>
      </c>
      <c r="N22" s="23">
        <v>34.561</v>
      </c>
      <c r="O22" s="23">
        <v>98.808300000000003</v>
      </c>
      <c r="P22" s="23">
        <v>65.7102</v>
      </c>
      <c r="Q22" s="23">
        <v>32.7804</v>
      </c>
      <c r="R22" s="23">
        <v>0.25810100000000002</v>
      </c>
      <c r="S22" s="23">
        <v>5.9653999999999999E-2</v>
      </c>
      <c r="T22" s="23">
        <v>98.808300000000003</v>
      </c>
      <c r="U22" s="23">
        <v>2.4774999999999998E-2</v>
      </c>
      <c r="V22" s="23">
        <v>5.3179999999999998E-3</v>
      </c>
      <c r="W22" s="23">
        <v>9.1780000000000004E-3</v>
      </c>
      <c r="X22" s="23">
        <v>8.5210000000000008E-3</v>
      </c>
      <c r="Y22" s="23">
        <v>0.19134799999999999</v>
      </c>
      <c r="Z22" s="23">
        <v>7.4546000000000001E-2</v>
      </c>
      <c r="AA22" s="23">
        <v>2.1113300000000002</v>
      </c>
      <c r="AB22" s="23">
        <v>7.8113200000000003</v>
      </c>
      <c r="AC22" s="23">
        <v>80.176599999999993</v>
      </c>
      <c r="AD22" s="23">
        <v>55.548200000000001</v>
      </c>
      <c r="AE22" s="23">
        <v>10.797499999999999</v>
      </c>
      <c r="AF22" s="16"/>
      <c r="AG22" s="16"/>
      <c r="AH22" s="16"/>
      <c r="AI22" s="16"/>
      <c r="AJ22" s="21">
        <v>1.1666932852677454</v>
      </c>
      <c r="AK22" s="21">
        <v>2.229126644007684</v>
      </c>
      <c r="AL22">
        <f t="shared" si="3"/>
        <v>1.9106363876056078</v>
      </c>
      <c r="AM22" s="16"/>
      <c r="AN22">
        <f t="shared" si="4"/>
        <v>4.4249046641243766</v>
      </c>
    </row>
    <row r="23" spans="1:40" customFormat="1" ht="13.5" customHeight="1" x14ac:dyDescent="0.2">
      <c r="A23" s="22" t="s">
        <v>767</v>
      </c>
      <c r="B23" s="23">
        <v>48.977899999999998</v>
      </c>
      <c r="C23" s="23">
        <v>15.311</v>
      </c>
      <c r="D23" s="23">
        <v>0.21349499999999999</v>
      </c>
      <c r="E23" s="24">
        <f t="shared" si="5"/>
        <v>2134.9499999999998</v>
      </c>
      <c r="F23" s="23">
        <v>2.8313999999999999E-2</v>
      </c>
      <c r="G23" s="16">
        <f t="shared" si="0"/>
        <v>283.14</v>
      </c>
      <c r="H23" s="23">
        <v>5.0678000000000001E-2</v>
      </c>
      <c r="I23" s="24">
        <f t="shared" si="6"/>
        <v>506.78000000000003</v>
      </c>
      <c r="J23" s="23">
        <v>6.5519999999999997E-3</v>
      </c>
      <c r="K23" s="16">
        <f t="shared" si="1"/>
        <v>65.52</v>
      </c>
      <c r="L23" s="24">
        <f t="shared" si="7"/>
        <v>4.2127747740636954</v>
      </c>
      <c r="M23" s="24">
        <f t="shared" si="2"/>
        <v>4.3214285714285712</v>
      </c>
      <c r="N23" s="23">
        <v>34.662399999999998</v>
      </c>
      <c r="O23" s="23">
        <v>99.215500000000006</v>
      </c>
      <c r="P23" s="23">
        <v>66.159400000000005</v>
      </c>
      <c r="Q23" s="23">
        <v>32.755699999999997</v>
      </c>
      <c r="R23" s="23">
        <v>0.24293799999999999</v>
      </c>
      <c r="S23" s="23">
        <v>5.7491E-2</v>
      </c>
      <c r="T23" s="23">
        <v>99.215500000000006</v>
      </c>
      <c r="U23" s="23">
        <v>2.3965E-2</v>
      </c>
      <c r="V23" s="23">
        <v>5.3119999999999999E-3</v>
      </c>
      <c r="W23" s="23">
        <v>9.1009999999999997E-3</v>
      </c>
      <c r="X23" s="23">
        <v>8.5789999999999998E-3</v>
      </c>
      <c r="Y23" s="23">
        <v>0.19051499999999999</v>
      </c>
      <c r="Z23" s="23">
        <v>7.4559E-2</v>
      </c>
      <c r="AA23" s="23">
        <v>2.2153100000000001</v>
      </c>
      <c r="AB23" s="23">
        <v>8.1496899999999997</v>
      </c>
      <c r="AC23" s="23">
        <v>80.131500000000003</v>
      </c>
      <c r="AD23" s="23">
        <v>55.563600000000001</v>
      </c>
      <c r="AE23" s="23">
        <v>10.797499999999999</v>
      </c>
      <c r="AF23" s="16"/>
      <c r="AG23" s="16"/>
      <c r="AH23" s="16"/>
      <c r="AI23" s="16"/>
      <c r="AJ23" s="21">
        <v>1.1211754774236236</v>
      </c>
      <c r="AK23" s="21">
        <v>2.0920644303236289</v>
      </c>
      <c r="AL23">
        <f t="shared" si="3"/>
        <v>1.8659562864602022</v>
      </c>
      <c r="AM23" s="16"/>
      <c r="AN23">
        <f t="shared" si="4"/>
        <v>4.3214285714285712</v>
      </c>
    </row>
    <row r="24" spans="1:40" customFormat="1" ht="13.5" customHeight="1" x14ac:dyDescent="0.2">
      <c r="A24" s="22" t="s">
        <v>768</v>
      </c>
      <c r="B24" s="23">
        <v>49.541800000000002</v>
      </c>
      <c r="C24" s="23">
        <v>15.3217</v>
      </c>
      <c r="D24" s="23">
        <v>6.7943000000000003E-2</v>
      </c>
      <c r="E24" s="24">
        <f t="shared" si="5"/>
        <v>679.43000000000006</v>
      </c>
      <c r="F24" s="23">
        <v>8.9630000000000005E-3</v>
      </c>
      <c r="G24" s="16">
        <f t="shared" si="0"/>
        <v>89.63000000000001</v>
      </c>
      <c r="H24" s="23">
        <v>2.1267999999999999E-2</v>
      </c>
      <c r="I24" s="24">
        <f t="shared" si="6"/>
        <v>212.67999999999998</v>
      </c>
      <c r="J24" s="23">
        <v>2.735E-3</v>
      </c>
      <c r="K24" s="16">
        <f t="shared" si="1"/>
        <v>27.35</v>
      </c>
      <c r="L24" s="24">
        <f t="shared" si="7"/>
        <v>3.1946116230957311</v>
      </c>
      <c r="M24" s="24">
        <f t="shared" si="2"/>
        <v>3.2771480804387569</v>
      </c>
      <c r="N24" s="23">
        <v>34.848399999999998</v>
      </c>
      <c r="O24" s="23">
        <v>99.801100000000005</v>
      </c>
      <c r="P24" s="23">
        <v>66.921099999999996</v>
      </c>
      <c r="Q24" s="23">
        <v>32.778599999999997</v>
      </c>
      <c r="R24" s="23">
        <v>7.7313000000000007E-2</v>
      </c>
      <c r="S24" s="23">
        <v>2.4126999999999999E-2</v>
      </c>
      <c r="T24" s="23">
        <v>99.801100000000005</v>
      </c>
      <c r="U24" s="23">
        <v>2.4705000000000001E-2</v>
      </c>
      <c r="V24" s="23">
        <v>5.3749999999999996E-3</v>
      </c>
      <c r="W24" s="23">
        <v>9.1629999999999993E-3</v>
      </c>
      <c r="X24" s="23">
        <v>8.5280000000000009E-3</v>
      </c>
      <c r="Y24" s="23">
        <v>0.18936800000000001</v>
      </c>
      <c r="Z24" s="23">
        <v>7.4531E-2</v>
      </c>
      <c r="AA24" s="23">
        <v>6.5547500000000003</v>
      </c>
      <c r="AB24" s="23">
        <v>19.038</v>
      </c>
      <c r="AC24" s="23">
        <v>81.354200000000006</v>
      </c>
      <c r="AD24" s="23">
        <v>57.202300000000001</v>
      </c>
      <c r="AE24" s="23">
        <v>10.791</v>
      </c>
      <c r="AF24" s="16"/>
      <c r="AG24" s="16"/>
      <c r="AH24" s="16"/>
      <c r="AI24" s="16"/>
      <c r="AJ24" s="21">
        <v>0.46801204681831671</v>
      </c>
      <c r="AK24" s="21">
        <v>0.66225801684646068</v>
      </c>
      <c r="AL24">
        <f t="shared" si="3"/>
        <v>1.4150448078178439</v>
      </c>
      <c r="AM24" s="16"/>
      <c r="AN24">
        <f t="shared" si="4"/>
        <v>3.2771480804387569</v>
      </c>
    </row>
    <row r="25" spans="1:40" ht="13.5" customHeight="1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</row>
    <row r="26" spans="1:40" ht="13.5" customHeight="1" x14ac:dyDescent="0.2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</row>
    <row r="27" spans="1:40" ht="13.5" customHeight="1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</row>
    <row r="28" spans="1:40" ht="13.5" customHeight="1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</row>
    <row r="29" spans="1:40" ht="13.5" customHeight="1" x14ac:dyDescent="0.15">
      <c r="E29" s="4"/>
      <c r="G29" s="4"/>
      <c r="J29" s="4"/>
      <c r="K29" s="4"/>
    </row>
    <row r="30" spans="1:40" ht="13.5" customHeight="1" x14ac:dyDescent="0.15">
      <c r="E30" s="4"/>
      <c r="G30" s="4"/>
      <c r="J30" s="4"/>
      <c r="K30" s="4"/>
    </row>
    <row r="31" spans="1:40" ht="13.5" customHeight="1" x14ac:dyDescent="0.2">
      <c r="A31" s="3" t="s">
        <v>72</v>
      </c>
      <c r="B31" s="3" t="s">
        <v>50</v>
      </c>
      <c r="C31" s="3" t="s">
        <v>48</v>
      </c>
      <c r="D31" s="4" t="s">
        <v>47</v>
      </c>
      <c r="E31" s="3" t="s">
        <v>45</v>
      </c>
      <c r="F31" s="6" t="s">
        <v>54</v>
      </c>
      <c r="G31" s="6" t="s">
        <v>53</v>
      </c>
      <c r="H31" s="4" t="s">
        <v>44</v>
      </c>
      <c r="I31" s="3" t="s">
        <v>38</v>
      </c>
      <c r="J31" s="3" t="s">
        <v>12</v>
      </c>
      <c r="K31" s="3" t="s">
        <v>11</v>
      </c>
      <c r="L31" s="3" t="s">
        <v>10</v>
      </c>
      <c r="M31" s="3" t="s">
        <v>9</v>
      </c>
      <c r="N31" s="3" t="s">
        <v>8</v>
      </c>
      <c r="O31" s="3" t="s">
        <v>7</v>
      </c>
      <c r="P31" s="3" t="s">
        <v>6</v>
      </c>
      <c r="Q31" s="3" t="s">
        <v>5</v>
      </c>
      <c r="R31" s="3" t="s">
        <v>4</v>
      </c>
      <c r="S31" s="3" t="s">
        <v>3</v>
      </c>
      <c r="T31" s="3" t="s">
        <v>40</v>
      </c>
      <c r="U31" s="3" t="s">
        <v>39</v>
      </c>
      <c r="V31" s="3" t="s">
        <v>38</v>
      </c>
      <c r="W31" s="3" t="s">
        <v>71</v>
      </c>
      <c r="X31" s="3" t="s">
        <v>70</v>
      </c>
      <c r="Y31" s="3" t="s">
        <v>69</v>
      </c>
      <c r="Z31" s="3" t="s">
        <v>37</v>
      </c>
      <c r="AA31" s="3" t="s">
        <v>35</v>
      </c>
      <c r="AB31" s="3" t="s">
        <v>34</v>
      </c>
      <c r="AC31" s="3" t="s">
        <v>33</v>
      </c>
      <c r="AD31" s="10" t="s">
        <v>31</v>
      </c>
      <c r="AE31" s="10" t="s">
        <v>30</v>
      </c>
      <c r="AF31" s="3" t="s">
        <v>29</v>
      </c>
      <c r="AG31" s="3" t="s">
        <v>28</v>
      </c>
      <c r="AH31" s="3" t="s">
        <v>27</v>
      </c>
    </row>
    <row r="32" spans="1:40" ht="13.5" customHeight="1" x14ac:dyDescent="0.2">
      <c r="A32" s="3" t="s">
        <v>393</v>
      </c>
      <c r="B32" s="3">
        <v>1.67727</v>
      </c>
      <c r="C32" s="3">
        <v>0.16215399999999999</v>
      </c>
      <c r="D32" s="3">
        <f t="shared" ref="D32:D46" si="8">C32*10000</f>
        <v>1621.54</v>
      </c>
      <c r="E32" s="3">
        <v>7.1267999999999998E-2</v>
      </c>
      <c r="F32" s="3">
        <f t="shared" ref="F32:F46" si="9">X32*10000</f>
        <v>148.55000000000001</v>
      </c>
      <c r="G32" s="3">
        <f t="shared" ref="G32:G46" si="10">Y32*10000</f>
        <v>63.65</v>
      </c>
      <c r="H32" s="3">
        <f t="shared" ref="H32:H46" si="11">E32*10000</f>
        <v>712.68</v>
      </c>
      <c r="I32" s="3">
        <v>100.476</v>
      </c>
      <c r="J32" s="3">
        <v>61.208199999999998</v>
      </c>
      <c r="K32" s="3">
        <v>0.69949399999999995</v>
      </c>
      <c r="L32" s="3">
        <v>18.222799999999999</v>
      </c>
      <c r="M32" s="3">
        <v>2.26566</v>
      </c>
      <c r="N32" s="3">
        <v>3.9627300000000001</v>
      </c>
      <c r="O32" s="3">
        <v>4.2502999999999999E-2</v>
      </c>
      <c r="P32" s="3">
        <v>2.4871099999999999</v>
      </c>
      <c r="Q32" s="3">
        <v>7.1246299999999998</v>
      </c>
      <c r="R32" s="3">
        <v>2.8709899999999999</v>
      </c>
      <c r="S32" s="3">
        <v>1.32656</v>
      </c>
      <c r="T32" s="3">
        <v>0.18451600000000001</v>
      </c>
      <c r="U32" s="3">
        <v>8.0849000000000004E-2</v>
      </c>
      <c r="V32" s="3">
        <v>100.476</v>
      </c>
      <c r="W32" s="3">
        <v>0.39085999999999999</v>
      </c>
      <c r="X32" s="3">
        <v>1.4855E-2</v>
      </c>
      <c r="Y32" s="3">
        <v>6.365E-3</v>
      </c>
      <c r="Z32" s="3">
        <v>1.8489999999999999E-2</v>
      </c>
      <c r="AA32" s="3">
        <v>2.0178000000000001E-2</v>
      </c>
      <c r="AB32" s="3">
        <v>1.9595999999999999E-2</v>
      </c>
      <c r="AC32" s="3">
        <v>2.1889699999999999</v>
      </c>
      <c r="AD32" s="3">
        <v>6.6141199999999998</v>
      </c>
      <c r="AE32" s="3">
        <v>13.664</v>
      </c>
      <c r="AF32" s="3">
        <v>7.8663999999999996</v>
      </c>
      <c r="AG32" s="3">
        <v>58.2605</v>
      </c>
      <c r="AH32" s="3">
        <v>11.015499999999999</v>
      </c>
    </row>
    <row r="33" spans="1:34" ht="13.5" customHeight="1" x14ac:dyDescent="0.2">
      <c r="A33" s="3" t="s">
        <v>392</v>
      </c>
      <c r="B33" s="3">
        <v>1.81955</v>
      </c>
      <c r="C33" s="3">
        <v>0.16478799999999999</v>
      </c>
      <c r="D33" s="3">
        <f t="shared" si="8"/>
        <v>1647.8799999999999</v>
      </c>
      <c r="E33" s="3">
        <v>6.5002000000000004E-2</v>
      </c>
      <c r="F33" s="3">
        <f t="shared" si="9"/>
        <v>152</v>
      </c>
      <c r="G33" s="3">
        <f t="shared" si="10"/>
        <v>58.45</v>
      </c>
      <c r="H33" s="3">
        <f t="shared" si="11"/>
        <v>650.0200000000001</v>
      </c>
      <c r="I33" s="3">
        <v>99.924400000000006</v>
      </c>
      <c r="J33" s="3">
        <v>60.328499999999998</v>
      </c>
      <c r="K33" s="3">
        <v>0.70531600000000005</v>
      </c>
      <c r="L33" s="3">
        <v>18.3035</v>
      </c>
      <c r="M33" s="3">
        <v>2.4578500000000001</v>
      </c>
      <c r="N33" s="3">
        <v>3.9279500000000001</v>
      </c>
      <c r="O33" s="3">
        <v>3.0669999999999999E-2</v>
      </c>
      <c r="P33" s="3">
        <v>2.5226000000000002</v>
      </c>
      <c r="Q33" s="3">
        <v>7.17021</v>
      </c>
      <c r="R33" s="3">
        <v>2.8941599999999998</v>
      </c>
      <c r="S33" s="3">
        <v>1.3224199999999999</v>
      </c>
      <c r="T33" s="3">
        <v>0.18751399999999999</v>
      </c>
      <c r="U33" s="3">
        <v>7.3741000000000001E-2</v>
      </c>
      <c r="V33" s="3">
        <v>99.924400000000006</v>
      </c>
      <c r="W33" s="3">
        <v>0.42692400000000003</v>
      </c>
      <c r="X33" s="3">
        <v>1.52E-2</v>
      </c>
      <c r="Y33" s="3">
        <v>5.8450000000000004E-3</v>
      </c>
      <c r="Z33" s="3">
        <v>1.8488999999999998E-2</v>
      </c>
      <c r="AA33" s="3">
        <v>2.0251000000000002E-2</v>
      </c>
      <c r="AB33" s="3">
        <v>2.0211E-2</v>
      </c>
      <c r="AC33" s="3">
        <v>2.0898599999999998</v>
      </c>
      <c r="AD33" s="3">
        <v>6.5378800000000004</v>
      </c>
      <c r="AE33" s="3">
        <v>15.340199999999999</v>
      </c>
      <c r="AF33" s="3">
        <v>10.909599999999999</v>
      </c>
      <c r="AG33" s="3">
        <v>57.384300000000003</v>
      </c>
      <c r="AH33" s="3">
        <v>11.0115</v>
      </c>
    </row>
    <row r="34" spans="1:34" ht="13.5" customHeight="1" x14ac:dyDescent="0.2">
      <c r="A34" s="3" t="s">
        <v>391</v>
      </c>
      <c r="B34" s="3">
        <v>1.7622199999999999</v>
      </c>
      <c r="C34" s="3">
        <v>0.152142</v>
      </c>
      <c r="D34" s="3">
        <f t="shared" si="8"/>
        <v>1521.42</v>
      </c>
      <c r="E34" s="3">
        <v>7.7931E-2</v>
      </c>
      <c r="F34" s="3">
        <f t="shared" si="9"/>
        <v>140.72</v>
      </c>
      <c r="G34" s="3">
        <f t="shared" si="10"/>
        <v>70.27</v>
      </c>
      <c r="H34" s="3">
        <f t="shared" si="11"/>
        <v>779.31000000000006</v>
      </c>
      <c r="I34" s="3">
        <v>99.604200000000006</v>
      </c>
      <c r="J34" s="3">
        <v>60.313099999999999</v>
      </c>
      <c r="K34" s="3">
        <v>0.72780400000000001</v>
      </c>
      <c r="L34" s="3">
        <v>18.242000000000001</v>
      </c>
      <c r="M34" s="3">
        <v>2.3803999999999998</v>
      </c>
      <c r="N34" s="3">
        <v>3.8423799999999999</v>
      </c>
      <c r="O34" s="3">
        <v>4.3485999999999997E-2</v>
      </c>
      <c r="P34" s="3">
        <v>2.42198</v>
      </c>
      <c r="Q34" s="3">
        <v>7.1690800000000001</v>
      </c>
      <c r="R34" s="3">
        <v>2.85791</v>
      </c>
      <c r="S34" s="3">
        <v>1.3445199999999999</v>
      </c>
      <c r="T34" s="3">
        <v>0.173124</v>
      </c>
      <c r="U34" s="3">
        <v>8.8408E-2</v>
      </c>
      <c r="V34" s="3">
        <v>99.604200000000006</v>
      </c>
      <c r="W34" s="3">
        <v>0.41461900000000002</v>
      </c>
      <c r="X34" s="3">
        <v>1.4071999999999999E-2</v>
      </c>
      <c r="Y34" s="3">
        <v>7.0270000000000003E-3</v>
      </c>
      <c r="Z34" s="3">
        <v>1.8485000000000001E-2</v>
      </c>
      <c r="AA34" s="3">
        <v>2.0286999999999999E-2</v>
      </c>
      <c r="AB34" s="3">
        <v>1.9722E-2</v>
      </c>
      <c r="AC34" s="3">
        <v>2.1277900000000001</v>
      </c>
      <c r="AD34" s="3">
        <v>7.0326199999999996</v>
      </c>
      <c r="AE34" s="3">
        <v>12.625299999999999</v>
      </c>
      <c r="AF34" s="3">
        <v>9.4095999999999993</v>
      </c>
      <c r="AG34" s="3">
        <v>59.382399999999997</v>
      </c>
      <c r="AH34" s="3">
        <v>11.0115</v>
      </c>
    </row>
    <row r="35" spans="1:34" ht="13.5" customHeight="1" x14ac:dyDescent="0.2">
      <c r="A35" s="3" t="s">
        <v>390</v>
      </c>
      <c r="B35" s="3">
        <v>1.73949</v>
      </c>
      <c r="C35" s="3">
        <v>0.17502000000000001</v>
      </c>
      <c r="D35" s="3">
        <f t="shared" si="8"/>
        <v>1750.2</v>
      </c>
      <c r="E35" s="3">
        <v>9.3018000000000003E-2</v>
      </c>
      <c r="F35" s="3">
        <f t="shared" si="9"/>
        <v>161.70000000000002</v>
      </c>
      <c r="G35" s="3">
        <f t="shared" si="10"/>
        <v>83.77000000000001</v>
      </c>
      <c r="H35" s="3">
        <f t="shared" si="11"/>
        <v>930.18000000000006</v>
      </c>
      <c r="I35" s="3">
        <v>99.727000000000004</v>
      </c>
      <c r="J35" s="3">
        <v>60.380899999999997</v>
      </c>
      <c r="K35" s="3">
        <v>0.70857499999999995</v>
      </c>
      <c r="L35" s="3">
        <v>18.288900000000002</v>
      </c>
      <c r="M35" s="3">
        <v>2.3496999999999999</v>
      </c>
      <c r="N35" s="3">
        <v>3.8340100000000001</v>
      </c>
      <c r="O35" s="3">
        <v>5.2743999999999999E-2</v>
      </c>
      <c r="P35" s="3">
        <v>2.43662</v>
      </c>
      <c r="Q35" s="3">
        <v>7.1611900000000004</v>
      </c>
      <c r="R35" s="3">
        <v>2.86069</v>
      </c>
      <c r="S35" s="3">
        <v>1.3489800000000001</v>
      </c>
      <c r="T35" s="3">
        <v>0.199157</v>
      </c>
      <c r="U35" s="3">
        <v>0.10552300000000001</v>
      </c>
      <c r="V35" s="3">
        <v>99.727000000000004</v>
      </c>
      <c r="W35" s="3">
        <v>0.40879300000000002</v>
      </c>
      <c r="X35" s="3">
        <v>1.617E-2</v>
      </c>
      <c r="Y35" s="3">
        <v>8.3770000000000008E-3</v>
      </c>
      <c r="Z35" s="3">
        <v>1.8492999999999999E-2</v>
      </c>
      <c r="AA35" s="3">
        <v>2.0081000000000002E-2</v>
      </c>
      <c r="AB35" s="3">
        <v>1.9376999999999998E-2</v>
      </c>
      <c r="AC35" s="3">
        <v>2.1435399999999998</v>
      </c>
      <c r="AD35" s="3">
        <v>6.15632</v>
      </c>
      <c r="AE35" s="3">
        <v>10.5237</v>
      </c>
      <c r="AF35" s="3">
        <v>9.4214000000000002</v>
      </c>
      <c r="AG35" s="3">
        <v>59.419199999999996</v>
      </c>
      <c r="AH35" s="3">
        <v>11.0115</v>
      </c>
    </row>
    <row r="36" spans="1:34" ht="13.5" customHeight="1" x14ac:dyDescent="0.2">
      <c r="A36" s="3" t="s">
        <v>389</v>
      </c>
      <c r="B36" s="3">
        <v>1.7273099999999999</v>
      </c>
      <c r="C36" s="3">
        <v>0.16419</v>
      </c>
      <c r="D36" s="3">
        <f t="shared" si="8"/>
        <v>1641.9</v>
      </c>
      <c r="E36" s="3">
        <v>7.4060000000000001E-2</v>
      </c>
      <c r="F36" s="3">
        <f t="shared" si="9"/>
        <v>151.01</v>
      </c>
      <c r="G36" s="3">
        <f t="shared" si="10"/>
        <v>66.400000000000006</v>
      </c>
      <c r="H36" s="3">
        <f t="shared" si="11"/>
        <v>740.6</v>
      </c>
      <c r="I36" s="3">
        <v>100.06699999999999</v>
      </c>
      <c r="J36" s="3">
        <v>60.679400000000001</v>
      </c>
      <c r="K36" s="3">
        <v>0.66835199999999995</v>
      </c>
      <c r="L36" s="3">
        <v>18.435400000000001</v>
      </c>
      <c r="M36" s="3">
        <v>2.33325</v>
      </c>
      <c r="N36" s="3">
        <v>3.8122099999999999</v>
      </c>
      <c r="O36" s="3">
        <v>3.6214000000000003E-2</v>
      </c>
      <c r="P36" s="3">
        <v>2.4692500000000002</v>
      </c>
      <c r="Q36" s="3">
        <v>7.0685900000000004</v>
      </c>
      <c r="R36" s="3">
        <v>2.9487700000000001</v>
      </c>
      <c r="S36" s="3">
        <v>1.34518</v>
      </c>
      <c r="T36" s="3">
        <v>0.186833</v>
      </c>
      <c r="U36" s="3">
        <v>8.4016999999999994E-2</v>
      </c>
      <c r="V36" s="3">
        <v>100.06699999999999</v>
      </c>
      <c r="W36" s="3">
        <v>0.40409699999999998</v>
      </c>
      <c r="X36" s="3">
        <v>1.5101E-2</v>
      </c>
      <c r="Y36" s="3">
        <v>6.6400000000000001E-3</v>
      </c>
      <c r="Z36" s="3">
        <v>1.8485999999999999E-2</v>
      </c>
      <c r="AA36" s="3">
        <v>2.0178000000000001E-2</v>
      </c>
      <c r="AB36" s="3">
        <v>1.9956999999999999E-2</v>
      </c>
      <c r="AC36" s="3">
        <v>2.1528399999999999</v>
      </c>
      <c r="AD36" s="3">
        <v>6.54101</v>
      </c>
      <c r="AE36" s="3">
        <v>13.3924</v>
      </c>
      <c r="AF36" s="3">
        <v>9.6338000000000008</v>
      </c>
      <c r="AG36" s="3">
        <v>59.453400000000002</v>
      </c>
      <c r="AH36" s="3">
        <v>11.0115</v>
      </c>
    </row>
    <row r="37" spans="1:34" ht="13.5" customHeight="1" x14ac:dyDescent="0.2">
      <c r="A37" s="3" t="s">
        <v>388</v>
      </c>
      <c r="B37" s="3">
        <v>1.8085800000000001</v>
      </c>
      <c r="C37" s="3">
        <v>0.15918199999999999</v>
      </c>
      <c r="D37" s="3">
        <f t="shared" si="8"/>
        <v>1591.82</v>
      </c>
      <c r="E37" s="3">
        <v>8.2043000000000005E-2</v>
      </c>
      <c r="F37" s="3">
        <f t="shared" si="9"/>
        <v>146.22</v>
      </c>
      <c r="G37" s="3">
        <f t="shared" si="10"/>
        <v>73.47</v>
      </c>
      <c r="H37" s="3">
        <f t="shared" si="11"/>
        <v>820.43000000000006</v>
      </c>
      <c r="I37" s="3">
        <v>100.19499999999999</v>
      </c>
      <c r="J37" s="3">
        <v>60.781100000000002</v>
      </c>
      <c r="K37" s="3">
        <v>0.65754000000000001</v>
      </c>
      <c r="L37" s="3">
        <v>18.448399999999999</v>
      </c>
      <c r="M37" s="3">
        <v>2.4430299999999998</v>
      </c>
      <c r="N37" s="3">
        <v>3.7435900000000002</v>
      </c>
      <c r="O37" s="3">
        <v>3.5263000000000003E-2</v>
      </c>
      <c r="P37" s="3">
        <v>2.4746899999999998</v>
      </c>
      <c r="Q37" s="3">
        <v>7.0353399999999997</v>
      </c>
      <c r="R37" s="3">
        <v>2.9627400000000002</v>
      </c>
      <c r="S37" s="3">
        <v>1.3390299999999999</v>
      </c>
      <c r="T37" s="3">
        <v>0.18113399999999999</v>
      </c>
      <c r="U37" s="3">
        <v>9.3073000000000003E-2</v>
      </c>
      <c r="V37" s="3">
        <v>100.19499999999999</v>
      </c>
      <c r="W37" s="3">
        <v>0.42259999999999998</v>
      </c>
      <c r="X37" s="3">
        <v>1.4622E-2</v>
      </c>
      <c r="Y37" s="3">
        <v>7.3470000000000002E-3</v>
      </c>
      <c r="Z37" s="3">
        <v>1.8488999999999998E-2</v>
      </c>
      <c r="AA37" s="3">
        <v>2.0271000000000001E-2</v>
      </c>
      <c r="AB37" s="3">
        <v>1.9890000000000001E-2</v>
      </c>
      <c r="AC37" s="3">
        <v>2.0980300000000001</v>
      </c>
      <c r="AD37" s="3">
        <v>6.74932</v>
      </c>
      <c r="AE37" s="3">
        <v>12.1181</v>
      </c>
      <c r="AF37" s="3">
        <v>9.7825000000000006</v>
      </c>
      <c r="AG37" s="3">
        <v>59.417000000000002</v>
      </c>
      <c r="AH37" s="3">
        <v>11.0115</v>
      </c>
    </row>
    <row r="38" spans="1:34" ht="13.5" customHeight="1" x14ac:dyDescent="0.2">
      <c r="A38" s="3" t="s">
        <v>387</v>
      </c>
      <c r="B38" s="3">
        <v>1.6858900000000001</v>
      </c>
      <c r="C38" s="3">
        <v>0.13626099999999999</v>
      </c>
      <c r="D38" s="3">
        <f t="shared" si="8"/>
        <v>1362.61</v>
      </c>
      <c r="E38" s="3">
        <v>9.5018000000000005E-2</v>
      </c>
      <c r="F38" s="3">
        <f t="shared" si="9"/>
        <v>124.88000000000001</v>
      </c>
      <c r="G38" s="3">
        <f t="shared" si="10"/>
        <v>84.89</v>
      </c>
      <c r="H38" s="3">
        <f t="shared" si="11"/>
        <v>950.18000000000006</v>
      </c>
      <c r="I38" s="3">
        <v>100.373</v>
      </c>
      <c r="J38" s="3">
        <v>60.918300000000002</v>
      </c>
      <c r="K38" s="3">
        <v>0.721974</v>
      </c>
      <c r="L38" s="3">
        <v>18.517399999999999</v>
      </c>
      <c r="M38" s="3">
        <v>2.2773099999999999</v>
      </c>
      <c r="N38" s="3">
        <v>3.7686199999999999</v>
      </c>
      <c r="O38" s="3">
        <v>3.8738000000000002E-2</v>
      </c>
      <c r="P38" s="3">
        <v>2.4497200000000001</v>
      </c>
      <c r="Q38" s="3">
        <v>7.0800099999999997</v>
      </c>
      <c r="R38" s="3">
        <v>2.95486</v>
      </c>
      <c r="S38" s="3">
        <v>1.3832</v>
      </c>
      <c r="T38" s="3">
        <v>0.155053</v>
      </c>
      <c r="U38" s="3">
        <v>0.107792</v>
      </c>
      <c r="V38" s="3">
        <v>100.373</v>
      </c>
      <c r="W38" s="3">
        <v>0.39303900000000003</v>
      </c>
      <c r="X38" s="3">
        <v>1.2488000000000001E-2</v>
      </c>
      <c r="Y38" s="3">
        <v>8.489E-3</v>
      </c>
      <c r="Z38" s="3">
        <v>1.8474000000000001E-2</v>
      </c>
      <c r="AA38" s="3">
        <v>2.061E-2</v>
      </c>
      <c r="AB38" s="3">
        <v>1.9247E-2</v>
      </c>
      <c r="AC38" s="3">
        <v>2.1817899999999999</v>
      </c>
      <c r="AD38" s="3">
        <v>7.8705100000000003</v>
      </c>
      <c r="AE38" s="3">
        <v>10.2562</v>
      </c>
      <c r="AF38" s="3">
        <v>9.8463999999999992</v>
      </c>
      <c r="AG38" s="3">
        <v>59.185699999999997</v>
      </c>
      <c r="AH38" s="3">
        <v>11.0115</v>
      </c>
    </row>
    <row r="39" spans="1:34" ht="13.5" customHeight="1" x14ac:dyDescent="0.2">
      <c r="A39" s="3" t="s">
        <v>386</v>
      </c>
      <c r="B39" s="3">
        <v>1.7335</v>
      </c>
      <c r="C39" s="3">
        <v>0.14841599999999999</v>
      </c>
      <c r="D39" s="3">
        <f t="shared" si="8"/>
        <v>1484.1599999999999</v>
      </c>
      <c r="E39" s="3">
        <v>6.8122000000000002E-2</v>
      </c>
      <c r="F39" s="3">
        <f t="shared" si="9"/>
        <v>136.1</v>
      </c>
      <c r="G39" s="3">
        <f t="shared" si="10"/>
        <v>60.9</v>
      </c>
      <c r="H39" s="3">
        <f t="shared" si="11"/>
        <v>681.22</v>
      </c>
      <c r="I39" s="3">
        <v>100.357</v>
      </c>
      <c r="J39" s="3">
        <v>60.887500000000003</v>
      </c>
      <c r="K39" s="3">
        <v>0.68447100000000005</v>
      </c>
      <c r="L39" s="3">
        <v>18.477599999999999</v>
      </c>
      <c r="M39" s="3">
        <v>2.3416100000000002</v>
      </c>
      <c r="N39" s="3">
        <v>3.8215699999999999</v>
      </c>
      <c r="O39" s="3">
        <v>4.4686999999999998E-2</v>
      </c>
      <c r="P39" s="3">
        <v>2.45248</v>
      </c>
      <c r="Q39" s="3">
        <v>7.1003400000000001</v>
      </c>
      <c r="R39" s="3">
        <v>2.9343400000000002</v>
      </c>
      <c r="S39" s="3">
        <v>1.3663799999999999</v>
      </c>
      <c r="T39" s="3">
        <v>0.16888400000000001</v>
      </c>
      <c r="U39" s="3">
        <v>7.7280000000000001E-2</v>
      </c>
      <c r="V39" s="3">
        <v>100.357</v>
      </c>
      <c r="W39" s="3">
        <v>0.40435599999999999</v>
      </c>
      <c r="X39" s="3">
        <v>1.3610000000000001E-2</v>
      </c>
      <c r="Y39" s="3">
        <v>6.0899999999999999E-3</v>
      </c>
      <c r="Z39" s="3">
        <v>1.8482999999999999E-2</v>
      </c>
      <c r="AA39" s="3">
        <v>2.0341000000000001E-2</v>
      </c>
      <c r="AB39" s="3">
        <v>1.9911999999999999E-2</v>
      </c>
      <c r="AC39" s="3">
        <v>2.1488200000000002</v>
      </c>
      <c r="AD39" s="3">
        <v>7.2074999999999996</v>
      </c>
      <c r="AE39" s="3">
        <v>14.471500000000001</v>
      </c>
      <c r="AF39" s="3">
        <v>9.8000000000000007</v>
      </c>
      <c r="AG39" s="3">
        <v>59.209000000000003</v>
      </c>
      <c r="AH39" s="3">
        <v>11.0115</v>
      </c>
    </row>
    <row r="40" spans="1:34" ht="13.5" customHeight="1" x14ac:dyDescent="0.2">
      <c r="A40" s="3" t="s">
        <v>385</v>
      </c>
      <c r="B40" s="3">
        <v>1.4882500000000001</v>
      </c>
      <c r="C40" s="3">
        <v>0.114091</v>
      </c>
      <c r="D40" s="3">
        <f t="shared" si="8"/>
        <v>1140.9100000000001</v>
      </c>
      <c r="E40" s="3">
        <v>5.6314000000000003E-2</v>
      </c>
      <c r="F40" s="3">
        <f t="shared" si="9"/>
        <v>104.82</v>
      </c>
      <c r="G40" s="3">
        <f t="shared" si="10"/>
        <v>50.43</v>
      </c>
      <c r="H40" s="3">
        <f t="shared" si="11"/>
        <v>563.14</v>
      </c>
      <c r="I40" s="3">
        <v>99.444100000000006</v>
      </c>
      <c r="J40" s="3">
        <v>62.060499999999998</v>
      </c>
      <c r="K40" s="3">
        <v>0.74577300000000002</v>
      </c>
      <c r="L40" s="3">
        <v>18.2669</v>
      </c>
      <c r="M40" s="3">
        <v>2.0103300000000002</v>
      </c>
      <c r="N40" s="3">
        <v>2.7843499999999999</v>
      </c>
      <c r="O40" s="3">
        <v>2.1401E-2</v>
      </c>
      <c r="P40" s="3">
        <v>2.0871300000000002</v>
      </c>
      <c r="Q40" s="3">
        <v>6.5882699999999996</v>
      </c>
      <c r="R40" s="3">
        <v>3.1217899999999998</v>
      </c>
      <c r="S40" s="3">
        <v>1.56389</v>
      </c>
      <c r="T40" s="3">
        <v>0.129825</v>
      </c>
      <c r="U40" s="3">
        <v>6.3884999999999997E-2</v>
      </c>
      <c r="V40" s="3">
        <v>99.444100000000006</v>
      </c>
      <c r="W40" s="3">
        <v>0.34779199999999999</v>
      </c>
      <c r="X40" s="3">
        <v>1.0482E-2</v>
      </c>
      <c r="Y40" s="3">
        <v>5.0429999999999997E-3</v>
      </c>
      <c r="Z40" s="3">
        <v>1.8436999999999999E-2</v>
      </c>
      <c r="AA40" s="3">
        <v>2.0535000000000001E-2</v>
      </c>
      <c r="AB40" s="3">
        <v>1.9445E-2</v>
      </c>
      <c r="AC40" s="3">
        <v>2.3447300000000002</v>
      </c>
      <c r="AD40" s="3">
        <v>9.2352299999999996</v>
      </c>
      <c r="AE40" s="3">
        <v>16.989999999999998</v>
      </c>
      <c r="AF40" s="3">
        <v>8.9387000000000008</v>
      </c>
      <c r="AG40" s="3">
        <v>59.556399999999996</v>
      </c>
      <c r="AH40" s="3">
        <v>11.015499999999999</v>
      </c>
    </row>
    <row r="41" spans="1:34" ht="13.5" customHeight="1" x14ac:dyDescent="0.2">
      <c r="A41" s="3" t="s">
        <v>384</v>
      </c>
      <c r="B41" s="3">
        <v>1.5532600000000001</v>
      </c>
      <c r="C41" s="3">
        <v>0.14203099999999999</v>
      </c>
      <c r="D41" s="3">
        <f t="shared" si="8"/>
        <v>1420.31</v>
      </c>
      <c r="E41" s="3">
        <v>4.7169999999999997E-2</v>
      </c>
      <c r="F41" s="3">
        <f t="shared" si="9"/>
        <v>130.13</v>
      </c>
      <c r="G41" s="3">
        <f t="shared" si="10"/>
        <v>42.129999999999995</v>
      </c>
      <c r="H41" s="3">
        <f t="shared" si="11"/>
        <v>471.7</v>
      </c>
      <c r="I41" s="3">
        <v>99.786699999999996</v>
      </c>
      <c r="J41" s="3">
        <v>62.332500000000003</v>
      </c>
      <c r="K41" s="3">
        <v>0.69045999999999996</v>
      </c>
      <c r="L41" s="3">
        <v>18.258099999999999</v>
      </c>
      <c r="M41" s="3">
        <v>2.0981399999999999</v>
      </c>
      <c r="N41" s="3">
        <v>2.8927</v>
      </c>
      <c r="O41" s="3">
        <v>3.5300999999999999E-2</v>
      </c>
      <c r="P41" s="3">
        <v>2.0928</v>
      </c>
      <c r="Q41" s="3">
        <v>6.5546499999999996</v>
      </c>
      <c r="R41" s="3">
        <v>3.0668099999999998</v>
      </c>
      <c r="S41" s="3">
        <v>1.55013</v>
      </c>
      <c r="T41" s="3">
        <v>0.16161800000000001</v>
      </c>
      <c r="U41" s="3">
        <v>5.3511000000000003E-2</v>
      </c>
      <c r="V41" s="3">
        <v>99.786699999999996</v>
      </c>
      <c r="W41" s="3">
        <v>0.36199199999999998</v>
      </c>
      <c r="X41" s="3">
        <v>1.3013E-2</v>
      </c>
      <c r="Y41" s="3">
        <v>4.2129999999999997E-3</v>
      </c>
      <c r="Z41" s="3">
        <v>1.8450000000000001E-2</v>
      </c>
      <c r="AA41" s="3">
        <v>1.9942999999999999E-2</v>
      </c>
      <c r="AB41" s="3">
        <v>1.9691E-2</v>
      </c>
      <c r="AC41" s="3">
        <v>2.28878</v>
      </c>
      <c r="AD41" s="3">
        <v>7.3821899999999996</v>
      </c>
      <c r="AE41" s="3">
        <v>20.384799999999998</v>
      </c>
      <c r="AF41" s="3">
        <v>8.9156999999999993</v>
      </c>
      <c r="AG41" s="3">
        <v>59.526699999999998</v>
      </c>
      <c r="AH41" s="3">
        <v>11.015499999999999</v>
      </c>
    </row>
    <row r="42" spans="1:34" ht="13.5" customHeight="1" x14ac:dyDescent="0.2">
      <c r="A42" s="3" t="s">
        <v>383</v>
      </c>
      <c r="B42" s="3">
        <v>1.5939300000000001</v>
      </c>
      <c r="C42" s="3">
        <v>0.14205000000000001</v>
      </c>
      <c r="D42" s="3">
        <f t="shared" si="8"/>
        <v>1420.5</v>
      </c>
      <c r="E42" s="3">
        <v>3.3679000000000001E-2</v>
      </c>
      <c r="F42" s="3">
        <f t="shared" si="9"/>
        <v>129.14000000000001</v>
      </c>
      <c r="G42" s="3">
        <f t="shared" si="10"/>
        <v>29.849999999999998</v>
      </c>
      <c r="H42" s="3">
        <f t="shared" si="11"/>
        <v>336.79</v>
      </c>
      <c r="I42" s="3">
        <v>100.566</v>
      </c>
      <c r="J42" s="3">
        <v>62.8658</v>
      </c>
      <c r="K42" s="3">
        <v>0.69531200000000004</v>
      </c>
      <c r="L42" s="3">
        <v>18.371500000000001</v>
      </c>
      <c r="M42" s="3">
        <v>2.1530800000000001</v>
      </c>
      <c r="N42" s="3">
        <v>2.9308299999999998</v>
      </c>
      <c r="O42" s="3">
        <v>3.2481000000000003E-2</v>
      </c>
      <c r="P42" s="3">
        <v>2.11633</v>
      </c>
      <c r="Q42" s="3">
        <v>6.5929500000000001</v>
      </c>
      <c r="R42" s="3">
        <v>3.0552000000000001</v>
      </c>
      <c r="S42" s="3">
        <v>1.55307</v>
      </c>
      <c r="T42" s="3">
        <v>0.16164000000000001</v>
      </c>
      <c r="U42" s="3">
        <v>3.8206999999999998E-2</v>
      </c>
      <c r="V42" s="3">
        <v>100.566</v>
      </c>
      <c r="W42" s="3">
        <v>0.36860399999999999</v>
      </c>
      <c r="X42" s="3">
        <v>1.2914E-2</v>
      </c>
      <c r="Y42" s="3">
        <v>2.9849999999999998E-3</v>
      </c>
      <c r="Z42" s="3">
        <v>1.8443999999999999E-2</v>
      </c>
      <c r="AA42" s="3">
        <v>1.9897000000000001E-2</v>
      </c>
      <c r="AB42" s="3">
        <v>2.034E-2</v>
      </c>
      <c r="AC42" s="3">
        <v>2.25501</v>
      </c>
      <c r="AD42" s="3">
        <v>7.3674299999999997</v>
      </c>
      <c r="AE42" s="3">
        <v>29.157599999999999</v>
      </c>
      <c r="AF42" s="3">
        <v>8.9242000000000008</v>
      </c>
      <c r="AG42" s="3">
        <v>59.487299999999998</v>
      </c>
      <c r="AH42" s="3">
        <v>11.015499999999999</v>
      </c>
    </row>
    <row r="43" spans="1:34" ht="13.5" customHeight="1" x14ac:dyDescent="0.2">
      <c r="A43" s="3" t="s">
        <v>382</v>
      </c>
      <c r="B43" s="3">
        <v>1.6177600000000001</v>
      </c>
      <c r="C43" s="3">
        <v>0.13633999999999999</v>
      </c>
      <c r="D43" s="3">
        <f t="shared" si="8"/>
        <v>1363.3999999999999</v>
      </c>
      <c r="E43" s="3">
        <v>5.3275999999999997E-2</v>
      </c>
      <c r="F43" s="3">
        <f t="shared" si="9"/>
        <v>124.25</v>
      </c>
      <c r="G43" s="3">
        <f t="shared" si="10"/>
        <v>47.330000000000005</v>
      </c>
      <c r="H43" s="3">
        <f t="shared" si="11"/>
        <v>532.76</v>
      </c>
      <c r="I43" s="3">
        <v>100.408</v>
      </c>
      <c r="J43" s="3">
        <v>62.5595</v>
      </c>
      <c r="K43" s="3">
        <v>0.65813600000000005</v>
      </c>
      <c r="L43" s="3">
        <v>18.334299999999999</v>
      </c>
      <c r="M43" s="3">
        <v>2.18526</v>
      </c>
      <c r="N43" s="3">
        <v>3.0398999999999998</v>
      </c>
      <c r="O43" s="3">
        <v>1.9545E-2</v>
      </c>
      <c r="P43" s="3">
        <v>2.1356799999999998</v>
      </c>
      <c r="Q43" s="3">
        <v>6.6745099999999997</v>
      </c>
      <c r="R43" s="3">
        <v>3.0701100000000001</v>
      </c>
      <c r="S43" s="3">
        <v>1.51583</v>
      </c>
      <c r="T43" s="3">
        <v>0.155142</v>
      </c>
      <c r="U43" s="3">
        <v>6.0437999999999999E-2</v>
      </c>
      <c r="V43" s="3">
        <v>100.408</v>
      </c>
      <c r="W43" s="3">
        <v>0.37502200000000002</v>
      </c>
      <c r="X43" s="3">
        <v>1.2425E-2</v>
      </c>
      <c r="Y43" s="3">
        <v>4.7330000000000002E-3</v>
      </c>
      <c r="Z43" s="3">
        <v>1.8443000000000001E-2</v>
      </c>
      <c r="AA43" s="3">
        <v>2.0278999999999998E-2</v>
      </c>
      <c r="AB43" s="3">
        <v>1.9574000000000001E-2</v>
      </c>
      <c r="AC43" s="3">
        <v>2.2349999999999999</v>
      </c>
      <c r="AD43" s="3">
        <v>7.7639300000000002</v>
      </c>
      <c r="AE43" s="3">
        <v>18.027799999999999</v>
      </c>
      <c r="AF43" s="3">
        <v>8.8960000000000008</v>
      </c>
      <c r="AG43" s="3">
        <v>59.469000000000001</v>
      </c>
      <c r="AH43" s="3">
        <v>11.015499999999999</v>
      </c>
    </row>
    <row r="44" spans="1:34" ht="13.5" customHeight="1" x14ac:dyDescent="0.2">
      <c r="A44" s="3" t="s">
        <v>381</v>
      </c>
      <c r="B44" s="3">
        <v>1.66092</v>
      </c>
      <c r="C44" s="3">
        <v>0.13552600000000001</v>
      </c>
      <c r="D44" s="3">
        <f t="shared" si="8"/>
        <v>1355.26</v>
      </c>
      <c r="E44" s="3">
        <v>5.4265000000000001E-2</v>
      </c>
      <c r="F44" s="3">
        <f t="shared" si="9"/>
        <v>123.74</v>
      </c>
      <c r="G44" s="3">
        <f t="shared" si="10"/>
        <v>48.300000000000004</v>
      </c>
      <c r="H44" s="3">
        <f t="shared" si="11"/>
        <v>542.65</v>
      </c>
      <c r="I44" s="3">
        <v>100.244</v>
      </c>
      <c r="J44" s="3">
        <v>62.423099999999998</v>
      </c>
      <c r="K44" s="3">
        <v>0.70034700000000005</v>
      </c>
      <c r="L44" s="3">
        <v>18.277899999999999</v>
      </c>
      <c r="M44" s="3">
        <v>2.24356</v>
      </c>
      <c r="N44" s="3">
        <v>2.9987499999999998</v>
      </c>
      <c r="O44" s="3">
        <v>3.2951000000000001E-2</v>
      </c>
      <c r="P44" s="3">
        <v>2.1217800000000002</v>
      </c>
      <c r="Q44" s="3">
        <v>6.6565599999999998</v>
      </c>
      <c r="R44" s="3">
        <v>3.0726900000000001</v>
      </c>
      <c r="S44" s="3">
        <v>1.50047</v>
      </c>
      <c r="T44" s="3">
        <v>0.15421599999999999</v>
      </c>
      <c r="U44" s="3">
        <v>6.1559999999999997E-2</v>
      </c>
      <c r="V44" s="3">
        <v>100.244</v>
      </c>
      <c r="W44" s="3">
        <v>0.385764</v>
      </c>
      <c r="X44" s="3">
        <v>1.2374E-2</v>
      </c>
      <c r="Y44" s="3">
        <v>4.8300000000000001E-3</v>
      </c>
      <c r="Z44" s="3">
        <v>1.8450000000000001E-2</v>
      </c>
      <c r="AA44" s="3">
        <v>2.0073000000000001E-2</v>
      </c>
      <c r="AB44" s="3">
        <v>1.9871E-2</v>
      </c>
      <c r="AC44" s="3">
        <v>2.2025100000000002</v>
      </c>
      <c r="AD44" s="3">
        <v>7.7420600000000004</v>
      </c>
      <c r="AE44" s="3">
        <v>17.9602</v>
      </c>
      <c r="AF44" s="3">
        <v>8.8536000000000001</v>
      </c>
      <c r="AG44" s="3">
        <v>59.441400000000002</v>
      </c>
      <c r="AH44" s="3">
        <v>11.015499999999999</v>
      </c>
    </row>
    <row r="45" spans="1:34" ht="13.5" customHeight="1" x14ac:dyDescent="0.2">
      <c r="A45" s="3" t="s">
        <v>380</v>
      </c>
      <c r="B45" s="3">
        <v>1.64113</v>
      </c>
      <c r="C45" s="3">
        <v>0.14469799999999999</v>
      </c>
      <c r="D45" s="3">
        <f t="shared" si="8"/>
        <v>1446.98</v>
      </c>
      <c r="E45" s="3">
        <v>4.6427000000000003E-2</v>
      </c>
      <c r="F45" s="3">
        <f t="shared" si="9"/>
        <v>132.70000000000002</v>
      </c>
      <c r="G45" s="3">
        <f t="shared" si="10"/>
        <v>41.510000000000005</v>
      </c>
      <c r="H45" s="3">
        <f t="shared" si="11"/>
        <v>464.27000000000004</v>
      </c>
      <c r="I45" s="3">
        <v>99.859800000000007</v>
      </c>
      <c r="J45" s="3">
        <v>62.010100000000001</v>
      </c>
      <c r="K45" s="3">
        <v>0.67927000000000004</v>
      </c>
      <c r="L45" s="3">
        <v>18.258099999999999</v>
      </c>
      <c r="M45" s="3">
        <v>2.2168399999999999</v>
      </c>
      <c r="N45" s="3">
        <v>3.0842900000000002</v>
      </c>
      <c r="O45" s="3">
        <v>4.2366000000000001E-2</v>
      </c>
      <c r="P45" s="3">
        <v>2.1627299999999998</v>
      </c>
      <c r="Q45" s="3">
        <v>6.6752799999999999</v>
      </c>
      <c r="R45" s="3">
        <v>3.0017100000000001</v>
      </c>
      <c r="S45" s="3">
        <v>1.51169</v>
      </c>
      <c r="T45" s="3">
        <v>0.16465299999999999</v>
      </c>
      <c r="U45" s="3">
        <v>5.2669000000000001E-2</v>
      </c>
      <c r="V45" s="3">
        <v>99.859800000000007</v>
      </c>
      <c r="W45" s="3">
        <v>0.382851</v>
      </c>
      <c r="X45" s="3">
        <v>1.3270000000000001E-2</v>
      </c>
      <c r="Y45" s="3">
        <v>4.1510000000000002E-3</v>
      </c>
      <c r="Z45" s="3">
        <v>1.8457000000000001E-2</v>
      </c>
      <c r="AA45" s="3">
        <v>2.0177E-2</v>
      </c>
      <c r="AB45" s="3">
        <v>2.0111E-2</v>
      </c>
      <c r="AC45" s="3">
        <v>2.2179099999999998</v>
      </c>
      <c r="AD45" s="3">
        <v>7.3276199999999996</v>
      </c>
      <c r="AE45" s="3">
        <v>21.111799999999999</v>
      </c>
      <c r="AF45" s="3">
        <v>8.8109999999999999</v>
      </c>
      <c r="AG45" s="3">
        <v>59.377400000000002</v>
      </c>
      <c r="AH45" s="3">
        <v>11.015499999999999</v>
      </c>
    </row>
    <row r="46" spans="1:34" ht="13.5" customHeight="1" x14ac:dyDescent="0.2">
      <c r="A46" s="3" t="s">
        <v>379</v>
      </c>
      <c r="B46" s="3">
        <v>1.7448600000000001</v>
      </c>
      <c r="C46" s="3">
        <v>0.13520299999999999</v>
      </c>
      <c r="D46" s="3">
        <f t="shared" si="8"/>
        <v>1352.03</v>
      </c>
      <c r="E46" s="3">
        <v>6.1707999999999999E-2</v>
      </c>
      <c r="F46" s="3">
        <f t="shared" si="9"/>
        <v>124.14</v>
      </c>
      <c r="G46" s="3">
        <f t="shared" si="10"/>
        <v>55.230000000000004</v>
      </c>
      <c r="H46" s="3">
        <f t="shared" si="11"/>
        <v>617.08000000000004</v>
      </c>
      <c r="I46" s="3">
        <v>100.28100000000001</v>
      </c>
      <c r="J46" s="3">
        <v>61.1432</v>
      </c>
      <c r="K46" s="3">
        <v>0.68717700000000004</v>
      </c>
      <c r="L46" s="3">
        <v>18.1538</v>
      </c>
      <c r="M46" s="3">
        <v>2.3569599999999999</v>
      </c>
      <c r="N46" s="3">
        <v>3.9821200000000001</v>
      </c>
      <c r="O46" s="3">
        <v>3.3509999999999998E-2</v>
      </c>
      <c r="P46" s="3">
        <v>2.3913899999999999</v>
      </c>
      <c r="Q46" s="3">
        <v>7.1367599999999998</v>
      </c>
      <c r="R46" s="3">
        <v>2.84375</v>
      </c>
      <c r="S46" s="3">
        <v>1.32795</v>
      </c>
      <c r="T46" s="3">
        <v>0.15384800000000001</v>
      </c>
      <c r="U46" s="3">
        <v>7.0003999999999997E-2</v>
      </c>
      <c r="V46" s="3">
        <v>100.28100000000001</v>
      </c>
      <c r="W46" s="3">
        <v>0.40753299999999998</v>
      </c>
      <c r="X46" s="3">
        <v>1.2414E-2</v>
      </c>
      <c r="Y46" s="3">
        <v>5.5230000000000001E-3</v>
      </c>
      <c r="Z46" s="3">
        <v>1.8477E-2</v>
      </c>
      <c r="AA46" s="3">
        <v>2.0775999999999999E-2</v>
      </c>
      <c r="AB46" s="3">
        <v>2.0258999999999999E-2</v>
      </c>
      <c r="AC46" s="3">
        <v>2.1404899999999998</v>
      </c>
      <c r="AD46" s="3">
        <v>7.9795400000000001</v>
      </c>
      <c r="AE46" s="3">
        <v>16.1587</v>
      </c>
      <c r="AF46" s="3">
        <v>7.6252000000000004</v>
      </c>
      <c r="AG46" s="3">
        <v>57.706499999999998</v>
      </c>
      <c r="AH46" s="3">
        <v>11.007999999999999</v>
      </c>
    </row>
    <row r="47" spans="1:34" ht="13.5" customHeight="1" x14ac:dyDescent="0.15">
      <c r="B47" s="4">
        <f>AVERAGE(B32:B46)*10000</f>
        <v>16835.94666666667</v>
      </c>
      <c r="D47" s="4">
        <f>AVERAGE(D32:D46)</f>
        <v>1474.7279999999998</v>
      </c>
      <c r="F47" s="4">
        <f>AVERAGE(F32:F46)</f>
        <v>135.34000000000003</v>
      </c>
      <c r="G47" s="4">
        <f>AVERAGE(G32:G46)</f>
        <v>58.438666666666663</v>
      </c>
      <c r="H47" s="4">
        <f>AVERAGE(H32:H46)</f>
        <v>652.86733333333348</v>
      </c>
      <c r="J47" s="4">
        <f>AVERAGE(J32:J46)</f>
        <v>61.392779999999995</v>
      </c>
      <c r="K47" s="4">
        <f t="shared" ref="K47:S47" si="12">AVERAGE(K32:K46)</f>
        <v>0.69533340000000021</v>
      </c>
      <c r="L47" s="4">
        <f t="shared" si="12"/>
        <v>18.323773333333335</v>
      </c>
      <c r="M47" s="4">
        <f t="shared" si="12"/>
        <v>2.274198666666666</v>
      </c>
      <c r="N47" s="4">
        <f t="shared" si="12"/>
        <v>3.4950666666666672</v>
      </c>
      <c r="O47" s="4">
        <f t="shared" si="12"/>
        <v>3.6124000000000003E-2</v>
      </c>
      <c r="P47" s="4">
        <f t="shared" si="12"/>
        <v>2.3214860000000006</v>
      </c>
      <c r="Q47" s="4">
        <f t="shared" si="12"/>
        <v>6.9192246666666666</v>
      </c>
      <c r="R47" s="4">
        <f t="shared" si="12"/>
        <v>2.9677680000000004</v>
      </c>
      <c r="S47" s="4">
        <f t="shared" si="12"/>
        <v>1.4199533333333334</v>
      </c>
    </row>
    <row r="48" spans="1:34" ht="13.5" customHeight="1" x14ac:dyDescent="0.15">
      <c r="B48" s="4">
        <f>STDEV(B32:B46)*10000</f>
        <v>931.39568687202382</v>
      </c>
      <c r="D48" s="4">
        <f>STDEV(D32:D46)</f>
        <v>156.69453811248852</v>
      </c>
      <c r="E48" s="4">
        <f>STDEV(E32:E46)</f>
        <v>1.7436609395450799E-2</v>
      </c>
      <c r="F48" s="4">
        <f>STDEV(F32:F46)</f>
        <v>14.727957864454096</v>
      </c>
      <c r="G48" s="4">
        <f>STDEV(G32:G46)</f>
        <v>15.753375088109449</v>
      </c>
      <c r="H48" s="4">
        <f>STDEV(H32:H46)</f>
        <v>174.36609395450736</v>
      </c>
      <c r="J48" s="4">
        <f>STDEV(J32:J46)</f>
        <v>0.88981358176064873</v>
      </c>
      <c r="K48" s="4">
        <f t="shared" ref="K48:S48" si="13">STDEV(K32:K46)</f>
        <v>2.483076897089001E-2</v>
      </c>
      <c r="L48" s="4">
        <f t="shared" si="13"/>
        <v>0.10450577199826019</v>
      </c>
      <c r="M48" s="4">
        <f t="shared" si="13"/>
        <v>0.12581343074265994</v>
      </c>
      <c r="N48" s="4">
        <f t="shared" si="13"/>
        <v>0.46530925562110059</v>
      </c>
      <c r="O48" s="4">
        <f t="shared" si="13"/>
        <v>8.6322105429109414E-3</v>
      </c>
      <c r="P48" s="4">
        <f t="shared" si="13"/>
        <v>0.17401713441087183</v>
      </c>
      <c r="Q48" s="4">
        <f t="shared" si="13"/>
        <v>0.25428004996928288</v>
      </c>
      <c r="R48" s="4">
        <f t="shared" si="13"/>
        <v>9.2265274863917723E-2</v>
      </c>
      <c r="S48" s="4">
        <f t="shared" si="13"/>
        <v>9.7564003949544162E-2</v>
      </c>
    </row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</sheetData>
  <pageMargins left="0.7" right="0.7" top="0.75" bottom="0.75" header="0" footer="0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7CFD8-C3AD-4944-9055-BA2D5DD807A0}">
  <dimension ref="A1:AP622"/>
  <sheetViews>
    <sheetView topLeftCell="T1" workbookViewId="0">
      <selection activeCell="AL1" sqref="AL1:AM48"/>
    </sheetView>
  </sheetViews>
  <sheetFormatPr baseColWidth="10" defaultColWidth="12.6640625" defaultRowHeight="15" customHeight="1" x14ac:dyDescent="0.15"/>
  <cols>
    <col min="1" max="1" width="16.33203125" style="2" customWidth="1"/>
    <col min="2" max="57" width="8.6640625" style="2" customWidth="1"/>
    <col min="58" max="16384" width="12.6640625" style="2"/>
  </cols>
  <sheetData>
    <row r="1" spans="1:42" customFormat="1" ht="15" customHeight="1" x14ac:dyDescent="0.2">
      <c r="A1" s="16" t="s">
        <v>72</v>
      </c>
      <c r="B1" s="16" t="s">
        <v>50</v>
      </c>
      <c r="C1" s="16" t="s">
        <v>49</v>
      </c>
      <c r="D1" s="16" t="s">
        <v>48</v>
      </c>
      <c r="E1" s="1" t="s">
        <v>47</v>
      </c>
      <c r="F1" s="22" t="s">
        <v>46</v>
      </c>
      <c r="G1" s="22" t="s">
        <v>54</v>
      </c>
      <c r="H1" s="16" t="s">
        <v>45</v>
      </c>
      <c r="I1" s="1" t="s">
        <v>44</v>
      </c>
      <c r="J1" s="26" t="s">
        <v>43</v>
      </c>
      <c r="K1" s="26" t="s">
        <v>53</v>
      </c>
      <c r="L1" s="1" t="s">
        <v>42</v>
      </c>
      <c r="M1" s="22" t="s">
        <v>704</v>
      </c>
      <c r="N1" s="16" t="s">
        <v>41</v>
      </c>
      <c r="O1" s="16" t="s">
        <v>38</v>
      </c>
      <c r="P1" s="16" t="s">
        <v>9</v>
      </c>
      <c r="Q1" s="16" t="s">
        <v>12</v>
      </c>
      <c r="R1" s="16" t="s">
        <v>40</v>
      </c>
      <c r="S1" s="1" t="s">
        <v>47</v>
      </c>
      <c r="T1" s="16" t="s">
        <v>39</v>
      </c>
      <c r="U1" s="1" t="s">
        <v>44</v>
      </c>
      <c r="V1" s="16" t="s">
        <v>38</v>
      </c>
      <c r="W1" s="16" t="s">
        <v>37</v>
      </c>
      <c r="X1" s="16" t="s">
        <v>36</v>
      </c>
      <c r="Y1" s="16" t="s">
        <v>35</v>
      </c>
      <c r="Z1" s="16" t="s">
        <v>34</v>
      </c>
      <c r="AA1" s="16" t="s">
        <v>33</v>
      </c>
      <c r="AB1" s="16" t="s">
        <v>32</v>
      </c>
      <c r="AC1" s="16" t="s">
        <v>31</v>
      </c>
      <c r="AD1" s="16" t="s">
        <v>30</v>
      </c>
      <c r="AE1" s="16" t="s">
        <v>29</v>
      </c>
      <c r="AF1" s="16" t="s">
        <v>28</v>
      </c>
      <c r="AG1" s="16" t="s">
        <v>27</v>
      </c>
      <c r="AI1" s="16" t="s">
        <v>2</v>
      </c>
      <c r="AJ1" s="16" t="s">
        <v>1</v>
      </c>
      <c r="AK1" s="16" t="s">
        <v>0</v>
      </c>
      <c r="AL1" s="21" t="s">
        <v>695</v>
      </c>
      <c r="AM1" s="21" t="s">
        <v>696</v>
      </c>
      <c r="AN1" s="16" t="s">
        <v>252</v>
      </c>
      <c r="AP1" s="16" t="s">
        <v>42</v>
      </c>
    </row>
    <row r="2" spans="1:42" customFormat="1" ht="15" customHeight="1" x14ac:dyDescent="0.2">
      <c r="A2" s="16" t="s">
        <v>435</v>
      </c>
      <c r="B2" s="16">
        <v>47.774099999999997</v>
      </c>
      <c r="C2" s="16">
        <v>15.6456</v>
      </c>
      <c r="D2" s="16">
        <v>0.178842</v>
      </c>
      <c r="E2" s="16">
        <v>1788.42</v>
      </c>
      <c r="F2" s="16">
        <v>2.3743999197663748E-2</v>
      </c>
      <c r="G2" s="16">
        <f t="shared" ref="G2:G48" si="0">F2*10000</f>
        <v>237.43999197663749</v>
      </c>
      <c r="H2" s="16">
        <v>9.6037999999999998E-2</v>
      </c>
      <c r="I2" s="16">
        <v>960.38</v>
      </c>
      <c r="J2" s="16">
        <v>1.2429594946709326E-2</v>
      </c>
      <c r="K2" s="16">
        <f t="shared" ref="K2:K48" si="1">J2*10000</f>
        <v>124.29594946709327</v>
      </c>
      <c r="L2" s="16">
        <v>1.8622003790166393</v>
      </c>
      <c r="M2" s="16">
        <f t="shared" ref="M2:M22" si="2">F2/L2</f>
        <v>1.2750507123300069E-2</v>
      </c>
      <c r="N2" s="16">
        <v>34.622700000000002</v>
      </c>
      <c r="O2" s="16">
        <v>98.317300000000003</v>
      </c>
      <c r="P2" s="16">
        <v>64.533299999999997</v>
      </c>
      <c r="Q2" s="16">
        <v>33.471600000000002</v>
      </c>
      <c r="R2" s="16">
        <v>0.20350599999999999</v>
      </c>
      <c r="S2" s="16">
        <v>1788.4297456356999</v>
      </c>
      <c r="T2" s="16">
        <v>0.108949</v>
      </c>
      <c r="U2" s="16">
        <v>960.38335189512009</v>
      </c>
      <c r="V2" s="16">
        <v>98.317300000000003</v>
      </c>
      <c r="W2" s="16">
        <v>2.469E-2</v>
      </c>
      <c r="X2" s="16">
        <v>5.4229999999999999E-3</v>
      </c>
      <c r="Y2" s="16">
        <v>8.4469999999999996E-3</v>
      </c>
      <c r="Z2" s="16">
        <v>7.8630000000000002E-3</v>
      </c>
      <c r="AA2" s="16">
        <v>0.193303</v>
      </c>
      <c r="AB2" s="16">
        <v>7.4038999999999994E-2</v>
      </c>
      <c r="AC2" s="16">
        <v>2.42767</v>
      </c>
      <c r="AD2" s="16">
        <v>4.0377400000000003</v>
      </c>
      <c r="AE2" s="16">
        <v>19.576000000000001</v>
      </c>
      <c r="AF2" s="16">
        <v>55.486600000000003</v>
      </c>
      <c r="AG2" s="16">
        <v>10.9335</v>
      </c>
      <c r="AI2" s="16">
        <v>1.6459219032011008</v>
      </c>
      <c r="AJ2" s="16">
        <v>1.1315139302333672</v>
      </c>
      <c r="AK2" s="16">
        <v>1.4546192134476332</v>
      </c>
      <c r="AL2" s="21">
        <v>2.3713247221442453</v>
      </c>
      <c r="AM2" s="21">
        <v>1.6293214183937692</v>
      </c>
      <c r="AN2">
        <f t="shared" ref="AN2:AN48" si="3">AM2/AL2</f>
        <v>0.68709333782025117</v>
      </c>
      <c r="AP2">
        <f t="shared" ref="AP2:AP48" si="4">G2/K2</f>
        <v>1.9102794016590101</v>
      </c>
    </row>
    <row r="3" spans="1:42" customFormat="1" ht="15" customHeight="1" x14ac:dyDescent="0.2">
      <c r="A3" s="16" t="s">
        <v>434</v>
      </c>
      <c r="B3" s="16">
        <v>49.285499999999999</v>
      </c>
      <c r="C3" s="16">
        <v>15.4954</v>
      </c>
      <c r="D3" s="16">
        <v>0.173234</v>
      </c>
      <c r="E3" s="16">
        <v>1732.34</v>
      </c>
      <c r="F3" s="16">
        <v>2.2763801707607067E-2</v>
      </c>
      <c r="G3" s="16">
        <f t="shared" si="0"/>
        <v>227.63801707607067</v>
      </c>
      <c r="H3" s="16">
        <v>9.7556000000000004E-2</v>
      </c>
      <c r="I3" s="16">
        <v>975.56000000000006</v>
      </c>
      <c r="J3" s="16">
        <v>1.2496694800087658E-2</v>
      </c>
      <c r="K3" s="16">
        <f t="shared" si="1"/>
        <v>124.96694800087658</v>
      </c>
      <c r="L3" s="16">
        <v>1.7757390626921972</v>
      </c>
      <c r="M3" s="16">
        <f t="shared" si="2"/>
        <v>1.281933938711405E-2</v>
      </c>
      <c r="N3" s="16">
        <v>34.981099999999998</v>
      </c>
      <c r="O3" s="16">
        <v>100.033</v>
      </c>
      <c r="P3" s="16">
        <v>66.5749</v>
      </c>
      <c r="Q3" s="16">
        <v>33.150100000000002</v>
      </c>
      <c r="R3" s="16">
        <v>0.19712499999999999</v>
      </c>
      <c r="S3" s="16">
        <v>1732.3529213312499</v>
      </c>
      <c r="T3" s="16">
        <v>0.11067200000000001</v>
      </c>
      <c r="U3" s="16">
        <v>975.57156395135996</v>
      </c>
      <c r="V3" s="16">
        <v>100.033</v>
      </c>
      <c r="W3" s="16">
        <v>2.5352E-2</v>
      </c>
      <c r="X3" s="16">
        <v>5.5659999999999998E-3</v>
      </c>
      <c r="Y3" s="16">
        <v>8.5609999999999992E-3</v>
      </c>
      <c r="Z3" s="16">
        <v>7.8849999999999996E-3</v>
      </c>
      <c r="AA3" s="16">
        <v>0.19006700000000001</v>
      </c>
      <c r="AB3" s="16">
        <v>7.4507000000000004E-2</v>
      </c>
      <c r="AC3" s="16">
        <v>2.5283600000000002</v>
      </c>
      <c r="AD3" s="16">
        <v>3.9881899999999999</v>
      </c>
      <c r="AE3" s="16">
        <v>19.5885</v>
      </c>
      <c r="AF3" s="16">
        <v>55.3508</v>
      </c>
      <c r="AG3" s="16">
        <v>10.9335</v>
      </c>
      <c r="AI3" s="16">
        <v>1.6719377453579478</v>
      </c>
      <c r="AJ3" s="16">
        <v>1.0960327226828548</v>
      </c>
      <c r="AK3" s="16">
        <v>1.5254450991804334</v>
      </c>
      <c r="AL3" s="21">
        <v>2.3841260677915077</v>
      </c>
      <c r="AM3" s="21">
        <v>1.5620599283848617</v>
      </c>
      <c r="AN3">
        <f t="shared" si="3"/>
        <v>0.65519183296873551</v>
      </c>
      <c r="AP3">
        <f t="shared" si="4"/>
        <v>1.8215857930248396</v>
      </c>
    </row>
    <row r="4" spans="1:42" customFormat="1" ht="15" customHeight="1" x14ac:dyDescent="0.2">
      <c r="A4" s="16" t="s">
        <v>433</v>
      </c>
      <c r="B4" s="16">
        <v>48.988199999999999</v>
      </c>
      <c r="C4" s="16">
        <v>15.497400000000001</v>
      </c>
      <c r="D4" s="16">
        <v>0.12619900000000001</v>
      </c>
      <c r="E4" s="16">
        <v>1261.99</v>
      </c>
      <c r="F4" s="16">
        <v>1.6636349327888815E-2</v>
      </c>
      <c r="G4" s="16">
        <f t="shared" si="0"/>
        <v>166.36349327888814</v>
      </c>
      <c r="H4" s="16">
        <v>7.2540999999999994E-2</v>
      </c>
      <c r="I4" s="16">
        <v>725.41</v>
      </c>
      <c r="J4" s="16">
        <v>9.3221303987679159E-3</v>
      </c>
      <c r="K4" s="16">
        <f t="shared" si="1"/>
        <v>93.221303987679164</v>
      </c>
      <c r="L4" s="16">
        <v>1.7396920362277886</v>
      </c>
      <c r="M4" s="16">
        <f t="shared" si="2"/>
        <v>9.5628128320698457E-3</v>
      </c>
      <c r="N4" s="16">
        <v>34.869300000000003</v>
      </c>
      <c r="O4" s="16">
        <v>99.553700000000006</v>
      </c>
      <c r="P4" s="16">
        <v>66.173299999999998</v>
      </c>
      <c r="Q4" s="16">
        <v>33.154499999999999</v>
      </c>
      <c r="R4" s="16">
        <v>0.14360300000000001</v>
      </c>
      <c r="S4" s="16">
        <v>1261.9965837003499</v>
      </c>
      <c r="T4" s="16">
        <v>8.2294000000000006E-2</v>
      </c>
      <c r="U4" s="16">
        <v>725.42003653872007</v>
      </c>
      <c r="V4" s="16">
        <v>99.553700000000006</v>
      </c>
      <c r="W4" s="16">
        <v>2.5163999999999999E-2</v>
      </c>
      <c r="X4" s="16">
        <v>5.5040000000000002E-3</v>
      </c>
      <c r="Y4" s="16">
        <v>8.4860000000000005E-3</v>
      </c>
      <c r="Z4" s="16">
        <v>7.9220000000000002E-3</v>
      </c>
      <c r="AA4" s="16">
        <v>0.19048999999999999</v>
      </c>
      <c r="AB4" s="16">
        <v>7.4410000000000004E-2</v>
      </c>
      <c r="AC4" s="16">
        <v>3.3696700000000002</v>
      </c>
      <c r="AD4" s="16">
        <v>5.3213600000000003</v>
      </c>
      <c r="AE4" s="16">
        <v>19.658200000000001</v>
      </c>
      <c r="AF4" s="16">
        <v>55.1738</v>
      </c>
      <c r="AG4" s="16">
        <v>10.929</v>
      </c>
      <c r="AI4" s="16">
        <v>1.2432247733200508</v>
      </c>
      <c r="AJ4" s="16">
        <v>0.79844738082508981</v>
      </c>
      <c r="AK4" s="16">
        <v>1.5570528542974771</v>
      </c>
      <c r="AL4" s="21">
        <v>1.7784809861002873</v>
      </c>
      <c r="AM4" s="21">
        <v>1.1415920316606596</v>
      </c>
      <c r="AN4">
        <f t="shared" si="3"/>
        <v>0.64189161457601662</v>
      </c>
      <c r="AP4">
        <f t="shared" si="4"/>
        <v>1.784608090237356</v>
      </c>
    </row>
    <row r="5" spans="1:42" customFormat="1" ht="15" customHeight="1" x14ac:dyDescent="0.2">
      <c r="A5" s="16" t="s">
        <v>420</v>
      </c>
      <c r="B5" s="16">
        <v>49.177</v>
      </c>
      <c r="C5" s="16">
        <v>15.4666</v>
      </c>
      <c r="D5" s="16">
        <v>0.10580100000000001</v>
      </c>
      <c r="E5" s="16">
        <v>1058.01</v>
      </c>
      <c r="F5" s="16">
        <v>1.3936200546847332E-2</v>
      </c>
      <c r="G5" s="16">
        <f t="shared" si="0"/>
        <v>139.36200546847331</v>
      </c>
      <c r="H5" s="16">
        <v>6.9704000000000002E-2</v>
      </c>
      <c r="I5" s="16">
        <v>697.04000000000008</v>
      </c>
      <c r="J5" s="16">
        <v>8.9503874099074055E-3</v>
      </c>
      <c r="K5" s="16">
        <f t="shared" si="1"/>
        <v>89.503874099074054</v>
      </c>
      <c r="L5" s="16">
        <v>1.5178612418225639</v>
      </c>
      <c r="M5" s="16">
        <f t="shared" si="2"/>
        <v>9.1814720363460316E-3</v>
      </c>
      <c r="N5" s="16">
        <v>34.897199999999998</v>
      </c>
      <c r="O5" s="16">
        <v>99.716300000000004</v>
      </c>
      <c r="P5" s="16">
        <v>66.428299999999993</v>
      </c>
      <c r="Q5" s="16">
        <v>33.088500000000003</v>
      </c>
      <c r="R5" s="16">
        <v>0.120392</v>
      </c>
      <c r="S5" s="16">
        <v>1058.0161466324</v>
      </c>
      <c r="T5" s="16">
        <v>7.9075000000000006E-2</v>
      </c>
      <c r="U5" s="16">
        <v>697.04461308600003</v>
      </c>
      <c r="V5" s="16">
        <v>99.716300000000004</v>
      </c>
      <c r="W5" s="16">
        <v>2.4169E-2</v>
      </c>
      <c r="X5" s="16">
        <v>5.4590000000000003E-3</v>
      </c>
      <c r="Y5" s="16">
        <v>8.5109999999999995E-3</v>
      </c>
      <c r="Z5" s="16">
        <v>7.8879999999999992E-3</v>
      </c>
      <c r="AA5" s="16">
        <v>0.19010199999999999</v>
      </c>
      <c r="AB5" s="16">
        <v>7.4521000000000004E-2</v>
      </c>
      <c r="AC5" s="16">
        <v>3.9906700000000002</v>
      </c>
      <c r="AD5" s="16">
        <v>5.5087299999999999</v>
      </c>
      <c r="AE5" s="16">
        <v>19.8948</v>
      </c>
      <c r="AF5" s="16">
        <v>57.296399999999998</v>
      </c>
      <c r="AG5" s="16">
        <v>10.941000000000001</v>
      </c>
      <c r="AI5" s="16">
        <v>1.1946035979584075</v>
      </c>
      <c r="AJ5" s="16">
        <v>0.66939144794075489</v>
      </c>
      <c r="AK5" s="16">
        <v>1.784611383419014</v>
      </c>
      <c r="AL5" s="21">
        <v>1.7075596613468929</v>
      </c>
      <c r="AM5" s="21">
        <v>0.95630689055293971</v>
      </c>
      <c r="AN5">
        <f t="shared" si="3"/>
        <v>0.56004303228773966</v>
      </c>
      <c r="AP5">
        <f t="shared" si="4"/>
        <v>1.5570499810344529</v>
      </c>
    </row>
    <row r="6" spans="1:42" customFormat="1" ht="15" customHeight="1" x14ac:dyDescent="0.2">
      <c r="A6" s="16" t="s">
        <v>432</v>
      </c>
      <c r="B6" s="16">
        <v>48.945399999999999</v>
      </c>
      <c r="C6" s="16">
        <v>15.3729</v>
      </c>
      <c r="D6" s="16">
        <v>0.14344699999999999</v>
      </c>
      <c r="E6" s="16">
        <v>1434.4699999999998</v>
      </c>
      <c r="F6" s="16">
        <v>1.8993888582597353E-2</v>
      </c>
      <c r="G6" s="16">
        <f t="shared" si="0"/>
        <v>189.93888582597353</v>
      </c>
      <c r="H6" s="16">
        <v>7.6838000000000004E-2</v>
      </c>
      <c r="I6" s="16">
        <v>768.38</v>
      </c>
      <c r="J6" s="16">
        <v>9.9180886605305905E-3</v>
      </c>
      <c r="K6" s="16">
        <f t="shared" si="1"/>
        <v>99.180886605305901</v>
      </c>
      <c r="L6" s="16">
        <v>1.8668757645956426</v>
      </c>
      <c r="M6" s="16">
        <f t="shared" si="2"/>
        <v>1.0174157778898237E-2</v>
      </c>
      <c r="N6" s="16">
        <v>34.715499999999999</v>
      </c>
      <c r="O6" s="16">
        <v>99.254099999999994</v>
      </c>
      <c r="P6" s="16">
        <v>66.115499999999997</v>
      </c>
      <c r="Q6" s="16">
        <v>32.888199999999998</v>
      </c>
      <c r="R6" s="16">
        <v>0.16322900000000001</v>
      </c>
      <c r="S6" s="16">
        <v>1434.47170575005</v>
      </c>
      <c r="T6" s="16">
        <v>8.7167999999999995E-2</v>
      </c>
      <c r="U6" s="16">
        <v>768.38425334783994</v>
      </c>
      <c r="V6" s="16">
        <v>99.254099999999994</v>
      </c>
      <c r="W6" s="16">
        <v>2.3993E-2</v>
      </c>
      <c r="X6" s="16">
        <v>5.4689999999999999E-3</v>
      </c>
      <c r="Y6" s="16">
        <v>8.489E-3</v>
      </c>
      <c r="Z6" s="16">
        <v>7.8879999999999992E-3</v>
      </c>
      <c r="AA6" s="16">
        <v>0.19047700000000001</v>
      </c>
      <c r="AB6" s="16">
        <v>7.4762999999999996E-2</v>
      </c>
      <c r="AC6" s="16">
        <v>2.9902099999999998</v>
      </c>
      <c r="AD6" s="16">
        <v>5.0147700000000004</v>
      </c>
      <c r="AE6" s="16">
        <v>20.036200000000001</v>
      </c>
      <c r="AF6" s="16">
        <v>57.589599999999997</v>
      </c>
      <c r="AG6" s="16">
        <v>10.941000000000001</v>
      </c>
      <c r="AI6" s="16">
        <v>1.3168677731540241</v>
      </c>
      <c r="AJ6" s="16">
        <v>0.90757360547402621</v>
      </c>
      <c r="AK6" s="16">
        <v>1.4509762791814813</v>
      </c>
      <c r="AL6" s="21">
        <v>1.8921782196419223</v>
      </c>
      <c r="AM6" s="21">
        <v>1.3033671888455811</v>
      </c>
      <c r="AN6">
        <f t="shared" si="3"/>
        <v>0.68881840796805682</v>
      </c>
      <c r="AP6">
        <f t="shared" si="4"/>
        <v>1.915075498183864</v>
      </c>
    </row>
    <row r="7" spans="1:42" customFormat="1" ht="15" customHeight="1" x14ac:dyDescent="0.2">
      <c r="A7" s="16" t="s">
        <v>431</v>
      </c>
      <c r="B7" s="16">
        <v>49.206299999999999</v>
      </c>
      <c r="C7" s="16">
        <v>15.3817</v>
      </c>
      <c r="D7" s="16">
        <v>0.111343</v>
      </c>
      <c r="E7" s="16">
        <v>1113.43</v>
      </c>
      <c r="F7" s="16">
        <v>1.4702776561766493E-2</v>
      </c>
      <c r="G7" s="16">
        <f t="shared" si="0"/>
        <v>147.02776561766493</v>
      </c>
      <c r="H7" s="16">
        <v>6.1046999999999997E-2</v>
      </c>
      <c r="I7" s="16">
        <v>610.47</v>
      </c>
      <c r="J7" s="16">
        <v>7.8583303732280042E-3</v>
      </c>
      <c r="K7" s="16">
        <f t="shared" si="1"/>
        <v>78.583303732280044</v>
      </c>
      <c r="L7" s="16">
        <v>1.8238897898340622</v>
      </c>
      <c r="M7" s="16">
        <f t="shared" si="2"/>
        <v>8.0612198410870833E-3</v>
      </c>
      <c r="N7" s="16">
        <v>34.810400000000001</v>
      </c>
      <c r="O7" s="16">
        <v>99.570800000000006</v>
      </c>
      <c r="P7" s="16">
        <v>66.4679</v>
      </c>
      <c r="Q7" s="16">
        <v>32.906999999999996</v>
      </c>
      <c r="R7" s="16">
        <v>0.12669800000000001</v>
      </c>
      <c r="S7" s="16">
        <v>1113.4338639281</v>
      </c>
      <c r="T7" s="16">
        <v>6.9253999999999996E-2</v>
      </c>
      <c r="U7" s="16">
        <v>610.47268586351993</v>
      </c>
      <c r="V7" s="16">
        <v>99.570800000000006</v>
      </c>
      <c r="W7" s="16">
        <v>2.4629000000000002E-2</v>
      </c>
      <c r="X7" s="16">
        <v>5.4799999999999996E-3</v>
      </c>
      <c r="Y7" s="16">
        <v>8.5009999999999999E-3</v>
      </c>
      <c r="Z7" s="16">
        <v>7.8869999999999999E-3</v>
      </c>
      <c r="AA7" s="16">
        <v>0.18998799999999999</v>
      </c>
      <c r="AB7" s="16">
        <v>7.4736999999999998E-2</v>
      </c>
      <c r="AC7" s="16">
        <v>3.7980700000000001</v>
      </c>
      <c r="AD7" s="16">
        <v>6.2618999999999998</v>
      </c>
      <c r="AE7" s="16">
        <v>20.038399999999999</v>
      </c>
      <c r="AF7" s="16">
        <v>57.583199999999998</v>
      </c>
      <c r="AG7" s="16">
        <v>10.941000000000001</v>
      </c>
      <c r="AI7" s="16">
        <v>1.0462378894262439</v>
      </c>
      <c r="AJ7" s="16">
        <v>0.70445508065204931</v>
      </c>
      <c r="AK7" s="16">
        <v>1.4851733178754813</v>
      </c>
      <c r="AL7" s="21">
        <v>1.4992164401741837</v>
      </c>
      <c r="AM7" s="21">
        <v>1.0089096012225738</v>
      </c>
      <c r="AN7">
        <f t="shared" si="3"/>
        <v>0.67295793601713405</v>
      </c>
      <c r="AP7">
        <f t="shared" si="4"/>
        <v>1.8709796945998036</v>
      </c>
    </row>
    <row r="8" spans="1:42" customFormat="1" ht="15" customHeight="1" x14ac:dyDescent="0.2">
      <c r="A8" s="16" t="s">
        <v>430</v>
      </c>
      <c r="B8" s="16">
        <v>49.360399999999998</v>
      </c>
      <c r="C8" s="16">
        <v>15.3932</v>
      </c>
      <c r="D8" s="16">
        <v>7.1253999999999998E-2</v>
      </c>
      <c r="E8" s="16">
        <v>712.54</v>
      </c>
      <c r="F8" s="16">
        <v>9.3931811137944604E-3</v>
      </c>
      <c r="G8" s="16">
        <f t="shared" si="0"/>
        <v>93.931811137944607</v>
      </c>
      <c r="H8" s="16">
        <v>4.0042000000000001E-2</v>
      </c>
      <c r="I8" s="16">
        <v>400.42</v>
      </c>
      <c r="J8" s="16">
        <v>5.1457505131938712E-3</v>
      </c>
      <c r="K8" s="16">
        <f t="shared" si="1"/>
        <v>51.45750513193871</v>
      </c>
      <c r="L8" s="16">
        <v>1.7794815443784024</v>
      </c>
      <c r="M8" s="16">
        <f t="shared" si="2"/>
        <v>5.2786055261256608E-3</v>
      </c>
      <c r="N8" s="16">
        <v>34.869199999999999</v>
      </c>
      <c r="O8" s="16">
        <v>99.734099999999998</v>
      </c>
      <c r="P8" s="16">
        <v>66.676000000000002</v>
      </c>
      <c r="Q8" s="16">
        <v>32.931600000000003</v>
      </c>
      <c r="R8" s="16">
        <v>8.1079999999999999E-2</v>
      </c>
      <c r="S8" s="16">
        <v>712.53861692599992</v>
      </c>
      <c r="T8" s="16">
        <v>4.5425E-2</v>
      </c>
      <c r="U8" s="16">
        <v>400.42050647399998</v>
      </c>
      <c r="V8" s="16">
        <v>99.734099999999998</v>
      </c>
      <c r="W8" s="16">
        <v>2.4480999999999999E-2</v>
      </c>
      <c r="X8" s="16">
        <v>5.5269999999999998E-3</v>
      </c>
      <c r="Y8" s="16">
        <v>8.4810000000000007E-3</v>
      </c>
      <c r="Z8" s="16">
        <v>7.8840000000000004E-3</v>
      </c>
      <c r="AA8" s="16">
        <v>0.18959999999999999</v>
      </c>
      <c r="AB8" s="16">
        <v>7.4715000000000004E-2</v>
      </c>
      <c r="AC8" s="16">
        <v>5.8055899999999996</v>
      </c>
      <c r="AD8" s="16">
        <v>9.4438899999999997</v>
      </c>
      <c r="AE8" s="16">
        <v>20.059699999999999</v>
      </c>
      <c r="AF8" s="16">
        <v>57.592500000000001</v>
      </c>
      <c r="AG8" s="16">
        <v>10.941000000000001</v>
      </c>
      <c r="AI8" s="16">
        <v>0.68624924350755412</v>
      </c>
      <c r="AJ8" s="16">
        <v>0.45081632717621334</v>
      </c>
      <c r="AK8" s="16">
        <v>1.5222368892582625</v>
      </c>
      <c r="AL8" s="21">
        <v>0.98170901451245973</v>
      </c>
      <c r="AM8" s="21">
        <v>0.64456332937641847</v>
      </c>
      <c r="AN8">
        <f t="shared" si="3"/>
        <v>0.65657269093787851</v>
      </c>
      <c r="AP8">
        <f t="shared" si="4"/>
        <v>1.8254248995768527</v>
      </c>
    </row>
    <row r="9" spans="1:42" customFormat="1" ht="15" customHeight="1" x14ac:dyDescent="0.2">
      <c r="A9" s="16" t="s">
        <v>429</v>
      </c>
      <c r="B9" s="16">
        <v>49.347099999999998</v>
      </c>
      <c r="C9" s="16">
        <v>15.323399999999999</v>
      </c>
      <c r="D9" s="16">
        <v>0.124441</v>
      </c>
      <c r="E9" s="16">
        <v>1244.4099999999999</v>
      </c>
      <c r="F9" s="16">
        <v>1.6439061090652483E-2</v>
      </c>
      <c r="G9" s="16">
        <f t="shared" si="0"/>
        <v>164.39061090652484</v>
      </c>
      <c r="H9" s="16">
        <v>6.8958000000000005E-2</v>
      </c>
      <c r="I9" s="16">
        <v>689.58</v>
      </c>
      <c r="J9" s="16">
        <v>8.8803011115886291E-3</v>
      </c>
      <c r="K9" s="16">
        <f t="shared" si="1"/>
        <v>88.803011115886292</v>
      </c>
      <c r="L9" s="16">
        <v>1.8045912004408478</v>
      </c>
      <c r="M9" s="16">
        <f t="shared" si="2"/>
        <v>9.109576222380197E-3</v>
      </c>
      <c r="N9" s="16">
        <v>34.796199999999999</v>
      </c>
      <c r="O9" s="16">
        <v>99.66</v>
      </c>
      <c r="P9" s="16">
        <v>66.658000000000001</v>
      </c>
      <c r="Q9" s="16">
        <v>32.7821</v>
      </c>
      <c r="R9" s="16">
        <v>0.14160300000000001</v>
      </c>
      <c r="S9" s="16">
        <v>1244.4203968003501</v>
      </c>
      <c r="T9" s="16">
        <v>7.8228000000000006E-2</v>
      </c>
      <c r="U9" s="16">
        <v>689.57832428064</v>
      </c>
      <c r="V9" s="16">
        <v>99.66</v>
      </c>
      <c r="W9" s="16">
        <v>2.3153E-2</v>
      </c>
      <c r="X9" s="16">
        <v>5.4799999999999996E-3</v>
      </c>
      <c r="Y9" s="16">
        <v>8.4449999999999994E-3</v>
      </c>
      <c r="Z9" s="16">
        <v>7.8860000000000006E-3</v>
      </c>
      <c r="AA9" s="16">
        <v>0.18940199999999999</v>
      </c>
      <c r="AB9" s="16">
        <v>7.4854000000000004E-2</v>
      </c>
      <c r="AC9" s="16">
        <v>3.4000499999999998</v>
      </c>
      <c r="AD9" s="16">
        <v>5.5648</v>
      </c>
      <c r="AE9" s="16">
        <v>20.337299999999999</v>
      </c>
      <c r="AF9" s="16">
        <v>57.570799999999998</v>
      </c>
      <c r="AG9" s="16">
        <v>10.936500000000001</v>
      </c>
      <c r="AI9" s="16">
        <v>1.1818184739472033</v>
      </c>
      <c r="AJ9" s="16">
        <v>0.7873247055622864</v>
      </c>
      <c r="AK9" s="16">
        <v>1.5010560009077576</v>
      </c>
      <c r="AL9" s="21">
        <v>1.6941885601485476</v>
      </c>
      <c r="AM9" s="21">
        <v>1.1280540447423508</v>
      </c>
      <c r="AN9">
        <f t="shared" si="3"/>
        <v>0.66583736384304371</v>
      </c>
      <c r="AP9">
        <f t="shared" si="4"/>
        <v>1.8511828466266547</v>
      </c>
    </row>
    <row r="10" spans="1:42" customFormat="1" ht="15" customHeight="1" x14ac:dyDescent="0.2">
      <c r="A10" s="16" t="s">
        <v>428</v>
      </c>
      <c r="B10" s="16">
        <v>49.157200000000003</v>
      </c>
      <c r="C10" s="16">
        <v>15.2997</v>
      </c>
      <c r="D10" s="16">
        <v>0.140402</v>
      </c>
      <c r="E10" s="16">
        <v>1404.02</v>
      </c>
      <c r="F10" s="16">
        <v>1.8595827361806351E-2</v>
      </c>
      <c r="G10" s="16">
        <f t="shared" si="0"/>
        <v>185.95827361806352</v>
      </c>
      <c r="H10" s="16">
        <v>7.6920000000000002E-2</v>
      </c>
      <c r="I10" s="16">
        <v>769.2</v>
      </c>
      <c r="J10" s="16">
        <v>9.9314121402152965E-3</v>
      </c>
      <c r="K10" s="16">
        <f t="shared" si="1"/>
        <v>99.314121402152963</v>
      </c>
      <c r="L10" s="16">
        <v>1.8252990119604784</v>
      </c>
      <c r="M10" s="16">
        <f t="shared" si="2"/>
        <v>1.0187825249427676E-2</v>
      </c>
      <c r="N10" s="16">
        <v>34.7059</v>
      </c>
      <c r="O10" s="16">
        <v>99.380099999999999</v>
      </c>
      <c r="P10" s="16">
        <v>66.401600000000002</v>
      </c>
      <c r="Q10" s="16">
        <v>32.731499999999997</v>
      </c>
      <c r="R10" s="16">
        <v>0.15976399999999999</v>
      </c>
      <c r="S10" s="16">
        <v>1404.0209619457999</v>
      </c>
      <c r="T10" s="16">
        <v>8.7261000000000005E-2</v>
      </c>
      <c r="U10" s="16">
        <v>769.20404656968003</v>
      </c>
      <c r="V10" s="16">
        <v>99.380099999999999</v>
      </c>
      <c r="W10" s="16">
        <v>2.3779000000000002E-2</v>
      </c>
      <c r="X10" s="16">
        <v>5.4619999999999998E-3</v>
      </c>
      <c r="Y10" s="16">
        <v>8.5470000000000008E-3</v>
      </c>
      <c r="Z10" s="16">
        <v>7.9369999999999996E-3</v>
      </c>
      <c r="AA10" s="16">
        <v>0.19011</v>
      </c>
      <c r="AB10" s="16">
        <v>7.5014999999999998E-2</v>
      </c>
      <c r="AC10" s="16">
        <v>3.0690200000000001</v>
      </c>
      <c r="AD10" s="16">
        <v>5.0384700000000002</v>
      </c>
      <c r="AE10" s="16">
        <v>20.424099999999999</v>
      </c>
      <c r="AF10" s="16">
        <v>57.772500000000001</v>
      </c>
      <c r="AG10" s="16">
        <v>10.936500000000001</v>
      </c>
      <c r="AI10" s="16">
        <v>1.3182731085011004</v>
      </c>
      <c r="AJ10" s="16">
        <v>0.88830822084647465</v>
      </c>
      <c r="AK10" s="16">
        <v>1.4840266897956989</v>
      </c>
      <c r="AL10" s="21">
        <v>1.8947200801688977</v>
      </c>
      <c r="AM10" s="21">
        <v>1.276052090514102</v>
      </c>
      <c r="AN10">
        <f t="shared" si="3"/>
        <v>0.67347789463462759</v>
      </c>
      <c r="AP10">
        <f t="shared" si="4"/>
        <v>1.8724253005779725</v>
      </c>
    </row>
    <row r="11" spans="1:42" customFormat="1" ht="15" customHeight="1" x14ac:dyDescent="0.2">
      <c r="A11" s="16" t="s">
        <v>427</v>
      </c>
      <c r="B11" s="16">
        <v>49.320999999999998</v>
      </c>
      <c r="C11" s="16">
        <v>15.1708</v>
      </c>
      <c r="D11" s="16">
        <v>0.145981</v>
      </c>
      <c r="E11" s="16">
        <v>1459.81</v>
      </c>
      <c r="F11" s="16">
        <v>1.9383620171704478E-2</v>
      </c>
      <c r="G11" s="16">
        <f t="shared" si="0"/>
        <v>193.83620171704479</v>
      </c>
      <c r="H11" s="16">
        <v>8.5428000000000004E-2</v>
      </c>
      <c r="I11" s="16">
        <v>854.28000000000009</v>
      </c>
      <c r="J11" s="16">
        <v>1.1057789382231981E-2</v>
      </c>
      <c r="K11" s="16">
        <f t="shared" si="1"/>
        <v>110.57789382231981</v>
      </c>
      <c r="L11" s="16">
        <v>1.7088191225359364</v>
      </c>
      <c r="M11" s="16">
        <f t="shared" si="2"/>
        <v>1.1343283742599177E-2</v>
      </c>
      <c r="N11" s="16">
        <v>34.618400000000001</v>
      </c>
      <c r="O11" s="16">
        <v>99.341700000000003</v>
      </c>
      <c r="P11" s="16">
        <v>66.622799999999998</v>
      </c>
      <c r="Q11" s="16">
        <v>32.455800000000004</v>
      </c>
      <c r="R11" s="16">
        <v>0.16611400000000001</v>
      </c>
      <c r="S11" s="16">
        <v>1459.8253553533</v>
      </c>
      <c r="T11" s="16">
        <v>9.6912999999999999E-2</v>
      </c>
      <c r="U11" s="16">
        <v>854.28624202343997</v>
      </c>
      <c r="V11" s="16">
        <v>99.341700000000003</v>
      </c>
      <c r="W11" s="16">
        <v>2.3007E-2</v>
      </c>
      <c r="X11" s="16">
        <v>5.4949999999999999E-3</v>
      </c>
      <c r="Y11" s="16">
        <v>8.5089999999999992E-3</v>
      </c>
      <c r="Z11" s="16">
        <v>7.8650000000000005E-3</v>
      </c>
      <c r="AA11" s="16">
        <v>0.18909400000000001</v>
      </c>
      <c r="AB11" s="16">
        <v>7.5175000000000006E-2</v>
      </c>
      <c r="AC11" s="16">
        <v>2.9469500000000002</v>
      </c>
      <c r="AD11" s="16">
        <v>4.51668</v>
      </c>
      <c r="AE11" s="16">
        <v>20.389900000000001</v>
      </c>
      <c r="AF11" s="16">
        <v>57.972499999999997</v>
      </c>
      <c r="AG11" s="16">
        <v>10.9335</v>
      </c>
      <c r="AI11" s="16">
        <v>1.4640852198782113</v>
      </c>
      <c r="AJ11" s="16">
        <v>0.92360594854339118</v>
      </c>
      <c r="AK11" s="16">
        <v>1.5851838353652918</v>
      </c>
      <c r="AL11" s="21">
        <v>2.1096109283346256</v>
      </c>
      <c r="AM11" s="21">
        <v>1.330110704976569</v>
      </c>
      <c r="AN11">
        <f t="shared" si="3"/>
        <v>0.63050048097095723</v>
      </c>
      <c r="AP11">
        <f t="shared" si="4"/>
        <v>1.7529380875033409</v>
      </c>
    </row>
    <row r="12" spans="1:42" customFormat="1" ht="15" customHeight="1" x14ac:dyDescent="0.2">
      <c r="A12" s="16" t="s">
        <v>426</v>
      </c>
      <c r="B12" s="16">
        <v>48.8294</v>
      </c>
      <c r="C12" s="16">
        <v>15.1228</v>
      </c>
      <c r="D12" s="16">
        <v>0.11980399999999999</v>
      </c>
      <c r="E12" s="16">
        <v>1198.04</v>
      </c>
      <c r="F12" s="16">
        <v>1.6015406154678561E-2</v>
      </c>
      <c r="G12" s="16">
        <f t="shared" si="0"/>
        <v>160.15406154678561</v>
      </c>
      <c r="H12" s="16">
        <v>7.1217000000000003E-2</v>
      </c>
      <c r="I12" s="16">
        <v>712.17000000000007</v>
      </c>
      <c r="J12" s="16">
        <v>9.2806807105831873E-3</v>
      </c>
      <c r="K12" s="16">
        <f t="shared" si="1"/>
        <v>92.806807105831879</v>
      </c>
      <c r="L12" s="16">
        <v>1.6822387912998298</v>
      </c>
      <c r="M12" s="16">
        <f t="shared" si="2"/>
        <v>9.5202929795144015E-3</v>
      </c>
      <c r="N12" s="16">
        <v>34.385800000000003</v>
      </c>
      <c r="O12" s="16">
        <v>98.528999999999996</v>
      </c>
      <c r="P12" s="16">
        <v>65.958799999999997</v>
      </c>
      <c r="Q12" s="16">
        <v>32.353099999999998</v>
      </c>
      <c r="R12" s="16">
        <v>0.136326</v>
      </c>
      <c r="S12" s="16">
        <v>1198.0456276647001</v>
      </c>
      <c r="T12" s="16">
        <v>8.0791000000000002E-2</v>
      </c>
      <c r="U12" s="16">
        <v>712.17112027607993</v>
      </c>
      <c r="V12" s="16">
        <v>98.528999999999996</v>
      </c>
      <c r="W12" s="16">
        <v>2.3524E-2</v>
      </c>
      <c r="X12" s="16">
        <v>5.3619999999999996E-3</v>
      </c>
      <c r="Y12" s="16">
        <v>8.397E-3</v>
      </c>
      <c r="Z12" s="16">
        <v>7.9120000000000006E-3</v>
      </c>
      <c r="AA12" s="16">
        <v>0.19013099999999999</v>
      </c>
      <c r="AB12" s="16">
        <v>7.5208999999999998E-2</v>
      </c>
      <c r="AC12" s="16">
        <v>3.5053800000000002</v>
      </c>
      <c r="AD12" s="16">
        <v>5.4100999999999999</v>
      </c>
      <c r="AE12" s="16">
        <v>20.149999999999999</v>
      </c>
      <c r="AF12" s="16">
        <v>58.060099999999998</v>
      </c>
      <c r="AG12" s="16">
        <v>10.9335</v>
      </c>
      <c r="AI12" s="16">
        <v>1.2205337489355548</v>
      </c>
      <c r="AJ12" s="16">
        <v>0.75798690966147952</v>
      </c>
      <c r="AK12" s="16">
        <v>1.6102306430076092</v>
      </c>
      <c r="AL12" s="21">
        <v>1.7705731925849693</v>
      </c>
      <c r="AM12" s="21">
        <v>1.0989826968432796</v>
      </c>
      <c r="AN12">
        <f t="shared" si="3"/>
        <v>0.62069317520774547</v>
      </c>
      <c r="AP12">
        <f t="shared" si="4"/>
        <v>1.7256714948091529</v>
      </c>
    </row>
    <row r="13" spans="1:42" customFormat="1" ht="15" customHeight="1" x14ac:dyDescent="0.2">
      <c r="A13" s="16" t="s">
        <v>425</v>
      </c>
      <c r="B13" s="16">
        <v>49.168700000000001</v>
      </c>
      <c r="C13" s="16">
        <v>15.2439</v>
      </c>
      <c r="D13" s="16">
        <v>0.106879</v>
      </c>
      <c r="E13" s="16">
        <v>1068.79</v>
      </c>
      <c r="F13" s="16">
        <v>1.418273269007456E-2</v>
      </c>
      <c r="G13" s="16">
        <f t="shared" si="0"/>
        <v>141.82732690074559</v>
      </c>
      <c r="H13" s="16">
        <v>6.4239000000000004E-2</v>
      </c>
      <c r="I13" s="16">
        <v>642.3900000000001</v>
      </c>
      <c r="J13" s="16">
        <v>8.3099005344577856E-3</v>
      </c>
      <c r="K13" s="16">
        <f t="shared" si="1"/>
        <v>83.099005344577861</v>
      </c>
      <c r="L13" s="16">
        <v>1.6637712293155245</v>
      </c>
      <c r="M13" s="16">
        <f t="shared" si="2"/>
        <v>8.524448818549012E-3</v>
      </c>
      <c r="N13" s="16">
        <v>34.64</v>
      </c>
      <c r="O13" s="16">
        <v>99.223699999999994</v>
      </c>
      <c r="P13" s="16">
        <v>66.417100000000005</v>
      </c>
      <c r="Q13" s="16">
        <v>32.612099999999998</v>
      </c>
      <c r="R13" s="16">
        <v>0.121619</v>
      </c>
      <c r="S13" s="16">
        <v>1068.7991372955501</v>
      </c>
      <c r="T13" s="16">
        <v>7.2874999999999995E-2</v>
      </c>
      <c r="U13" s="16">
        <v>642.39173162999998</v>
      </c>
      <c r="V13" s="16">
        <v>99.223699999999994</v>
      </c>
      <c r="W13" s="16">
        <v>2.3845000000000002E-2</v>
      </c>
      <c r="X13" s="16">
        <v>5.4819999999999999E-3</v>
      </c>
      <c r="Y13" s="16">
        <v>8.5459999999999998E-3</v>
      </c>
      <c r="Z13" s="16">
        <v>7.8729999999999998E-3</v>
      </c>
      <c r="AA13" s="16">
        <v>0.18984799999999999</v>
      </c>
      <c r="AB13" s="16">
        <v>7.5115000000000001E-2</v>
      </c>
      <c r="AC13" s="16">
        <v>3.9672499999999999</v>
      </c>
      <c r="AD13" s="16">
        <v>5.9506300000000003</v>
      </c>
      <c r="AE13" s="16">
        <v>20.183499999999999</v>
      </c>
      <c r="AF13" s="16">
        <v>57.950499999999998</v>
      </c>
      <c r="AG13" s="16">
        <v>10.9335</v>
      </c>
      <c r="AI13" s="16">
        <v>1.1009431385465704</v>
      </c>
      <c r="AJ13" s="16">
        <v>0.67621183698131337</v>
      </c>
      <c r="AK13" s="16">
        <v>1.6281039140948876</v>
      </c>
      <c r="AL13" s="21">
        <v>1.5853672352481889</v>
      </c>
      <c r="AM13" s="21">
        <v>0.97322401129316305</v>
      </c>
      <c r="AN13">
        <f t="shared" si="3"/>
        <v>0.61387922599573908</v>
      </c>
      <c r="AP13">
        <f t="shared" si="4"/>
        <v>1.7067271300377809</v>
      </c>
    </row>
    <row r="14" spans="1:42" customFormat="1" ht="15" customHeight="1" x14ac:dyDescent="0.2">
      <c r="A14" s="16" t="s">
        <v>424</v>
      </c>
      <c r="B14" s="16">
        <v>49.333399999999997</v>
      </c>
      <c r="C14" s="16">
        <v>15.4452</v>
      </c>
      <c r="D14" s="16">
        <v>0.107506</v>
      </c>
      <c r="E14" s="16">
        <v>1075.06</v>
      </c>
      <c r="F14" s="16">
        <v>1.4147976572648642E-2</v>
      </c>
      <c r="G14" s="16">
        <f t="shared" si="0"/>
        <v>141.47976572648642</v>
      </c>
      <c r="H14" s="16">
        <v>7.6141E-2</v>
      </c>
      <c r="I14" s="16">
        <v>761.41</v>
      </c>
      <c r="J14" s="16">
        <v>9.7680915882684839E-3</v>
      </c>
      <c r="K14" s="16">
        <f t="shared" si="1"/>
        <v>97.680915882684843</v>
      </c>
      <c r="L14" s="16">
        <v>1.4119331240724444</v>
      </c>
      <c r="M14" s="16">
        <f t="shared" si="2"/>
        <v>1.0020288023161872E-2</v>
      </c>
      <c r="N14" s="16">
        <v>34.928800000000003</v>
      </c>
      <c r="O14" s="16">
        <v>99.891000000000005</v>
      </c>
      <c r="P14" s="16">
        <v>66.639499999999998</v>
      </c>
      <c r="Q14" s="16">
        <v>33.042700000000004</v>
      </c>
      <c r="R14" s="16">
        <v>0.122332</v>
      </c>
      <c r="S14" s="16">
        <v>1075.0650479254</v>
      </c>
      <c r="T14" s="16">
        <v>8.6376999999999995E-2</v>
      </c>
      <c r="U14" s="16">
        <v>761.41160347175992</v>
      </c>
      <c r="V14" s="16">
        <v>99.891000000000005</v>
      </c>
      <c r="W14" s="16">
        <v>2.5190000000000001E-2</v>
      </c>
      <c r="X14" s="16">
        <v>5.5170000000000002E-3</v>
      </c>
      <c r="Y14" s="16">
        <v>8.4950000000000008E-3</v>
      </c>
      <c r="Z14" s="16">
        <v>7.9410000000000001E-3</v>
      </c>
      <c r="AA14" s="16">
        <v>0.18978400000000001</v>
      </c>
      <c r="AB14" s="16">
        <v>7.4527999999999997E-2</v>
      </c>
      <c r="AC14" s="16">
        <v>3.9234800000000001</v>
      </c>
      <c r="AD14" s="16">
        <v>5.0899400000000004</v>
      </c>
      <c r="AE14" s="16">
        <v>19.5837</v>
      </c>
      <c r="AF14" s="16">
        <v>55.483699999999999</v>
      </c>
      <c r="AG14" s="16">
        <v>10.9335</v>
      </c>
      <c r="AI14" s="16">
        <v>1.3049224227038776</v>
      </c>
      <c r="AJ14" s="16">
        <v>0.68017879795388314</v>
      </c>
      <c r="AK14" s="16">
        <v>1.9184991161579146</v>
      </c>
      <c r="AL14" s="21">
        <v>1.8635616985702881</v>
      </c>
      <c r="AM14" s="21">
        <v>0.97083903452194464</v>
      </c>
      <c r="AN14">
        <f t="shared" si="3"/>
        <v>0.52095889031566045</v>
      </c>
      <c r="AP14">
        <f t="shared" si="4"/>
        <v>1.4483869694301819</v>
      </c>
    </row>
    <row r="15" spans="1:42" customFormat="1" ht="15" customHeight="1" x14ac:dyDescent="0.2">
      <c r="A15" s="16" t="s">
        <v>423</v>
      </c>
      <c r="B15" s="16">
        <v>49.261000000000003</v>
      </c>
      <c r="C15" s="16">
        <v>15.4064</v>
      </c>
      <c r="D15" s="16">
        <v>9.9173999999999998E-2</v>
      </c>
      <c r="E15" s="16">
        <v>991.74</v>
      </c>
      <c r="F15" s="16">
        <v>1.3078095462302843E-2</v>
      </c>
      <c r="G15" s="16">
        <f t="shared" si="0"/>
        <v>130.78095462302844</v>
      </c>
      <c r="H15" s="16">
        <v>7.3386999999999994E-2</v>
      </c>
      <c r="I15" s="16">
        <v>733.86999999999989</v>
      </c>
      <c r="J15" s="16">
        <v>9.4339881302884718E-3</v>
      </c>
      <c r="K15" s="16">
        <f t="shared" si="1"/>
        <v>94.33988130288472</v>
      </c>
      <c r="L15" s="16">
        <v>1.3513837600664971</v>
      </c>
      <c r="M15" s="16">
        <f t="shared" si="2"/>
        <v>9.6775585505477092E-3</v>
      </c>
      <c r="N15" s="16">
        <v>34.857700000000001</v>
      </c>
      <c r="O15" s="16">
        <v>99.697699999999998</v>
      </c>
      <c r="P15" s="16">
        <v>66.541700000000006</v>
      </c>
      <c r="Q15" s="16">
        <v>32.959899999999998</v>
      </c>
      <c r="R15" s="16">
        <v>0.11285100000000001</v>
      </c>
      <c r="S15" s="16">
        <v>991.74513392595009</v>
      </c>
      <c r="T15" s="16">
        <v>8.3252999999999994E-2</v>
      </c>
      <c r="U15" s="16">
        <v>733.87360320263997</v>
      </c>
      <c r="V15" s="16">
        <v>99.697699999999998</v>
      </c>
      <c r="W15" s="16">
        <v>2.5322999999999998E-2</v>
      </c>
      <c r="X15" s="16">
        <v>5.5230000000000001E-3</v>
      </c>
      <c r="Y15" s="16">
        <v>8.4810000000000007E-3</v>
      </c>
      <c r="Z15" s="16">
        <v>7.8829999999999994E-3</v>
      </c>
      <c r="AA15" s="16">
        <v>0.19003500000000001</v>
      </c>
      <c r="AB15" s="16">
        <v>7.4668999999999999E-2</v>
      </c>
      <c r="AC15" s="16">
        <v>4.2300599999999999</v>
      </c>
      <c r="AD15" s="16">
        <v>5.23841</v>
      </c>
      <c r="AE15" s="16">
        <v>19.593499999999999</v>
      </c>
      <c r="AF15" s="16">
        <v>55.482399999999998</v>
      </c>
      <c r="AG15" s="16">
        <v>10.9335</v>
      </c>
      <c r="AI15" s="16">
        <v>1.2577237209252501</v>
      </c>
      <c r="AJ15" s="16">
        <v>0.62746313794837882</v>
      </c>
      <c r="AK15" s="16">
        <v>2.0044583416288635</v>
      </c>
      <c r="AL15" s="21">
        <v>1.7998212634991007</v>
      </c>
      <c r="AM15" s="21">
        <v>0.89742342354126226</v>
      </c>
      <c r="AN15">
        <f t="shared" si="3"/>
        <v>0.49861808044013628</v>
      </c>
      <c r="AP15">
        <f t="shared" si="4"/>
        <v>1.3862743181025119</v>
      </c>
    </row>
    <row r="16" spans="1:42" customFormat="1" ht="15" customHeight="1" x14ac:dyDescent="0.2">
      <c r="A16" s="16" t="s">
        <v>422</v>
      </c>
      <c r="B16" s="16">
        <v>49.227800000000002</v>
      </c>
      <c r="C16" s="16">
        <v>15.446</v>
      </c>
      <c r="D16" s="16">
        <v>0.12573300000000001</v>
      </c>
      <c r="E16" s="16">
        <v>1257.3300000000002</v>
      </c>
      <c r="F16" s="16">
        <v>1.6562047105673029E-2</v>
      </c>
      <c r="G16" s="16">
        <f t="shared" si="0"/>
        <v>165.62047105673028</v>
      </c>
      <c r="H16" s="16">
        <v>8.5063E-2</v>
      </c>
      <c r="I16" s="16">
        <v>850.63</v>
      </c>
      <c r="J16" s="16">
        <v>1.0922824375429532E-2</v>
      </c>
      <c r="K16" s="16">
        <f t="shared" si="1"/>
        <v>109.22824375429532</v>
      </c>
      <c r="L16" s="16">
        <v>1.4781162197430142</v>
      </c>
      <c r="M16" s="16">
        <f t="shared" si="2"/>
        <v>1.1204834156107502E-2</v>
      </c>
      <c r="N16" s="16">
        <v>34.8964</v>
      </c>
      <c r="O16" s="16">
        <v>99.781000000000006</v>
      </c>
      <c r="P16" s="16">
        <v>66.497</v>
      </c>
      <c r="Q16" s="16">
        <v>33.044499999999999</v>
      </c>
      <c r="R16" s="16">
        <v>0.14307300000000001</v>
      </c>
      <c r="S16" s="16">
        <v>1257.3388941718499</v>
      </c>
      <c r="T16" s="16">
        <v>9.6498E-2</v>
      </c>
      <c r="U16" s="16">
        <v>850.62802495823996</v>
      </c>
      <c r="V16" s="16">
        <v>99.781000000000006</v>
      </c>
      <c r="W16" s="16">
        <v>2.5073999999999999E-2</v>
      </c>
      <c r="X16" s="16">
        <v>5.5370000000000003E-3</v>
      </c>
      <c r="Y16" s="16">
        <v>8.5290000000000001E-3</v>
      </c>
      <c r="Z16" s="16">
        <v>7.894E-3</v>
      </c>
      <c r="AA16" s="16">
        <v>0.190023</v>
      </c>
      <c r="AB16" s="16">
        <v>7.4560000000000001E-2</v>
      </c>
      <c r="AC16" s="16">
        <v>3.3962599999999998</v>
      </c>
      <c r="AD16" s="16">
        <v>4.5507600000000004</v>
      </c>
      <c r="AE16" s="16">
        <v>19.599499999999999</v>
      </c>
      <c r="AF16" s="16">
        <v>55.469499999999996</v>
      </c>
      <c r="AG16" s="16">
        <v>10.9335</v>
      </c>
      <c r="AI16" s="16">
        <v>1.4578297637601285</v>
      </c>
      <c r="AJ16" s="16">
        <v>0.79549904938455163</v>
      </c>
      <c r="AK16" s="16">
        <v>1.8325977446333819</v>
      </c>
      <c r="AL16" s="21">
        <v>2.0838622326911089</v>
      </c>
      <c r="AM16" s="21">
        <v>1.1364933875324057</v>
      </c>
      <c r="AN16">
        <f t="shared" si="3"/>
        <v>0.54537836988615751</v>
      </c>
      <c r="AP16">
        <f t="shared" si="4"/>
        <v>1.5162788063249197</v>
      </c>
    </row>
    <row r="17" spans="1:42" customFormat="1" ht="15" customHeight="1" x14ac:dyDescent="0.2">
      <c r="A17" s="16" t="s">
        <v>421</v>
      </c>
      <c r="B17" s="16">
        <v>49.311700000000002</v>
      </c>
      <c r="C17" s="16">
        <v>15.491</v>
      </c>
      <c r="D17" s="16">
        <v>5.1886000000000002E-2</v>
      </c>
      <c r="E17" s="16">
        <v>518.86</v>
      </c>
      <c r="F17" s="16">
        <v>6.8219611563756439E-3</v>
      </c>
      <c r="G17" s="16">
        <f t="shared" si="0"/>
        <v>68.219611563756445</v>
      </c>
      <c r="H17" s="16">
        <v>4.2472000000000003E-2</v>
      </c>
      <c r="I17" s="16">
        <v>424.72</v>
      </c>
      <c r="J17" s="16">
        <v>5.4436636222798948E-3</v>
      </c>
      <c r="K17" s="16">
        <f t="shared" si="1"/>
        <v>54.436636222798946</v>
      </c>
      <c r="L17" s="16">
        <v>1.2216519118478055</v>
      </c>
      <c r="M17" s="16">
        <f t="shared" si="2"/>
        <v>5.5842102731678365E-3</v>
      </c>
      <c r="N17" s="16">
        <v>34.961199999999998</v>
      </c>
      <c r="O17" s="16">
        <v>99.858099999999993</v>
      </c>
      <c r="P17" s="16">
        <v>66.610200000000006</v>
      </c>
      <c r="Q17" s="16">
        <v>33.140700000000002</v>
      </c>
      <c r="R17" s="16">
        <v>5.9041999999999997E-2</v>
      </c>
      <c r="S17" s="16">
        <v>518.86661347489996</v>
      </c>
      <c r="T17" s="16">
        <v>4.8182000000000003E-2</v>
      </c>
      <c r="U17" s="16">
        <v>424.72340876016</v>
      </c>
      <c r="V17" s="16">
        <v>99.858099999999993</v>
      </c>
      <c r="W17" s="16">
        <v>2.4915E-2</v>
      </c>
      <c r="X17" s="16">
        <v>5.5490000000000001E-3</v>
      </c>
      <c r="Y17" s="16">
        <v>8.5280000000000009E-3</v>
      </c>
      <c r="Z17" s="16">
        <v>7.92E-3</v>
      </c>
      <c r="AA17" s="16">
        <v>0.18995899999999999</v>
      </c>
      <c r="AB17" s="16">
        <v>7.4496999999999994E-2</v>
      </c>
      <c r="AC17" s="16">
        <v>7.9358599999999999</v>
      </c>
      <c r="AD17" s="16">
        <v>8.9538799999999998</v>
      </c>
      <c r="AE17" s="16">
        <v>19.578199999999999</v>
      </c>
      <c r="AF17" s="16">
        <v>55.335700000000003</v>
      </c>
      <c r="AG17" s="16">
        <v>10.9335</v>
      </c>
      <c r="AI17" s="16">
        <v>0.72789515684163719</v>
      </c>
      <c r="AJ17" s="16">
        <v>0.32827709254027854</v>
      </c>
      <c r="AK17" s="16">
        <v>2.2173193725124967</v>
      </c>
      <c r="AL17" s="21">
        <v>1.03854503561012</v>
      </c>
      <c r="AM17" s="21">
        <v>0.46812532863574308</v>
      </c>
      <c r="AN17">
        <f t="shared" si="3"/>
        <v>0.45075111101054061</v>
      </c>
      <c r="AP17">
        <f t="shared" si="4"/>
        <v>1.253193001943514</v>
      </c>
    </row>
    <row r="18" spans="1:42" customFormat="1" ht="15" customHeight="1" x14ac:dyDescent="0.2">
      <c r="A18" s="16" t="s">
        <v>420</v>
      </c>
      <c r="B18" s="16">
        <v>49.177</v>
      </c>
      <c r="C18" s="16">
        <v>15.4666</v>
      </c>
      <c r="D18" s="16">
        <v>0.10580100000000001</v>
      </c>
      <c r="E18" s="16">
        <v>1058.01</v>
      </c>
      <c r="F18" s="16">
        <v>1.3936200546847332E-2</v>
      </c>
      <c r="G18" s="16">
        <f t="shared" si="0"/>
        <v>139.36200546847331</v>
      </c>
      <c r="H18" s="16">
        <v>6.9704000000000002E-2</v>
      </c>
      <c r="I18" s="16">
        <v>697.04000000000008</v>
      </c>
      <c r="J18" s="16">
        <v>8.9503874099074055E-3</v>
      </c>
      <c r="K18" s="16">
        <f t="shared" si="1"/>
        <v>89.503874099074054</v>
      </c>
      <c r="L18" s="16">
        <v>1.5178612418225639</v>
      </c>
      <c r="M18" s="16">
        <f t="shared" si="2"/>
        <v>9.1814720363460316E-3</v>
      </c>
      <c r="N18" s="16">
        <v>34.897199999999998</v>
      </c>
      <c r="O18" s="16">
        <v>99.716300000000004</v>
      </c>
      <c r="P18" s="16">
        <v>66.428299999999993</v>
      </c>
      <c r="Q18" s="16">
        <v>33.088500000000003</v>
      </c>
      <c r="R18" s="16">
        <v>0.120392</v>
      </c>
      <c r="S18" s="16">
        <v>1058.0161466324</v>
      </c>
      <c r="T18" s="16">
        <v>7.9075000000000006E-2</v>
      </c>
      <c r="U18" s="16">
        <v>697.04461308600003</v>
      </c>
      <c r="V18" s="16">
        <v>99.716300000000004</v>
      </c>
      <c r="W18" s="16">
        <v>2.4169E-2</v>
      </c>
      <c r="X18" s="16">
        <v>5.4590000000000003E-3</v>
      </c>
      <c r="Y18" s="16">
        <v>8.5109999999999995E-3</v>
      </c>
      <c r="Z18" s="16">
        <v>7.8879999999999992E-3</v>
      </c>
      <c r="AA18" s="16">
        <v>0.19010199999999999</v>
      </c>
      <c r="AB18" s="16">
        <v>7.4521000000000004E-2</v>
      </c>
      <c r="AC18" s="16">
        <v>3.9906700000000002</v>
      </c>
      <c r="AD18" s="16">
        <v>5.5087299999999999</v>
      </c>
      <c r="AE18" s="16">
        <v>19.8948</v>
      </c>
      <c r="AF18" s="16">
        <v>57.296399999999998</v>
      </c>
      <c r="AG18" s="16">
        <v>10.941000000000001</v>
      </c>
      <c r="AI18" s="16">
        <v>1.1946035979584075</v>
      </c>
      <c r="AJ18" s="16">
        <v>0.66939144794075489</v>
      </c>
      <c r="AK18" s="16">
        <v>1.784611383419014</v>
      </c>
      <c r="AL18" s="21">
        <v>1.7075596613468929</v>
      </c>
      <c r="AM18" s="21">
        <v>0.95630689055293971</v>
      </c>
      <c r="AN18">
        <f t="shared" si="3"/>
        <v>0.56004303228773966</v>
      </c>
      <c r="AP18">
        <f t="shared" si="4"/>
        <v>1.5570499810344529</v>
      </c>
    </row>
    <row r="19" spans="1:42" customFormat="1" ht="15" customHeight="1" x14ac:dyDescent="0.2">
      <c r="A19" s="16" t="s">
        <v>419</v>
      </c>
      <c r="B19" s="16">
        <v>49.442799999999998</v>
      </c>
      <c r="C19" s="16">
        <v>15.3744</v>
      </c>
      <c r="D19" s="16">
        <v>7.5608999999999996E-2</v>
      </c>
      <c r="E19" s="16">
        <v>756.08999999999992</v>
      </c>
      <c r="F19" s="16">
        <v>9.9644004034712998E-3</v>
      </c>
      <c r="G19" s="16">
        <f t="shared" si="0"/>
        <v>99.644004034712992</v>
      </c>
      <c r="H19" s="16">
        <v>5.5038999999999998E-2</v>
      </c>
      <c r="I19" s="16">
        <v>550.39</v>
      </c>
      <c r="J19" s="16">
        <v>7.0709493942555891E-3</v>
      </c>
      <c r="K19" s="16">
        <f t="shared" si="1"/>
        <v>70.709493942555895</v>
      </c>
      <c r="L19" s="16">
        <v>1.3737349879176584</v>
      </c>
      <c r="M19" s="16">
        <f t="shared" si="2"/>
        <v>7.253509949961736E-3</v>
      </c>
      <c r="N19" s="16">
        <v>34.879300000000001</v>
      </c>
      <c r="O19" s="16">
        <v>99.827100000000002</v>
      </c>
      <c r="P19" s="16">
        <v>66.787300000000002</v>
      </c>
      <c r="Q19" s="16">
        <v>32.891300000000001</v>
      </c>
      <c r="R19" s="16">
        <v>8.6036000000000001E-2</v>
      </c>
      <c r="S19" s="16">
        <v>756.09240806419996</v>
      </c>
      <c r="T19" s="16">
        <v>6.2438E-2</v>
      </c>
      <c r="U19" s="16">
        <v>550.38977618543993</v>
      </c>
      <c r="V19" s="16">
        <v>99.827100000000002</v>
      </c>
      <c r="W19" s="16">
        <v>2.3805E-2</v>
      </c>
      <c r="X19" s="16">
        <v>5.5079999999999999E-3</v>
      </c>
      <c r="Y19" s="16">
        <v>8.4960000000000001E-3</v>
      </c>
      <c r="Z19" s="16">
        <v>7.8899999999999994E-3</v>
      </c>
      <c r="AA19" s="16">
        <v>0.189388</v>
      </c>
      <c r="AB19" s="16">
        <v>7.4773000000000006E-2</v>
      </c>
      <c r="AC19" s="16">
        <v>5.4924999999999997</v>
      </c>
      <c r="AD19" s="16">
        <v>6.9280600000000003</v>
      </c>
      <c r="AE19" s="16">
        <v>20.340499999999999</v>
      </c>
      <c r="AF19" s="16">
        <v>57.564</v>
      </c>
      <c r="AG19" s="16">
        <v>10.936500000000001</v>
      </c>
      <c r="AI19" s="16">
        <v>0.94327136789901267</v>
      </c>
      <c r="AJ19" s="16">
        <v>0.47836993967308938</v>
      </c>
      <c r="AK19" s="16">
        <v>1.9718449878845434</v>
      </c>
      <c r="AL19" s="21">
        <v>1.348999479027132</v>
      </c>
      <c r="AM19" s="21">
        <v>0.6837605941472884</v>
      </c>
      <c r="AN19">
        <f t="shared" si="3"/>
        <v>0.50686498014098647</v>
      </c>
      <c r="AP19">
        <f t="shared" si="4"/>
        <v>1.409202618755317</v>
      </c>
    </row>
    <row r="20" spans="1:42" customFormat="1" ht="15" customHeight="1" x14ac:dyDescent="0.2">
      <c r="A20" s="16" t="s">
        <v>418</v>
      </c>
      <c r="B20" s="16">
        <v>49.430100000000003</v>
      </c>
      <c r="C20" s="16">
        <v>15.367100000000001</v>
      </c>
      <c r="D20" s="16">
        <v>5.8591999999999998E-2</v>
      </c>
      <c r="E20" s="16">
        <v>585.91999999999996</v>
      </c>
      <c r="F20" s="16">
        <v>7.7254126593464421E-3</v>
      </c>
      <c r="G20" s="16">
        <f t="shared" si="0"/>
        <v>77.25412659346442</v>
      </c>
      <c r="H20" s="16">
        <v>4.4426E-2</v>
      </c>
      <c r="I20" s="16">
        <v>444.26</v>
      </c>
      <c r="J20" s="16">
        <v>5.7101838910603017E-3</v>
      </c>
      <c r="K20" s="16">
        <f t="shared" si="1"/>
        <v>57.101838910603014</v>
      </c>
      <c r="L20" s="16">
        <v>1.3188673299419258</v>
      </c>
      <c r="M20" s="16">
        <f t="shared" si="2"/>
        <v>5.8576116671921943E-3</v>
      </c>
      <c r="N20" s="16">
        <v>34.8628</v>
      </c>
      <c r="O20" s="16">
        <v>99.763000000000005</v>
      </c>
      <c r="P20" s="16">
        <v>66.770200000000003</v>
      </c>
      <c r="Q20" s="16">
        <v>32.875700000000002</v>
      </c>
      <c r="R20" s="16">
        <v>6.6671999999999995E-2</v>
      </c>
      <c r="S20" s="16">
        <v>585.91976649839989</v>
      </c>
      <c r="T20" s="16">
        <v>5.0397999999999998E-2</v>
      </c>
      <c r="U20" s="16">
        <v>444.25740639023996</v>
      </c>
      <c r="V20" s="16">
        <v>99.763000000000005</v>
      </c>
      <c r="W20" s="16">
        <v>2.4086E-2</v>
      </c>
      <c r="X20" s="16">
        <v>5.4869999999999997E-3</v>
      </c>
      <c r="Y20" s="16">
        <v>8.4650000000000003E-3</v>
      </c>
      <c r="Z20" s="16">
        <v>7.9129999999999999E-3</v>
      </c>
      <c r="AA20" s="16">
        <v>0.18946499999999999</v>
      </c>
      <c r="AB20" s="16">
        <v>7.4785000000000004E-2</v>
      </c>
      <c r="AC20" s="16">
        <v>7.0027999999999997</v>
      </c>
      <c r="AD20" s="16">
        <v>8.5608900000000006</v>
      </c>
      <c r="AE20" s="16">
        <v>20.3325</v>
      </c>
      <c r="AF20" s="16">
        <v>57.559100000000001</v>
      </c>
      <c r="AG20" s="16">
        <v>10.936500000000001</v>
      </c>
      <c r="AI20" s="16">
        <v>0.76138326986830318</v>
      </c>
      <c r="AJ20" s="16">
        <v>0.37070522696141534</v>
      </c>
      <c r="AK20" s="16">
        <v>2.0538778913617839</v>
      </c>
      <c r="AL20" s="21">
        <v>1.0893919139694852</v>
      </c>
      <c r="AM20" s="21">
        <v>0.53012048252772936</v>
      </c>
      <c r="AN20">
        <f t="shared" si="3"/>
        <v>0.48662054099162194</v>
      </c>
      <c r="AP20">
        <f t="shared" si="4"/>
        <v>1.3529183659813695</v>
      </c>
    </row>
    <row r="21" spans="1:42" customFormat="1" ht="15" customHeight="1" x14ac:dyDescent="0.2">
      <c r="A21" s="16" t="s">
        <v>417</v>
      </c>
      <c r="B21" s="16">
        <v>48.8172</v>
      </c>
      <c r="C21" s="16">
        <v>15.1296</v>
      </c>
      <c r="D21" s="16">
        <v>6.4643000000000006E-2</v>
      </c>
      <c r="E21" s="16">
        <v>646.43000000000006</v>
      </c>
      <c r="F21" s="16">
        <v>8.643282078493528E-3</v>
      </c>
      <c r="G21" s="16">
        <f t="shared" si="0"/>
        <v>86.432820784935274</v>
      </c>
      <c r="H21" s="16">
        <v>4.9147999999999997E-2</v>
      </c>
      <c r="I21" s="16">
        <v>491.47999999999996</v>
      </c>
      <c r="J21" s="16">
        <v>6.4060828475632275E-3</v>
      </c>
      <c r="K21" s="16">
        <f t="shared" si="1"/>
        <v>64.060828475632277</v>
      </c>
      <c r="L21" s="16">
        <v>1.3152722389517379</v>
      </c>
      <c r="M21" s="16">
        <f t="shared" si="2"/>
        <v>6.5714776169701252E-3</v>
      </c>
      <c r="N21" s="16">
        <v>34.378599999999999</v>
      </c>
      <c r="O21" s="16">
        <v>98.4392</v>
      </c>
      <c r="P21" s="16">
        <v>65.942300000000003</v>
      </c>
      <c r="Q21" s="16">
        <v>32.367600000000003</v>
      </c>
      <c r="R21" s="16">
        <v>7.3557999999999998E-2</v>
      </c>
      <c r="S21" s="16">
        <v>646.43457799509997</v>
      </c>
      <c r="T21" s="16">
        <v>5.5756E-2</v>
      </c>
      <c r="U21" s="16">
        <v>491.48807394527995</v>
      </c>
      <c r="V21" s="16">
        <v>98.4392</v>
      </c>
      <c r="W21" s="16">
        <v>2.3105000000000001E-2</v>
      </c>
      <c r="X21" s="16">
        <v>5.2909999999999997E-3</v>
      </c>
      <c r="Y21" s="16">
        <v>8.5050000000000004E-3</v>
      </c>
      <c r="Z21" s="16">
        <v>7.9179999999999997E-3</v>
      </c>
      <c r="AA21" s="16">
        <v>0.19008900000000001</v>
      </c>
      <c r="AB21" s="16">
        <v>7.5118000000000004E-2</v>
      </c>
      <c r="AC21" s="16">
        <v>6.3944900000000002</v>
      </c>
      <c r="AD21" s="16">
        <v>7.7605700000000004</v>
      </c>
      <c r="AE21" s="16">
        <v>20.1189</v>
      </c>
      <c r="AF21" s="16">
        <v>58.080300000000001</v>
      </c>
      <c r="AG21" s="16">
        <v>10.9335</v>
      </c>
      <c r="AI21" s="16">
        <v>0.84231001997675603</v>
      </c>
      <c r="AJ21" s="16">
        <v>0.40898924744789011</v>
      </c>
      <c r="AK21" s="16">
        <v>2.0594918454037741</v>
      </c>
      <c r="AL21" s="21">
        <v>1.2221558863068664</v>
      </c>
      <c r="AM21" s="21">
        <v>0.59310499880298861</v>
      </c>
      <c r="AN21">
        <f t="shared" si="3"/>
        <v>0.48529406555103571</v>
      </c>
      <c r="AP21">
        <f t="shared" si="4"/>
        <v>1.3492304555163994</v>
      </c>
    </row>
    <row r="22" spans="1:42" customFormat="1" ht="15" customHeight="1" x14ac:dyDescent="0.2">
      <c r="A22" s="16" t="s">
        <v>416</v>
      </c>
      <c r="B22" s="16">
        <v>49.386600000000001</v>
      </c>
      <c r="C22" s="16">
        <v>15.251899999999999</v>
      </c>
      <c r="D22" s="16">
        <v>5.3093000000000001E-2</v>
      </c>
      <c r="E22" s="16">
        <v>530.93000000000006</v>
      </c>
      <c r="F22" s="16">
        <v>7.030126078270315E-3</v>
      </c>
      <c r="G22" s="16">
        <f t="shared" si="0"/>
        <v>70.301260782703153</v>
      </c>
      <c r="H22" s="16">
        <v>4.2255000000000001E-2</v>
      </c>
      <c r="I22" s="16">
        <v>422.55</v>
      </c>
      <c r="J22" s="16">
        <v>5.4542303043297316E-3</v>
      </c>
      <c r="K22" s="16">
        <f t="shared" si="1"/>
        <v>54.542303043297316</v>
      </c>
      <c r="L22" s="16">
        <v>1.2564903561708676</v>
      </c>
      <c r="M22" s="16">
        <f t="shared" si="2"/>
        <v>5.5950497699755542E-3</v>
      </c>
      <c r="N22" s="16">
        <v>34.715200000000003</v>
      </c>
      <c r="O22" s="16">
        <v>99.448999999999998</v>
      </c>
      <c r="P22" s="16">
        <v>66.711399999999998</v>
      </c>
      <c r="Q22" s="16">
        <v>32.629300000000001</v>
      </c>
      <c r="R22" s="16">
        <v>6.0415000000000003E-2</v>
      </c>
      <c r="S22" s="16">
        <v>530.93266578174996</v>
      </c>
      <c r="T22" s="16">
        <v>4.7935999999999999E-2</v>
      </c>
      <c r="U22" s="16">
        <v>422.55492346367993</v>
      </c>
      <c r="V22" s="16">
        <v>99.448999999999998</v>
      </c>
      <c r="W22" s="16">
        <v>2.3942000000000001E-2</v>
      </c>
      <c r="X22" s="16">
        <v>5.5059999999999996E-3</v>
      </c>
      <c r="Y22" s="16">
        <v>8.5190000000000005E-3</v>
      </c>
      <c r="Z22" s="16">
        <v>7.9209999999999992E-3</v>
      </c>
      <c r="AA22" s="16">
        <v>0.18942999999999999</v>
      </c>
      <c r="AB22" s="16">
        <v>7.5108999999999995E-2</v>
      </c>
      <c r="AC22" s="16">
        <v>7.7527799999999996</v>
      </c>
      <c r="AD22" s="16">
        <v>9.0002399999999998</v>
      </c>
      <c r="AE22" s="16">
        <v>20.200199999999999</v>
      </c>
      <c r="AF22" s="16">
        <v>57.950400000000002</v>
      </c>
      <c r="AG22" s="16">
        <v>10.9335</v>
      </c>
      <c r="AI22" s="16">
        <v>0.72417615964266768</v>
      </c>
      <c r="AJ22" s="16">
        <v>0.33591365058476291</v>
      </c>
      <c r="AK22" s="16">
        <v>2.1558402237658765</v>
      </c>
      <c r="AL22" s="21">
        <v>1.0405609528208777</v>
      </c>
      <c r="AM22" s="21">
        <v>0.48240967740857427</v>
      </c>
      <c r="AN22">
        <f t="shared" si="3"/>
        <v>0.46360540062626809</v>
      </c>
      <c r="AP22">
        <f t="shared" si="4"/>
        <v>1.2889309189400364</v>
      </c>
    </row>
    <row r="23" spans="1:42" customFormat="1" ht="13.5" customHeight="1" x14ac:dyDescent="0.2">
      <c r="A23" s="22" t="s">
        <v>769</v>
      </c>
      <c r="B23" s="23">
        <v>48.7498</v>
      </c>
      <c r="C23" s="23">
        <v>15.2919</v>
      </c>
      <c r="D23" s="23">
        <v>5.0173000000000002E-2</v>
      </c>
      <c r="E23" s="24">
        <f>D23*10000</f>
        <v>501.73</v>
      </c>
      <c r="F23" s="23">
        <v>6.6779999999999999E-3</v>
      </c>
      <c r="G23" s="16">
        <f t="shared" si="0"/>
        <v>66.78</v>
      </c>
      <c r="H23" s="23">
        <v>4.3790000000000003E-2</v>
      </c>
      <c r="I23" s="24">
        <f>H23*10000</f>
        <v>437.90000000000003</v>
      </c>
      <c r="J23" s="23">
        <v>5.6820000000000004E-3</v>
      </c>
      <c r="K23" s="16">
        <f t="shared" si="1"/>
        <v>56.820000000000007</v>
      </c>
      <c r="L23" s="24">
        <f>E23/I23</f>
        <v>1.1457638730303721</v>
      </c>
      <c r="M23" s="24">
        <f>F23/J23</f>
        <v>1.1752903907074972</v>
      </c>
      <c r="N23" s="23">
        <v>34.537199999999999</v>
      </c>
      <c r="O23" s="23">
        <v>98.672799999999995</v>
      </c>
      <c r="P23" s="23">
        <v>65.851200000000006</v>
      </c>
      <c r="Q23" s="23">
        <v>32.7149</v>
      </c>
      <c r="R23" s="23">
        <v>5.7092999999999998E-2</v>
      </c>
      <c r="S23" s="23">
        <v>4.9676999999999999E-2</v>
      </c>
      <c r="T23" s="23">
        <v>98.672799999999995</v>
      </c>
      <c r="U23" s="23">
        <v>2.4022999999999999E-2</v>
      </c>
      <c r="V23" s="23">
        <v>5.3410000000000003E-3</v>
      </c>
      <c r="W23" s="23">
        <v>9.2090000000000002E-3</v>
      </c>
      <c r="X23" s="23">
        <v>8.5730000000000008E-3</v>
      </c>
      <c r="Y23" s="23">
        <v>0.19087499999999999</v>
      </c>
      <c r="Z23" s="23">
        <v>7.4565000000000006E-2</v>
      </c>
      <c r="AA23" s="23">
        <v>8.8418700000000001</v>
      </c>
      <c r="AB23" s="23">
        <v>9.3952799999999996</v>
      </c>
      <c r="AC23" s="23">
        <v>14.071099999999999</v>
      </c>
      <c r="AD23" s="23">
        <v>40.6663</v>
      </c>
      <c r="AE23" s="23">
        <v>10.678000000000001</v>
      </c>
      <c r="AF23" s="16"/>
      <c r="AG23" s="16"/>
      <c r="AH23" s="16"/>
      <c r="AL23" s="21">
        <v>1.0840149762716718</v>
      </c>
      <c r="AM23" s="21">
        <v>0.45824666440791362</v>
      </c>
      <c r="AN23">
        <f t="shared" si="3"/>
        <v>0.42273093493965674</v>
      </c>
      <c r="AP23">
        <f t="shared" si="4"/>
        <v>1.1752903907074972</v>
      </c>
    </row>
    <row r="24" spans="1:42" customFormat="1" ht="13.5" customHeight="1" x14ac:dyDescent="0.2">
      <c r="A24" s="22" t="s">
        <v>770</v>
      </c>
      <c r="B24" s="23">
        <v>48.933199999999999</v>
      </c>
      <c r="C24" s="23">
        <v>15.604799999999999</v>
      </c>
      <c r="D24" s="23">
        <v>4.7255999999999999E-2</v>
      </c>
      <c r="E24" s="24">
        <f>D24*10000</f>
        <v>472.56</v>
      </c>
      <c r="F24" s="23">
        <v>6.2139999999999999E-3</v>
      </c>
      <c r="G24" s="16">
        <f t="shared" si="0"/>
        <v>62.14</v>
      </c>
      <c r="H24" s="23">
        <v>3.7526999999999998E-2</v>
      </c>
      <c r="I24" s="24">
        <f>H24*10000</f>
        <v>375.27</v>
      </c>
      <c r="J24" s="23">
        <v>4.8110000000000002E-3</v>
      </c>
      <c r="K24" s="16">
        <f t="shared" si="1"/>
        <v>48.11</v>
      </c>
      <c r="L24" s="24">
        <f>E24/I24</f>
        <v>1.2592533375969304</v>
      </c>
      <c r="M24" s="24">
        <f>F24/J24</f>
        <v>1.2916233631261691</v>
      </c>
      <c r="N24" s="23">
        <v>34.956800000000001</v>
      </c>
      <c r="O24" s="23">
        <v>99.579599999999999</v>
      </c>
      <c r="P24" s="23">
        <v>66.099000000000004</v>
      </c>
      <c r="Q24" s="23">
        <v>33.384300000000003</v>
      </c>
      <c r="R24" s="23">
        <v>5.3773000000000001E-2</v>
      </c>
      <c r="S24" s="23">
        <v>4.2571999999999999E-2</v>
      </c>
      <c r="T24" s="23">
        <v>99.579599999999999</v>
      </c>
      <c r="U24" s="23">
        <v>2.4140000000000002E-2</v>
      </c>
      <c r="V24" s="23">
        <v>5.3759999999999997E-3</v>
      </c>
      <c r="W24" s="23">
        <v>9.1219999999999999E-3</v>
      </c>
      <c r="X24" s="23">
        <v>8.5450000000000005E-3</v>
      </c>
      <c r="Y24" s="23">
        <v>0.19071199999999999</v>
      </c>
      <c r="Z24" s="23">
        <v>7.3833999999999997E-2</v>
      </c>
      <c r="AA24" s="23">
        <v>9.2899899999999995</v>
      </c>
      <c r="AB24" s="23">
        <v>10.8962</v>
      </c>
      <c r="AC24" s="23">
        <v>14.089700000000001</v>
      </c>
      <c r="AD24" s="23">
        <v>40.610999999999997</v>
      </c>
      <c r="AE24" s="23">
        <v>10.6745</v>
      </c>
      <c r="AF24" s="16"/>
      <c r="AG24" s="16"/>
      <c r="AH24" s="16"/>
      <c r="AL24" s="21">
        <v>0.91784513390408529</v>
      </c>
      <c r="AM24" s="21">
        <v>0.42640682429331767</v>
      </c>
      <c r="AN24">
        <f t="shared" si="3"/>
        <v>0.4645738246490253</v>
      </c>
      <c r="AP24">
        <f t="shared" si="4"/>
        <v>1.2916233631261693</v>
      </c>
    </row>
    <row r="25" spans="1:42" customFormat="1" ht="13.5" customHeight="1" x14ac:dyDescent="0.2">
      <c r="A25" s="16" t="s">
        <v>415</v>
      </c>
      <c r="B25" s="16">
        <v>49.252600000000001</v>
      </c>
      <c r="C25" s="16">
        <v>15.448600000000001</v>
      </c>
      <c r="D25" s="16">
        <v>0.15406900000000001</v>
      </c>
      <c r="E25" s="16">
        <v>1540.69</v>
      </c>
      <c r="F25" s="16">
        <v>2.028673481929134E-2</v>
      </c>
      <c r="G25" s="16">
        <f t="shared" si="0"/>
        <v>202.8673481929134</v>
      </c>
      <c r="H25" s="16">
        <v>6.9438E-2</v>
      </c>
      <c r="I25" s="16">
        <v>694.38</v>
      </c>
      <c r="J25" s="16">
        <v>8.9129939147002922E-3</v>
      </c>
      <c r="K25" s="16">
        <f t="shared" si="1"/>
        <v>89.129939147002915</v>
      </c>
      <c r="L25" s="16">
        <v>2.2187995045940263</v>
      </c>
      <c r="M25" s="16">
        <f t="shared" ref="M25:M46" si="5">F25/L25</f>
        <v>9.143113101155665E-3</v>
      </c>
      <c r="N25" s="16">
        <v>34.9099</v>
      </c>
      <c r="O25" s="16">
        <v>99.834599999999995</v>
      </c>
      <c r="P25" s="16">
        <v>66.5304</v>
      </c>
      <c r="Q25" s="16">
        <v>33.0501</v>
      </c>
      <c r="R25" s="16">
        <v>0.175317</v>
      </c>
      <c r="S25" s="16">
        <v>1540.7021793736501</v>
      </c>
      <c r="T25" s="16">
        <v>7.8772999999999996E-2</v>
      </c>
      <c r="U25" s="16">
        <v>694.38248886023996</v>
      </c>
      <c r="V25" s="16">
        <v>99.834599999999995</v>
      </c>
      <c r="W25" s="16">
        <v>2.5381999999999998E-2</v>
      </c>
      <c r="X25" s="16">
        <v>5.5570000000000003E-3</v>
      </c>
      <c r="Y25" s="16">
        <v>8.4759999999999992E-3</v>
      </c>
      <c r="Z25" s="16">
        <v>7.9310000000000005E-3</v>
      </c>
      <c r="AA25" s="16">
        <v>0.19008800000000001</v>
      </c>
      <c r="AB25" s="16">
        <v>7.4605000000000005E-2</v>
      </c>
      <c r="AC25" s="16">
        <v>2.7941600000000002</v>
      </c>
      <c r="AD25" s="16">
        <v>5.5568200000000001</v>
      </c>
      <c r="AE25" s="16">
        <v>19.588200000000001</v>
      </c>
      <c r="AF25" s="16">
        <v>55.339799999999997</v>
      </c>
      <c r="AG25" s="16">
        <v>10.9335</v>
      </c>
      <c r="AI25" s="16">
        <v>1.1900448271983801</v>
      </c>
      <c r="AJ25" s="16">
        <v>0.97477784702209025</v>
      </c>
      <c r="AK25" s="16">
        <v>1.2208369638619943</v>
      </c>
      <c r="AL25" s="21">
        <v>1.7004257104810614</v>
      </c>
      <c r="AM25" s="21">
        <v>1.3920827437358692</v>
      </c>
      <c r="AN25">
        <f t="shared" si="3"/>
        <v>0.81866719325364701</v>
      </c>
      <c r="AP25">
        <f t="shared" si="4"/>
        <v>2.2760853438744326</v>
      </c>
    </row>
    <row r="26" spans="1:42" customFormat="1" ht="13.5" customHeight="1" x14ac:dyDescent="0.2">
      <c r="A26" s="16" t="s">
        <v>414</v>
      </c>
      <c r="B26" s="16">
        <v>49.178400000000003</v>
      </c>
      <c r="C26" s="16">
        <v>15.4482</v>
      </c>
      <c r="D26" s="16">
        <v>0.291547</v>
      </c>
      <c r="E26" s="16">
        <v>2915.47</v>
      </c>
      <c r="F26" s="16">
        <v>3.839163226213356E-2</v>
      </c>
      <c r="G26" s="16">
        <f t="shared" si="0"/>
        <v>383.91632262133561</v>
      </c>
      <c r="H26" s="16">
        <v>0.106796</v>
      </c>
      <c r="I26" s="16">
        <v>1067.96</v>
      </c>
      <c r="J26" s="16">
        <v>1.3709212387816444E-2</v>
      </c>
      <c r="K26" s="16">
        <f t="shared" si="1"/>
        <v>137.09212387816444</v>
      </c>
      <c r="L26" s="16">
        <v>2.7299430690288022</v>
      </c>
      <c r="M26" s="16">
        <f t="shared" si="5"/>
        <v>1.4063162231361722E-2</v>
      </c>
      <c r="N26" s="16">
        <v>34.907400000000003</v>
      </c>
      <c r="O26" s="16">
        <v>99.932299999999998</v>
      </c>
      <c r="P26" s="16">
        <v>66.430199999999999</v>
      </c>
      <c r="Q26" s="16">
        <v>33.049199999999999</v>
      </c>
      <c r="R26" s="16">
        <v>0.33175399999999999</v>
      </c>
      <c r="S26" s="16">
        <v>2915.4851544112998</v>
      </c>
      <c r="T26" s="16">
        <v>0.121153</v>
      </c>
      <c r="U26" s="16">
        <v>1067.9613785546399</v>
      </c>
      <c r="V26" s="16">
        <v>99.932299999999998</v>
      </c>
      <c r="W26" s="16">
        <v>2.5728999999999998E-2</v>
      </c>
      <c r="X26" s="16">
        <v>5.5789999999999998E-3</v>
      </c>
      <c r="Y26" s="16">
        <v>8.4960000000000001E-3</v>
      </c>
      <c r="Z26" s="16">
        <v>7.9310000000000005E-3</v>
      </c>
      <c r="AA26" s="16">
        <v>0.19026999999999999</v>
      </c>
      <c r="AB26" s="16">
        <v>7.4634000000000006E-2</v>
      </c>
      <c r="AC26" s="16">
        <v>1.57135</v>
      </c>
      <c r="AD26" s="16">
        <v>3.6780900000000001</v>
      </c>
      <c r="AE26" s="16">
        <v>19.5931</v>
      </c>
      <c r="AF26" s="16">
        <v>55.33</v>
      </c>
      <c r="AG26" s="16">
        <v>10.9335</v>
      </c>
      <c r="AI26" s="16">
        <v>1.8302950454431033</v>
      </c>
      <c r="AJ26" s="16">
        <v>1.8445862371129125</v>
      </c>
      <c r="AK26" s="16">
        <v>0.99225235915661103</v>
      </c>
      <c r="AL26" s="21">
        <v>2.6154508168395196</v>
      </c>
      <c r="AM26" s="21">
        <v>2.6344470538032265</v>
      </c>
      <c r="AN26">
        <f t="shared" si="3"/>
        <v>1.0072630832288645</v>
      </c>
      <c r="AP26">
        <f t="shared" si="4"/>
        <v>2.8004258141228235</v>
      </c>
    </row>
    <row r="27" spans="1:42" customFormat="1" ht="13.5" customHeight="1" x14ac:dyDescent="0.2">
      <c r="A27" s="16" t="s">
        <v>413</v>
      </c>
      <c r="B27" s="16">
        <v>49.169499999999999</v>
      </c>
      <c r="C27" s="16">
        <v>15.3238</v>
      </c>
      <c r="D27" s="16">
        <v>0.14180300000000001</v>
      </c>
      <c r="E27" s="16">
        <v>1418.0300000000002</v>
      </c>
      <c r="F27" s="16">
        <v>1.876495031543551E-2</v>
      </c>
      <c r="G27" s="16">
        <f t="shared" si="0"/>
        <v>187.6495031543551</v>
      </c>
      <c r="H27" s="16">
        <v>6.5190999999999999E-2</v>
      </c>
      <c r="I27" s="16">
        <v>651.91</v>
      </c>
      <c r="J27" s="16">
        <v>8.4096740018195591E-3</v>
      </c>
      <c r="K27" s="16">
        <f t="shared" si="1"/>
        <v>84.09674001819559</v>
      </c>
      <c r="L27" s="16">
        <v>2.1751928947247325</v>
      </c>
      <c r="M27" s="16">
        <f t="shared" si="5"/>
        <v>8.6267982765777587E-3</v>
      </c>
      <c r="N27" s="16">
        <v>34.7363</v>
      </c>
      <c r="O27" s="16">
        <v>99.436599999999999</v>
      </c>
      <c r="P27" s="16">
        <v>66.418199999999999</v>
      </c>
      <c r="Q27" s="16">
        <v>32.783099999999997</v>
      </c>
      <c r="R27" s="16">
        <v>0.161358</v>
      </c>
      <c r="S27" s="16">
        <v>1418.0291829051</v>
      </c>
      <c r="T27" s="16">
        <v>7.3955000000000007E-2</v>
      </c>
      <c r="U27" s="16">
        <v>651.91191098039997</v>
      </c>
      <c r="V27" s="16">
        <v>99.436599999999999</v>
      </c>
      <c r="W27" s="16">
        <v>2.4708999999999998E-2</v>
      </c>
      <c r="X27" s="16">
        <v>5.5040000000000002E-3</v>
      </c>
      <c r="Y27" s="16">
        <v>8.4930000000000005E-3</v>
      </c>
      <c r="Z27" s="16">
        <v>7.9059999999999998E-3</v>
      </c>
      <c r="AA27" s="16">
        <v>0.19</v>
      </c>
      <c r="AB27" s="16">
        <v>7.4843999999999994E-2</v>
      </c>
      <c r="AC27" s="16">
        <v>3.02338</v>
      </c>
      <c r="AD27" s="16">
        <v>5.8893000000000004</v>
      </c>
      <c r="AE27" s="16">
        <v>19.486599999999999</v>
      </c>
      <c r="AF27" s="16">
        <v>55.2652</v>
      </c>
      <c r="AG27" s="16">
        <v>10.9335</v>
      </c>
      <c r="AI27" s="16">
        <v>1.1172587391614044</v>
      </c>
      <c r="AJ27" s="16">
        <v>0.89717219584259955</v>
      </c>
      <c r="AK27" s="16">
        <v>1.2453113731551897</v>
      </c>
      <c r="AL27" s="21">
        <v>1.6044020703158963</v>
      </c>
      <c r="AM27" s="21">
        <v>1.2876573659521637</v>
      </c>
      <c r="AN27">
        <f t="shared" si="3"/>
        <v>0.80257772647889469</v>
      </c>
      <c r="AP27">
        <f t="shared" si="4"/>
        <v>2.2313528813810657</v>
      </c>
    </row>
    <row r="28" spans="1:42" customFormat="1" ht="13.5" customHeight="1" x14ac:dyDescent="0.2">
      <c r="A28" s="16" t="s">
        <v>412</v>
      </c>
      <c r="B28" s="16">
        <v>48.951500000000003</v>
      </c>
      <c r="C28" s="16">
        <v>15.4453</v>
      </c>
      <c r="D28" s="16">
        <v>0.32532800000000001</v>
      </c>
      <c r="E28" s="16">
        <v>3253.28</v>
      </c>
      <c r="F28" s="16">
        <v>4.293664527149834E-2</v>
      </c>
      <c r="G28" s="16">
        <f t="shared" si="0"/>
        <v>429.36645271498338</v>
      </c>
      <c r="H28" s="16">
        <v>0.104669</v>
      </c>
      <c r="I28" s="16">
        <v>1046.69</v>
      </c>
      <c r="J28" s="16">
        <v>1.346648521822136E-2</v>
      </c>
      <c r="K28" s="16">
        <f t="shared" si="1"/>
        <v>134.66485218221359</v>
      </c>
      <c r="L28" s="16">
        <v>3.1081600091717703</v>
      </c>
      <c r="M28" s="16">
        <f t="shared" si="5"/>
        <v>1.3814168236126185E-2</v>
      </c>
      <c r="N28" s="16">
        <v>34.828800000000001</v>
      </c>
      <c r="O28" s="16">
        <v>99.655600000000007</v>
      </c>
      <c r="P28" s="16">
        <v>66.123800000000003</v>
      </c>
      <c r="Q28" s="16">
        <v>33.042900000000003</v>
      </c>
      <c r="R28" s="16">
        <v>0.37019299999999999</v>
      </c>
      <c r="S28" s="16">
        <v>3253.29067853585</v>
      </c>
      <c r="T28" s="16">
        <v>0.11874</v>
      </c>
      <c r="U28" s="16">
        <v>1046.6908296912</v>
      </c>
      <c r="V28" s="16">
        <v>99.655600000000007</v>
      </c>
      <c r="W28" s="16">
        <v>2.4882999999999999E-2</v>
      </c>
      <c r="X28" s="16">
        <v>5.5269999999999998E-3</v>
      </c>
      <c r="Y28" s="16">
        <v>8.5749999999999993E-3</v>
      </c>
      <c r="Z28" s="16">
        <v>7.9699999999999997E-3</v>
      </c>
      <c r="AA28" s="16">
        <v>0.19072500000000001</v>
      </c>
      <c r="AB28" s="16">
        <v>7.4650999999999995E-2</v>
      </c>
      <c r="AC28" s="16">
        <v>1.43773</v>
      </c>
      <c r="AD28" s="16">
        <v>3.7658700000000001</v>
      </c>
      <c r="AE28" s="16">
        <v>19.486799999999999</v>
      </c>
      <c r="AF28" s="16">
        <v>55.253</v>
      </c>
      <c r="AG28" s="16">
        <v>10.9335</v>
      </c>
      <c r="AI28" s="16">
        <v>1.7938420175988257</v>
      </c>
      <c r="AJ28" s="16">
        <v>2.0583149589859255</v>
      </c>
      <c r="AK28" s="16">
        <v>0.87150997458746626</v>
      </c>
      <c r="AL28" s="21">
        <v>2.5691431985732214</v>
      </c>
      <c r="AM28" s="21">
        <v>2.9463274148742036</v>
      </c>
      <c r="AN28">
        <f t="shared" si="3"/>
        <v>1.1468132319406923</v>
      </c>
      <c r="AP28">
        <f t="shared" si="4"/>
        <v>3.1884077081524742</v>
      </c>
    </row>
    <row r="29" spans="1:42" customFormat="1" ht="13.5" customHeight="1" x14ac:dyDescent="0.2">
      <c r="A29" s="16" t="s">
        <v>411</v>
      </c>
      <c r="B29" s="16">
        <v>49.163899999999998</v>
      </c>
      <c r="C29" s="16">
        <v>15.5029</v>
      </c>
      <c r="D29" s="16">
        <v>0.210725</v>
      </c>
      <c r="E29" s="16">
        <v>2107.25</v>
      </c>
      <c r="F29" s="16">
        <v>2.7714951377620974E-2</v>
      </c>
      <c r="G29" s="16">
        <f t="shared" si="0"/>
        <v>277.14951377620974</v>
      </c>
      <c r="H29" s="16">
        <v>8.1262000000000001E-2</v>
      </c>
      <c r="I29" s="16">
        <v>812.62</v>
      </c>
      <c r="J29" s="16">
        <v>1.0418737192905064E-2</v>
      </c>
      <c r="K29" s="16">
        <f t="shared" si="1"/>
        <v>104.18737192905064</v>
      </c>
      <c r="L29" s="16">
        <v>2.5931554724225343</v>
      </c>
      <c r="M29" s="16">
        <f t="shared" si="5"/>
        <v>1.0687732252216092E-2</v>
      </c>
      <c r="N29" s="16">
        <v>34.950000000000003</v>
      </c>
      <c r="O29" s="16">
        <v>99.908799999999999</v>
      </c>
      <c r="P29" s="16">
        <v>66.410600000000002</v>
      </c>
      <c r="Q29" s="16">
        <v>33.1663</v>
      </c>
      <c r="R29" s="16">
        <v>0.239786</v>
      </c>
      <c r="S29" s="16">
        <v>2107.2617760016997</v>
      </c>
      <c r="T29" s="16">
        <v>9.2187000000000005E-2</v>
      </c>
      <c r="U29" s="16">
        <v>812.62664238456</v>
      </c>
      <c r="V29" s="16">
        <v>99.908799999999999</v>
      </c>
      <c r="W29" s="16">
        <v>2.5205999999999999E-2</v>
      </c>
      <c r="X29" s="16">
        <v>5.5399999999999998E-3</v>
      </c>
      <c r="Y29" s="16">
        <v>8.5299999999999994E-3</v>
      </c>
      <c r="Z29" s="16">
        <v>7.9249999999999998E-3</v>
      </c>
      <c r="AA29" s="16">
        <v>0.19026499999999999</v>
      </c>
      <c r="AB29" s="16">
        <v>7.4476000000000001E-2</v>
      </c>
      <c r="AC29" s="16">
        <v>2.10711</v>
      </c>
      <c r="AD29" s="16">
        <v>4.7722699999999998</v>
      </c>
      <c r="AE29" s="16">
        <v>19.5258</v>
      </c>
      <c r="AF29" s="16">
        <v>55.246200000000002</v>
      </c>
      <c r="AG29" s="16">
        <v>10.9335</v>
      </c>
      <c r="AI29" s="16">
        <v>1.3926873289523714</v>
      </c>
      <c r="AJ29" s="16">
        <v>1.3332342120331147</v>
      </c>
      <c r="AK29" s="16">
        <v>1.0445931527879064</v>
      </c>
      <c r="AL29" s="21">
        <v>1.9876922124160095</v>
      </c>
      <c r="AM29" s="21">
        <v>1.9018095272570115</v>
      </c>
      <c r="AN29">
        <f t="shared" si="3"/>
        <v>0.95679276468331642</v>
      </c>
      <c r="AP29">
        <f t="shared" si="4"/>
        <v>2.6601065814861191</v>
      </c>
    </row>
    <row r="30" spans="1:42" customFormat="1" ht="13.5" customHeight="1" x14ac:dyDescent="0.2">
      <c r="A30" s="16" t="s">
        <v>410</v>
      </c>
      <c r="B30" s="16">
        <v>48.903599999999997</v>
      </c>
      <c r="C30" s="16">
        <v>15.398300000000001</v>
      </c>
      <c r="D30" s="16">
        <v>0.44207600000000002</v>
      </c>
      <c r="E30" s="16">
        <v>4420.76</v>
      </c>
      <c r="F30" s="16">
        <v>5.8429729348203729E-2</v>
      </c>
      <c r="G30" s="16">
        <f t="shared" si="0"/>
        <v>584.29729348203728</v>
      </c>
      <c r="H30" s="16">
        <v>0.13241600000000001</v>
      </c>
      <c r="I30" s="16">
        <v>1324.16</v>
      </c>
      <c r="J30" s="16">
        <v>1.7061095706872819E-2</v>
      </c>
      <c r="K30" s="16">
        <f t="shared" si="1"/>
        <v>170.6109570687282</v>
      </c>
      <c r="L30" s="16">
        <v>3.3385391493475107</v>
      </c>
      <c r="M30" s="16">
        <f t="shared" si="5"/>
        <v>1.7501585793781489E-2</v>
      </c>
      <c r="N30" s="16">
        <v>34.778300000000002</v>
      </c>
      <c r="O30" s="16">
        <v>99.654700000000005</v>
      </c>
      <c r="P30" s="16">
        <v>66.058999999999997</v>
      </c>
      <c r="Q30" s="16">
        <v>32.942399999999999</v>
      </c>
      <c r="R30" s="16">
        <v>0.50304199999999999</v>
      </c>
      <c r="S30" s="16">
        <v>4420.7801052749001</v>
      </c>
      <c r="T30" s="16">
        <v>0.15021699999999999</v>
      </c>
      <c r="U30" s="16">
        <v>1324.1599828509598</v>
      </c>
      <c r="V30" s="16">
        <v>99.654700000000005</v>
      </c>
      <c r="W30" s="16">
        <v>2.5337999999999999E-2</v>
      </c>
      <c r="X30" s="16">
        <v>5.5750000000000001E-3</v>
      </c>
      <c r="Y30" s="16">
        <v>8.541E-3</v>
      </c>
      <c r="Z30" s="16">
        <v>7.9649999999999999E-3</v>
      </c>
      <c r="AA30" s="16">
        <v>0.190634</v>
      </c>
      <c r="AB30" s="16">
        <v>7.4737999999999999E-2</v>
      </c>
      <c r="AC30" s="16">
        <v>1.10243</v>
      </c>
      <c r="AD30" s="16">
        <v>3.0128300000000001</v>
      </c>
      <c r="AE30" s="16">
        <v>19.5258</v>
      </c>
      <c r="AF30" s="16">
        <v>55.234299999999998</v>
      </c>
      <c r="AG30" s="16">
        <v>10.930999999999999</v>
      </c>
      <c r="AI30" s="16">
        <v>2.2693766502246713</v>
      </c>
      <c r="AJ30" s="16">
        <v>2.796966888213317</v>
      </c>
      <c r="AK30" s="16">
        <v>0.81137058139230722</v>
      </c>
      <c r="AL30" s="21">
        <v>3.2549248957857198</v>
      </c>
      <c r="AM30" s="21">
        <v>4.0094681904869027</v>
      </c>
      <c r="AN30">
        <f t="shared" si="3"/>
        <v>1.2318158848083163</v>
      </c>
      <c r="AP30">
        <f t="shared" si="4"/>
        <v>3.4247348676829792</v>
      </c>
    </row>
    <row r="31" spans="1:42" customFormat="1" ht="13.5" customHeight="1" x14ac:dyDescent="0.2">
      <c r="A31" s="16" t="s">
        <v>409</v>
      </c>
      <c r="B31" s="16">
        <v>48.990600000000001</v>
      </c>
      <c r="C31" s="16">
        <v>15.4405</v>
      </c>
      <c r="D31" s="16">
        <v>0.21479200000000001</v>
      </c>
      <c r="E31" s="16">
        <v>2147.92</v>
      </c>
      <c r="F31" s="16">
        <v>2.835665241615724E-2</v>
      </c>
      <c r="G31" s="16">
        <f t="shared" si="0"/>
        <v>283.56652416157237</v>
      </c>
      <c r="H31" s="16">
        <v>7.8479999999999994E-2</v>
      </c>
      <c r="I31" s="16">
        <v>784.8</v>
      </c>
      <c r="J31" s="16">
        <v>1.0100092943087568E-2</v>
      </c>
      <c r="K31" s="16">
        <f t="shared" si="1"/>
        <v>101.00092943087567</v>
      </c>
      <c r="L31" s="16">
        <v>2.7369011213047911</v>
      </c>
      <c r="M31" s="16">
        <f t="shared" si="5"/>
        <v>1.0360861119687977E-2</v>
      </c>
      <c r="N31" s="16">
        <v>34.818399999999997</v>
      </c>
      <c r="O31" s="16">
        <v>99.542699999999996</v>
      </c>
      <c r="P31" s="16">
        <v>66.176500000000004</v>
      </c>
      <c r="Q31" s="16">
        <v>33.032800000000002</v>
      </c>
      <c r="R31" s="16">
        <v>0.24441399999999999</v>
      </c>
      <c r="S31" s="16">
        <v>2147.9330724882998</v>
      </c>
      <c r="T31" s="16">
        <v>8.9030999999999999E-2</v>
      </c>
      <c r="U31" s="16">
        <v>784.80656272727992</v>
      </c>
      <c r="V31" s="16">
        <v>99.542699999999996</v>
      </c>
      <c r="W31" s="16">
        <v>2.4768999999999999E-2</v>
      </c>
      <c r="X31" s="16">
        <v>5.5859999999999998E-3</v>
      </c>
      <c r="Y31" s="16">
        <v>8.4910000000000003E-3</v>
      </c>
      <c r="Z31" s="16">
        <v>7.9240000000000005E-3</v>
      </c>
      <c r="AA31" s="16">
        <v>0.190551</v>
      </c>
      <c r="AB31" s="16">
        <v>7.4674000000000004E-2</v>
      </c>
      <c r="AC31" s="16">
        <v>2.0633900000000001</v>
      </c>
      <c r="AD31" s="16">
        <v>4.9344299999999999</v>
      </c>
      <c r="AE31" s="16">
        <v>19.658799999999999</v>
      </c>
      <c r="AF31" s="16">
        <v>55.1646</v>
      </c>
      <c r="AG31" s="16">
        <v>10.929</v>
      </c>
      <c r="AI31" s="16">
        <v>1.3450087565674251</v>
      </c>
      <c r="AJ31" s="16">
        <v>1.3589656797770402</v>
      </c>
      <c r="AK31" s="16">
        <v>0.98972974563132099</v>
      </c>
      <c r="AL31" s="21">
        <v>1.9269010932845385</v>
      </c>
      <c r="AM31" s="21">
        <v>1.9458432739560734</v>
      </c>
      <c r="AN31">
        <f t="shared" si="3"/>
        <v>1.0098303855540642</v>
      </c>
      <c r="AP31">
        <f t="shared" si="4"/>
        <v>2.8075635121322651</v>
      </c>
    </row>
    <row r="32" spans="1:42" customFormat="1" ht="13.5" customHeight="1" x14ac:dyDescent="0.2">
      <c r="A32" s="16" t="s">
        <v>408</v>
      </c>
      <c r="B32" s="16">
        <v>48.987699999999997</v>
      </c>
      <c r="C32" s="16">
        <v>15.5024</v>
      </c>
      <c r="D32" s="16">
        <v>0.18792600000000001</v>
      </c>
      <c r="E32" s="16">
        <v>1879.26</v>
      </c>
      <c r="F32" s="16">
        <v>2.4762722781263923E-2</v>
      </c>
      <c r="G32" s="16">
        <f t="shared" si="0"/>
        <v>247.62722781263923</v>
      </c>
      <c r="H32" s="16">
        <v>8.2087999999999994E-2</v>
      </c>
      <c r="I32" s="16">
        <v>820.88</v>
      </c>
      <c r="J32" s="16">
        <v>1.0544371980269812E-2</v>
      </c>
      <c r="K32" s="16">
        <f t="shared" si="1"/>
        <v>105.44371980269811</v>
      </c>
      <c r="L32" s="16">
        <v>2.2893236526654324</v>
      </c>
      <c r="M32" s="16">
        <f t="shared" si="5"/>
        <v>1.0816610727990766E-2</v>
      </c>
      <c r="N32" s="16">
        <v>34.884599999999999</v>
      </c>
      <c r="O32" s="16">
        <v>99.6447</v>
      </c>
      <c r="P32" s="16">
        <v>66.172600000000003</v>
      </c>
      <c r="Q32" s="16">
        <v>33.165199999999999</v>
      </c>
      <c r="R32" s="16">
        <v>0.21384300000000001</v>
      </c>
      <c r="S32" s="16">
        <v>1879.2722676283499</v>
      </c>
      <c r="T32" s="16">
        <v>9.3123999999999998E-2</v>
      </c>
      <c r="U32" s="16">
        <v>820.88627946911993</v>
      </c>
      <c r="V32" s="16">
        <v>99.6447</v>
      </c>
      <c r="W32" s="16">
        <v>2.4858999999999999E-2</v>
      </c>
      <c r="X32" s="16">
        <v>5.5849999999999997E-3</v>
      </c>
      <c r="Y32" s="16">
        <v>8.5400000000000007E-3</v>
      </c>
      <c r="Z32" s="16">
        <v>7.9139999999999992E-3</v>
      </c>
      <c r="AA32" s="16">
        <v>0.190583</v>
      </c>
      <c r="AB32" s="16">
        <v>7.4512999999999996E-2</v>
      </c>
      <c r="AC32" s="16">
        <v>2.3412199999999999</v>
      </c>
      <c r="AD32" s="16">
        <v>4.72011</v>
      </c>
      <c r="AE32" s="16">
        <v>19.660699999999999</v>
      </c>
      <c r="AF32" s="16">
        <v>55.152799999999999</v>
      </c>
      <c r="AG32" s="16">
        <v>10.929</v>
      </c>
      <c r="AI32" s="16">
        <v>1.4068435118387717</v>
      </c>
      <c r="AJ32" s="16">
        <v>1.188987412649354</v>
      </c>
      <c r="AK32" s="16">
        <v>1.1832282637071667</v>
      </c>
      <c r="AL32" s="21">
        <v>2.0116608838422843</v>
      </c>
      <c r="AM32" s="21">
        <v>1.6992265822360058</v>
      </c>
      <c r="AN32">
        <f t="shared" si="3"/>
        <v>0.84468838455041828</v>
      </c>
      <c r="AP32">
        <f t="shared" si="4"/>
        <v>2.3484303121702172</v>
      </c>
    </row>
    <row r="33" spans="1:42" customFormat="1" ht="13.5" customHeight="1" x14ac:dyDescent="0.2">
      <c r="A33" s="16" t="s">
        <v>407</v>
      </c>
      <c r="B33" s="16">
        <v>49.292499999999997</v>
      </c>
      <c r="C33" s="16">
        <v>14.9514</v>
      </c>
      <c r="D33" s="16">
        <v>0.54327899999999996</v>
      </c>
      <c r="E33" s="16">
        <v>5432.79</v>
      </c>
      <c r="F33" s="16">
        <v>7.2546362161136538E-2</v>
      </c>
      <c r="G33" s="16">
        <f t="shared" si="0"/>
        <v>725.4636216113654</v>
      </c>
      <c r="H33" s="16">
        <v>0.16116800000000001</v>
      </c>
      <c r="I33" s="16">
        <v>1611.68</v>
      </c>
      <c r="J33" s="16">
        <v>2.0979786104090282E-2</v>
      </c>
      <c r="K33" s="16">
        <f t="shared" si="1"/>
        <v>209.79786104090283</v>
      </c>
      <c r="L33" s="16">
        <v>3.3708862801548691</v>
      </c>
      <c r="M33" s="16">
        <f t="shared" si="5"/>
        <v>2.1521450482691315E-2</v>
      </c>
      <c r="N33" s="16">
        <v>34.423299999999998</v>
      </c>
      <c r="O33" s="16">
        <v>99.371600000000001</v>
      </c>
      <c r="P33" s="16">
        <v>66.584299999999999</v>
      </c>
      <c r="Q33" s="16">
        <v>31.9863</v>
      </c>
      <c r="R33" s="16">
        <v>0.618201</v>
      </c>
      <c r="S33" s="16">
        <v>5432.8081588834502</v>
      </c>
      <c r="T33" s="16">
        <v>0.182835</v>
      </c>
      <c r="U33" s="16">
        <v>1611.6870291947998</v>
      </c>
      <c r="V33" s="16">
        <v>99.371600000000001</v>
      </c>
      <c r="W33" s="16">
        <v>2.4702000000000002E-2</v>
      </c>
      <c r="X33" s="16">
        <v>5.6150000000000002E-3</v>
      </c>
      <c r="Y33" s="16">
        <v>8.5509999999999996E-3</v>
      </c>
      <c r="Z33" s="16">
        <v>7.9539999999999993E-3</v>
      </c>
      <c r="AA33" s="16">
        <v>0.18965199999999999</v>
      </c>
      <c r="AB33" s="16">
        <v>7.5986999999999999E-2</v>
      </c>
      <c r="AC33" s="16">
        <v>0.93055200000000005</v>
      </c>
      <c r="AD33" s="16">
        <v>2.5047100000000002</v>
      </c>
      <c r="AE33" s="16">
        <v>19.9391</v>
      </c>
      <c r="AF33" s="16">
        <v>57.305100000000003</v>
      </c>
      <c r="AG33" s="16">
        <v>10.941000000000001</v>
      </c>
      <c r="AI33" s="16">
        <v>2.7621352099701681</v>
      </c>
      <c r="AJ33" s="16">
        <v>3.4372672890218934</v>
      </c>
      <c r="AK33" s="16">
        <v>0.80358464376395922</v>
      </c>
      <c r="AL33" s="21">
        <v>4.0025347299912308</v>
      </c>
      <c r="AM33" s="21">
        <v>4.9781564054012133</v>
      </c>
      <c r="AN33">
        <f t="shared" si="3"/>
        <v>1.2437509581365007</v>
      </c>
      <c r="AP33">
        <f t="shared" si="4"/>
        <v>3.4579171494504743</v>
      </c>
    </row>
    <row r="34" spans="1:42" customFormat="1" ht="13.5" customHeight="1" x14ac:dyDescent="0.2">
      <c r="A34" s="16" t="s">
        <v>406</v>
      </c>
      <c r="B34" s="16">
        <v>49.510399999999997</v>
      </c>
      <c r="C34" s="16">
        <v>15.4528</v>
      </c>
      <c r="D34" s="16">
        <v>0.22605900000000001</v>
      </c>
      <c r="E34" s="16">
        <v>2260.59</v>
      </c>
      <c r="F34" s="16">
        <v>2.9675105870989951E-2</v>
      </c>
      <c r="G34" s="16">
        <f t="shared" si="0"/>
        <v>296.7510587098995</v>
      </c>
      <c r="H34" s="16">
        <v>8.1417000000000003E-2</v>
      </c>
      <c r="I34" s="16">
        <v>814.17000000000007</v>
      </c>
      <c r="J34" s="16">
        <v>1.0418737320094571E-2</v>
      </c>
      <c r="K34" s="16">
        <f t="shared" si="1"/>
        <v>104.18737320094571</v>
      </c>
      <c r="L34" s="16">
        <v>2.7765577213604038</v>
      </c>
      <c r="M34" s="16">
        <f t="shared" si="5"/>
        <v>1.0687732382689425E-2</v>
      </c>
      <c r="N34" s="16">
        <v>35.0167</v>
      </c>
      <c r="O34" s="16">
        <v>100.28700000000001</v>
      </c>
      <c r="P34" s="16">
        <v>66.878600000000006</v>
      </c>
      <c r="Q34" s="16">
        <v>33.059100000000001</v>
      </c>
      <c r="R34" s="16">
        <v>0.25723499999999999</v>
      </c>
      <c r="S34" s="16">
        <v>2260.6052186107499</v>
      </c>
      <c r="T34" s="16">
        <v>9.2362E-2</v>
      </c>
      <c r="U34" s="16">
        <v>814.16926403855996</v>
      </c>
      <c r="V34" s="16">
        <v>100.28700000000001</v>
      </c>
      <c r="W34" s="16">
        <v>2.4919E-2</v>
      </c>
      <c r="X34" s="16">
        <v>5.5900000000000004E-3</v>
      </c>
      <c r="Y34" s="16">
        <v>8.5380000000000005E-3</v>
      </c>
      <c r="Z34" s="16">
        <v>7.9830000000000005E-3</v>
      </c>
      <c r="AA34" s="16">
        <v>0.18945000000000001</v>
      </c>
      <c r="AB34" s="16">
        <v>7.4636999999999995E-2</v>
      </c>
      <c r="AC34" s="16">
        <v>1.9789699999999999</v>
      </c>
      <c r="AD34" s="16">
        <v>4.7960000000000003</v>
      </c>
      <c r="AE34" s="16">
        <v>19.939900000000002</v>
      </c>
      <c r="AF34" s="16">
        <v>57.312399999999997</v>
      </c>
      <c r="AG34" s="16">
        <v>10.941000000000001</v>
      </c>
      <c r="AI34" s="16">
        <v>1.3953437555230641</v>
      </c>
      <c r="AJ34" s="16">
        <v>1.4302507663447332</v>
      </c>
      <c r="AK34" s="16">
        <v>0.9755937828225183</v>
      </c>
      <c r="AL34" s="21">
        <v>1.9876922366812912</v>
      </c>
      <c r="AM34" s="21">
        <v>2.0363160049914404</v>
      </c>
      <c r="AN34">
        <f t="shared" si="3"/>
        <v>1.0244624230113877</v>
      </c>
      <c r="AP34">
        <f t="shared" si="4"/>
        <v>2.8482439819032299</v>
      </c>
    </row>
    <row r="35" spans="1:42" customFormat="1" ht="13.5" customHeight="1" x14ac:dyDescent="0.2">
      <c r="A35" s="16" t="s">
        <v>405</v>
      </c>
      <c r="B35" s="16">
        <v>49.112699999999997</v>
      </c>
      <c r="C35" s="16">
        <v>15.416700000000001</v>
      </c>
      <c r="D35" s="16">
        <v>0.16905300000000001</v>
      </c>
      <c r="E35" s="16">
        <v>1690.5300000000002</v>
      </c>
      <c r="F35" s="16">
        <v>2.2312907825057675E-2</v>
      </c>
      <c r="G35" s="16">
        <f t="shared" si="0"/>
        <v>223.12907825057675</v>
      </c>
      <c r="H35" s="16">
        <v>7.0374999999999993E-2</v>
      </c>
      <c r="I35" s="16">
        <v>703.74999999999989</v>
      </c>
      <c r="J35" s="16">
        <v>9.054849056204177E-3</v>
      </c>
      <c r="K35" s="16">
        <f t="shared" si="1"/>
        <v>90.548490562041763</v>
      </c>
      <c r="L35" s="16">
        <v>2.4021740674955603</v>
      </c>
      <c r="M35" s="16">
        <f t="shared" si="5"/>
        <v>9.2886307145595374E-3</v>
      </c>
      <c r="N35" s="16">
        <v>34.826700000000002</v>
      </c>
      <c r="O35" s="16">
        <v>99.595600000000005</v>
      </c>
      <c r="P35" s="16">
        <v>66.341499999999996</v>
      </c>
      <c r="Q35" s="16">
        <v>32.981900000000003</v>
      </c>
      <c r="R35" s="16">
        <v>0.19236700000000001</v>
      </c>
      <c r="S35" s="16">
        <v>1690.53917269615</v>
      </c>
      <c r="T35" s="16">
        <v>7.9836000000000004E-2</v>
      </c>
      <c r="U35" s="16">
        <v>703.75281353568005</v>
      </c>
      <c r="V35" s="16">
        <v>99.595600000000005</v>
      </c>
      <c r="W35" s="16">
        <v>2.3924000000000001E-2</v>
      </c>
      <c r="X35" s="16">
        <v>5.5129999999999997E-3</v>
      </c>
      <c r="Y35" s="16">
        <v>8.5030000000000001E-3</v>
      </c>
      <c r="Z35" s="16">
        <v>7.9260000000000008E-3</v>
      </c>
      <c r="AA35" s="16">
        <v>0.190084</v>
      </c>
      <c r="AB35" s="16">
        <v>7.4653999999999998E-2</v>
      </c>
      <c r="AC35" s="16">
        <v>2.57097</v>
      </c>
      <c r="AD35" s="16">
        <v>5.4822499999999996</v>
      </c>
      <c r="AE35" s="16">
        <v>20.0518</v>
      </c>
      <c r="AF35" s="16">
        <v>57.5657</v>
      </c>
      <c r="AG35" s="16">
        <v>10.941000000000001</v>
      </c>
      <c r="AI35" s="16">
        <v>1.2061033542741149</v>
      </c>
      <c r="AJ35" s="16">
        <v>1.0695799893075533</v>
      </c>
      <c r="AK35" s="16">
        <v>1.1276420336313013</v>
      </c>
      <c r="AL35" s="21">
        <v>1.7274889096805242</v>
      </c>
      <c r="AM35" s="21">
        <v>1.5311194345723143</v>
      </c>
      <c r="AN35">
        <f t="shared" si="3"/>
        <v>0.88632663630556918</v>
      </c>
      <c r="AP35">
        <f t="shared" si="4"/>
        <v>2.4641943434462199</v>
      </c>
    </row>
    <row r="36" spans="1:42" customFormat="1" ht="13.5" customHeight="1" x14ac:dyDescent="0.2">
      <c r="A36" s="16" t="s">
        <v>404</v>
      </c>
      <c r="B36" s="16">
        <v>48.7622</v>
      </c>
      <c r="C36" s="16">
        <v>15.3018</v>
      </c>
      <c r="D36" s="16">
        <v>0.48782900000000001</v>
      </c>
      <c r="E36" s="16">
        <v>4878.29</v>
      </c>
      <c r="F36" s="16">
        <v>6.4756858252804944E-2</v>
      </c>
      <c r="G36" s="16">
        <f t="shared" si="0"/>
        <v>647.56858252804943</v>
      </c>
      <c r="H36" s="16">
        <v>0.153838</v>
      </c>
      <c r="I36" s="16">
        <v>1538.38</v>
      </c>
      <c r="J36" s="16">
        <v>1.9907251315129725E-2</v>
      </c>
      <c r="K36" s="16">
        <f t="shared" si="1"/>
        <v>199.07251315129724</v>
      </c>
      <c r="L36" s="16">
        <v>3.1710565659979975</v>
      </c>
      <c r="M36" s="16">
        <f t="shared" si="5"/>
        <v>2.0421224568229868E-2</v>
      </c>
      <c r="N36" s="16">
        <v>34.628</v>
      </c>
      <c r="O36" s="16">
        <v>99.333699999999993</v>
      </c>
      <c r="P36" s="16">
        <v>65.867900000000006</v>
      </c>
      <c r="Q36" s="16">
        <v>32.7361</v>
      </c>
      <c r="R36" s="16">
        <v>0.55510499999999996</v>
      </c>
      <c r="S36" s="16">
        <v>4878.3146145622495</v>
      </c>
      <c r="T36" s="16">
        <v>0.17452000000000001</v>
      </c>
      <c r="U36" s="16">
        <v>1538.3904631775999</v>
      </c>
      <c r="V36" s="16">
        <v>99.333699999999993</v>
      </c>
      <c r="W36" s="16">
        <v>2.4406000000000001E-2</v>
      </c>
      <c r="X36" s="16">
        <v>5.5079999999999999E-3</v>
      </c>
      <c r="Y36" s="16">
        <v>8.5210000000000008E-3</v>
      </c>
      <c r="Z36" s="16">
        <v>7.9080000000000001E-3</v>
      </c>
      <c r="AA36" s="16">
        <v>0.190663</v>
      </c>
      <c r="AB36" s="16">
        <v>7.4943999999999997E-2</v>
      </c>
      <c r="AC36" s="16">
        <v>1.0139899999999999</v>
      </c>
      <c r="AD36" s="16">
        <v>2.60215</v>
      </c>
      <c r="AE36" s="16">
        <v>20.4361</v>
      </c>
      <c r="AF36" s="16">
        <v>57.763599999999997</v>
      </c>
      <c r="AG36" s="16">
        <v>10.936500000000001</v>
      </c>
      <c r="AI36" s="16">
        <v>2.6365119405303208</v>
      </c>
      <c r="AJ36" s="16">
        <v>3.08644115516385</v>
      </c>
      <c r="AK36" s="16">
        <v>0.85422394530970935</v>
      </c>
      <c r="AL36" s="21">
        <v>3.7979159736016461</v>
      </c>
      <c r="AM36" s="21">
        <v>4.4436379592518627</v>
      </c>
      <c r="AN36">
        <f t="shared" si="3"/>
        <v>1.170020082102518</v>
      </c>
      <c r="AP36">
        <f t="shared" si="4"/>
        <v>3.2529281530488863</v>
      </c>
    </row>
    <row r="37" spans="1:42" customFormat="1" ht="13.5" customHeight="1" x14ac:dyDescent="0.2">
      <c r="A37" s="16" t="s">
        <v>403</v>
      </c>
      <c r="B37" s="16">
        <v>48.797600000000003</v>
      </c>
      <c r="C37" s="16">
        <v>15.257199999999999</v>
      </c>
      <c r="D37" s="16">
        <v>0.71475500000000003</v>
      </c>
      <c r="E37" s="16">
        <v>7147.55</v>
      </c>
      <c r="F37" s="16">
        <v>9.4879027305227764E-2</v>
      </c>
      <c r="G37" s="16">
        <f t="shared" si="0"/>
        <v>948.7902730522776</v>
      </c>
      <c r="H37" s="16">
        <v>0.20990200000000001</v>
      </c>
      <c r="I37" s="16">
        <v>2099.02</v>
      </c>
      <c r="J37" s="16">
        <v>2.7161835594961881E-2</v>
      </c>
      <c r="K37" s="16">
        <f t="shared" si="1"/>
        <v>271.61835594961883</v>
      </c>
      <c r="L37" s="16">
        <v>3.4051843241131579</v>
      </c>
      <c r="M37" s="16">
        <f t="shared" si="5"/>
        <v>2.7863110561551743E-2</v>
      </c>
      <c r="N37" s="16">
        <v>34.628399999999999</v>
      </c>
      <c r="O37" s="16">
        <v>99.607799999999997</v>
      </c>
      <c r="P37" s="16">
        <v>65.915899999999993</v>
      </c>
      <c r="Q37" s="16">
        <v>32.640500000000003</v>
      </c>
      <c r="R37" s="16">
        <v>0.81332599999999999</v>
      </c>
      <c r="S37" s="16">
        <v>7147.5848933146999</v>
      </c>
      <c r="T37" s="16">
        <v>0.23812</v>
      </c>
      <c r="U37" s="16">
        <v>2099.0232471456002</v>
      </c>
      <c r="V37" s="16">
        <v>99.607799999999997</v>
      </c>
      <c r="W37" s="16">
        <v>2.3393000000000001E-2</v>
      </c>
      <c r="X37" s="16">
        <v>5.5389999999999997E-3</v>
      </c>
      <c r="Y37" s="16">
        <v>8.5089999999999992E-3</v>
      </c>
      <c r="Z37" s="16">
        <v>7.9399999999999991E-3</v>
      </c>
      <c r="AA37" s="16">
        <v>0.19059999999999999</v>
      </c>
      <c r="AB37" s="16">
        <v>7.5165999999999997E-2</v>
      </c>
      <c r="AC37" s="16">
        <v>0.745035</v>
      </c>
      <c r="AD37" s="16">
        <v>1.9611799999999999</v>
      </c>
      <c r="AE37" s="16">
        <v>20.436299999999999</v>
      </c>
      <c r="AF37" s="16">
        <v>57.7699</v>
      </c>
      <c r="AG37" s="16">
        <v>10.936500000000001</v>
      </c>
      <c r="AI37" s="16">
        <v>3.5973500002677841</v>
      </c>
      <c r="AJ37" s="16">
        <v>4.5221773364419455</v>
      </c>
      <c r="AK37" s="16">
        <v>0.7954906967664791</v>
      </c>
      <c r="AL37" s="21">
        <v>5.181949413581072</v>
      </c>
      <c r="AM37" s="21">
        <v>6.5106315940233568</v>
      </c>
      <c r="AN37">
        <f t="shared" si="3"/>
        <v>1.2564058570236172</v>
      </c>
      <c r="AP37">
        <f t="shared" si="4"/>
        <v>3.4931007138128178</v>
      </c>
    </row>
    <row r="38" spans="1:42" customFormat="1" ht="13.5" customHeight="1" x14ac:dyDescent="0.2">
      <c r="A38" s="16" t="s">
        <v>402</v>
      </c>
      <c r="B38" s="16">
        <v>49.253999999999998</v>
      </c>
      <c r="C38" s="16">
        <v>15.3506</v>
      </c>
      <c r="D38" s="16">
        <v>0.23238300000000001</v>
      </c>
      <c r="E38" s="16">
        <v>2323.83</v>
      </c>
      <c r="F38" s="16">
        <v>3.068223727083209E-2</v>
      </c>
      <c r="G38" s="16">
        <f t="shared" si="0"/>
        <v>306.82237270832093</v>
      </c>
      <c r="H38" s="16">
        <v>0.108235</v>
      </c>
      <c r="I38" s="16">
        <v>1082.3499999999999</v>
      </c>
      <c r="J38" s="16">
        <v>1.3930923568314098E-2</v>
      </c>
      <c r="K38" s="16">
        <f t="shared" si="1"/>
        <v>139.309235683141</v>
      </c>
      <c r="L38" s="16">
        <v>2.1470226821268539</v>
      </c>
      <c r="M38" s="16">
        <f t="shared" si="5"/>
        <v>1.429059763841809E-2</v>
      </c>
      <c r="N38" s="16">
        <v>34.814700000000002</v>
      </c>
      <c r="O38" s="16">
        <v>99.759900000000002</v>
      </c>
      <c r="P38" s="16">
        <v>66.532300000000006</v>
      </c>
      <c r="Q38" s="16">
        <v>32.840400000000002</v>
      </c>
      <c r="R38" s="16">
        <v>0.26443</v>
      </c>
      <c r="S38" s="16">
        <v>2323.8355509835001</v>
      </c>
      <c r="T38" s="16">
        <v>0.12278500000000001</v>
      </c>
      <c r="U38" s="16">
        <v>1082.3474273508</v>
      </c>
      <c r="V38" s="16">
        <v>99.759900000000002</v>
      </c>
      <c r="W38" s="16">
        <v>2.3399E-2</v>
      </c>
      <c r="X38" s="16">
        <v>5.4720000000000003E-3</v>
      </c>
      <c r="Y38" s="16">
        <v>8.5339999999999999E-3</v>
      </c>
      <c r="Z38" s="16">
        <v>7.9220000000000002E-3</v>
      </c>
      <c r="AA38" s="16">
        <v>0.18976999999999999</v>
      </c>
      <c r="AB38" s="16">
        <v>7.4857000000000007E-2</v>
      </c>
      <c r="AC38" s="16">
        <v>1.9298900000000001</v>
      </c>
      <c r="AD38" s="16">
        <v>3.6282000000000001</v>
      </c>
      <c r="AE38" s="16">
        <v>20.436399999999999</v>
      </c>
      <c r="AF38" s="16">
        <v>57.784799999999997</v>
      </c>
      <c r="AG38" s="16">
        <v>10.936500000000001</v>
      </c>
      <c r="AI38" s="16">
        <v>1.854956966960694</v>
      </c>
      <c r="AJ38" s="16">
        <v>1.470262028211609</v>
      </c>
      <c r="AK38" s="16">
        <v>1.2616505978985382</v>
      </c>
      <c r="AL38" s="21">
        <v>2.6577489935495389</v>
      </c>
      <c r="AM38" s="21">
        <v>2.1054257091840332</v>
      </c>
      <c r="AN38">
        <f t="shared" si="3"/>
        <v>0.79218380452555304</v>
      </c>
      <c r="AP38">
        <f t="shared" si="4"/>
        <v>2.2024553591420797</v>
      </c>
    </row>
    <row r="39" spans="1:42" customFormat="1" ht="13.5" customHeight="1" x14ac:dyDescent="0.2">
      <c r="A39" s="16" t="s">
        <v>401</v>
      </c>
      <c r="B39" s="16">
        <v>49.272799999999997</v>
      </c>
      <c r="C39" s="16">
        <v>15.244199999999999</v>
      </c>
      <c r="D39" s="16">
        <v>0.318689</v>
      </c>
      <c r="E39" s="16">
        <v>3186.89</v>
      </c>
      <c r="F39" s="16">
        <v>4.2196508102186982E-2</v>
      </c>
      <c r="G39" s="16">
        <f t="shared" si="0"/>
        <v>421.96508102186982</v>
      </c>
      <c r="H39" s="16">
        <v>0.141933</v>
      </c>
      <c r="I39" s="16">
        <v>1419.33</v>
      </c>
      <c r="J39" s="16">
        <v>1.8319867999193471E-2</v>
      </c>
      <c r="K39" s="16">
        <f t="shared" si="1"/>
        <v>183.19867999193471</v>
      </c>
      <c r="L39" s="16">
        <v>2.245348157229115</v>
      </c>
      <c r="M39" s="16">
        <f t="shared" si="5"/>
        <v>1.8792857564797358E-2</v>
      </c>
      <c r="N39" s="16">
        <v>34.716500000000003</v>
      </c>
      <c r="O39" s="16">
        <v>99.694100000000006</v>
      </c>
      <c r="P39" s="16">
        <v>66.557699999999997</v>
      </c>
      <c r="Q39" s="16">
        <v>32.6128</v>
      </c>
      <c r="R39" s="16">
        <v>0.36263899999999999</v>
      </c>
      <c r="S39" s="16">
        <v>3186.9054206145497</v>
      </c>
      <c r="T39" s="16">
        <v>0.16101399999999999</v>
      </c>
      <c r="U39" s="16">
        <v>1419.3353314123196</v>
      </c>
      <c r="V39" s="16">
        <v>99.694100000000006</v>
      </c>
      <c r="W39" s="16">
        <v>2.3446000000000002E-2</v>
      </c>
      <c r="X39" s="16">
        <v>5.5149999999999999E-3</v>
      </c>
      <c r="Y39" s="16">
        <v>8.5360000000000002E-3</v>
      </c>
      <c r="Z39" s="16">
        <v>7.8630000000000002E-3</v>
      </c>
      <c r="AA39" s="16">
        <v>0.18967100000000001</v>
      </c>
      <c r="AB39" s="16">
        <v>7.5167999999999999E-2</v>
      </c>
      <c r="AC39" s="16">
        <v>1.45892</v>
      </c>
      <c r="AD39" s="16">
        <v>2.7917800000000002</v>
      </c>
      <c r="AE39" s="16">
        <v>20.386099999999999</v>
      </c>
      <c r="AF39" s="16">
        <v>57.951900000000002</v>
      </c>
      <c r="AG39" s="16">
        <v>10.9335</v>
      </c>
      <c r="AI39" s="16">
        <v>2.4324812416651933</v>
      </c>
      <c r="AJ39" s="16">
        <v>2.0163107262955098</v>
      </c>
      <c r="AK39" s="16">
        <v>1.206401974627342</v>
      </c>
      <c r="AL39" s="21">
        <v>3.4950741419299312</v>
      </c>
      <c r="AM39" s="21">
        <v>2.89553894691355</v>
      </c>
      <c r="AN39">
        <f t="shared" si="3"/>
        <v>0.82846281060998428</v>
      </c>
      <c r="AP39">
        <f t="shared" si="4"/>
        <v>2.303319440077007</v>
      </c>
    </row>
    <row r="40" spans="1:42" customFormat="1" ht="13.5" customHeight="1" x14ac:dyDescent="0.2">
      <c r="A40" s="16" t="s">
        <v>400</v>
      </c>
      <c r="B40" s="16">
        <v>49.051200000000001</v>
      </c>
      <c r="C40" s="16">
        <v>15.135400000000001</v>
      </c>
      <c r="D40" s="16">
        <v>0.26327400000000001</v>
      </c>
      <c r="E40" s="16">
        <v>2632.7400000000002</v>
      </c>
      <c r="F40" s="16">
        <v>3.5075852915171443E-2</v>
      </c>
      <c r="G40" s="16">
        <f t="shared" si="0"/>
        <v>350.75852915171441</v>
      </c>
      <c r="H40" s="16">
        <v>0.103579</v>
      </c>
      <c r="I40" s="16">
        <v>1035.79</v>
      </c>
      <c r="J40" s="16">
        <v>1.3452453520177947E-2</v>
      </c>
      <c r="K40" s="16">
        <f t="shared" si="1"/>
        <v>134.52453520177949</v>
      </c>
      <c r="L40" s="16">
        <v>2.5417700499135929</v>
      </c>
      <c r="M40" s="16">
        <f t="shared" si="5"/>
        <v>1.3799774262177588E-2</v>
      </c>
      <c r="N40" s="16">
        <v>34.502099999999999</v>
      </c>
      <c r="O40" s="16">
        <v>99.055599999999998</v>
      </c>
      <c r="P40" s="16">
        <v>66.258399999999995</v>
      </c>
      <c r="Q40" s="16">
        <v>32.380099999999999</v>
      </c>
      <c r="R40" s="16">
        <v>0.29958099999999999</v>
      </c>
      <c r="S40" s="16">
        <v>2632.7458238444497</v>
      </c>
      <c r="T40" s="16">
        <v>0.117503</v>
      </c>
      <c r="U40" s="16">
        <v>1035.78669834264</v>
      </c>
      <c r="V40" s="16">
        <v>99.055599999999998</v>
      </c>
      <c r="W40" s="16">
        <v>2.3234999999999999E-2</v>
      </c>
      <c r="X40" s="16">
        <v>5.5009999999999998E-3</v>
      </c>
      <c r="Y40" s="16">
        <v>8.515E-3</v>
      </c>
      <c r="Z40" s="16">
        <v>7.953E-3</v>
      </c>
      <c r="AA40" s="16">
        <v>0.19007399999999999</v>
      </c>
      <c r="AB40" s="16">
        <v>7.5439000000000006E-2</v>
      </c>
      <c r="AC40" s="16">
        <v>1.72295</v>
      </c>
      <c r="AD40" s="16">
        <v>3.7960799999999999</v>
      </c>
      <c r="AE40" s="16">
        <v>20.3874</v>
      </c>
      <c r="AF40" s="16">
        <v>57.963999999999999</v>
      </c>
      <c r="AG40" s="16">
        <v>10.9335</v>
      </c>
      <c r="AI40" s="16">
        <v>1.7751613404242779</v>
      </c>
      <c r="AJ40" s="16">
        <v>1.665706033640082</v>
      </c>
      <c r="AK40" s="16">
        <v>1.0657110585983784</v>
      </c>
      <c r="AL40" s="21">
        <v>2.5664662237718172</v>
      </c>
      <c r="AM40" s="21">
        <v>2.4069171308235857</v>
      </c>
      <c r="AN40">
        <f t="shared" si="3"/>
        <v>0.93783316083788182</v>
      </c>
      <c r="AP40">
        <f t="shared" si="4"/>
        <v>2.6073944699054019</v>
      </c>
    </row>
    <row r="41" spans="1:42" customFormat="1" ht="13.5" customHeight="1" x14ac:dyDescent="0.2">
      <c r="A41" s="16" t="s">
        <v>399</v>
      </c>
      <c r="B41" s="16">
        <v>49.187199999999997</v>
      </c>
      <c r="C41" s="16">
        <v>15.1791</v>
      </c>
      <c r="D41" s="16">
        <v>0.19248899999999999</v>
      </c>
      <c r="E41" s="16">
        <v>1924.8899999999999</v>
      </c>
      <c r="F41" s="16">
        <v>2.5580919248008028E-2</v>
      </c>
      <c r="G41" s="16">
        <f t="shared" si="0"/>
        <v>255.80919248008027</v>
      </c>
      <c r="H41" s="16">
        <v>9.5989000000000005E-2</v>
      </c>
      <c r="I41" s="16">
        <v>959.8900000000001</v>
      </c>
      <c r="J41" s="16">
        <v>1.2435441696981981E-2</v>
      </c>
      <c r="K41" s="16">
        <f t="shared" si="1"/>
        <v>124.35441696981981</v>
      </c>
      <c r="L41" s="16">
        <v>2.0053235266540956</v>
      </c>
      <c r="M41" s="16">
        <f t="shared" si="5"/>
        <v>1.2756504827273469E-2</v>
      </c>
      <c r="N41" s="16">
        <v>34.588799999999999</v>
      </c>
      <c r="O41" s="16">
        <v>99.243499999999997</v>
      </c>
      <c r="P41" s="16">
        <v>66.442099999999996</v>
      </c>
      <c r="Q41" s="16">
        <v>32.473599999999998</v>
      </c>
      <c r="R41" s="16">
        <v>0.21903500000000001</v>
      </c>
      <c r="S41" s="16">
        <v>1924.9000488207498</v>
      </c>
      <c r="T41" s="16">
        <v>0.108893</v>
      </c>
      <c r="U41" s="16">
        <v>959.88971296583998</v>
      </c>
      <c r="V41" s="16">
        <v>99.243499999999997</v>
      </c>
      <c r="W41" s="16">
        <v>2.3668999999999999E-2</v>
      </c>
      <c r="X41" s="16">
        <v>5.5030000000000001E-3</v>
      </c>
      <c r="Y41" s="16">
        <v>8.5019999999999991E-3</v>
      </c>
      <c r="Z41" s="16">
        <v>7.8910000000000004E-3</v>
      </c>
      <c r="AA41" s="16">
        <v>0.18945200000000001</v>
      </c>
      <c r="AB41" s="16">
        <v>7.5167999999999999E-2</v>
      </c>
      <c r="AC41" s="16">
        <v>2.2815799999999999</v>
      </c>
      <c r="AD41" s="16">
        <v>4.05213</v>
      </c>
      <c r="AE41" s="16">
        <v>20.401299999999999</v>
      </c>
      <c r="AF41" s="16">
        <v>57.9724</v>
      </c>
      <c r="AG41" s="16">
        <v>10.9335</v>
      </c>
      <c r="AI41" s="16">
        <v>1.6450821296400433</v>
      </c>
      <c r="AJ41" s="16">
        <v>1.2178570185789166</v>
      </c>
      <c r="AK41" s="16">
        <v>1.3508007135021842</v>
      </c>
      <c r="AL41" s="21">
        <v>2.3724401682649909</v>
      </c>
      <c r="AM41" s="21">
        <v>1.7553715061227722</v>
      </c>
      <c r="AN41">
        <f t="shared" si="3"/>
        <v>0.73990127532131089</v>
      </c>
      <c r="AP41">
        <f t="shared" si="4"/>
        <v>2.0570977590781023</v>
      </c>
    </row>
    <row r="42" spans="1:42" customFormat="1" ht="13.5" customHeight="1" x14ac:dyDescent="0.2">
      <c r="A42" s="16" t="s">
        <v>398</v>
      </c>
      <c r="B42" s="16">
        <v>49.229399999999998</v>
      </c>
      <c r="C42" s="16">
        <v>14.978199999999999</v>
      </c>
      <c r="D42" s="16">
        <v>0.259876</v>
      </c>
      <c r="E42" s="16">
        <v>2598.7599999999998</v>
      </c>
      <c r="F42" s="16">
        <v>3.474092542956083E-2</v>
      </c>
      <c r="G42" s="16">
        <f t="shared" si="0"/>
        <v>347.40925429560832</v>
      </c>
      <c r="H42" s="16">
        <v>0.104725</v>
      </c>
      <c r="I42" s="16">
        <v>1047.25</v>
      </c>
      <c r="J42" s="16">
        <v>1.3647562645278451E-2</v>
      </c>
      <c r="K42" s="16">
        <f t="shared" si="1"/>
        <v>136.4756264527845</v>
      </c>
      <c r="L42" s="16">
        <v>2.4815087132967295</v>
      </c>
      <c r="M42" s="16">
        <f t="shared" si="5"/>
        <v>1.3999920791495783E-2</v>
      </c>
      <c r="N42" s="16">
        <v>34.385100000000001</v>
      </c>
      <c r="O42" s="16">
        <v>98.9572</v>
      </c>
      <c r="P42" s="16">
        <v>66.499099999999999</v>
      </c>
      <c r="Q42" s="16">
        <v>32.043599999999998</v>
      </c>
      <c r="R42" s="16">
        <v>0.29571500000000001</v>
      </c>
      <c r="S42" s="16">
        <v>2598.7710545667496</v>
      </c>
      <c r="T42" s="16">
        <v>0.11880400000000001</v>
      </c>
      <c r="U42" s="16">
        <v>1047.25498846752</v>
      </c>
      <c r="V42" s="16">
        <v>98.9572</v>
      </c>
      <c r="W42" s="16">
        <v>2.2664E-2</v>
      </c>
      <c r="X42" s="16">
        <v>5.4720000000000003E-3</v>
      </c>
      <c r="Y42" s="16">
        <v>8.4969999999999993E-3</v>
      </c>
      <c r="Z42" s="16">
        <v>7.9310000000000005E-3</v>
      </c>
      <c r="AA42" s="16">
        <v>0.189279</v>
      </c>
      <c r="AB42" s="16">
        <v>7.5724E-2</v>
      </c>
      <c r="AC42" s="16">
        <v>1.7396</v>
      </c>
      <c r="AD42" s="16">
        <v>3.74688</v>
      </c>
      <c r="AE42" s="16">
        <v>20.383299999999998</v>
      </c>
      <c r="AF42" s="16">
        <v>57.972499999999997</v>
      </c>
      <c r="AG42" s="16">
        <v>10.9335</v>
      </c>
      <c r="AI42" s="16">
        <v>1.7948017588114629</v>
      </c>
      <c r="AJ42" s="16">
        <v>1.6442072563118646</v>
      </c>
      <c r="AK42" s="16">
        <v>1.0915909487210256</v>
      </c>
      <c r="AL42" s="21">
        <v>2.6036892462315508</v>
      </c>
      <c r="AM42" s="21">
        <v>2.3839342911860308</v>
      </c>
      <c r="AN42">
        <f t="shared" si="3"/>
        <v>0.91559862400492598</v>
      </c>
      <c r="AP42">
        <f t="shared" si="4"/>
        <v>2.545577282371362</v>
      </c>
    </row>
    <row r="43" spans="1:42" customFormat="1" ht="13.5" customHeight="1" x14ac:dyDescent="0.2">
      <c r="A43" s="16" t="s">
        <v>397</v>
      </c>
      <c r="B43" s="16">
        <v>48.779600000000002</v>
      </c>
      <c r="C43" s="16">
        <v>14.869400000000001</v>
      </c>
      <c r="D43" s="16">
        <v>0.19395999999999999</v>
      </c>
      <c r="E43" s="16">
        <v>1939.6</v>
      </c>
      <c r="F43" s="16">
        <v>2.6151713591892233E-2</v>
      </c>
      <c r="G43" s="16">
        <f t="shared" si="0"/>
        <v>261.51713591892235</v>
      </c>
      <c r="H43" s="16">
        <v>9.0795000000000001E-2</v>
      </c>
      <c r="I43" s="16">
        <v>907.95</v>
      </c>
      <c r="J43" s="16">
        <v>1.1933818454427791E-2</v>
      </c>
      <c r="K43" s="16">
        <f t="shared" si="1"/>
        <v>119.33818454427791</v>
      </c>
      <c r="L43" s="16">
        <v>2.1362409824329531</v>
      </c>
      <c r="M43" s="16">
        <f t="shared" si="5"/>
        <v>1.2241930478324684E-2</v>
      </c>
      <c r="N43" s="16">
        <v>34.092399999999998</v>
      </c>
      <c r="O43" s="16">
        <v>98.0261</v>
      </c>
      <c r="P43" s="16">
        <v>65.891499999999994</v>
      </c>
      <c r="Q43" s="16">
        <v>31.8109</v>
      </c>
      <c r="R43" s="16">
        <v>0.22070899999999999</v>
      </c>
      <c r="S43" s="16">
        <v>1939.6113172560497</v>
      </c>
      <c r="T43" s="16">
        <v>0.103001</v>
      </c>
      <c r="U43" s="16">
        <v>907.95184562087991</v>
      </c>
      <c r="V43" s="16">
        <v>98.0261</v>
      </c>
      <c r="W43" s="16">
        <v>2.3206999999999998E-2</v>
      </c>
      <c r="X43" s="16">
        <v>5.4060000000000002E-3</v>
      </c>
      <c r="Y43" s="16">
        <v>8.5140000000000007E-3</v>
      </c>
      <c r="Z43" s="16">
        <v>7.8589999999999997E-3</v>
      </c>
      <c r="AA43" s="16">
        <v>0.19023000000000001</v>
      </c>
      <c r="AB43" s="16">
        <v>7.5964000000000004E-2</v>
      </c>
      <c r="AC43" s="16">
        <v>2.2686099999999998</v>
      </c>
      <c r="AD43" s="16">
        <v>4.2578899999999997</v>
      </c>
      <c r="AE43" s="16">
        <v>20.1266</v>
      </c>
      <c r="AF43" s="16">
        <v>58.070300000000003</v>
      </c>
      <c r="AG43" s="16">
        <v>10.9335</v>
      </c>
      <c r="AI43" s="16">
        <v>1.556066132167933</v>
      </c>
      <c r="AJ43" s="16">
        <v>1.2271638759802725</v>
      </c>
      <c r="AK43" s="16">
        <v>1.2680182024792161</v>
      </c>
      <c r="AL43" s="21">
        <v>2.2767402197653959</v>
      </c>
      <c r="AM43" s="21">
        <v>1.7945396109667138</v>
      </c>
      <c r="AN43">
        <f t="shared" si="3"/>
        <v>0.78820569663043516</v>
      </c>
      <c r="AP43">
        <f t="shared" si="4"/>
        <v>2.191395293280098</v>
      </c>
    </row>
    <row r="44" spans="1:42" customFormat="1" ht="13.5" customHeight="1" x14ac:dyDescent="0.2">
      <c r="A44" s="16" t="s">
        <v>396</v>
      </c>
      <c r="B44" s="16">
        <v>48.728499999999997</v>
      </c>
      <c r="C44" s="16">
        <v>15.0785</v>
      </c>
      <c r="D44" s="16">
        <v>0.176346</v>
      </c>
      <c r="E44" s="16">
        <v>1763.46</v>
      </c>
      <c r="F44" s="16">
        <v>2.3626222669386715E-2</v>
      </c>
      <c r="G44" s="16">
        <f t="shared" si="0"/>
        <v>236.26222669386715</v>
      </c>
      <c r="H44" s="16">
        <v>8.6197999999999997E-2</v>
      </c>
      <c r="I44" s="16">
        <v>861.98</v>
      </c>
      <c r="J44" s="16">
        <v>1.1257848159184847E-2</v>
      </c>
      <c r="K44" s="16">
        <f t="shared" si="1"/>
        <v>112.57848159184847</v>
      </c>
      <c r="L44" s="16">
        <v>2.0458247291120442</v>
      </c>
      <c r="M44" s="16">
        <f t="shared" si="5"/>
        <v>1.1548507715830221E-2</v>
      </c>
      <c r="N44" s="16">
        <v>34.309699999999999</v>
      </c>
      <c r="O44" s="16">
        <v>98.379199999999997</v>
      </c>
      <c r="P44" s="16">
        <v>65.822500000000005</v>
      </c>
      <c r="Q44" s="16">
        <v>32.258299999999998</v>
      </c>
      <c r="R44" s="16">
        <v>0.20066600000000001</v>
      </c>
      <c r="S44" s="16">
        <v>1763.4715602376998</v>
      </c>
      <c r="T44" s="16">
        <v>9.7785999999999998E-2</v>
      </c>
      <c r="U44" s="16">
        <v>861.98172033167998</v>
      </c>
      <c r="V44" s="16">
        <v>98.379199999999997</v>
      </c>
      <c r="W44" s="16">
        <v>2.2865E-2</v>
      </c>
      <c r="X44" s="16">
        <v>5.4089999999999997E-3</v>
      </c>
      <c r="Y44" s="16">
        <v>8.4530000000000004E-3</v>
      </c>
      <c r="Z44" s="16">
        <v>7.8810000000000009E-3</v>
      </c>
      <c r="AA44" s="16">
        <v>0.19029599999999999</v>
      </c>
      <c r="AB44" s="16">
        <v>7.5379000000000002E-2</v>
      </c>
      <c r="AC44" s="16">
        <v>2.4603700000000002</v>
      </c>
      <c r="AD44" s="16">
        <v>4.4861399999999998</v>
      </c>
      <c r="AE44" s="16">
        <v>20.139600000000002</v>
      </c>
      <c r="AF44" s="16">
        <v>58.066499999999998</v>
      </c>
      <c r="AG44" s="16">
        <v>10.9335</v>
      </c>
      <c r="AI44" s="16">
        <v>1.4772816615519742</v>
      </c>
      <c r="AJ44" s="16">
        <v>1.1157220090411277</v>
      </c>
      <c r="AK44" s="16">
        <v>1.3240589049790077</v>
      </c>
      <c r="AL44" s="21">
        <v>2.1477782480022607</v>
      </c>
      <c r="AM44" s="21">
        <v>1.6212395523817154</v>
      </c>
      <c r="AN44">
        <f t="shared" si="3"/>
        <v>0.75484494448609807</v>
      </c>
      <c r="AP44">
        <f t="shared" si="4"/>
        <v>2.0986446375287966</v>
      </c>
    </row>
    <row r="45" spans="1:42" customFormat="1" ht="13.5" customHeight="1" x14ac:dyDescent="0.2">
      <c r="A45" s="16" t="s">
        <v>395</v>
      </c>
      <c r="B45" s="16">
        <v>49.031100000000002</v>
      </c>
      <c r="C45" s="16">
        <v>15.1995</v>
      </c>
      <c r="D45" s="16">
        <v>0.35372999999999999</v>
      </c>
      <c r="E45" s="16">
        <v>3537.2999999999997</v>
      </c>
      <c r="F45" s="16">
        <v>4.7012217267637581E-2</v>
      </c>
      <c r="G45" s="16">
        <f t="shared" si="0"/>
        <v>470.12217267637578</v>
      </c>
      <c r="H45" s="16">
        <v>0.14835200000000001</v>
      </c>
      <c r="I45" s="16">
        <v>1483.5200000000002</v>
      </c>
      <c r="J45" s="16">
        <v>1.9220370898198388E-2</v>
      </c>
      <c r="K45" s="16">
        <f t="shared" si="1"/>
        <v>192.20370898198388</v>
      </c>
      <c r="L45" s="16">
        <v>2.38439657031924</v>
      </c>
      <c r="M45" s="16">
        <f t="shared" si="5"/>
        <v>1.9716610002229306E-2</v>
      </c>
      <c r="N45" s="16">
        <v>34.586500000000001</v>
      </c>
      <c r="O45" s="16">
        <v>99.319000000000003</v>
      </c>
      <c r="P45" s="16">
        <v>66.231200000000001</v>
      </c>
      <c r="Q45" s="16">
        <v>32.517099999999999</v>
      </c>
      <c r="R45" s="16">
        <v>0.40251199999999998</v>
      </c>
      <c r="S45" s="16">
        <v>3537.3130707463997</v>
      </c>
      <c r="T45" s="16">
        <v>0.168295</v>
      </c>
      <c r="U45" s="16">
        <v>1483.5172071996001</v>
      </c>
      <c r="V45" s="16">
        <v>99.319000000000003</v>
      </c>
      <c r="W45" s="16">
        <v>2.3248999999999999E-2</v>
      </c>
      <c r="X45" s="16">
        <v>5.4710000000000002E-3</v>
      </c>
      <c r="Y45" s="16">
        <v>8.5079999999999999E-3</v>
      </c>
      <c r="Z45" s="16">
        <v>7.8560000000000001E-3</v>
      </c>
      <c r="AA45" s="16">
        <v>0.189691</v>
      </c>
      <c r="AB45" s="16">
        <v>7.5110999999999997E-2</v>
      </c>
      <c r="AC45" s="16">
        <v>1.3288</v>
      </c>
      <c r="AD45" s="16">
        <v>2.6761400000000002</v>
      </c>
      <c r="AE45" s="16">
        <v>20.200099999999999</v>
      </c>
      <c r="AF45" s="16">
        <v>57.9754</v>
      </c>
      <c r="AG45" s="16">
        <v>10.9335</v>
      </c>
      <c r="AI45" s="16">
        <v>2.5424915781637449</v>
      </c>
      <c r="AJ45" s="16">
        <v>2.2380113314626819</v>
      </c>
      <c r="AK45" s="16">
        <v>1.1360494660686395</v>
      </c>
      <c r="AL45" s="21">
        <v>3.6668725630311956</v>
      </c>
      <c r="AM45" s="21">
        <v>3.2259945716254927</v>
      </c>
      <c r="AN45">
        <f t="shared" si="3"/>
        <v>0.8797672992918919</v>
      </c>
      <c r="AP45">
        <f t="shared" si="4"/>
        <v>2.445957859847764</v>
      </c>
    </row>
    <row r="46" spans="1:42" customFormat="1" ht="13.5" customHeight="1" x14ac:dyDescent="0.2">
      <c r="A46" s="16" t="s">
        <v>394</v>
      </c>
      <c r="B46" s="16">
        <v>49.181800000000003</v>
      </c>
      <c r="C46" s="16">
        <v>15.195600000000001</v>
      </c>
      <c r="D46" s="16">
        <v>0.22020200000000001</v>
      </c>
      <c r="E46" s="16">
        <v>2202.02</v>
      </c>
      <c r="F46" s="16">
        <v>2.9246904418751711E-2</v>
      </c>
      <c r="G46" s="16">
        <f t="shared" si="0"/>
        <v>292.46904418751711</v>
      </c>
      <c r="H46" s="16">
        <v>9.1525999999999996E-2</v>
      </c>
      <c r="I46" s="16">
        <v>915.26</v>
      </c>
      <c r="J46" s="16">
        <v>1.1850390105279926E-2</v>
      </c>
      <c r="K46" s="16">
        <f t="shared" si="1"/>
        <v>118.50390105279926</v>
      </c>
      <c r="L46" s="16">
        <v>2.4058955925092325</v>
      </c>
      <c r="M46" s="16">
        <f t="shared" si="5"/>
        <v>1.2156348143207913E-2</v>
      </c>
      <c r="N46" s="16">
        <v>34.608800000000002</v>
      </c>
      <c r="O46" s="16">
        <v>99.298000000000002</v>
      </c>
      <c r="P46" s="16">
        <v>66.434799999999996</v>
      </c>
      <c r="Q46" s="16">
        <v>32.508699999999997</v>
      </c>
      <c r="R46" s="16">
        <v>0.25057000000000001</v>
      </c>
      <c r="S46" s="16">
        <v>2202.0325757665</v>
      </c>
      <c r="T46" s="16">
        <v>0.10383100000000001</v>
      </c>
      <c r="U46" s="16">
        <v>915.26827975127992</v>
      </c>
      <c r="V46" s="16">
        <v>99.298000000000002</v>
      </c>
      <c r="W46" s="16">
        <v>2.3803000000000001E-2</v>
      </c>
      <c r="X46" s="16">
        <v>5.522E-3</v>
      </c>
      <c r="Y46" s="16">
        <v>8.5389999999999997E-3</v>
      </c>
      <c r="Z46" s="16">
        <v>7.9179999999999997E-3</v>
      </c>
      <c r="AA46" s="16">
        <v>0.18990499999999999</v>
      </c>
      <c r="AB46" s="16">
        <v>7.5317999999999996E-2</v>
      </c>
      <c r="AC46" s="16">
        <v>2.0270999999999999</v>
      </c>
      <c r="AD46" s="16">
        <v>4.2550800000000004</v>
      </c>
      <c r="AE46" s="16">
        <v>20.200099999999999</v>
      </c>
      <c r="AF46" s="16">
        <v>57.963999999999999</v>
      </c>
      <c r="AG46" s="16">
        <v>10.9335</v>
      </c>
      <c r="AI46" s="16">
        <v>1.5685941826400378</v>
      </c>
      <c r="AJ46" s="16">
        <v>1.3931941628098987</v>
      </c>
      <c r="AK46" s="16">
        <v>1.1258977567608948</v>
      </c>
      <c r="AL46" s="21">
        <v>2.2608237150272918</v>
      </c>
      <c r="AM46" s="21">
        <v>2.0069326735774244</v>
      </c>
      <c r="AN46">
        <f t="shared" si="3"/>
        <v>0.88769976192203803</v>
      </c>
      <c r="AP46">
        <f t="shared" si="4"/>
        <v>2.468011952258077</v>
      </c>
    </row>
    <row r="47" spans="1:42" customFormat="1" ht="13.5" customHeight="1" x14ac:dyDescent="0.2">
      <c r="A47" s="22" t="s">
        <v>771</v>
      </c>
      <c r="B47" s="23">
        <v>48.756700000000002</v>
      </c>
      <c r="C47" s="23">
        <v>15.3721</v>
      </c>
      <c r="D47" s="23">
        <v>0.23550199999999999</v>
      </c>
      <c r="E47" s="24">
        <f>D47*10000</f>
        <v>2355.02</v>
      </c>
      <c r="F47" s="23">
        <v>3.1230000000000001E-2</v>
      </c>
      <c r="G47" s="16">
        <f t="shared" si="0"/>
        <v>312.3</v>
      </c>
      <c r="H47" s="23">
        <v>0.109544</v>
      </c>
      <c r="I47" s="24">
        <f>H47*10000</f>
        <v>1095.44</v>
      </c>
      <c r="J47" s="23">
        <v>1.4161E-2</v>
      </c>
      <c r="K47" s="16">
        <f t="shared" si="1"/>
        <v>141.61000000000001</v>
      </c>
      <c r="L47" s="24">
        <f>E47/I47</f>
        <v>2.14983933396626</v>
      </c>
      <c r="M47" s="24">
        <f>F47/J47</f>
        <v>2.205352729327025</v>
      </c>
      <c r="N47" s="23">
        <v>34.665300000000002</v>
      </c>
      <c r="O47" s="23">
        <v>99.139099999999999</v>
      </c>
      <c r="P47" s="23">
        <v>65.860500000000002</v>
      </c>
      <c r="Q47" s="23">
        <v>32.886400000000002</v>
      </c>
      <c r="R47" s="23">
        <v>0.26798</v>
      </c>
      <c r="S47" s="23">
        <v>0.12427100000000001</v>
      </c>
      <c r="T47" s="23">
        <v>99.139099999999999</v>
      </c>
      <c r="U47" s="23">
        <v>2.4185999999999999E-2</v>
      </c>
      <c r="V47" s="23">
        <v>5.3629999999999997E-3</v>
      </c>
      <c r="W47" s="23">
        <v>9.1699999999999993E-3</v>
      </c>
      <c r="X47" s="23">
        <v>8.5540000000000008E-3</v>
      </c>
      <c r="Y47" s="23">
        <v>0.190916</v>
      </c>
      <c r="Z47" s="23">
        <v>7.4402999999999997E-2</v>
      </c>
      <c r="AA47" s="23">
        <v>2.0391599999999999</v>
      </c>
      <c r="AB47" s="23">
        <v>3.8630599999999999</v>
      </c>
      <c r="AC47" s="23">
        <v>14.0717</v>
      </c>
      <c r="AD47" s="23">
        <v>40.648600000000002</v>
      </c>
      <c r="AE47" s="23">
        <v>10.678000000000001</v>
      </c>
      <c r="AF47" s="16"/>
      <c r="AG47" s="16"/>
      <c r="AH47" s="16"/>
      <c r="AL47" s="21">
        <v>2.7016430973219192</v>
      </c>
      <c r="AM47" s="21">
        <v>2.143013376678518</v>
      </c>
      <c r="AN47">
        <f t="shared" si="3"/>
        <v>0.79322593676523789</v>
      </c>
      <c r="AP47">
        <f t="shared" si="4"/>
        <v>2.205352729327025</v>
      </c>
    </row>
    <row r="48" spans="1:42" customFormat="1" ht="13.5" customHeight="1" x14ac:dyDescent="0.2">
      <c r="A48" s="22" t="s">
        <v>772</v>
      </c>
      <c r="B48" s="23">
        <v>48.816400000000002</v>
      </c>
      <c r="C48" s="23">
        <v>15.547000000000001</v>
      </c>
      <c r="D48" s="23">
        <v>6.9115999999999997E-2</v>
      </c>
      <c r="E48" s="24">
        <f>D48*10000</f>
        <v>691.16</v>
      </c>
      <c r="F48" s="23">
        <v>9.1160000000000008E-3</v>
      </c>
      <c r="G48" s="16">
        <f t="shared" si="0"/>
        <v>91.160000000000011</v>
      </c>
      <c r="H48" s="23">
        <v>4.4422999999999997E-2</v>
      </c>
      <c r="I48" s="24">
        <f>H48*10000</f>
        <v>444.22999999999996</v>
      </c>
      <c r="J48" s="23">
        <v>5.7120000000000001E-3</v>
      </c>
      <c r="K48" s="16">
        <f t="shared" si="1"/>
        <v>57.12</v>
      </c>
      <c r="L48" s="24">
        <f>E48/I48</f>
        <v>1.5558607027890958</v>
      </c>
      <c r="M48" s="24">
        <f>F48/J48</f>
        <v>1.5959383753501402</v>
      </c>
      <c r="N48" s="23">
        <v>34.853900000000003</v>
      </c>
      <c r="O48" s="23">
        <v>99.330799999999996</v>
      </c>
      <c r="P48" s="23">
        <v>65.941199999999995</v>
      </c>
      <c r="Q48" s="23">
        <v>33.2605</v>
      </c>
      <c r="R48" s="23">
        <v>7.8647999999999996E-2</v>
      </c>
      <c r="S48" s="23">
        <v>5.0395000000000002E-2</v>
      </c>
      <c r="T48" s="23">
        <v>99.330799999999996</v>
      </c>
      <c r="U48" s="23">
        <v>2.4570999999999999E-2</v>
      </c>
      <c r="V48" s="23">
        <v>5.3270000000000001E-3</v>
      </c>
      <c r="W48" s="23">
        <v>9.221E-3</v>
      </c>
      <c r="X48" s="23">
        <v>8.5909999999999997E-3</v>
      </c>
      <c r="Y48" s="23">
        <v>0.19098899999999999</v>
      </c>
      <c r="Z48" s="23">
        <v>7.3949000000000001E-2</v>
      </c>
      <c r="AA48" s="23">
        <v>6.4850500000000002</v>
      </c>
      <c r="AB48" s="23">
        <v>9.2827599999999997</v>
      </c>
      <c r="AC48" s="23">
        <v>14.0779</v>
      </c>
      <c r="AD48" s="23">
        <v>40.601100000000002</v>
      </c>
      <c r="AE48" s="23">
        <v>10.6745</v>
      </c>
      <c r="AF48" s="16"/>
      <c r="AG48" s="16"/>
      <c r="AH48" s="16"/>
      <c r="AL48" s="21">
        <v>1.0897383921970765</v>
      </c>
      <c r="AM48" s="21">
        <v>0.62554306569969165</v>
      </c>
      <c r="AN48">
        <f t="shared" si="3"/>
        <v>0.57403049225282665</v>
      </c>
      <c r="AP48">
        <f t="shared" si="4"/>
        <v>1.5959383753501404</v>
      </c>
    </row>
    <row r="49" spans="1:39" ht="13.5" customHeight="1" x14ac:dyDescent="0.2">
      <c r="A49" s="3" t="s">
        <v>72</v>
      </c>
      <c r="B49" s="3" t="s">
        <v>50</v>
      </c>
      <c r="C49" s="3" t="s">
        <v>48</v>
      </c>
      <c r="D49" s="10" t="s">
        <v>47</v>
      </c>
      <c r="E49" s="3" t="s">
        <v>45</v>
      </c>
      <c r="F49" s="11" t="s">
        <v>54</v>
      </c>
      <c r="G49" s="11" t="s">
        <v>53</v>
      </c>
      <c r="H49" s="10" t="s">
        <v>44</v>
      </c>
      <c r="I49" s="3" t="s">
        <v>38</v>
      </c>
      <c r="J49" s="3"/>
      <c r="K49" s="3"/>
      <c r="L49" s="3" t="s">
        <v>12</v>
      </c>
      <c r="M49" s="3"/>
      <c r="N49" s="3" t="s">
        <v>11</v>
      </c>
      <c r="O49" s="3" t="s">
        <v>10</v>
      </c>
      <c r="P49" s="3" t="s">
        <v>9</v>
      </c>
      <c r="Q49" s="3" t="s">
        <v>8</v>
      </c>
      <c r="R49" s="3" t="s">
        <v>7</v>
      </c>
      <c r="S49" s="3" t="s">
        <v>6</v>
      </c>
      <c r="T49" s="3" t="s">
        <v>5</v>
      </c>
      <c r="U49" s="3" t="s">
        <v>4</v>
      </c>
      <c r="V49" s="3" t="s">
        <v>3</v>
      </c>
      <c r="W49" s="3" t="s">
        <v>40</v>
      </c>
      <c r="X49" s="3" t="s">
        <v>39</v>
      </c>
      <c r="Y49" s="3" t="s">
        <v>38</v>
      </c>
      <c r="Z49" s="3" t="s">
        <v>71</v>
      </c>
      <c r="AA49" s="3" t="s">
        <v>70</v>
      </c>
      <c r="AB49" s="3" t="s">
        <v>69</v>
      </c>
      <c r="AC49" s="3" t="s">
        <v>37</v>
      </c>
      <c r="AD49" s="3" t="s">
        <v>289</v>
      </c>
      <c r="AE49" s="3" t="s">
        <v>288</v>
      </c>
      <c r="AF49" s="3" t="s">
        <v>35</v>
      </c>
      <c r="AG49" s="3" t="s">
        <v>34</v>
      </c>
      <c r="AH49" s="3" t="s">
        <v>33</v>
      </c>
      <c r="AI49" s="10" t="s">
        <v>31</v>
      </c>
      <c r="AJ49" s="10" t="s">
        <v>30</v>
      </c>
      <c r="AK49" s="3" t="s">
        <v>29</v>
      </c>
      <c r="AL49" s="3" t="s">
        <v>28</v>
      </c>
      <c r="AM49" s="3" t="s">
        <v>27</v>
      </c>
    </row>
    <row r="50" spans="1:39" ht="13.5" customHeight="1" x14ac:dyDescent="0.2">
      <c r="A50" s="3" t="s">
        <v>446</v>
      </c>
      <c r="B50" s="3">
        <v>1.5874200000000001</v>
      </c>
      <c r="C50" s="3">
        <v>0.16278599999999999</v>
      </c>
      <c r="D50" s="3">
        <f t="shared" ref="D50:D65" si="6">C50*10000</f>
        <v>1627.86</v>
      </c>
      <c r="E50" s="3">
        <v>5.8838000000000001E-2</v>
      </c>
      <c r="F50" s="3">
        <f t="shared" ref="F50:F65" si="7">AA50*10000</f>
        <v>149.93</v>
      </c>
      <c r="G50" s="3">
        <f t="shared" ref="G50:G65" si="8">AB50*10000</f>
        <v>52.830000000000005</v>
      </c>
      <c r="H50" s="3">
        <f t="shared" ref="H50:H65" si="9">E50*10000</f>
        <v>588.38</v>
      </c>
      <c r="I50" s="3">
        <v>100.322</v>
      </c>
      <c r="J50" s="3"/>
      <c r="K50" s="3"/>
      <c r="L50" s="3">
        <v>59.476199999999999</v>
      </c>
      <c r="M50" s="3"/>
      <c r="N50" s="3">
        <v>0.70935300000000001</v>
      </c>
      <c r="O50" s="3">
        <v>18.458600000000001</v>
      </c>
      <c r="P50" s="3">
        <v>2.1442899999999998</v>
      </c>
      <c r="Q50" s="3">
        <v>4.77379</v>
      </c>
      <c r="R50" s="3">
        <v>5.2982000000000001E-2</v>
      </c>
      <c r="S50" s="3">
        <v>2.4801600000000001</v>
      </c>
      <c r="T50" s="3">
        <v>7.1159400000000002</v>
      </c>
      <c r="U50" s="3">
        <v>3.4262100000000002</v>
      </c>
      <c r="V50" s="3">
        <v>1.43222</v>
      </c>
      <c r="W50" s="3">
        <v>0.18523500000000001</v>
      </c>
      <c r="X50" s="3">
        <v>6.6748000000000002E-2</v>
      </c>
      <c r="Y50" s="3">
        <v>100.322</v>
      </c>
      <c r="Z50" s="3">
        <v>0.37191400000000002</v>
      </c>
      <c r="AA50" s="3">
        <v>1.4992999999999999E-2</v>
      </c>
      <c r="AB50" s="3">
        <v>5.2830000000000004E-3</v>
      </c>
      <c r="AC50" s="3">
        <v>1.8478999999999999E-2</v>
      </c>
      <c r="AD50" s="3">
        <v>5.5669999999999999E-3</v>
      </c>
      <c r="AE50" s="3">
        <v>5.8050000000000003E-3</v>
      </c>
      <c r="AF50" s="3">
        <v>2.0309000000000001E-2</v>
      </c>
      <c r="AG50" s="3">
        <v>2.017E-2</v>
      </c>
      <c r="AH50" s="3">
        <v>2.2560699999999998</v>
      </c>
      <c r="AI50" s="3">
        <v>6.6236899999999999</v>
      </c>
      <c r="AJ50" s="3">
        <v>16.844999999999999</v>
      </c>
      <c r="AK50" s="3">
        <v>20.029399999999999</v>
      </c>
      <c r="AL50" s="3">
        <v>57.831299999999999</v>
      </c>
      <c r="AM50" s="3">
        <v>10.933</v>
      </c>
    </row>
    <row r="51" spans="1:39" ht="13.5" customHeight="1" x14ac:dyDescent="0.2">
      <c r="A51" s="3" t="s">
        <v>446</v>
      </c>
      <c r="B51" s="3">
        <v>1.53538</v>
      </c>
      <c r="C51" s="3">
        <v>0.15032300000000001</v>
      </c>
      <c r="D51" s="3">
        <f t="shared" si="6"/>
        <v>1503.23</v>
      </c>
      <c r="E51" s="3">
        <v>6.1034999999999999E-2</v>
      </c>
      <c r="F51" s="3">
        <f t="shared" si="7"/>
        <v>138.67000000000002</v>
      </c>
      <c r="G51" s="3">
        <f t="shared" si="8"/>
        <v>54.89</v>
      </c>
      <c r="H51" s="3">
        <f t="shared" si="9"/>
        <v>610.35</v>
      </c>
      <c r="I51" s="3">
        <v>100.14100000000001</v>
      </c>
      <c r="J51" s="3"/>
      <c r="K51" s="3"/>
      <c r="L51" s="3">
        <v>59.377899999999997</v>
      </c>
      <c r="M51" s="3"/>
      <c r="N51" s="3">
        <v>0.73997199999999996</v>
      </c>
      <c r="O51" s="3">
        <v>18.429300000000001</v>
      </c>
      <c r="P51" s="3">
        <v>2.0739899999999998</v>
      </c>
      <c r="Q51" s="3">
        <v>4.8044500000000001</v>
      </c>
      <c r="R51" s="3">
        <v>3.1848000000000001E-2</v>
      </c>
      <c r="S51" s="3">
        <v>2.4990700000000001</v>
      </c>
      <c r="T51" s="3">
        <v>7.1246499999999999</v>
      </c>
      <c r="U51" s="3">
        <v>3.3996499999999998</v>
      </c>
      <c r="V51" s="3">
        <v>1.4194500000000001</v>
      </c>
      <c r="W51" s="3">
        <v>0.17105300000000001</v>
      </c>
      <c r="X51" s="3">
        <v>6.9239999999999996E-2</v>
      </c>
      <c r="Y51" s="3">
        <v>100.14100000000001</v>
      </c>
      <c r="Z51" s="3">
        <v>0.36027799999999999</v>
      </c>
      <c r="AA51" s="3">
        <v>1.3867000000000001E-2</v>
      </c>
      <c r="AB51" s="3">
        <v>5.489E-3</v>
      </c>
      <c r="AC51" s="3">
        <v>1.8475999999999999E-2</v>
      </c>
      <c r="AD51" s="3">
        <v>5.5640000000000004E-3</v>
      </c>
      <c r="AE51" s="3">
        <v>5.7999999999999996E-3</v>
      </c>
      <c r="AF51" s="3">
        <v>2.0399E-2</v>
      </c>
      <c r="AG51" s="3">
        <v>1.9671000000000001E-2</v>
      </c>
      <c r="AH51" s="3">
        <v>2.2994400000000002</v>
      </c>
      <c r="AI51" s="3">
        <v>7.13985</v>
      </c>
      <c r="AJ51" s="3">
        <v>15.8939</v>
      </c>
      <c r="AK51" s="3">
        <v>20.0108</v>
      </c>
      <c r="AL51" s="3">
        <v>57.8065</v>
      </c>
      <c r="AM51" s="3">
        <v>10.933999999999999</v>
      </c>
    </row>
    <row r="52" spans="1:39" ht="13.5" customHeight="1" x14ac:dyDescent="0.2">
      <c r="A52" s="3" t="s">
        <v>446</v>
      </c>
      <c r="B52" s="3">
        <v>1.5847599999999999</v>
      </c>
      <c r="C52" s="3">
        <v>0.14358399999999999</v>
      </c>
      <c r="D52" s="3">
        <f t="shared" si="6"/>
        <v>1435.84</v>
      </c>
      <c r="E52" s="3">
        <v>5.4176000000000002E-2</v>
      </c>
      <c r="F52" s="3">
        <f t="shared" si="7"/>
        <v>132.22</v>
      </c>
      <c r="G52" s="3">
        <f t="shared" si="8"/>
        <v>48.63</v>
      </c>
      <c r="H52" s="3">
        <f t="shared" si="9"/>
        <v>541.76</v>
      </c>
      <c r="I52" s="3">
        <v>100.336</v>
      </c>
      <c r="J52" s="3"/>
      <c r="K52" s="3"/>
      <c r="L52" s="3">
        <v>59.517899999999997</v>
      </c>
      <c r="M52" s="3"/>
      <c r="N52" s="3">
        <v>0.67427300000000001</v>
      </c>
      <c r="O52" s="3">
        <v>18.431899999999999</v>
      </c>
      <c r="P52" s="3">
        <v>2.1406900000000002</v>
      </c>
      <c r="Q52" s="3">
        <v>4.8145899999999999</v>
      </c>
      <c r="R52" s="3">
        <v>2.9128000000000001E-2</v>
      </c>
      <c r="S52" s="3">
        <v>2.49112</v>
      </c>
      <c r="T52" s="3">
        <v>7.1504599999999998</v>
      </c>
      <c r="U52" s="3">
        <v>3.4124500000000002</v>
      </c>
      <c r="V52" s="3">
        <v>1.44841</v>
      </c>
      <c r="W52" s="3">
        <v>0.163386</v>
      </c>
      <c r="X52" s="3">
        <v>6.1459E-2</v>
      </c>
      <c r="Y52" s="3">
        <v>100.336</v>
      </c>
      <c r="Z52" s="3">
        <v>0.371199</v>
      </c>
      <c r="AA52" s="3">
        <v>1.3221999999999999E-2</v>
      </c>
      <c r="AB52" s="3">
        <v>4.8630000000000001E-3</v>
      </c>
      <c r="AC52" s="3">
        <v>1.8474000000000001E-2</v>
      </c>
      <c r="AD52" s="3">
        <v>5.5649999999999996E-3</v>
      </c>
      <c r="AE52" s="3">
        <v>5.8009999999999997E-3</v>
      </c>
      <c r="AF52" s="3">
        <v>2.0525000000000002E-2</v>
      </c>
      <c r="AG52" s="3">
        <v>1.9956000000000002E-2</v>
      </c>
      <c r="AH52" s="3">
        <v>2.2583700000000002</v>
      </c>
      <c r="AI52" s="3">
        <v>7.4792300000000003</v>
      </c>
      <c r="AJ52" s="3">
        <v>18.0579</v>
      </c>
      <c r="AK52" s="3">
        <v>19.992100000000001</v>
      </c>
      <c r="AL52" s="3">
        <v>57.781700000000001</v>
      </c>
      <c r="AM52" s="3">
        <v>10.935</v>
      </c>
    </row>
    <row r="53" spans="1:39" ht="13.5" customHeight="1" x14ac:dyDescent="0.2">
      <c r="A53" s="3" t="s">
        <v>446</v>
      </c>
      <c r="B53" s="3">
        <v>1.5174000000000001</v>
      </c>
      <c r="C53" s="3">
        <v>0.170377</v>
      </c>
      <c r="D53" s="3">
        <f t="shared" si="6"/>
        <v>1703.77</v>
      </c>
      <c r="E53" s="3">
        <v>5.2781000000000002E-2</v>
      </c>
      <c r="F53" s="3">
        <f t="shared" si="7"/>
        <v>163.30999999999997</v>
      </c>
      <c r="G53" s="3">
        <f t="shared" si="8"/>
        <v>49.32</v>
      </c>
      <c r="H53" s="3">
        <f t="shared" si="9"/>
        <v>527.81000000000006</v>
      </c>
      <c r="I53" s="3">
        <v>96.744699999999995</v>
      </c>
      <c r="J53" s="3"/>
      <c r="K53" s="3"/>
      <c r="L53" s="3">
        <v>56.015500000000003</v>
      </c>
      <c r="M53" s="3"/>
      <c r="N53" s="3">
        <v>0.68246300000000004</v>
      </c>
      <c r="O53" s="3">
        <v>17.383700000000001</v>
      </c>
      <c r="P53" s="3">
        <v>2.0497100000000001</v>
      </c>
      <c r="Q53" s="3">
        <v>4.5414599999999998</v>
      </c>
      <c r="R53" s="3">
        <v>3.7474E-2</v>
      </c>
      <c r="S53" s="3">
        <v>3.0459299999999998</v>
      </c>
      <c r="T53" s="3">
        <v>8.1246700000000001</v>
      </c>
      <c r="U53" s="3">
        <v>3.2237200000000001</v>
      </c>
      <c r="V53" s="3">
        <v>1.38639</v>
      </c>
      <c r="W53" s="3">
        <v>0.19387299999999999</v>
      </c>
      <c r="X53" s="3">
        <v>5.9875999999999999E-2</v>
      </c>
      <c r="Y53" s="3">
        <v>96.744699999999995</v>
      </c>
      <c r="Z53" s="3">
        <v>0.36997099999999999</v>
      </c>
      <c r="AA53" s="3">
        <v>1.6330999999999998E-2</v>
      </c>
      <c r="AB53" s="3">
        <v>4.9319999999999998E-3</v>
      </c>
      <c r="AC53" s="3">
        <v>1.8471999999999999E-2</v>
      </c>
      <c r="AD53" s="3">
        <v>5.5640000000000004E-3</v>
      </c>
      <c r="AE53" s="3">
        <v>5.8209999999999998E-3</v>
      </c>
      <c r="AF53" s="3">
        <v>1.9591999999999998E-2</v>
      </c>
      <c r="AG53" s="3">
        <v>1.9618E-2</v>
      </c>
      <c r="AH53" s="3">
        <v>2.3115700000000001</v>
      </c>
      <c r="AI53" s="3">
        <v>6.1841299999999997</v>
      </c>
      <c r="AJ53" s="3">
        <v>18.225899999999999</v>
      </c>
      <c r="AK53" s="3">
        <v>19.973199999999999</v>
      </c>
      <c r="AL53" s="3">
        <v>57.756799999999998</v>
      </c>
      <c r="AM53" s="3">
        <v>10.935499999999999</v>
      </c>
    </row>
    <row r="54" spans="1:39" ht="13.5" customHeight="1" x14ac:dyDescent="0.2">
      <c r="A54" s="3" t="s">
        <v>446</v>
      </c>
      <c r="B54" s="3">
        <v>1.6098399999999999</v>
      </c>
      <c r="C54" s="3">
        <v>0.14996399999999999</v>
      </c>
      <c r="D54" s="3">
        <f t="shared" si="6"/>
        <v>1499.6399999999999</v>
      </c>
      <c r="E54" s="3">
        <v>5.8747000000000001E-2</v>
      </c>
      <c r="F54" s="3">
        <f t="shared" si="7"/>
        <v>137.87</v>
      </c>
      <c r="G54" s="3">
        <f t="shared" si="8"/>
        <v>52.65</v>
      </c>
      <c r="H54" s="3">
        <f t="shared" si="9"/>
        <v>587.47</v>
      </c>
      <c r="I54" s="3">
        <v>100.497</v>
      </c>
      <c r="J54" s="3"/>
      <c r="K54" s="3"/>
      <c r="L54" s="3">
        <v>59.5931</v>
      </c>
      <c r="M54" s="3"/>
      <c r="N54" s="3">
        <v>0.761957</v>
      </c>
      <c r="O54" s="3">
        <v>18.453299999999999</v>
      </c>
      <c r="P54" s="3">
        <v>2.1745800000000002</v>
      </c>
      <c r="Q54" s="3">
        <v>4.7395399999999999</v>
      </c>
      <c r="R54" s="3">
        <v>3.1765000000000002E-2</v>
      </c>
      <c r="S54" s="3">
        <v>2.48943</v>
      </c>
      <c r="T54" s="3">
        <v>7.1745200000000002</v>
      </c>
      <c r="U54" s="3">
        <v>3.41927</v>
      </c>
      <c r="V54" s="3">
        <v>1.4225000000000001</v>
      </c>
      <c r="W54" s="3">
        <v>0.17064499999999999</v>
      </c>
      <c r="X54" s="3">
        <v>6.6644999999999996E-2</v>
      </c>
      <c r="Y54" s="3">
        <v>100.497</v>
      </c>
      <c r="Z54" s="3">
        <v>0.37648500000000001</v>
      </c>
      <c r="AA54" s="3">
        <v>1.3787000000000001E-2</v>
      </c>
      <c r="AB54" s="3">
        <v>5.2649999999999997E-3</v>
      </c>
      <c r="AC54" s="3">
        <v>1.8473E-2</v>
      </c>
      <c r="AD54" s="3">
        <v>5.5659999999999998E-3</v>
      </c>
      <c r="AE54" s="3">
        <v>5.803E-3</v>
      </c>
      <c r="AF54" s="3">
        <v>2.0929E-2</v>
      </c>
      <c r="AG54" s="3">
        <v>1.9941E-2</v>
      </c>
      <c r="AH54" s="3">
        <v>2.2380100000000001</v>
      </c>
      <c r="AI54" s="3">
        <v>7.3049200000000001</v>
      </c>
      <c r="AJ54" s="3">
        <v>16.6937</v>
      </c>
      <c r="AK54" s="3">
        <v>19.954999999999998</v>
      </c>
      <c r="AL54" s="3">
        <v>57.7318</v>
      </c>
      <c r="AM54" s="3">
        <v>10.936500000000001</v>
      </c>
    </row>
    <row r="55" spans="1:39" ht="13.5" customHeight="1" x14ac:dyDescent="0.2">
      <c r="A55" s="3" t="s">
        <v>446</v>
      </c>
      <c r="B55" s="3">
        <v>1.64669</v>
      </c>
      <c r="C55" s="3">
        <v>0.156723</v>
      </c>
      <c r="D55" s="3">
        <f t="shared" si="6"/>
        <v>1567.23</v>
      </c>
      <c r="E55" s="3">
        <v>4.8260999999999998E-2</v>
      </c>
      <c r="F55" s="3">
        <f t="shared" si="7"/>
        <v>144.28</v>
      </c>
      <c r="G55" s="3">
        <f t="shared" si="8"/>
        <v>43.309999999999995</v>
      </c>
      <c r="H55" s="3">
        <f t="shared" si="9"/>
        <v>482.60999999999996</v>
      </c>
      <c r="I55" s="3">
        <v>100.416</v>
      </c>
      <c r="J55" s="3"/>
      <c r="K55" s="3"/>
      <c r="L55" s="3">
        <v>59.401699999999998</v>
      </c>
      <c r="M55" s="3"/>
      <c r="N55" s="3">
        <v>0.70610099999999998</v>
      </c>
      <c r="O55" s="3">
        <v>18.439599999999999</v>
      </c>
      <c r="P55" s="3">
        <v>2.2243499999999998</v>
      </c>
      <c r="Q55" s="3">
        <v>4.7840100000000003</v>
      </c>
      <c r="R55" s="3">
        <v>3.5947E-2</v>
      </c>
      <c r="S55" s="3">
        <v>2.4859100000000001</v>
      </c>
      <c r="T55" s="3">
        <v>7.1957199999999997</v>
      </c>
      <c r="U55" s="3">
        <v>3.4594100000000001</v>
      </c>
      <c r="V55" s="3">
        <v>1.45028</v>
      </c>
      <c r="W55" s="3">
        <v>0.17833599999999999</v>
      </c>
      <c r="X55" s="3">
        <v>5.4748999999999999E-2</v>
      </c>
      <c r="Y55" s="3">
        <v>100.416</v>
      </c>
      <c r="Z55" s="3">
        <v>0.38562800000000003</v>
      </c>
      <c r="AA55" s="3">
        <v>1.4428E-2</v>
      </c>
      <c r="AB55" s="3">
        <v>4.3309999999999998E-3</v>
      </c>
      <c r="AC55" s="3">
        <v>1.8474000000000001E-2</v>
      </c>
      <c r="AD55" s="3">
        <v>5.5669999999999999E-3</v>
      </c>
      <c r="AE55" s="3">
        <v>5.8060000000000004E-3</v>
      </c>
      <c r="AF55" s="3">
        <v>2.0368000000000001E-2</v>
      </c>
      <c r="AG55" s="3">
        <v>2.0240999999999999E-2</v>
      </c>
      <c r="AH55" s="3">
        <v>2.2092800000000001</v>
      </c>
      <c r="AI55" s="3">
        <v>6.8686400000000001</v>
      </c>
      <c r="AJ55" s="3">
        <v>20.456499999999998</v>
      </c>
      <c r="AK55" s="3">
        <v>19.936900000000001</v>
      </c>
      <c r="AL55" s="3">
        <v>57.707000000000001</v>
      </c>
      <c r="AM55" s="3">
        <v>10.9375</v>
      </c>
    </row>
    <row r="56" spans="1:39" ht="13.5" customHeight="1" x14ac:dyDescent="0.2">
      <c r="A56" s="3" t="s">
        <v>445</v>
      </c>
      <c r="B56" s="3">
        <v>1.6765000000000001</v>
      </c>
      <c r="C56" s="3">
        <v>0.160743</v>
      </c>
      <c r="D56" s="3">
        <f t="shared" si="6"/>
        <v>1607.43</v>
      </c>
      <c r="E56" s="3">
        <v>5.5178999999999999E-2</v>
      </c>
      <c r="F56" s="3">
        <f t="shared" si="7"/>
        <v>148.41</v>
      </c>
      <c r="G56" s="3">
        <f t="shared" si="8"/>
        <v>49.66</v>
      </c>
      <c r="H56" s="3">
        <f t="shared" si="9"/>
        <v>551.79</v>
      </c>
      <c r="I56" s="3">
        <v>100.18600000000001</v>
      </c>
      <c r="J56" s="3"/>
      <c r="K56" s="3"/>
      <c r="L56" s="3">
        <v>59.131300000000003</v>
      </c>
      <c r="M56" s="3"/>
      <c r="N56" s="3">
        <v>0.76353800000000005</v>
      </c>
      <c r="O56" s="3">
        <v>18.430700000000002</v>
      </c>
      <c r="P56" s="3">
        <v>2.2646199999999999</v>
      </c>
      <c r="Q56" s="3">
        <v>4.80185</v>
      </c>
      <c r="R56" s="3">
        <v>2.7883999999999999E-2</v>
      </c>
      <c r="S56" s="3">
        <v>2.4960900000000001</v>
      </c>
      <c r="T56" s="3">
        <v>7.1669400000000003</v>
      </c>
      <c r="U56" s="3">
        <v>3.4157600000000001</v>
      </c>
      <c r="V56" s="3">
        <v>1.4422200000000001</v>
      </c>
      <c r="W56" s="3">
        <v>0.18291099999999999</v>
      </c>
      <c r="X56" s="3">
        <v>6.2597E-2</v>
      </c>
      <c r="Y56" s="3">
        <v>100.18600000000001</v>
      </c>
      <c r="Z56" s="3">
        <v>0.39372699999999999</v>
      </c>
      <c r="AA56" s="3">
        <v>1.4841E-2</v>
      </c>
      <c r="AB56" s="3">
        <v>4.9659999999999999E-3</v>
      </c>
      <c r="AC56" s="3">
        <v>1.8478000000000001E-2</v>
      </c>
      <c r="AD56" s="3">
        <v>5.5710000000000004E-3</v>
      </c>
      <c r="AE56" s="3">
        <v>5.8120000000000003E-3</v>
      </c>
      <c r="AF56" s="3">
        <v>2.0497000000000001E-2</v>
      </c>
      <c r="AG56" s="3">
        <v>1.9635E-2</v>
      </c>
      <c r="AH56" s="3">
        <v>2.1868099999999999</v>
      </c>
      <c r="AI56" s="3">
        <v>6.7477900000000002</v>
      </c>
      <c r="AJ56" s="3">
        <v>17.477900000000002</v>
      </c>
      <c r="AK56" s="3">
        <v>19.814699999999998</v>
      </c>
      <c r="AL56" s="3">
        <v>57.783900000000003</v>
      </c>
      <c r="AM56" s="3">
        <v>10.9375</v>
      </c>
    </row>
    <row r="57" spans="1:39" ht="13.5" customHeight="1" x14ac:dyDescent="0.2">
      <c r="A57" s="3" t="s">
        <v>444</v>
      </c>
      <c r="B57" s="3">
        <v>1.61439</v>
      </c>
      <c r="C57" s="3">
        <v>0.16819899999999999</v>
      </c>
      <c r="D57" s="3">
        <f t="shared" si="6"/>
        <v>1681.9899999999998</v>
      </c>
      <c r="E57" s="3">
        <v>7.8454999999999997E-2</v>
      </c>
      <c r="F57" s="3">
        <f t="shared" si="7"/>
        <v>155.07</v>
      </c>
      <c r="G57" s="3">
        <f t="shared" si="8"/>
        <v>70.510000000000005</v>
      </c>
      <c r="H57" s="3">
        <f t="shared" si="9"/>
        <v>784.55</v>
      </c>
      <c r="I57" s="3">
        <v>100.28</v>
      </c>
      <c r="J57" s="3"/>
      <c r="K57" s="3"/>
      <c r="L57" s="3">
        <v>59.322000000000003</v>
      </c>
      <c r="M57" s="3"/>
      <c r="N57" s="3">
        <v>0.74171299999999996</v>
      </c>
      <c r="O57" s="3">
        <v>18.460599999999999</v>
      </c>
      <c r="P57" s="3">
        <v>2.18072</v>
      </c>
      <c r="Q57" s="3">
        <v>4.7656200000000002</v>
      </c>
      <c r="R57" s="3">
        <v>4.0523000000000003E-2</v>
      </c>
      <c r="S57" s="3">
        <v>2.5002499999999999</v>
      </c>
      <c r="T57" s="3">
        <v>7.1373100000000003</v>
      </c>
      <c r="U57" s="3">
        <v>3.4020600000000001</v>
      </c>
      <c r="V57" s="3">
        <v>1.4486399999999999</v>
      </c>
      <c r="W57" s="3">
        <v>0.19139500000000001</v>
      </c>
      <c r="X57" s="3">
        <v>8.9001999999999998E-2</v>
      </c>
      <c r="Y57" s="3">
        <v>100.28</v>
      </c>
      <c r="Z57" s="3">
        <v>0.37860899999999997</v>
      </c>
      <c r="AA57" s="3">
        <v>1.5507E-2</v>
      </c>
      <c r="AB57" s="3">
        <v>7.051E-3</v>
      </c>
      <c r="AC57" s="3">
        <v>1.8485999999999999E-2</v>
      </c>
      <c r="AD57" s="3">
        <v>5.5729999999999998E-3</v>
      </c>
      <c r="AE57" s="3">
        <v>5.8139999999999997E-3</v>
      </c>
      <c r="AF57" s="3">
        <v>2.0094999999999998E-2</v>
      </c>
      <c r="AG57" s="3">
        <v>1.9345999999999999E-2</v>
      </c>
      <c r="AH57" s="3">
        <v>2.23482</v>
      </c>
      <c r="AI57" s="3">
        <v>6.3801699999999997</v>
      </c>
      <c r="AJ57" s="3">
        <v>12.331799999999999</v>
      </c>
      <c r="AK57" s="3">
        <v>19.858599999999999</v>
      </c>
      <c r="AL57" s="3">
        <v>57.7136</v>
      </c>
      <c r="AM57" s="3">
        <v>10.9375</v>
      </c>
    </row>
    <row r="58" spans="1:39" ht="13.5" customHeight="1" x14ac:dyDescent="0.2">
      <c r="A58" s="3" t="s">
        <v>443</v>
      </c>
      <c r="B58" s="3">
        <v>1.5624499999999999</v>
      </c>
      <c r="C58" s="3">
        <v>0.17344100000000001</v>
      </c>
      <c r="D58" s="3">
        <f t="shared" si="6"/>
        <v>1734.41</v>
      </c>
      <c r="E58" s="3">
        <v>7.1040000000000006E-2</v>
      </c>
      <c r="F58" s="3">
        <f t="shared" si="7"/>
        <v>159.52999999999997</v>
      </c>
      <c r="G58" s="3">
        <f t="shared" si="8"/>
        <v>63.69</v>
      </c>
      <c r="H58" s="3">
        <f t="shared" si="9"/>
        <v>710.40000000000009</v>
      </c>
      <c r="I58" s="3">
        <v>100.462</v>
      </c>
      <c r="J58" s="3"/>
      <c r="K58" s="3"/>
      <c r="L58" s="3">
        <v>59.549199999999999</v>
      </c>
      <c r="M58" s="3"/>
      <c r="N58" s="3">
        <v>0.664412</v>
      </c>
      <c r="O58" s="3">
        <v>18.454799999999999</v>
      </c>
      <c r="P58" s="3">
        <v>2.11056</v>
      </c>
      <c r="Q58" s="3">
        <v>4.7847400000000002</v>
      </c>
      <c r="R58" s="3">
        <v>3.5954E-2</v>
      </c>
      <c r="S58" s="3">
        <v>2.5097499999999999</v>
      </c>
      <c r="T58" s="3">
        <v>7.1883999999999997</v>
      </c>
      <c r="U58" s="3">
        <v>3.4566499999999998</v>
      </c>
      <c r="V58" s="3">
        <v>1.42991</v>
      </c>
      <c r="W58" s="3">
        <v>0.19736000000000001</v>
      </c>
      <c r="X58" s="3">
        <v>8.0589999999999995E-2</v>
      </c>
      <c r="Y58" s="3">
        <v>100.462</v>
      </c>
      <c r="Z58" s="3">
        <v>0.36555399999999999</v>
      </c>
      <c r="AA58" s="3">
        <v>1.5952999999999998E-2</v>
      </c>
      <c r="AB58" s="3">
        <v>6.3689999999999997E-3</v>
      </c>
      <c r="AC58" s="3">
        <v>1.8481999999999998E-2</v>
      </c>
      <c r="AD58" s="3">
        <v>5.5690000000000002E-3</v>
      </c>
      <c r="AE58" s="3">
        <v>5.8089999999999999E-3</v>
      </c>
      <c r="AF58" s="3">
        <v>1.9994000000000001E-2</v>
      </c>
      <c r="AG58" s="3">
        <v>1.9775999999999998E-2</v>
      </c>
      <c r="AH58" s="3">
        <v>2.2769300000000001</v>
      </c>
      <c r="AI58" s="3">
        <v>6.1844000000000001</v>
      </c>
      <c r="AJ58" s="3">
        <v>13.818199999999999</v>
      </c>
      <c r="AK58" s="3">
        <v>20.478899999999999</v>
      </c>
      <c r="AL58" s="3">
        <v>58.364600000000003</v>
      </c>
      <c r="AM58" s="3">
        <v>10.929</v>
      </c>
    </row>
    <row r="59" spans="1:39" ht="13.5" customHeight="1" x14ac:dyDescent="0.2">
      <c r="A59" s="3" t="s">
        <v>442</v>
      </c>
      <c r="B59" s="3">
        <v>1.6035200000000001</v>
      </c>
      <c r="C59" s="3">
        <v>0.16108500000000001</v>
      </c>
      <c r="D59" s="3">
        <f t="shared" si="6"/>
        <v>1610.8500000000001</v>
      </c>
      <c r="E59" s="3">
        <v>4.7933999999999997E-2</v>
      </c>
      <c r="F59" s="3">
        <f t="shared" si="7"/>
        <v>147.69</v>
      </c>
      <c r="G59" s="3">
        <f t="shared" si="8"/>
        <v>42.839999999999996</v>
      </c>
      <c r="H59" s="3">
        <f t="shared" si="9"/>
        <v>479.34</v>
      </c>
      <c r="I59" s="3">
        <v>100.79</v>
      </c>
      <c r="J59" s="3"/>
      <c r="K59" s="3"/>
      <c r="L59" s="3">
        <v>59.671799999999998</v>
      </c>
      <c r="M59" s="3"/>
      <c r="N59" s="3">
        <v>0.66434800000000005</v>
      </c>
      <c r="O59" s="3">
        <v>18.5307</v>
      </c>
      <c r="P59" s="3">
        <v>2.1660300000000001</v>
      </c>
      <c r="Q59" s="3">
        <v>4.8383200000000004</v>
      </c>
      <c r="R59" s="3">
        <v>5.2238E-2</v>
      </c>
      <c r="S59" s="3">
        <v>2.5285799999999998</v>
      </c>
      <c r="T59" s="3">
        <v>7.1679300000000001</v>
      </c>
      <c r="U59" s="3">
        <v>3.4923799999999998</v>
      </c>
      <c r="V59" s="3">
        <v>1.4404300000000001</v>
      </c>
      <c r="W59" s="3">
        <v>0.18329999999999999</v>
      </c>
      <c r="X59" s="3">
        <v>5.4378999999999997E-2</v>
      </c>
      <c r="Y59" s="3">
        <v>100.79</v>
      </c>
      <c r="Z59" s="3">
        <v>0.373969</v>
      </c>
      <c r="AA59" s="3">
        <v>1.4768999999999999E-2</v>
      </c>
      <c r="AB59" s="3">
        <v>4.2839999999999996E-3</v>
      </c>
      <c r="AC59" s="3">
        <v>1.8471000000000001E-2</v>
      </c>
      <c r="AD59" s="3">
        <v>5.5659999999999998E-3</v>
      </c>
      <c r="AE59" s="3">
        <v>5.803E-3</v>
      </c>
      <c r="AF59" s="3">
        <v>1.9890999999999999E-2</v>
      </c>
      <c r="AG59" s="3">
        <v>0.02</v>
      </c>
      <c r="AH59" s="3">
        <v>2.2430300000000001</v>
      </c>
      <c r="AI59" s="3">
        <v>6.5777099999999997</v>
      </c>
      <c r="AJ59" s="3">
        <v>20.361699999999999</v>
      </c>
      <c r="AK59" s="3">
        <v>20.606300000000001</v>
      </c>
      <c r="AL59" s="3">
        <v>58.098100000000002</v>
      </c>
      <c r="AM59" s="3">
        <v>10.929</v>
      </c>
    </row>
    <row r="60" spans="1:39" ht="13.5" customHeight="1" x14ac:dyDescent="0.2">
      <c r="A60" s="3" t="s">
        <v>441</v>
      </c>
      <c r="B60" s="3">
        <v>1.6115999999999999</v>
      </c>
      <c r="C60" s="3">
        <v>0.16860600000000001</v>
      </c>
      <c r="D60" s="3">
        <f t="shared" si="6"/>
        <v>1686.06</v>
      </c>
      <c r="E60" s="3">
        <v>7.7155000000000001E-2</v>
      </c>
      <c r="F60" s="3">
        <f t="shared" si="7"/>
        <v>154.44</v>
      </c>
      <c r="G60" s="3">
        <f t="shared" si="8"/>
        <v>68.89</v>
      </c>
      <c r="H60" s="3">
        <f t="shared" si="9"/>
        <v>771.55000000000007</v>
      </c>
      <c r="I60" s="3">
        <v>100.926</v>
      </c>
      <c r="J60" s="3"/>
      <c r="K60" s="3"/>
      <c r="L60" s="3">
        <v>59.662700000000001</v>
      </c>
      <c r="M60" s="3"/>
      <c r="N60" s="3">
        <v>0.77526399999999995</v>
      </c>
      <c r="O60" s="3">
        <v>18.574000000000002</v>
      </c>
      <c r="P60" s="3">
        <v>2.1769500000000002</v>
      </c>
      <c r="Q60" s="3">
        <v>4.8053499999999998</v>
      </c>
      <c r="R60" s="3">
        <v>2.5183000000000001E-2</v>
      </c>
      <c r="S60" s="3">
        <v>2.52074</v>
      </c>
      <c r="T60" s="3">
        <v>7.1804399999999999</v>
      </c>
      <c r="U60" s="3">
        <v>3.46895</v>
      </c>
      <c r="V60" s="3">
        <v>1.4572099999999999</v>
      </c>
      <c r="W60" s="3">
        <v>0.191858</v>
      </c>
      <c r="X60" s="3">
        <v>8.7527999999999995E-2</v>
      </c>
      <c r="Y60" s="3">
        <v>100.926</v>
      </c>
      <c r="Z60" s="3">
        <v>0.37550800000000001</v>
      </c>
      <c r="AA60" s="3">
        <v>1.5443999999999999E-2</v>
      </c>
      <c r="AB60" s="3">
        <v>6.8890000000000002E-3</v>
      </c>
      <c r="AC60" s="3">
        <v>1.848E-2</v>
      </c>
      <c r="AD60" s="3">
        <v>5.5710000000000004E-3</v>
      </c>
      <c r="AE60" s="3">
        <v>5.8110000000000002E-3</v>
      </c>
      <c r="AF60" s="3">
        <v>2.0246E-2</v>
      </c>
      <c r="AG60" s="3">
        <v>1.9554999999999999E-2</v>
      </c>
      <c r="AH60" s="3">
        <v>2.2366999999999999</v>
      </c>
      <c r="AI60" s="3">
        <v>6.4036</v>
      </c>
      <c r="AJ60" s="3">
        <v>12.648300000000001</v>
      </c>
      <c r="AK60" s="3">
        <v>20.5471</v>
      </c>
      <c r="AL60" s="3">
        <v>57.955199999999998</v>
      </c>
      <c r="AM60" s="3">
        <v>10.9335</v>
      </c>
    </row>
    <row r="61" spans="1:39" ht="13.5" customHeight="1" x14ac:dyDescent="0.2">
      <c r="A61" s="3" t="s">
        <v>440</v>
      </c>
      <c r="B61" s="3">
        <v>1.5130699999999999</v>
      </c>
      <c r="C61" s="3">
        <v>0.15451200000000001</v>
      </c>
      <c r="D61" s="3">
        <f t="shared" si="6"/>
        <v>1545.1200000000001</v>
      </c>
      <c r="E61" s="3">
        <v>4.4798999999999999E-2</v>
      </c>
      <c r="F61" s="3">
        <f t="shared" si="7"/>
        <v>141.38</v>
      </c>
      <c r="G61" s="3">
        <f t="shared" si="8"/>
        <v>39.96</v>
      </c>
      <c r="H61" s="3">
        <f t="shared" si="9"/>
        <v>447.99</v>
      </c>
      <c r="I61" s="3">
        <v>100.861</v>
      </c>
      <c r="J61" s="3"/>
      <c r="K61" s="3"/>
      <c r="L61" s="3">
        <v>60.021999999999998</v>
      </c>
      <c r="M61" s="3"/>
      <c r="N61" s="3">
        <v>0.66304200000000002</v>
      </c>
      <c r="O61" s="3">
        <v>18.550599999999999</v>
      </c>
      <c r="P61" s="3">
        <v>2.04386</v>
      </c>
      <c r="Q61" s="3">
        <v>4.78864</v>
      </c>
      <c r="R61" s="3">
        <v>3.5727000000000002E-2</v>
      </c>
      <c r="S61" s="3">
        <v>2.51057</v>
      </c>
      <c r="T61" s="3">
        <v>7.1237500000000002</v>
      </c>
      <c r="U61" s="3">
        <v>3.47384</v>
      </c>
      <c r="V61" s="3">
        <v>1.42255</v>
      </c>
      <c r="W61" s="3">
        <v>0.17582</v>
      </c>
      <c r="X61" s="3">
        <v>5.0821999999999999E-2</v>
      </c>
      <c r="Y61" s="3">
        <v>100.861</v>
      </c>
      <c r="Z61" s="3">
        <v>0.352161</v>
      </c>
      <c r="AA61" s="3">
        <v>1.4138E-2</v>
      </c>
      <c r="AB61" s="3">
        <v>3.9960000000000004E-3</v>
      </c>
      <c r="AC61" s="3">
        <v>1.8466E-2</v>
      </c>
      <c r="AD61" s="3">
        <v>5.561E-3</v>
      </c>
      <c r="AE61" s="3">
        <v>5.7930000000000004E-3</v>
      </c>
      <c r="AF61" s="3">
        <v>2.0178999999999999E-2</v>
      </c>
      <c r="AG61" s="3">
        <v>1.9878E-2</v>
      </c>
      <c r="AH61" s="3">
        <v>2.3192900000000001</v>
      </c>
      <c r="AI61" s="3">
        <v>6.9057599999999999</v>
      </c>
      <c r="AJ61" s="3">
        <v>21.615500000000001</v>
      </c>
      <c r="AK61" s="3">
        <v>19.564800000000002</v>
      </c>
      <c r="AL61" s="3">
        <v>56.102400000000003</v>
      </c>
      <c r="AM61" s="3">
        <v>10.9335</v>
      </c>
    </row>
    <row r="62" spans="1:39" ht="13.5" customHeight="1" x14ac:dyDescent="0.2">
      <c r="A62" s="3" t="s">
        <v>439</v>
      </c>
      <c r="B62" s="3">
        <v>1.6713499999999999</v>
      </c>
      <c r="C62" s="3">
        <v>0.14446999999999999</v>
      </c>
      <c r="D62" s="3">
        <f t="shared" si="6"/>
        <v>1444.6999999999998</v>
      </c>
      <c r="E62" s="3">
        <v>3.2710999999999997E-2</v>
      </c>
      <c r="F62" s="3">
        <f t="shared" si="7"/>
        <v>133.25</v>
      </c>
      <c r="G62" s="3">
        <f t="shared" si="8"/>
        <v>29.41</v>
      </c>
      <c r="H62" s="3">
        <f t="shared" si="9"/>
        <v>327.10999999999996</v>
      </c>
      <c r="I62" s="3">
        <v>100.21</v>
      </c>
      <c r="J62" s="3"/>
      <c r="K62" s="3"/>
      <c r="L62" s="3">
        <v>59.407899999999998</v>
      </c>
      <c r="M62" s="3"/>
      <c r="N62" s="3">
        <v>0.75340300000000004</v>
      </c>
      <c r="O62" s="3">
        <v>18.323899999999998</v>
      </c>
      <c r="P62" s="3">
        <v>2.2576700000000001</v>
      </c>
      <c r="Q62" s="3">
        <v>4.7399899999999997</v>
      </c>
      <c r="R62" s="3">
        <v>2.5058E-2</v>
      </c>
      <c r="S62" s="3">
        <v>2.47803</v>
      </c>
      <c r="T62" s="3">
        <v>7.1247199999999999</v>
      </c>
      <c r="U62" s="3">
        <v>3.42232</v>
      </c>
      <c r="V62" s="3">
        <v>1.4754799999999999</v>
      </c>
      <c r="W62" s="3">
        <v>0.16439300000000001</v>
      </c>
      <c r="X62" s="3">
        <v>3.7108000000000002E-2</v>
      </c>
      <c r="Y62" s="3">
        <v>100.21</v>
      </c>
      <c r="Z62" s="3">
        <v>0.392123</v>
      </c>
      <c r="AA62" s="3">
        <v>1.3325E-2</v>
      </c>
      <c r="AB62" s="3">
        <v>2.941E-3</v>
      </c>
      <c r="AC62" s="3">
        <v>1.8460000000000001E-2</v>
      </c>
      <c r="AD62" s="3">
        <v>5.5640000000000004E-3</v>
      </c>
      <c r="AE62" s="3">
        <v>5.8009999999999997E-3</v>
      </c>
      <c r="AF62" s="3">
        <v>2.0150999999999999E-2</v>
      </c>
      <c r="AG62" s="3">
        <v>1.9983000000000001E-2</v>
      </c>
      <c r="AH62" s="3">
        <v>2.1902599999999999</v>
      </c>
      <c r="AI62" s="3">
        <v>7.3274999999999997</v>
      </c>
      <c r="AJ62" s="3">
        <v>29.496200000000002</v>
      </c>
      <c r="AK62" s="3">
        <v>19.318000000000001</v>
      </c>
      <c r="AL62" s="3">
        <v>56.0441</v>
      </c>
      <c r="AM62" s="3">
        <v>10.938000000000001</v>
      </c>
    </row>
    <row r="63" spans="1:39" ht="13.5" customHeight="1" x14ac:dyDescent="0.2">
      <c r="A63" s="3" t="s">
        <v>438</v>
      </c>
      <c r="B63" s="3">
        <v>1.65893</v>
      </c>
      <c r="C63" s="3">
        <v>0.149563</v>
      </c>
      <c r="D63" s="3">
        <f t="shared" si="6"/>
        <v>1495.63</v>
      </c>
      <c r="E63" s="3">
        <v>5.6176999999999998E-2</v>
      </c>
      <c r="F63" s="3">
        <f t="shared" si="7"/>
        <v>137.37</v>
      </c>
      <c r="G63" s="3">
        <f t="shared" si="8"/>
        <v>50.3</v>
      </c>
      <c r="H63" s="3">
        <f t="shared" si="9"/>
        <v>561.77</v>
      </c>
      <c r="I63" s="3">
        <v>100.637</v>
      </c>
      <c r="J63" s="3"/>
      <c r="K63" s="3"/>
      <c r="L63" s="3">
        <v>59.689</v>
      </c>
      <c r="M63" s="3"/>
      <c r="N63" s="3">
        <v>0.72073699999999996</v>
      </c>
      <c r="O63" s="3">
        <v>18.424399999999999</v>
      </c>
      <c r="P63" s="3">
        <v>2.2408800000000002</v>
      </c>
      <c r="Q63" s="3">
        <v>4.7796599999999998</v>
      </c>
      <c r="R63" s="3">
        <v>4.6593000000000002E-2</v>
      </c>
      <c r="S63" s="3">
        <v>2.4847199999999998</v>
      </c>
      <c r="T63" s="3">
        <v>7.14438</v>
      </c>
      <c r="U63" s="3">
        <v>3.4095800000000001</v>
      </c>
      <c r="V63" s="3">
        <v>1.4633100000000001</v>
      </c>
      <c r="W63" s="3">
        <v>0.17018900000000001</v>
      </c>
      <c r="X63" s="3">
        <v>6.3728999999999994E-2</v>
      </c>
      <c r="Y63" s="3">
        <v>100.637</v>
      </c>
      <c r="Z63" s="3">
        <v>0.387596</v>
      </c>
      <c r="AA63" s="3">
        <v>1.3736999999999999E-2</v>
      </c>
      <c r="AB63" s="3">
        <v>5.0299999999999997E-3</v>
      </c>
      <c r="AC63" s="3">
        <v>1.8471000000000001E-2</v>
      </c>
      <c r="AD63" s="3">
        <v>5.568E-3</v>
      </c>
      <c r="AE63" s="3">
        <v>5.8069999999999997E-3</v>
      </c>
      <c r="AF63" s="3">
        <v>2.0282000000000001E-2</v>
      </c>
      <c r="AG63" s="3">
        <v>2.0091999999999999E-2</v>
      </c>
      <c r="AH63" s="3">
        <v>2.20018</v>
      </c>
      <c r="AI63" s="3">
        <v>7.1395400000000002</v>
      </c>
      <c r="AJ63" s="3">
        <v>17.547799999999999</v>
      </c>
      <c r="AK63" s="3">
        <v>19.3249</v>
      </c>
      <c r="AL63" s="3">
        <v>55.9268</v>
      </c>
      <c r="AM63" s="3">
        <v>10.9335</v>
      </c>
    </row>
    <row r="64" spans="1:39" ht="13.5" customHeight="1" x14ac:dyDescent="0.2">
      <c r="A64" s="3" t="s">
        <v>437</v>
      </c>
      <c r="B64" s="3">
        <v>1.65246</v>
      </c>
      <c r="C64" s="3">
        <v>0.16748099999999999</v>
      </c>
      <c r="D64" s="3">
        <f t="shared" si="6"/>
        <v>1674.81</v>
      </c>
      <c r="E64" s="3">
        <v>7.6526999999999998E-2</v>
      </c>
      <c r="F64" s="3">
        <f t="shared" si="7"/>
        <v>153.43</v>
      </c>
      <c r="G64" s="3">
        <f t="shared" si="8"/>
        <v>68.34</v>
      </c>
      <c r="H64" s="3">
        <f t="shared" si="9"/>
        <v>765.27</v>
      </c>
      <c r="I64" s="3">
        <v>100.973</v>
      </c>
      <c r="J64" s="3"/>
      <c r="K64" s="3"/>
      <c r="L64" s="3">
        <v>59.6738</v>
      </c>
      <c r="M64" s="3"/>
      <c r="N64" s="3">
        <v>0.78356700000000001</v>
      </c>
      <c r="O64" s="3">
        <v>18.5153</v>
      </c>
      <c r="P64" s="3">
        <v>2.2321499999999999</v>
      </c>
      <c r="Q64" s="3">
        <v>4.82409</v>
      </c>
      <c r="R64" s="3">
        <v>3.2549000000000002E-2</v>
      </c>
      <c r="S64" s="3">
        <v>2.5078</v>
      </c>
      <c r="T64" s="3">
        <v>7.2506500000000003</v>
      </c>
      <c r="U64" s="3">
        <v>3.4203899999999998</v>
      </c>
      <c r="V64" s="3">
        <v>1.4555100000000001</v>
      </c>
      <c r="W64" s="3">
        <v>0.190578</v>
      </c>
      <c r="X64" s="3">
        <v>8.6815000000000003E-2</v>
      </c>
      <c r="Y64" s="3">
        <v>100.973</v>
      </c>
      <c r="Z64" s="3">
        <v>0.38506899999999999</v>
      </c>
      <c r="AA64" s="3">
        <v>1.5343000000000001E-2</v>
      </c>
      <c r="AB64" s="3">
        <v>6.8339999999999998E-3</v>
      </c>
      <c r="AC64" s="3">
        <v>1.8478999999999999E-2</v>
      </c>
      <c r="AD64" s="3">
        <v>5.5729999999999998E-3</v>
      </c>
      <c r="AE64" s="3">
        <v>5.8149999999999999E-3</v>
      </c>
      <c r="AF64" s="3">
        <v>1.9955000000000001E-2</v>
      </c>
      <c r="AG64" s="3">
        <v>1.9276999999999999E-2</v>
      </c>
      <c r="AH64" s="3">
        <v>2.2047500000000002</v>
      </c>
      <c r="AI64" s="3">
        <v>6.36944</v>
      </c>
      <c r="AJ64" s="3">
        <v>12.584899999999999</v>
      </c>
      <c r="AK64" s="3">
        <v>19.360900000000001</v>
      </c>
      <c r="AL64" s="3">
        <v>55.759599999999999</v>
      </c>
      <c r="AM64" s="3">
        <v>10.9335</v>
      </c>
    </row>
    <row r="65" spans="1:39" ht="13.5" customHeight="1" x14ac:dyDescent="0.2">
      <c r="A65" s="3" t="s">
        <v>436</v>
      </c>
      <c r="B65" s="3">
        <v>1.60521</v>
      </c>
      <c r="C65" s="3">
        <v>0.147031</v>
      </c>
      <c r="D65" s="3">
        <f t="shared" si="6"/>
        <v>1470.31</v>
      </c>
      <c r="E65" s="3">
        <v>5.9769999999999997E-2</v>
      </c>
      <c r="F65" s="3">
        <f t="shared" si="7"/>
        <v>134.82</v>
      </c>
      <c r="G65" s="3">
        <f t="shared" si="8"/>
        <v>53.43</v>
      </c>
      <c r="H65" s="3">
        <f t="shared" si="9"/>
        <v>597.69999999999993</v>
      </c>
      <c r="I65" s="3">
        <v>100.83</v>
      </c>
      <c r="J65" s="3"/>
      <c r="K65" s="3"/>
      <c r="L65" s="3">
        <v>59.625500000000002</v>
      </c>
      <c r="M65" s="3"/>
      <c r="N65" s="3">
        <v>0.71584400000000004</v>
      </c>
      <c r="O65" s="3">
        <v>18.526800000000001</v>
      </c>
      <c r="P65" s="3">
        <v>2.16832</v>
      </c>
      <c r="Q65" s="3">
        <v>4.8459899999999996</v>
      </c>
      <c r="R65" s="3">
        <v>3.4043999999999998E-2</v>
      </c>
      <c r="S65" s="3">
        <v>2.4993500000000002</v>
      </c>
      <c r="T65" s="3">
        <v>7.3373900000000001</v>
      </c>
      <c r="U65" s="3">
        <v>3.3971300000000002</v>
      </c>
      <c r="V65" s="3">
        <v>1.4449000000000001</v>
      </c>
      <c r="W65" s="3">
        <v>0.16730800000000001</v>
      </c>
      <c r="X65" s="3">
        <v>6.7805000000000004E-2</v>
      </c>
      <c r="Y65" s="3">
        <v>100.83</v>
      </c>
      <c r="Z65" s="3">
        <v>0.37441999999999998</v>
      </c>
      <c r="AA65" s="3">
        <v>1.3481999999999999E-2</v>
      </c>
      <c r="AB65" s="3">
        <v>5.3429999999999997E-3</v>
      </c>
      <c r="AC65" s="3">
        <v>1.8468999999999999E-2</v>
      </c>
      <c r="AD65" s="3">
        <v>5.5659999999999998E-3</v>
      </c>
      <c r="AE65" s="3">
        <v>5.8060000000000004E-3</v>
      </c>
      <c r="AF65" s="3">
        <v>2.0229E-2</v>
      </c>
      <c r="AG65" s="3">
        <v>2.0080000000000001E-2</v>
      </c>
      <c r="AH65" s="3">
        <v>2.2414399999999999</v>
      </c>
      <c r="AI65" s="3">
        <v>7.2349500000000004</v>
      </c>
      <c r="AJ65" s="3">
        <v>16.5244</v>
      </c>
      <c r="AK65" s="3">
        <v>19.6097</v>
      </c>
      <c r="AL65" s="3">
        <v>55.3352</v>
      </c>
      <c r="AM65" s="3">
        <v>10.9245</v>
      </c>
    </row>
    <row r="66" spans="1:39" ht="13.5" customHeight="1" x14ac:dyDescent="0.15">
      <c r="B66" s="4">
        <f>AVERAGE(B50:B65)*10000</f>
        <v>16031.856250000003</v>
      </c>
      <c r="D66" s="4">
        <f>AVERAGE(D50:D65)</f>
        <v>1580.5550000000003</v>
      </c>
      <c r="F66" s="4">
        <f>AVERAGE(F50:F65)</f>
        <v>145.729375</v>
      </c>
      <c r="G66" s="4">
        <f>AVERAGE(G50:G65)</f>
        <v>52.416249999999991</v>
      </c>
      <c r="H66" s="4">
        <f>AVERAGE(H50:H65)</f>
        <v>583.49062500000014</v>
      </c>
      <c r="J66" s="4"/>
      <c r="K66" s="4"/>
      <c r="L66" s="4">
        <f>AVERAGE(L50:L65)</f>
        <v>59.321093750000003</v>
      </c>
      <c r="M66" s="4"/>
      <c r="N66" s="4">
        <f t="shared" ref="N66:V66" si="10">AVERAGE(N50:N65)</f>
        <v>0.71999918750000003</v>
      </c>
      <c r="O66" s="4">
        <f t="shared" si="10"/>
        <v>18.399262500000003</v>
      </c>
      <c r="P66" s="4">
        <f t="shared" si="10"/>
        <v>2.1655856250000003</v>
      </c>
      <c r="Q66" s="4">
        <f t="shared" si="10"/>
        <v>4.7770056250000001</v>
      </c>
      <c r="R66" s="4">
        <f t="shared" si="10"/>
        <v>3.5931062500000006E-2</v>
      </c>
      <c r="S66" s="4">
        <f t="shared" si="10"/>
        <v>2.5329687500000007</v>
      </c>
      <c r="T66" s="4">
        <f t="shared" si="10"/>
        <v>7.2317418750000009</v>
      </c>
      <c r="U66" s="4">
        <f t="shared" si="10"/>
        <v>3.4187356249999996</v>
      </c>
      <c r="V66" s="4">
        <f t="shared" si="10"/>
        <v>1.4399631250000002</v>
      </c>
      <c r="Y66" s="4">
        <f>AVERAGE(Y50:Y65)</f>
        <v>100.28823125</v>
      </c>
    </row>
    <row r="67" spans="1:39" ht="13.5" customHeight="1" x14ac:dyDescent="0.15">
      <c r="B67" s="4">
        <f>STDEV(B50:B65)*10000</f>
        <v>516.52229247632692</v>
      </c>
      <c r="D67" s="4">
        <f>STDEV(D50:D65)</f>
        <v>98.576636109509579</v>
      </c>
      <c r="E67" s="4">
        <f>STDEV(E50:E65)</f>
        <v>1.2578770339842404E-2</v>
      </c>
      <c r="F67" s="4">
        <f>STDEV(F50:F65)</f>
        <v>9.6966884166709146</v>
      </c>
      <c r="G67" s="4">
        <f>STDEV(G50:G65)</f>
        <v>11.200822514440668</v>
      </c>
      <c r="H67" s="4">
        <f>STDEV(H50:H65)</f>
        <v>125.78770339842355</v>
      </c>
      <c r="J67" s="4"/>
      <c r="K67" s="4"/>
      <c r="L67" s="4">
        <f>STDEV(L50:L65)</f>
        <v>0.90378544022258478</v>
      </c>
      <c r="M67" s="4"/>
      <c r="N67" s="4">
        <f t="shared" ref="N67:V67" si="11">STDEV(N50:N65)</f>
        <v>4.1627428341129029E-2</v>
      </c>
      <c r="O67" s="4">
        <f t="shared" si="11"/>
        <v>0.2776078454102715</v>
      </c>
      <c r="P67" s="4">
        <f t="shared" si="11"/>
        <v>6.9772288478903516E-2</v>
      </c>
      <c r="Q67" s="4">
        <f t="shared" si="11"/>
        <v>6.9746440957585823E-2</v>
      </c>
      <c r="R67" s="4">
        <f t="shared" si="11"/>
        <v>8.515259232450471E-3</v>
      </c>
      <c r="S67" s="4">
        <f t="shared" si="11"/>
        <v>0.13752058536209524</v>
      </c>
      <c r="T67" s="4">
        <f t="shared" si="11"/>
        <v>0.24458728877352423</v>
      </c>
      <c r="U67" s="4">
        <f t="shared" si="11"/>
        <v>5.9675530548542209E-2</v>
      </c>
      <c r="V67" s="4">
        <f t="shared" si="11"/>
        <v>2.1116363234468173E-2</v>
      </c>
      <c r="Y67" s="4">
        <f>STDEV(Y50:Y65)</f>
        <v>0.98519382304109915</v>
      </c>
    </row>
    <row r="68" spans="1:39" ht="13.5" customHeight="1" x14ac:dyDescent="0.15"/>
    <row r="69" spans="1:39" ht="13.5" customHeight="1" x14ac:dyDescent="0.15"/>
    <row r="70" spans="1:39" ht="13.5" customHeight="1" x14ac:dyDescent="0.15"/>
    <row r="71" spans="1:39" ht="13.5" customHeight="1" x14ac:dyDescent="0.15"/>
    <row r="72" spans="1:39" ht="13.5" customHeight="1" x14ac:dyDescent="0.15"/>
    <row r="73" spans="1:39" ht="13.5" customHeight="1" x14ac:dyDescent="0.15"/>
    <row r="74" spans="1:39" ht="13.5" customHeight="1" x14ac:dyDescent="0.15"/>
    <row r="75" spans="1:39" ht="13.5" customHeight="1" x14ac:dyDescent="0.15"/>
    <row r="76" spans="1:39" ht="13.5" customHeight="1" x14ac:dyDescent="0.15"/>
    <row r="77" spans="1:39" ht="13.5" customHeight="1" x14ac:dyDescent="0.15"/>
    <row r="78" spans="1:39" ht="13.5" customHeight="1" x14ac:dyDescent="0.15"/>
    <row r="79" spans="1:39" ht="13.5" customHeight="1" x14ac:dyDescent="0.15"/>
    <row r="80" spans="1:39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  <row r="514" ht="13.5" customHeight="1" x14ac:dyDescent="0.15"/>
    <row r="515" ht="13.5" customHeight="1" x14ac:dyDescent="0.15"/>
    <row r="516" ht="13.5" customHeight="1" x14ac:dyDescent="0.15"/>
    <row r="517" ht="13.5" customHeight="1" x14ac:dyDescent="0.15"/>
    <row r="518" ht="13.5" customHeight="1" x14ac:dyDescent="0.15"/>
    <row r="519" ht="13.5" customHeight="1" x14ac:dyDescent="0.15"/>
    <row r="520" ht="13.5" customHeight="1" x14ac:dyDescent="0.15"/>
    <row r="521" ht="13.5" customHeight="1" x14ac:dyDescent="0.15"/>
    <row r="522" ht="13.5" customHeight="1" x14ac:dyDescent="0.15"/>
    <row r="523" ht="13.5" customHeight="1" x14ac:dyDescent="0.15"/>
    <row r="524" ht="13.5" customHeight="1" x14ac:dyDescent="0.15"/>
    <row r="525" ht="13.5" customHeight="1" x14ac:dyDescent="0.15"/>
    <row r="526" ht="13.5" customHeight="1" x14ac:dyDescent="0.15"/>
    <row r="527" ht="13.5" customHeight="1" x14ac:dyDescent="0.15"/>
    <row r="528" ht="13.5" customHeight="1" x14ac:dyDescent="0.15"/>
    <row r="529" ht="13.5" customHeight="1" x14ac:dyDescent="0.15"/>
    <row r="530" ht="13.5" customHeight="1" x14ac:dyDescent="0.15"/>
    <row r="531" ht="13.5" customHeight="1" x14ac:dyDescent="0.15"/>
    <row r="532" ht="13.5" customHeight="1" x14ac:dyDescent="0.15"/>
    <row r="533" ht="13.5" customHeight="1" x14ac:dyDescent="0.15"/>
    <row r="534" ht="13.5" customHeight="1" x14ac:dyDescent="0.15"/>
    <row r="535" ht="13.5" customHeight="1" x14ac:dyDescent="0.15"/>
    <row r="536" ht="13.5" customHeight="1" x14ac:dyDescent="0.15"/>
    <row r="537" ht="13.5" customHeight="1" x14ac:dyDescent="0.15"/>
    <row r="538" ht="13.5" customHeight="1" x14ac:dyDescent="0.15"/>
    <row r="539" ht="13.5" customHeight="1" x14ac:dyDescent="0.15"/>
    <row r="540" ht="13.5" customHeight="1" x14ac:dyDescent="0.15"/>
    <row r="541" ht="13.5" customHeight="1" x14ac:dyDescent="0.15"/>
    <row r="542" ht="13.5" customHeight="1" x14ac:dyDescent="0.15"/>
    <row r="543" ht="13.5" customHeight="1" x14ac:dyDescent="0.15"/>
    <row r="544" ht="13.5" customHeight="1" x14ac:dyDescent="0.15"/>
    <row r="545" ht="13.5" customHeight="1" x14ac:dyDescent="0.15"/>
    <row r="546" ht="13.5" customHeight="1" x14ac:dyDescent="0.15"/>
    <row r="547" ht="13.5" customHeight="1" x14ac:dyDescent="0.15"/>
    <row r="548" ht="13.5" customHeight="1" x14ac:dyDescent="0.15"/>
    <row r="549" ht="13.5" customHeight="1" x14ac:dyDescent="0.15"/>
    <row r="550" ht="13.5" customHeight="1" x14ac:dyDescent="0.15"/>
    <row r="551" ht="13.5" customHeight="1" x14ac:dyDescent="0.15"/>
    <row r="552" ht="13.5" customHeight="1" x14ac:dyDescent="0.15"/>
    <row r="553" ht="13.5" customHeight="1" x14ac:dyDescent="0.15"/>
    <row r="554" ht="13.5" customHeight="1" x14ac:dyDescent="0.15"/>
    <row r="555" ht="13.5" customHeight="1" x14ac:dyDescent="0.15"/>
    <row r="556" ht="13.5" customHeight="1" x14ac:dyDescent="0.15"/>
    <row r="557" ht="13.5" customHeight="1" x14ac:dyDescent="0.15"/>
    <row r="558" ht="13.5" customHeight="1" x14ac:dyDescent="0.15"/>
    <row r="559" ht="13.5" customHeight="1" x14ac:dyDescent="0.15"/>
    <row r="560" ht="13.5" customHeight="1" x14ac:dyDescent="0.15"/>
    <row r="561" ht="13.5" customHeight="1" x14ac:dyDescent="0.15"/>
    <row r="562" ht="13.5" customHeight="1" x14ac:dyDescent="0.15"/>
    <row r="563" ht="13.5" customHeight="1" x14ac:dyDescent="0.15"/>
    <row r="564" ht="13.5" customHeight="1" x14ac:dyDescent="0.15"/>
    <row r="565" ht="13.5" customHeight="1" x14ac:dyDescent="0.15"/>
    <row r="566" ht="13.5" customHeight="1" x14ac:dyDescent="0.15"/>
    <row r="567" ht="13.5" customHeight="1" x14ac:dyDescent="0.15"/>
    <row r="568" ht="13.5" customHeight="1" x14ac:dyDescent="0.15"/>
    <row r="569" ht="13.5" customHeight="1" x14ac:dyDescent="0.15"/>
    <row r="570" ht="13.5" customHeight="1" x14ac:dyDescent="0.15"/>
    <row r="571" ht="13.5" customHeight="1" x14ac:dyDescent="0.15"/>
    <row r="572" ht="13.5" customHeight="1" x14ac:dyDescent="0.15"/>
    <row r="573" ht="13.5" customHeight="1" x14ac:dyDescent="0.15"/>
    <row r="574" ht="13.5" customHeight="1" x14ac:dyDescent="0.15"/>
    <row r="575" ht="13.5" customHeight="1" x14ac:dyDescent="0.15"/>
    <row r="576" ht="13.5" customHeight="1" x14ac:dyDescent="0.15"/>
    <row r="577" ht="13.5" customHeight="1" x14ac:dyDescent="0.15"/>
    <row r="578" ht="13.5" customHeight="1" x14ac:dyDescent="0.15"/>
    <row r="579" ht="13.5" customHeight="1" x14ac:dyDescent="0.15"/>
    <row r="580" ht="13.5" customHeight="1" x14ac:dyDescent="0.15"/>
    <row r="581" ht="13.5" customHeight="1" x14ac:dyDescent="0.15"/>
    <row r="582" ht="13.5" customHeight="1" x14ac:dyDescent="0.15"/>
    <row r="583" ht="13.5" customHeight="1" x14ac:dyDescent="0.15"/>
    <row r="584" ht="13.5" customHeight="1" x14ac:dyDescent="0.15"/>
    <row r="585" ht="13.5" customHeight="1" x14ac:dyDescent="0.15"/>
    <row r="586" ht="13.5" customHeight="1" x14ac:dyDescent="0.15"/>
    <row r="587" ht="13.5" customHeight="1" x14ac:dyDescent="0.15"/>
    <row r="588" ht="13.5" customHeight="1" x14ac:dyDescent="0.15"/>
    <row r="589" ht="13.5" customHeight="1" x14ac:dyDescent="0.15"/>
    <row r="590" ht="13.5" customHeight="1" x14ac:dyDescent="0.15"/>
    <row r="591" ht="13.5" customHeight="1" x14ac:dyDescent="0.15"/>
    <row r="592" ht="13.5" customHeight="1" x14ac:dyDescent="0.15"/>
    <row r="593" ht="13.5" customHeight="1" x14ac:dyDescent="0.15"/>
    <row r="594" ht="13.5" customHeight="1" x14ac:dyDescent="0.15"/>
    <row r="595" ht="13.5" customHeight="1" x14ac:dyDescent="0.15"/>
    <row r="596" ht="13.5" customHeight="1" x14ac:dyDescent="0.15"/>
    <row r="597" ht="13.5" customHeight="1" x14ac:dyDescent="0.15"/>
    <row r="598" ht="13.5" customHeight="1" x14ac:dyDescent="0.15"/>
    <row r="599" ht="13.5" customHeight="1" x14ac:dyDescent="0.15"/>
    <row r="600" ht="13.5" customHeight="1" x14ac:dyDescent="0.15"/>
    <row r="601" ht="13.5" customHeight="1" x14ac:dyDescent="0.15"/>
    <row r="602" ht="13.5" customHeight="1" x14ac:dyDescent="0.15"/>
    <row r="603" ht="13.5" customHeight="1" x14ac:dyDescent="0.15"/>
    <row r="604" ht="13.5" customHeight="1" x14ac:dyDescent="0.15"/>
    <row r="605" ht="13.5" customHeight="1" x14ac:dyDescent="0.15"/>
    <row r="606" ht="13.5" customHeight="1" x14ac:dyDescent="0.15"/>
    <row r="607" ht="13.5" customHeight="1" x14ac:dyDescent="0.15"/>
    <row r="608" ht="13.5" customHeight="1" x14ac:dyDescent="0.15"/>
    <row r="609" ht="13.5" customHeight="1" x14ac:dyDescent="0.15"/>
    <row r="610" ht="13.5" customHeight="1" x14ac:dyDescent="0.15"/>
    <row r="611" ht="13.5" customHeight="1" x14ac:dyDescent="0.15"/>
    <row r="612" ht="13.5" customHeight="1" x14ac:dyDescent="0.15"/>
    <row r="613" ht="13.5" customHeight="1" x14ac:dyDescent="0.15"/>
    <row r="614" ht="13.5" customHeight="1" x14ac:dyDescent="0.15"/>
    <row r="615" ht="13.5" customHeight="1" x14ac:dyDescent="0.15"/>
    <row r="616" ht="13.5" customHeight="1" x14ac:dyDescent="0.15"/>
    <row r="617" ht="13.5" customHeight="1" x14ac:dyDescent="0.15"/>
    <row r="618" ht="13.5" customHeight="1" x14ac:dyDescent="0.15"/>
    <row r="619" ht="13.5" customHeight="1" x14ac:dyDescent="0.15"/>
    <row r="620" ht="13.5" customHeight="1" x14ac:dyDescent="0.15"/>
    <row r="621" ht="13.5" customHeight="1" x14ac:dyDescent="0.15"/>
    <row r="622" ht="13.5" customHeight="1" x14ac:dyDescent="0.15"/>
  </sheetData>
  <pageMargins left="0.7" right="0.7" top="0.75" bottom="0.75" header="0" footer="0"/>
  <pageSetup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6A5BC-6A28-4F40-8ED3-95DD1E23E7FC}">
  <dimension ref="A1:BF751"/>
  <sheetViews>
    <sheetView topLeftCell="X1" workbookViewId="0">
      <selection activeCell="AF1" sqref="AF1:AG27"/>
    </sheetView>
  </sheetViews>
  <sheetFormatPr baseColWidth="10" defaultColWidth="12.6640625" defaultRowHeight="15" customHeight="1" x14ac:dyDescent="0.15"/>
  <cols>
    <col min="1" max="1" width="20.33203125" style="2" customWidth="1"/>
    <col min="2" max="22" width="8.6640625" style="2" customWidth="1"/>
    <col min="23" max="23" width="12.5" style="2" customWidth="1"/>
    <col min="24" max="62" width="8.6640625" style="2" customWidth="1"/>
    <col min="63" max="16384" width="12.6640625" style="2"/>
  </cols>
  <sheetData>
    <row r="1" spans="1:58" customFormat="1" ht="15" customHeight="1" x14ac:dyDescent="0.2">
      <c r="A1" s="22" t="s">
        <v>697</v>
      </c>
      <c r="B1" s="22" t="s">
        <v>698</v>
      </c>
      <c r="C1" s="22" t="s">
        <v>699</v>
      </c>
      <c r="D1" s="22" t="s">
        <v>700</v>
      </c>
      <c r="E1" s="16" t="s">
        <v>47</v>
      </c>
      <c r="F1" s="22" t="s">
        <v>701</v>
      </c>
      <c r="G1" s="22" t="s">
        <v>54</v>
      </c>
      <c r="H1" s="22" t="s">
        <v>702</v>
      </c>
      <c r="I1" s="16" t="s">
        <v>44</v>
      </c>
      <c r="J1" s="22" t="s">
        <v>703</v>
      </c>
      <c r="K1" s="22" t="s">
        <v>53</v>
      </c>
      <c r="L1" s="16" t="s">
        <v>42</v>
      </c>
      <c r="M1" s="16" t="s">
        <v>704</v>
      </c>
      <c r="N1" s="22" t="s">
        <v>705</v>
      </c>
      <c r="O1" s="22" t="s">
        <v>706</v>
      </c>
      <c r="P1" s="22" t="s">
        <v>707</v>
      </c>
      <c r="Q1" s="22" t="s">
        <v>708</v>
      </c>
      <c r="R1" s="22" t="s">
        <v>709</v>
      </c>
      <c r="S1" s="22" t="s">
        <v>710</v>
      </c>
      <c r="T1" s="22" t="s">
        <v>706</v>
      </c>
      <c r="U1" s="22" t="s">
        <v>37</v>
      </c>
      <c r="V1" s="22" t="s">
        <v>36</v>
      </c>
      <c r="W1" s="22" t="s">
        <v>35</v>
      </c>
      <c r="X1" s="22" t="s">
        <v>711</v>
      </c>
      <c r="Y1" s="22" t="s">
        <v>712</v>
      </c>
      <c r="Z1" s="22" t="s">
        <v>713</v>
      </c>
      <c r="AA1" s="22" t="s">
        <v>714</v>
      </c>
      <c r="AB1" s="22" t="s">
        <v>715</v>
      </c>
      <c r="AC1" s="22" t="s">
        <v>716</v>
      </c>
      <c r="AD1" s="22" t="s">
        <v>717</v>
      </c>
      <c r="AE1" s="22" t="s">
        <v>718</v>
      </c>
      <c r="AF1" s="21" t="s">
        <v>695</v>
      </c>
      <c r="AG1" s="21" t="s">
        <v>696</v>
      </c>
      <c r="AH1" s="27" t="s">
        <v>252</v>
      </c>
      <c r="AJ1" s="16" t="s">
        <v>42</v>
      </c>
    </row>
    <row r="2" spans="1:58" customFormat="1" ht="15" customHeight="1" x14ac:dyDescent="0.2">
      <c r="A2" s="16" t="s">
        <v>466</v>
      </c>
      <c r="B2" s="24">
        <v>47.947200000000002</v>
      </c>
      <c r="C2" s="24">
        <v>15.476800000000001</v>
      </c>
      <c r="D2" s="24">
        <v>0.138486</v>
      </c>
      <c r="E2" s="24">
        <f t="shared" ref="E2:E27" si="0">D2*10000</f>
        <v>1384.86</v>
      </c>
      <c r="F2" s="24">
        <v>1.8462810336424811E-2</v>
      </c>
      <c r="G2" s="24">
        <f t="shared" ref="G2:G27" si="1">F2*10000</f>
        <v>184.62810336424812</v>
      </c>
      <c r="H2" s="24">
        <v>4.6743E-2</v>
      </c>
      <c r="I2" s="24">
        <f t="shared" ref="I2:I27" si="2">H2*10000</f>
        <v>467.43</v>
      </c>
      <c r="J2" s="24">
        <v>6.0748846670628416E-3</v>
      </c>
      <c r="K2" s="24">
        <f t="shared" ref="K2:K27" si="3">J2*10000</f>
        <v>60.748846670628417</v>
      </c>
      <c r="L2" s="24">
        <f t="shared" ref="L2:L27" si="4">E2/I2</f>
        <v>2.9627109941595529</v>
      </c>
      <c r="M2" s="24">
        <f t="shared" ref="M2:M27" si="5">F2/J2</f>
        <v>3.0392034331989111</v>
      </c>
      <c r="N2" s="24">
        <v>34.478900000000003</v>
      </c>
      <c r="O2" s="24">
        <v>98.088200000000001</v>
      </c>
      <c r="P2" s="24">
        <v>64.767099999999999</v>
      </c>
      <c r="Q2" s="24">
        <v>33.110500000000002</v>
      </c>
      <c r="R2" s="24">
        <v>0.157585</v>
      </c>
      <c r="S2" s="24">
        <v>5.3026999999999998E-2</v>
      </c>
      <c r="T2" s="24">
        <v>98.088200000000001</v>
      </c>
      <c r="U2" s="24">
        <v>2.5336000000000001E-2</v>
      </c>
      <c r="V2" s="24">
        <v>5.4650000000000002E-3</v>
      </c>
      <c r="W2" s="24">
        <v>8.4670000000000006E-3</v>
      </c>
      <c r="X2" s="24">
        <v>7.8879999999999992E-3</v>
      </c>
      <c r="Y2" s="24">
        <v>0.19342999999999999</v>
      </c>
      <c r="Z2" s="24">
        <v>7.4483999999999995E-2</v>
      </c>
      <c r="AA2" s="24">
        <v>3.0827900000000001</v>
      </c>
      <c r="AB2" s="24">
        <v>8.1220499999999998</v>
      </c>
      <c r="AC2" s="24">
        <v>21.2196</v>
      </c>
      <c r="AD2" s="24">
        <v>46.2485</v>
      </c>
      <c r="AE2" s="24">
        <v>10.952999999999999</v>
      </c>
      <c r="AF2" s="21">
        <v>2.0308980268430012</v>
      </c>
      <c r="AG2" s="21">
        <v>1.0857185123673931</v>
      </c>
      <c r="AH2" s="16">
        <f t="shared" ref="AH2:AH27" si="6">AG2/AF2</f>
        <v>0.53460021035872751</v>
      </c>
      <c r="AI2" s="16"/>
      <c r="AJ2" s="16">
        <f t="shared" ref="AJ2:AJ27" si="7">G2/K2</f>
        <v>3.0392034331989111</v>
      </c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</row>
    <row r="3" spans="1:58" customFormat="1" ht="15" customHeight="1" x14ac:dyDescent="0.2">
      <c r="A3" s="16" t="s">
        <v>465</v>
      </c>
      <c r="B3" s="24">
        <v>49.318100000000001</v>
      </c>
      <c r="C3" s="24">
        <v>15.210100000000001</v>
      </c>
      <c r="D3" s="24">
        <v>8.3793999999999993E-2</v>
      </c>
      <c r="E3" s="24">
        <f t="shared" si="0"/>
        <v>837.93999999999994</v>
      </c>
      <c r="F3" s="24">
        <v>1.1117519369923222E-2</v>
      </c>
      <c r="G3" s="24">
        <f t="shared" si="1"/>
        <v>111.17519369923221</v>
      </c>
      <c r="H3" s="24">
        <v>2.7466999999999998E-2</v>
      </c>
      <c r="I3" s="24">
        <f t="shared" si="2"/>
        <v>274.66999999999996</v>
      </c>
      <c r="J3" s="24">
        <v>3.552513343118003E-3</v>
      </c>
      <c r="K3" s="24">
        <f t="shared" si="3"/>
        <v>35.525133431180031</v>
      </c>
      <c r="L3" s="24">
        <f t="shared" si="4"/>
        <v>3.050715403939273</v>
      </c>
      <c r="M3" s="24">
        <f t="shared" si="5"/>
        <v>3.1294799754827927</v>
      </c>
      <c r="N3" s="24">
        <v>34.645800000000001</v>
      </c>
      <c r="O3" s="24">
        <v>99.285300000000007</v>
      </c>
      <c r="P3" s="24">
        <v>66.618899999999996</v>
      </c>
      <c r="Q3" s="24">
        <v>32.539900000000003</v>
      </c>
      <c r="R3" s="24">
        <v>9.5350000000000004E-2</v>
      </c>
      <c r="S3" s="24">
        <v>3.116E-2</v>
      </c>
      <c r="T3" s="24">
        <v>99.285300000000007</v>
      </c>
      <c r="U3" s="24">
        <v>2.5864999999999999E-2</v>
      </c>
      <c r="V3" s="24">
        <v>5.6449999999999998E-3</v>
      </c>
      <c r="W3" s="24">
        <v>8.5220000000000001E-3</v>
      </c>
      <c r="X3" s="24">
        <v>7.9260000000000008E-3</v>
      </c>
      <c r="Y3" s="24">
        <v>0.19039500000000001</v>
      </c>
      <c r="Z3" s="24">
        <v>7.5271000000000005E-2</v>
      </c>
      <c r="AA3" s="24">
        <v>4.9906800000000002</v>
      </c>
      <c r="AB3" s="24">
        <v>13.7502</v>
      </c>
      <c r="AC3" s="24">
        <v>21.2407</v>
      </c>
      <c r="AD3" s="24">
        <v>46.227899999999998</v>
      </c>
      <c r="AE3" s="24">
        <v>10.952500000000001</v>
      </c>
      <c r="AF3" s="21">
        <v>1.1876426852989261</v>
      </c>
      <c r="AG3" s="21">
        <v>0.65377352480922901</v>
      </c>
      <c r="AH3" s="16">
        <f t="shared" si="6"/>
        <v>0.55047998265966347</v>
      </c>
      <c r="AI3" s="16"/>
      <c r="AJ3" s="16">
        <f t="shared" si="7"/>
        <v>3.1294799754827922</v>
      </c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</row>
    <row r="4" spans="1:58" customFormat="1" ht="15" customHeight="1" x14ac:dyDescent="0.2">
      <c r="A4" s="16" t="s">
        <v>464</v>
      </c>
      <c r="B4" s="24">
        <v>49.805500000000002</v>
      </c>
      <c r="C4" s="24">
        <v>15.3794</v>
      </c>
      <c r="D4" s="24">
        <v>9.0748999999999996E-2</v>
      </c>
      <c r="E4" s="24">
        <f t="shared" si="0"/>
        <v>907.49</v>
      </c>
      <c r="F4" s="24">
        <v>1.1914895595858331E-2</v>
      </c>
      <c r="G4" s="24">
        <f t="shared" si="1"/>
        <v>119.14895595858331</v>
      </c>
      <c r="H4" s="24">
        <v>2.5905000000000001E-2</v>
      </c>
      <c r="I4" s="24">
        <f t="shared" si="2"/>
        <v>259.05</v>
      </c>
      <c r="J4" s="24">
        <v>3.3155952417320963E-3</v>
      </c>
      <c r="K4" s="24">
        <f t="shared" si="3"/>
        <v>33.155952417320961</v>
      </c>
      <c r="L4" s="24">
        <f t="shared" si="4"/>
        <v>3.5031461107894226</v>
      </c>
      <c r="M4" s="24">
        <f t="shared" si="5"/>
        <v>3.5935917164707609</v>
      </c>
      <c r="N4" s="24">
        <v>35.010399999999997</v>
      </c>
      <c r="O4" s="24">
        <v>100.312</v>
      </c>
      <c r="P4" s="24">
        <v>67.277299999999997</v>
      </c>
      <c r="Q4" s="24">
        <v>32.901899999999998</v>
      </c>
      <c r="R4" s="24">
        <v>0.10326399999999999</v>
      </c>
      <c r="S4" s="24">
        <v>2.9388000000000001E-2</v>
      </c>
      <c r="T4" s="24">
        <v>100.312</v>
      </c>
      <c r="U4" s="24">
        <v>2.5732999999999999E-2</v>
      </c>
      <c r="V4" s="24">
        <v>5.6350000000000003E-3</v>
      </c>
      <c r="W4" s="24">
        <v>8.5520000000000006E-3</v>
      </c>
      <c r="X4" s="24">
        <v>7.9179999999999997E-3</v>
      </c>
      <c r="Y4" s="24">
        <v>0.18950700000000001</v>
      </c>
      <c r="Z4" s="24">
        <v>7.4856000000000006E-2</v>
      </c>
      <c r="AA4" s="24">
        <v>4.6388800000000003</v>
      </c>
      <c r="AB4" s="24">
        <v>14.555400000000001</v>
      </c>
      <c r="AC4" s="24">
        <v>21.2559</v>
      </c>
      <c r="AD4" s="24">
        <v>46.210999999999999</v>
      </c>
      <c r="AE4" s="24">
        <v>10.952500000000001</v>
      </c>
      <c r="AF4" s="21">
        <v>1.1084384648078294</v>
      </c>
      <c r="AG4" s="21">
        <v>0.70066379308607007</v>
      </c>
      <c r="AH4" s="16">
        <f t="shared" si="6"/>
        <v>0.63211789858586742</v>
      </c>
      <c r="AI4" s="16"/>
      <c r="AJ4" s="16">
        <f t="shared" si="7"/>
        <v>3.5935917164707614</v>
      </c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</row>
    <row r="5" spans="1:58" customFormat="1" ht="15" customHeight="1" x14ac:dyDescent="0.2">
      <c r="A5" s="16" t="s">
        <v>463</v>
      </c>
      <c r="B5" s="24">
        <v>49.255400000000002</v>
      </c>
      <c r="C5" s="24">
        <v>15.2889</v>
      </c>
      <c r="D5" s="24">
        <v>0.173877</v>
      </c>
      <c r="E5" s="24">
        <f t="shared" si="0"/>
        <v>1738.77</v>
      </c>
      <c r="F5" s="24">
        <v>2.3014237477073561E-2</v>
      </c>
      <c r="G5" s="24">
        <f t="shared" si="1"/>
        <v>230.14237477073561</v>
      </c>
      <c r="H5" s="24">
        <v>4.9057999999999997E-2</v>
      </c>
      <c r="I5" s="24">
        <f t="shared" si="2"/>
        <v>490.58</v>
      </c>
      <c r="J5" s="24">
        <v>6.3298556836651389E-3</v>
      </c>
      <c r="K5" s="24">
        <f t="shared" si="3"/>
        <v>63.298556836651386</v>
      </c>
      <c r="L5" s="24">
        <f t="shared" si="4"/>
        <v>3.5443148925761343</v>
      </c>
      <c r="M5" s="24">
        <f t="shared" si="5"/>
        <v>3.6358234100761937</v>
      </c>
      <c r="N5" s="24">
        <v>34.728900000000003</v>
      </c>
      <c r="O5" s="24">
        <v>99.496099999999998</v>
      </c>
      <c r="P5" s="24">
        <v>66.534300000000002</v>
      </c>
      <c r="Q5" s="24">
        <v>32.708300000000001</v>
      </c>
      <c r="R5" s="24">
        <v>0.197856</v>
      </c>
      <c r="S5" s="24">
        <v>5.5653000000000001E-2</v>
      </c>
      <c r="T5" s="24">
        <v>99.496099999999998</v>
      </c>
      <c r="U5" s="24">
        <v>2.5182E-2</v>
      </c>
      <c r="V5" s="24">
        <v>5.659E-3</v>
      </c>
      <c r="W5" s="24">
        <v>8.5780000000000006E-3</v>
      </c>
      <c r="X5" s="24">
        <v>7.9579999999999998E-3</v>
      </c>
      <c r="Y5" s="24">
        <v>0.19065099999999999</v>
      </c>
      <c r="Z5" s="24">
        <v>7.5160000000000005E-2</v>
      </c>
      <c r="AA5" s="24">
        <v>2.52441</v>
      </c>
      <c r="AB5" s="24">
        <v>7.81372</v>
      </c>
      <c r="AC5" s="24">
        <v>21.244399999999999</v>
      </c>
      <c r="AD5" s="24">
        <v>46.211399999999998</v>
      </c>
      <c r="AE5" s="24">
        <v>10.952500000000001</v>
      </c>
      <c r="AF5" s="21">
        <v>2.1161375273272336</v>
      </c>
      <c r="AG5" s="21">
        <v>1.3533683779214274</v>
      </c>
      <c r="AH5" s="16">
        <f t="shared" si="6"/>
        <v>0.63954651361000425</v>
      </c>
      <c r="AI5" s="16"/>
      <c r="AJ5" s="16">
        <f t="shared" si="7"/>
        <v>3.6358234100761937</v>
      </c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</row>
    <row r="6" spans="1:58" customFormat="1" ht="15" customHeight="1" x14ac:dyDescent="0.2">
      <c r="A6" s="16" t="s">
        <v>462</v>
      </c>
      <c r="B6" s="24">
        <v>48.537500000000001</v>
      </c>
      <c r="C6" s="24">
        <v>15.393700000000001</v>
      </c>
      <c r="D6" s="24">
        <v>0.10247100000000001</v>
      </c>
      <c r="E6" s="24">
        <f t="shared" si="0"/>
        <v>1024.71</v>
      </c>
      <c r="F6" s="24">
        <v>1.3619385779387618E-2</v>
      </c>
      <c r="G6" s="24">
        <f t="shared" si="1"/>
        <v>136.19385779387619</v>
      </c>
      <c r="H6" s="24">
        <v>3.7347999999999999E-2</v>
      </c>
      <c r="I6" s="24">
        <f t="shared" si="2"/>
        <v>373.48</v>
      </c>
      <c r="J6" s="24">
        <v>4.8389754125640902E-3</v>
      </c>
      <c r="K6" s="24">
        <f t="shared" si="3"/>
        <v>48.389754125640906</v>
      </c>
      <c r="L6" s="24">
        <f t="shared" si="4"/>
        <v>2.7436810538716934</v>
      </c>
      <c r="M6" s="24">
        <f t="shared" si="5"/>
        <v>2.8145184916678341</v>
      </c>
      <c r="N6" s="24">
        <v>34.585099999999997</v>
      </c>
      <c r="O6" s="24">
        <v>98.656199999999998</v>
      </c>
      <c r="P6" s="24">
        <v>65.564499999999995</v>
      </c>
      <c r="Q6" s="24">
        <v>32.932699999999997</v>
      </c>
      <c r="R6" s="24">
        <v>0.116602</v>
      </c>
      <c r="S6" s="24">
        <v>4.2368999999999997E-2</v>
      </c>
      <c r="T6" s="24">
        <v>98.656199999999998</v>
      </c>
      <c r="U6" s="24">
        <v>2.5805999999999999E-2</v>
      </c>
      <c r="V6" s="24">
        <v>5.5139999999999998E-3</v>
      </c>
      <c r="W6" s="24">
        <v>8.4860000000000005E-3</v>
      </c>
      <c r="X6" s="24">
        <v>7.8949999999999992E-3</v>
      </c>
      <c r="Y6" s="24">
        <v>0.192269</v>
      </c>
      <c r="Z6" s="24">
        <v>7.4778999999999998E-2</v>
      </c>
      <c r="AA6" s="24">
        <v>4.1033099999999996</v>
      </c>
      <c r="AB6" s="24">
        <v>10.1259</v>
      </c>
      <c r="AC6" s="24">
        <v>20.933299999999999</v>
      </c>
      <c r="AD6" s="24">
        <v>47.627899999999997</v>
      </c>
      <c r="AE6" s="24">
        <v>10.964499999999999</v>
      </c>
      <c r="AF6" s="21">
        <v>1.6177205257247642</v>
      </c>
      <c r="AG6" s="21">
        <v>0.80089753392428087</v>
      </c>
      <c r="AH6" s="16">
        <f t="shared" si="6"/>
        <v>0.49507780929308925</v>
      </c>
      <c r="AI6" s="16"/>
      <c r="AJ6" s="16">
        <f t="shared" si="7"/>
        <v>2.8145184916678341</v>
      </c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</row>
    <row r="7" spans="1:58" customFormat="1" ht="15" customHeight="1" x14ac:dyDescent="0.2">
      <c r="A7" s="16" t="s">
        <v>461</v>
      </c>
      <c r="B7" s="24">
        <v>48.05</v>
      </c>
      <c r="C7" s="24">
        <v>15.6394</v>
      </c>
      <c r="D7" s="24">
        <v>7.3318999999999995E-2</v>
      </c>
      <c r="E7" s="24">
        <f t="shared" si="0"/>
        <v>733.18999999999994</v>
      </c>
      <c r="F7" s="24">
        <v>9.7158335013451183E-3</v>
      </c>
      <c r="G7" s="24">
        <f t="shared" si="1"/>
        <v>97.158335013451179</v>
      </c>
      <c r="H7" s="24">
        <v>2.4152E-2</v>
      </c>
      <c r="I7" s="24">
        <f t="shared" si="2"/>
        <v>241.52</v>
      </c>
      <c r="J7" s="24">
        <v>3.119939329227567E-3</v>
      </c>
      <c r="K7" s="24">
        <f t="shared" si="3"/>
        <v>31.199393292275669</v>
      </c>
      <c r="L7" s="24">
        <f t="shared" si="4"/>
        <v>3.0357320304736666</v>
      </c>
      <c r="M7" s="24">
        <f t="shared" si="5"/>
        <v>3.1141097553812238</v>
      </c>
      <c r="N7" s="24">
        <v>34.688200000000002</v>
      </c>
      <c r="O7" s="24">
        <v>98.474999999999994</v>
      </c>
      <c r="P7" s="24">
        <v>64.905900000000003</v>
      </c>
      <c r="Q7" s="24">
        <v>33.458300000000001</v>
      </c>
      <c r="R7" s="24">
        <v>8.3431000000000005E-2</v>
      </c>
      <c r="S7" s="24">
        <v>2.7399E-2</v>
      </c>
      <c r="T7" s="24">
        <v>98.474999999999994</v>
      </c>
      <c r="U7" s="24">
        <v>2.5926999999999999E-2</v>
      </c>
      <c r="V7" s="24">
        <v>5.5290000000000001E-3</v>
      </c>
      <c r="W7" s="24">
        <v>8.4659999999999996E-3</v>
      </c>
      <c r="X7" s="24">
        <v>7.8630000000000002E-3</v>
      </c>
      <c r="Y7" s="24">
        <v>0.193383</v>
      </c>
      <c r="Z7" s="24">
        <v>7.4150999999999995E-2</v>
      </c>
      <c r="AA7" s="24">
        <v>5.6388699999999998</v>
      </c>
      <c r="AB7" s="24">
        <v>15.4902</v>
      </c>
      <c r="AC7" s="24">
        <v>20.926400000000001</v>
      </c>
      <c r="AD7" s="24">
        <v>47.627400000000002</v>
      </c>
      <c r="AE7" s="24">
        <v>10.964499999999999</v>
      </c>
      <c r="AF7" s="21">
        <v>1.0430286293256796</v>
      </c>
      <c r="AG7" s="21">
        <v>0.57134640411045745</v>
      </c>
      <c r="AH7" s="16">
        <f t="shared" si="6"/>
        <v>0.54777633906351564</v>
      </c>
      <c r="AI7" s="16"/>
      <c r="AJ7" s="16">
        <f t="shared" si="7"/>
        <v>3.1141097553812238</v>
      </c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</row>
    <row r="8" spans="1:58" customFormat="1" ht="15" customHeight="1" x14ac:dyDescent="0.2">
      <c r="A8" s="16" t="s">
        <v>460</v>
      </c>
      <c r="B8" s="24">
        <v>48.933599999999998</v>
      </c>
      <c r="C8" s="24">
        <v>15.169700000000001</v>
      </c>
      <c r="D8" s="24">
        <v>0.16652800000000001</v>
      </c>
      <c r="E8" s="24">
        <f t="shared" si="0"/>
        <v>1665.2800000000002</v>
      </c>
      <c r="F8" s="24">
        <v>2.2200914993957713E-2</v>
      </c>
      <c r="G8" s="24">
        <f t="shared" si="1"/>
        <v>222.00914993957713</v>
      </c>
      <c r="H8" s="24">
        <v>5.1524E-2</v>
      </c>
      <c r="I8" s="24">
        <f t="shared" si="2"/>
        <v>515.24</v>
      </c>
      <c r="J8" s="24">
        <v>6.6961118169172155E-3</v>
      </c>
      <c r="K8" s="24">
        <f t="shared" si="3"/>
        <v>66.961118169172153</v>
      </c>
      <c r="L8" s="24">
        <f t="shared" si="4"/>
        <v>3.2320472013042467</v>
      </c>
      <c r="M8" s="24">
        <f t="shared" si="5"/>
        <v>3.3154934685930417</v>
      </c>
      <c r="N8" s="24">
        <v>34.479599999999998</v>
      </c>
      <c r="O8" s="24">
        <v>98.801000000000002</v>
      </c>
      <c r="P8" s="24">
        <v>66.099500000000006</v>
      </c>
      <c r="Q8" s="24">
        <v>32.453499999999998</v>
      </c>
      <c r="R8" s="24">
        <v>0.189494</v>
      </c>
      <c r="S8" s="24">
        <v>5.8450000000000002E-2</v>
      </c>
      <c r="T8" s="24">
        <v>98.801000000000002</v>
      </c>
      <c r="U8" s="24">
        <v>2.5520999999999999E-2</v>
      </c>
      <c r="V8" s="24">
        <v>5.4559999999999999E-3</v>
      </c>
      <c r="W8" s="24">
        <v>8.5450000000000005E-3</v>
      </c>
      <c r="X8" s="24">
        <v>7.9629999999999996E-3</v>
      </c>
      <c r="Y8" s="24">
        <v>0.19123399999999999</v>
      </c>
      <c r="Z8" s="24">
        <v>7.5305999999999998E-2</v>
      </c>
      <c r="AA8" s="24">
        <v>2.6183000000000001</v>
      </c>
      <c r="AB8" s="24">
        <v>7.45261</v>
      </c>
      <c r="AC8" s="24">
        <v>20.9133</v>
      </c>
      <c r="AD8" s="24">
        <v>47.625</v>
      </c>
      <c r="AE8" s="24">
        <v>10.964499999999999</v>
      </c>
      <c r="AF8" s="21">
        <v>2.2385808162301037</v>
      </c>
      <c r="AG8" s="21">
        <v>1.3055403788057476</v>
      </c>
      <c r="AH8" s="16">
        <f t="shared" si="6"/>
        <v>0.58320002089732514</v>
      </c>
      <c r="AI8" s="16"/>
      <c r="AJ8" s="16">
        <f t="shared" si="7"/>
        <v>3.3154934685930417</v>
      </c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</row>
    <row r="9" spans="1:58" customFormat="1" ht="15" customHeight="1" x14ac:dyDescent="0.2">
      <c r="A9" s="16" t="s">
        <v>459</v>
      </c>
      <c r="B9" s="24">
        <v>49.441800000000001</v>
      </c>
      <c r="C9" s="24">
        <v>15.3208</v>
      </c>
      <c r="D9" s="24">
        <v>0.129195</v>
      </c>
      <c r="E9" s="24">
        <f t="shared" si="0"/>
        <v>1291.95</v>
      </c>
      <c r="F9" s="24">
        <v>1.7053938596289581E-2</v>
      </c>
      <c r="G9" s="24">
        <f t="shared" si="1"/>
        <v>170.53938596289581</v>
      </c>
      <c r="H9" s="24">
        <v>3.8670999999999997E-2</v>
      </c>
      <c r="I9" s="24">
        <f t="shared" si="2"/>
        <v>386.71</v>
      </c>
      <c r="J9" s="24">
        <v>4.9761551122917127E-3</v>
      </c>
      <c r="K9" s="24">
        <f t="shared" si="3"/>
        <v>49.761551122917126</v>
      </c>
      <c r="L9" s="24">
        <f t="shared" si="4"/>
        <v>3.340875591528536</v>
      </c>
      <c r="M9" s="24">
        <f t="shared" si="5"/>
        <v>3.4271316330482273</v>
      </c>
      <c r="N9" s="24">
        <v>34.823</v>
      </c>
      <c r="O9" s="24">
        <v>99.753500000000003</v>
      </c>
      <c r="P9" s="24">
        <v>66.786000000000001</v>
      </c>
      <c r="Q9" s="24">
        <v>32.776600000000002</v>
      </c>
      <c r="R9" s="24">
        <v>0.147012</v>
      </c>
      <c r="S9" s="24">
        <v>4.3869999999999999E-2</v>
      </c>
      <c r="T9" s="24">
        <v>99.753500000000003</v>
      </c>
      <c r="U9" s="24">
        <v>2.6057E-2</v>
      </c>
      <c r="V9" s="24">
        <v>5.5040000000000002E-3</v>
      </c>
      <c r="W9" s="24">
        <v>8.4899999999999993E-3</v>
      </c>
      <c r="X9" s="24">
        <v>7.9450000000000007E-3</v>
      </c>
      <c r="Y9" s="24">
        <v>0.190251</v>
      </c>
      <c r="Z9" s="24">
        <v>7.4930999999999998E-2</v>
      </c>
      <c r="AA9" s="24">
        <v>3.2980700000000001</v>
      </c>
      <c r="AB9" s="24">
        <v>9.8448600000000006</v>
      </c>
      <c r="AC9" s="24">
        <v>20.920100000000001</v>
      </c>
      <c r="AD9" s="24">
        <v>47.629600000000003</v>
      </c>
      <c r="AE9" s="24">
        <v>10.964499999999999</v>
      </c>
      <c r="AF9" s="21">
        <v>1.6635811464226784</v>
      </c>
      <c r="AG9" s="21">
        <v>1.0028688214512544</v>
      </c>
      <c r="AH9" s="16">
        <f t="shared" si="6"/>
        <v>0.60283733294753761</v>
      </c>
      <c r="AI9" s="16"/>
      <c r="AJ9" s="16">
        <f t="shared" si="7"/>
        <v>3.4271316330482269</v>
      </c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</row>
    <row r="10" spans="1:58" customFormat="1" ht="15" customHeight="1" x14ac:dyDescent="0.2">
      <c r="A10" s="22" t="s">
        <v>773</v>
      </c>
      <c r="B10" s="23">
        <v>48.633800000000001</v>
      </c>
      <c r="C10" s="23">
        <v>15.098699999999999</v>
      </c>
      <c r="D10" s="23">
        <v>0.156273</v>
      </c>
      <c r="E10" s="24">
        <f t="shared" si="0"/>
        <v>1562.73</v>
      </c>
      <c r="F10" s="23">
        <v>2.095E-2</v>
      </c>
      <c r="G10" s="24">
        <f t="shared" si="1"/>
        <v>209.5</v>
      </c>
      <c r="H10" s="23">
        <v>4.0187E-2</v>
      </c>
      <c r="I10" s="24">
        <f t="shared" si="2"/>
        <v>401.87</v>
      </c>
      <c r="J10" s="23">
        <v>5.2519999999999997E-3</v>
      </c>
      <c r="K10" s="24">
        <f t="shared" si="3"/>
        <v>52.519999999999996</v>
      </c>
      <c r="L10" s="24">
        <f t="shared" si="4"/>
        <v>3.888645581904596</v>
      </c>
      <c r="M10" s="24">
        <f t="shared" si="5"/>
        <v>3.9889565879664892</v>
      </c>
      <c r="N10" s="23">
        <v>34.290500000000002</v>
      </c>
      <c r="O10" s="23">
        <v>98.219399999999993</v>
      </c>
      <c r="P10" s="23">
        <v>65.694500000000005</v>
      </c>
      <c r="Q10" s="23">
        <v>32.301400000000001</v>
      </c>
      <c r="R10" s="23">
        <v>0.17782400000000001</v>
      </c>
      <c r="S10" s="23">
        <v>4.5588999999999998E-2</v>
      </c>
      <c r="T10" s="23">
        <v>98.219399999999993</v>
      </c>
      <c r="U10" s="23">
        <v>2.3900000000000001E-2</v>
      </c>
      <c r="V10" s="23">
        <v>5.2160000000000002E-3</v>
      </c>
      <c r="W10" s="23">
        <v>9.1079999999999998E-3</v>
      </c>
      <c r="X10" s="23">
        <v>8.5140000000000007E-3</v>
      </c>
      <c r="Y10" s="23">
        <v>0.18986900000000001</v>
      </c>
      <c r="Z10" s="23">
        <v>7.4548000000000003E-2</v>
      </c>
      <c r="AA10" s="23">
        <v>2.95059</v>
      </c>
      <c r="AB10" s="23">
        <v>10.15</v>
      </c>
      <c r="AC10" s="23">
        <v>21.092300000000002</v>
      </c>
      <c r="AD10" s="23">
        <v>48.867899999999999</v>
      </c>
      <c r="AE10" s="23">
        <v>10.768000000000001</v>
      </c>
      <c r="AF10" s="21">
        <v>1.755799002211593</v>
      </c>
      <c r="AG10" s="21">
        <v>1.231979445145589</v>
      </c>
      <c r="AH10" s="16">
        <f t="shared" si="6"/>
        <v>0.70166314230375781</v>
      </c>
      <c r="AJ10" s="16">
        <f t="shared" si="7"/>
        <v>3.9889565879664892</v>
      </c>
    </row>
    <row r="11" spans="1:58" customFormat="1" ht="15" customHeight="1" x14ac:dyDescent="0.2">
      <c r="A11" s="22" t="s">
        <v>774</v>
      </c>
      <c r="B11" s="23">
        <v>48.344999999999999</v>
      </c>
      <c r="C11" s="23">
        <v>15.0311</v>
      </c>
      <c r="D11" s="23">
        <v>0.22881499999999999</v>
      </c>
      <c r="E11" s="24">
        <f t="shared" si="0"/>
        <v>2288.15</v>
      </c>
      <c r="F11" s="23">
        <v>3.0825000000000002E-2</v>
      </c>
      <c r="G11" s="24">
        <f t="shared" si="1"/>
        <v>308.25</v>
      </c>
      <c r="H11" s="23">
        <v>4.6358999999999997E-2</v>
      </c>
      <c r="I11" s="24">
        <f t="shared" si="2"/>
        <v>463.59</v>
      </c>
      <c r="J11" s="23">
        <v>6.0879999999999997E-3</v>
      </c>
      <c r="K11" s="24">
        <f t="shared" si="3"/>
        <v>60.879999999999995</v>
      </c>
      <c r="L11" s="24">
        <f t="shared" si="4"/>
        <v>4.9357190621022893</v>
      </c>
      <c r="M11" s="24">
        <f t="shared" si="5"/>
        <v>5.0632391590013146</v>
      </c>
      <c r="N11" s="23">
        <v>34.122999999999998</v>
      </c>
      <c r="O11" s="23">
        <v>97.774299999999997</v>
      </c>
      <c r="P11" s="23">
        <v>65.304400000000001</v>
      </c>
      <c r="Q11" s="23">
        <v>32.156999999999996</v>
      </c>
      <c r="R11" s="23">
        <v>0.26037100000000002</v>
      </c>
      <c r="S11" s="23">
        <v>5.2592E-2</v>
      </c>
      <c r="T11" s="23">
        <v>97.774299999999997</v>
      </c>
      <c r="U11" s="23">
        <v>2.3866999999999999E-2</v>
      </c>
      <c r="V11" s="23">
        <v>5.2180000000000004E-3</v>
      </c>
      <c r="W11" s="23">
        <v>9.1210000000000006E-3</v>
      </c>
      <c r="X11" s="23">
        <v>8.5210000000000008E-3</v>
      </c>
      <c r="Y11" s="23">
        <v>0.19042200000000001</v>
      </c>
      <c r="Z11" s="23">
        <v>7.4721999999999997E-2</v>
      </c>
      <c r="AA11" s="23">
        <v>2.0813899999999999</v>
      </c>
      <c r="AB11" s="23">
        <v>8.8315099999999997</v>
      </c>
      <c r="AC11" s="23">
        <v>21.036200000000001</v>
      </c>
      <c r="AD11" s="23">
        <v>48.891399999999997</v>
      </c>
      <c r="AE11" s="23">
        <v>10.769500000000001</v>
      </c>
      <c r="AF11" s="21">
        <v>2.0352826209947024</v>
      </c>
      <c r="AG11" s="21">
        <v>1.8126857468550253</v>
      </c>
      <c r="AH11" s="16">
        <f t="shared" si="6"/>
        <v>0.89063097584408824</v>
      </c>
      <c r="AJ11" s="16">
        <f t="shared" si="7"/>
        <v>5.0632391590013146</v>
      </c>
    </row>
    <row r="12" spans="1:58" customFormat="1" ht="15" customHeight="1" x14ac:dyDescent="0.2">
      <c r="A12" s="22" t="s">
        <v>775</v>
      </c>
      <c r="B12" s="23">
        <v>48.467199999999998</v>
      </c>
      <c r="C12" s="23">
        <v>15.0449</v>
      </c>
      <c r="D12" s="23">
        <v>0.135105</v>
      </c>
      <c r="E12" s="24">
        <f t="shared" si="0"/>
        <v>1351.05</v>
      </c>
      <c r="F12" s="23">
        <v>1.8178E-2</v>
      </c>
      <c r="G12" s="24">
        <f t="shared" si="1"/>
        <v>181.78</v>
      </c>
      <c r="H12" s="23">
        <v>2.3845000000000002E-2</v>
      </c>
      <c r="I12" s="24">
        <f t="shared" si="2"/>
        <v>238.45000000000002</v>
      </c>
      <c r="J12" s="23">
        <v>3.1280000000000001E-3</v>
      </c>
      <c r="K12" s="24">
        <f t="shared" si="3"/>
        <v>31.28</v>
      </c>
      <c r="L12" s="24">
        <f t="shared" si="4"/>
        <v>5.6659677081149082</v>
      </c>
      <c r="M12" s="24">
        <f t="shared" si="5"/>
        <v>5.8113810741687972</v>
      </c>
      <c r="N12" s="23">
        <v>34.165599999999998</v>
      </c>
      <c r="O12" s="23">
        <v>97.836699999999993</v>
      </c>
      <c r="P12" s="23">
        <v>65.469499999999996</v>
      </c>
      <c r="Q12" s="23">
        <v>32.186300000000003</v>
      </c>
      <c r="R12" s="23">
        <v>0.15373700000000001</v>
      </c>
      <c r="S12" s="23">
        <v>2.7050999999999999E-2</v>
      </c>
      <c r="T12" s="23">
        <v>97.836699999999993</v>
      </c>
      <c r="U12" s="23">
        <v>2.3716000000000001E-2</v>
      </c>
      <c r="V12" s="23">
        <v>5.2040000000000003E-3</v>
      </c>
      <c r="W12" s="23">
        <v>9.1009999999999997E-3</v>
      </c>
      <c r="X12" s="23">
        <v>8.5869999999999991E-3</v>
      </c>
      <c r="Y12" s="23">
        <v>0.190191</v>
      </c>
      <c r="Z12" s="23">
        <v>7.4680999999999997E-2</v>
      </c>
      <c r="AA12" s="23">
        <v>3.3785400000000001</v>
      </c>
      <c r="AB12" s="23">
        <v>17.113800000000001</v>
      </c>
      <c r="AC12" s="23">
        <v>21.029800000000002</v>
      </c>
      <c r="AD12" s="23">
        <v>48.891100000000002</v>
      </c>
      <c r="AE12" s="23">
        <v>10.769500000000001</v>
      </c>
      <c r="AF12" s="21">
        <v>1.0457233965951758</v>
      </c>
      <c r="AG12" s="21">
        <v>1.0689700407568743</v>
      </c>
      <c r="AH12" s="16">
        <f t="shared" si="6"/>
        <v>1.022230203739716</v>
      </c>
      <c r="AJ12" s="16">
        <f t="shared" si="7"/>
        <v>5.8113810741687981</v>
      </c>
    </row>
    <row r="13" spans="1:58" customFormat="1" ht="15" customHeight="1" x14ac:dyDescent="0.2">
      <c r="A13" s="16" t="s">
        <v>458</v>
      </c>
      <c r="B13" s="24">
        <v>48.990200000000002</v>
      </c>
      <c r="C13" s="24">
        <v>15.316000000000001</v>
      </c>
      <c r="D13" s="24">
        <v>0.15070700000000001</v>
      </c>
      <c r="E13" s="24">
        <f t="shared" si="0"/>
        <v>1507.0700000000002</v>
      </c>
      <c r="F13" s="24">
        <v>1.9986328192626027E-2</v>
      </c>
      <c r="G13" s="24">
        <f t="shared" si="1"/>
        <v>199.86328192626027</v>
      </c>
      <c r="H13" s="24">
        <v>3.2618000000000001E-2</v>
      </c>
      <c r="I13" s="24">
        <f t="shared" si="2"/>
        <v>326.18</v>
      </c>
      <c r="J13" s="24">
        <v>4.2168333326928686E-3</v>
      </c>
      <c r="K13" s="24">
        <f t="shared" si="3"/>
        <v>42.168333326928689</v>
      </c>
      <c r="L13" s="24">
        <f t="shared" si="4"/>
        <v>4.6203629897602552</v>
      </c>
      <c r="M13" s="24">
        <f t="shared" si="5"/>
        <v>4.7396533407363206</v>
      </c>
      <c r="N13" s="24">
        <v>34.6614</v>
      </c>
      <c r="O13" s="24">
        <v>99.150899999999993</v>
      </c>
      <c r="P13" s="24">
        <v>66.176000000000002</v>
      </c>
      <c r="Q13" s="24">
        <v>32.766399999999997</v>
      </c>
      <c r="R13" s="24">
        <v>0.17149</v>
      </c>
      <c r="S13" s="24">
        <v>3.7003000000000001E-2</v>
      </c>
      <c r="T13" s="24">
        <v>99.150899999999993</v>
      </c>
      <c r="U13" s="24">
        <v>2.5160999999999999E-2</v>
      </c>
      <c r="V13" s="24">
        <v>5.4999999999999997E-3</v>
      </c>
      <c r="W13" s="24">
        <v>8.4950000000000008E-3</v>
      </c>
      <c r="X13" s="24">
        <v>7.9360000000000003E-3</v>
      </c>
      <c r="Y13" s="24">
        <v>0.190859</v>
      </c>
      <c r="Z13" s="24">
        <v>7.4806999999999998E-2</v>
      </c>
      <c r="AA13" s="24">
        <v>2.8571499999999999</v>
      </c>
      <c r="AB13" s="24">
        <v>11.6233</v>
      </c>
      <c r="AC13" s="24">
        <v>19.771699999999999</v>
      </c>
      <c r="AD13" s="24">
        <v>47.238500000000002</v>
      </c>
      <c r="AE13" s="24">
        <v>10.978</v>
      </c>
      <c r="AF13" s="21">
        <v>1.4097318655816309</v>
      </c>
      <c r="AG13" s="21">
        <v>1.1753100485560408</v>
      </c>
      <c r="AH13" s="16">
        <f t="shared" si="6"/>
        <v>0.83371176977057859</v>
      </c>
      <c r="AI13" s="16"/>
      <c r="AJ13" s="16">
        <f t="shared" si="7"/>
        <v>4.7396533407363206</v>
      </c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</row>
    <row r="14" spans="1:58" customFormat="1" ht="15" customHeight="1" x14ac:dyDescent="0.2">
      <c r="A14" s="16" t="s">
        <v>457</v>
      </c>
      <c r="B14" s="24">
        <v>48.9407</v>
      </c>
      <c r="C14" s="24">
        <v>15.2677</v>
      </c>
      <c r="D14" s="24">
        <v>0.23846899999999999</v>
      </c>
      <c r="E14" s="24">
        <f t="shared" si="0"/>
        <v>2384.69</v>
      </c>
      <c r="F14" s="24">
        <v>3.1677784594974785E-2</v>
      </c>
      <c r="G14" s="24">
        <f t="shared" si="1"/>
        <v>316.77784594974787</v>
      </c>
      <c r="H14" s="24">
        <v>5.2429999999999997E-2</v>
      </c>
      <c r="I14" s="24">
        <f t="shared" si="2"/>
        <v>524.29999999999995</v>
      </c>
      <c r="J14" s="24">
        <v>6.7894132947172855E-3</v>
      </c>
      <c r="K14" s="24">
        <f t="shared" si="3"/>
        <v>67.894132947172849</v>
      </c>
      <c r="L14" s="24">
        <f t="shared" si="4"/>
        <v>4.5483311081441924</v>
      </c>
      <c r="M14" s="24">
        <f t="shared" si="5"/>
        <v>4.6657617116375389</v>
      </c>
      <c r="N14" s="24">
        <v>34.603700000000003</v>
      </c>
      <c r="O14" s="24">
        <v>99.102900000000005</v>
      </c>
      <c r="P14" s="24">
        <v>66.109099999999998</v>
      </c>
      <c r="Q14" s="24">
        <v>32.662999999999997</v>
      </c>
      <c r="R14" s="24">
        <v>0.27135599999999999</v>
      </c>
      <c r="S14" s="24">
        <v>5.9478999999999997E-2</v>
      </c>
      <c r="T14" s="24">
        <v>99.102900000000005</v>
      </c>
      <c r="U14" s="24">
        <v>2.5047E-2</v>
      </c>
      <c r="V14" s="24">
        <v>5.5209999999999999E-3</v>
      </c>
      <c r="W14" s="24">
        <v>8.5319999999999997E-3</v>
      </c>
      <c r="X14" s="24">
        <v>7.9380000000000006E-3</v>
      </c>
      <c r="Y14" s="24">
        <v>0.191109</v>
      </c>
      <c r="Z14" s="24">
        <v>7.5026999999999996E-2</v>
      </c>
      <c r="AA14" s="24">
        <v>1.8849100000000001</v>
      </c>
      <c r="AB14" s="24">
        <v>7.3053900000000001</v>
      </c>
      <c r="AC14" s="24">
        <v>19.768799999999999</v>
      </c>
      <c r="AD14" s="24">
        <v>47.245800000000003</v>
      </c>
      <c r="AE14" s="24">
        <v>10.978</v>
      </c>
      <c r="AF14" s="21">
        <v>2.2697724844757681</v>
      </c>
      <c r="AG14" s="21">
        <v>1.8628343431388317</v>
      </c>
      <c r="AH14" s="16">
        <f t="shared" si="6"/>
        <v>0.82071412702365021</v>
      </c>
      <c r="AI14" s="16"/>
      <c r="AJ14" s="16">
        <f t="shared" si="7"/>
        <v>4.6657617116375398</v>
      </c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</row>
    <row r="15" spans="1:58" customFormat="1" ht="15" customHeight="1" x14ac:dyDescent="0.2">
      <c r="A15" s="16" t="s">
        <v>456</v>
      </c>
      <c r="B15" s="24">
        <v>49.106400000000001</v>
      </c>
      <c r="C15" s="24">
        <v>15.311</v>
      </c>
      <c r="D15" s="24">
        <v>0.154617</v>
      </c>
      <c r="E15" s="24">
        <f t="shared" si="0"/>
        <v>1546.17</v>
      </c>
      <c r="F15" s="24">
        <v>2.0484244313336085E-2</v>
      </c>
      <c r="G15" s="24">
        <f t="shared" si="1"/>
        <v>204.84244313336086</v>
      </c>
      <c r="H15" s="24">
        <v>2.7081000000000001E-2</v>
      </c>
      <c r="I15" s="24">
        <f t="shared" si="2"/>
        <v>270.81</v>
      </c>
      <c r="J15" s="24">
        <v>3.4974935287317775E-3</v>
      </c>
      <c r="K15" s="24">
        <f t="shared" si="3"/>
        <v>34.974935287317777</v>
      </c>
      <c r="L15" s="24">
        <f t="shared" si="4"/>
        <v>5.7094272737343523</v>
      </c>
      <c r="M15" s="24">
        <f t="shared" si="5"/>
        <v>5.8568355152221985</v>
      </c>
      <c r="N15" s="24">
        <v>34.696300000000001</v>
      </c>
      <c r="O15" s="24">
        <v>99.295400000000001</v>
      </c>
      <c r="P15" s="24">
        <v>66.332899999999995</v>
      </c>
      <c r="Q15" s="24">
        <v>32.755800000000001</v>
      </c>
      <c r="R15" s="24">
        <v>0.17594000000000001</v>
      </c>
      <c r="S15" s="24">
        <v>3.0720999999999998E-2</v>
      </c>
      <c r="T15" s="24">
        <v>99.295400000000001</v>
      </c>
      <c r="U15" s="24">
        <v>2.5182E-2</v>
      </c>
      <c r="V15" s="24">
        <v>5.4869999999999997E-3</v>
      </c>
      <c r="W15" s="24">
        <v>8.5220000000000001E-3</v>
      </c>
      <c r="X15" s="24">
        <v>7.9920000000000008E-3</v>
      </c>
      <c r="Y15" s="24">
        <v>0.19081999999999999</v>
      </c>
      <c r="Z15" s="24">
        <v>7.4894000000000002E-2</v>
      </c>
      <c r="AA15" s="24">
        <v>2.79806</v>
      </c>
      <c r="AB15" s="24">
        <v>14.0566</v>
      </c>
      <c r="AC15" s="24">
        <v>19.7728</v>
      </c>
      <c r="AD15" s="24">
        <v>47.252899999999997</v>
      </c>
      <c r="AE15" s="24">
        <v>10.978</v>
      </c>
      <c r="AF15" s="21">
        <v>1.1692489809574942</v>
      </c>
      <c r="AG15" s="21">
        <v>1.2045903552921469</v>
      </c>
      <c r="AH15" s="16">
        <f t="shared" si="6"/>
        <v>1.0302257046276933</v>
      </c>
      <c r="AI15" s="16"/>
      <c r="AJ15" s="16">
        <f t="shared" si="7"/>
        <v>5.8568355152221985</v>
      </c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6"/>
      <c r="BF15" s="16"/>
    </row>
    <row r="16" spans="1:58" customFormat="1" ht="15" customHeight="1" x14ac:dyDescent="0.2">
      <c r="A16" s="16" t="s">
        <v>455</v>
      </c>
      <c r="B16" s="24">
        <v>49.029000000000003</v>
      </c>
      <c r="C16" s="24">
        <v>15.274100000000001</v>
      </c>
      <c r="D16" s="24">
        <v>0.16900399999999999</v>
      </c>
      <c r="E16" s="24">
        <f t="shared" si="0"/>
        <v>1690.04</v>
      </c>
      <c r="F16" s="24">
        <v>2.243350957058755E-2</v>
      </c>
      <c r="G16" s="24">
        <f t="shared" si="1"/>
        <v>224.33509570587549</v>
      </c>
      <c r="H16" s="24">
        <v>3.0581000000000001E-2</v>
      </c>
      <c r="I16" s="24">
        <f t="shared" si="2"/>
        <v>305.81</v>
      </c>
      <c r="J16" s="24">
        <v>3.9571402086537163E-3</v>
      </c>
      <c r="K16" s="24">
        <f t="shared" si="3"/>
        <v>39.571402086537162</v>
      </c>
      <c r="L16" s="24">
        <f t="shared" si="4"/>
        <v>5.5264379843693794</v>
      </c>
      <c r="M16" s="24">
        <f t="shared" si="5"/>
        <v>5.669121736330843</v>
      </c>
      <c r="N16" s="24">
        <v>34.629399999999997</v>
      </c>
      <c r="O16" s="24">
        <v>99.132000000000005</v>
      </c>
      <c r="P16" s="24">
        <v>66.228399999999993</v>
      </c>
      <c r="Q16" s="24">
        <v>32.676699999999997</v>
      </c>
      <c r="R16" s="24">
        <v>0.19231100000000001</v>
      </c>
      <c r="S16" s="24">
        <v>3.4692000000000001E-2</v>
      </c>
      <c r="T16" s="24">
        <v>99.132000000000005</v>
      </c>
      <c r="U16" s="24">
        <v>2.5263000000000001E-2</v>
      </c>
      <c r="V16" s="24">
        <v>5.4710000000000002E-3</v>
      </c>
      <c r="W16" s="24">
        <v>8.5470000000000008E-3</v>
      </c>
      <c r="X16" s="24">
        <v>7.979E-3</v>
      </c>
      <c r="Y16" s="24">
        <v>0.190938</v>
      </c>
      <c r="Z16" s="24">
        <v>7.4967000000000006E-2</v>
      </c>
      <c r="AA16" s="24">
        <v>2.58304</v>
      </c>
      <c r="AB16" s="24">
        <v>12.4503</v>
      </c>
      <c r="AC16" s="24">
        <v>19.7637</v>
      </c>
      <c r="AD16" s="24">
        <v>47.255899999999997</v>
      </c>
      <c r="AE16" s="24">
        <v>10.978</v>
      </c>
      <c r="AF16" s="21">
        <v>1.3229137147687682</v>
      </c>
      <c r="AG16" s="21">
        <v>1.319218266035356</v>
      </c>
      <c r="AH16" s="16">
        <f t="shared" si="6"/>
        <v>0.99720658370069271</v>
      </c>
      <c r="AI16" s="16"/>
      <c r="AJ16" s="16">
        <f t="shared" si="7"/>
        <v>5.669121736330843</v>
      </c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6"/>
      <c r="BF16" s="16"/>
    </row>
    <row r="17" spans="1:58" customFormat="1" ht="15" customHeight="1" x14ac:dyDescent="0.2">
      <c r="A17" s="16" t="s">
        <v>454</v>
      </c>
      <c r="B17" s="24">
        <v>48.799100000000003</v>
      </c>
      <c r="C17" s="24">
        <v>15.2361</v>
      </c>
      <c r="D17" s="24">
        <v>0.344584</v>
      </c>
      <c r="E17" s="24">
        <f t="shared" si="0"/>
        <v>3445.84</v>
      </c>
      <c r="F17" s="24">
        <v>4.5864051621829757E-2</v>
      </c>
      <c r="G17" s="24">
        <f t="shared" si="1"/>
        <v>458.64051621829759</v>
      </c>
      <c r="H17" s="24">
        <v>7.4770000000000003E-2</v>
      </c>
      <c r="I17" s="24">
        <f t="shared" si="2"/>
        <v>747.7</v>
      </c>
      <c r="J17" s="24">
        <v>9.7013954582710078E-3</v>
      </c>
      <c r="K17" s="24">
        <f t="shared" si="3"/>
        <v>97.013954582710085</v>
      </c>
      <c r="L17" s="24">
        <f t="shared" si="4"/>
        <v>4.6085863314163431</v>
      </c>
      <c r="M17" s="24">
        <f t="shared" si="5"/>
        <v>4.7275726279901278</v>
      </c>
      <c r="N17" s="24">
        <v>34.535699999999999</v>
      </c>
      <c r="O17" s="24">
        <v>98.990300000000005</v>
      </c>
      <c r="P17" s="24">
        <v>65.917900000000003</v>
      </c>
      <c r="Q17" s="24">
        <v>32.595500000000001</v>
      </c>
      <c r="R17" s="24">
        <v>0.39210499999999998</v>
      </c>
      <c r="S17" s="24">
        <v>8.4821999999999995E-2</v>
      </c>
      <c r="T17" s="24">
        <v>98.990300000000005</v>
      </c>
      <c r="U17" s="24">
        <v>2.5207E-2</v>
      </c>
      <c r="V17" s="24">
        <v>5.5430000000000002E-3</v>
      </c>
      <c r="W17" s="24">
        <v>8.5570000000000004E-3</v>
      </c>
      <c r="X17" s="24">
        <v>7.9509999999999997E-3</v>
      </c>
      <c r="Y17" s="24">
        <v>0.19142799999999999</v>
      </c>
      <c r="Z17" s="24">
        <v>7.5153999999999999E-2</v>
      </c>
      <c r="AA17" s="24">
        <v>1.3654999999999999</v>
      </c>
      <c r="AB17" s="24">
        <v>5.1863200000000003</v>
      </c>
      <c r="AC17" s="24">
        <v>21.2196</v>
      </c>
      <c r="AD17" s="24">
        <v>46.243699999999997</v>
      </c>
      <c r="AE17" s="24">
        <v>10.952999999999999</v>
      </c>
      <c r="AF17" s="21">
        <v>3.2432788396215382</v>
      </c>
      <c r="AG17" s="21">
        <v>2.6970677264530059</v>
      </c>
      <c r="AH17" s="16">
        <f t="shared" si="6"/>
        <v>0.83158675520102043</v>
      </c>
      <c r="AI17" s="16"/>
      <c r="AJ17" s="16">
        <f t="shared" si="7"/>
        <v>4.7275726279901278</v>
      </c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6"/>
      <c r="BF17" s="16"/>
    </row>
    <row r="18" spans="1:58" customFormat="1" ht="15" customHeight="1" x14ac:dyDescent="0.2">
      <c r="A18" s="16" t="s">
        <v>453</v>
      </c>
      <c r="B18" s="24">
        <v>48.960500000000003</v>
      </c>
      <c r="C18" s="24">
        <v>15.259</v>
      </c>
      <c r="D18" s="24">
        <v>0.101046</v>
      </c>
      <c r="E18" s="24">
        <f t="shared" si="0"/>
        <v>1010.4599999999999</v>
      </c>
      <c r="F18" s="24">
        <v>1.3432711256429223E-2</v>
      </c>
      <c r="G18" s="24">
        <f t="shared" si="1"/>
        <v>134.32711256429224</v>
      </c>
      <c r="H18" s="24">
        <v>2.4568E-2</v>
      </c>
      <c r="I18" s="24">
        <f t="shared" si="2"/>
        <v>245.68</v>
      </c>
      <c r="J18" s="24">
        <v>3.1837860432326007E-3</v>
      </c>
      <c r="K18" s="24">
        <f t="shared" si="3"/>
        <v>31.837860432326007</v>
      </c>
      <c r="L18" s="24">
        <f t="shared" si="4"/>
        <v>4.1129111038749588</v>
      </c>
      <c r="M18" s="24">
        <f t="shared" si="5"/>
        <v>4.2190998622478277</v>
      </c>
      <c r="N18" s="24">
        <v>34.578099999999999</v>
      </c>
      <c r="O18" s="24">
        <v>98.923299999999998</v>
      </c>
      <c r="P18" s="24">
        <v>66.135900000000007</v>
      </c>
      <c r="Q18" s="24">
        <v>32.644500000000001</v>
      </c>
      <c r="R18" s="24">
        <v>0.114981</v>
      </c>
      <c r="S18" s="24">
        <v>2.7871E-2</v>
      </c>
      <c r="T18" s="24">
        <v>98.923299999999998</v>
      </c>
      <c r="U18" s="24">
        <v>2.4927000000000001E-2</v>
      </c>
      <c r="V18" s="24">
        <v>5.5539999999999999E-3</v>
      </c>
      <c r="W18" s="24">
        <v>8.5059999999999997E-3</v>
      </c>
      <c r="X18" s="24">
        <v>7.9690000000000004E-3</v>
      </c>
      <c r="Y18" s="24">
        <v>0.19107099999999999</v>
      </c>
      <c r="Z18" s="24">
        <v>7.5079000000000007E-2</v>
      </c>
      <c r="AA18" s="24">
        <v>4.1664199999999996</v>
      </c>
      <c r="AB18" s="24">
        <v>15.432</v>
      </c>
      <c r="AC18" s="24">
        <v>21.2194</v>
      </c>
      <c r="AD18" s="24">
        <v>46.231999999999999</v>
      </c>
      <c r="AE18" s="24">
        <v>10.952999999999999</v>
      </c>
      <c r="AF18" s="21">
        <v>1.0643732593227335</v>
      </c>
      <c r="AG18" s="21">
        <v>0.78992000766093473</v>
      </c>
      <c r="AH18" s="16">
        <f t="shared" si="6"/>
        <v>0.7421456718703785</v>
      </c>
      <c r="AI18" s="16"/>
      <c r="AJ18" s="16">
        <f t="shared" si="7"/>
        <v>4.2190998622478277</v>
      </c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6"/>
      <c r="BF18" s="16"/>
    </row>
    <row r="19" spans="1:58" customFormat="1" ht="15" customHeight="1" x14ac:dyDescent="0.2">
      <c r="A19" s="16" t="s">
        <v>452</v>
      </c>
      <c r="B19" s="24">
        <v>48.8645</v>
      </c>
      <c r="C19" s="24">
        <v>15.002599999999999</v>
      </c>
      <c r="D19" s="24">
        <v>0.17599000000000001</v>
      </c>
      <c r="E19" s="24">
        <f t="shared" si="0"/>
        <v>1759.9</v>
      </c>
      <c r="F19" s="24">
        <v>2.3609813822349925E-2</v>
      </c>
      <c r="G19" s="24">
        <f t="shared" si="1"/>
        <v>236.09813822349923</v>
      </c>
      <c r="H19" s="24">
        <v>3.7335E-2</v>
      </c>
      <c r="I19" s="24">
        <f t="shared" si="2"/>
        <v>373.35</v>
      </c>
      <c r="J19" s="24">
        <v>4.8825898586191303E-3</v>
      </c>
      <c r="K19" s="24">
        <f t="shared" si="3"/>
        <v>48.8258985861913</v>
      </c>
      <c r="L19" s="24">
        <f t="shared" si="4"/>
        <v>4.7138074193116379</v>
      </c>
      <c r="M19" s="24">
        <f t="shared" si="5"/>
        <v>4.8355103553643835</v>
      </c>
      <c r="N19" s="24">
        <v>34.264200000000002</v>
      </c>
      <c r="O19" s="24">
        <v>98.3446</v>
      </c>
      <c r="P19" s="24">
        <v>66.006200000000007</v>
      </c>
      <c r="Q19" s="24">
        <v>32.095799999999997</v>
      </c>
      <c r="R19" s="24">
        <v>0.20026099999999999</v>
      </c>
      <c r="S19" s="24">
        <v>4.2354000000000003E-2</v>
      </c>
      <c r="T19" s="24">
        <v>98.3446</v>
      </c>
      <c r="U19" s="24">
        <v>2.5073999999999999E-2</v>
      </c>
      <c r="V19" s="24">
        <v>5.5539999999999999E-3</v>
      </c>
      <c r="W19" s="24">
        <v>8.5749999999999993E-3</v>
      </c>
      <c r="X19" s="24">
        <v>7.9979999999999999E-3</v>
      </c>
      <c r="Y19" s="24">
        <v>0.19120200000000001</v>
      </c>
      <c r="Z19" s="24">
        <v>7.5767000000000001E-2</v>
      </c>
      <c r="AA19" s="24">
        <v>2.49559</v>
      </c>
      <c r="AB19" s="24">
        <v>10.255699999999999</v>
      </c>
      <c r="AC19" s="24">
        <v>21.208400000000001</v>
      </c>
      <c r="AD19" s="24">
        <v>46.231900000000003</v>
      </c>
      <c r="AE19" s="24">
        <v>10.952999999999999</v>
      </c>
      <c r="AF19" s="21">
        <v>1.6323012951203184</v>
      </c>
      <c r="AG19" s="21">
        <v>1.3883916626658384</v>
      </c>
      <c r="AH19" s="16">
        <f t="shared" si="6"/>
        <v>0.85057315510093912</v>
      </c>
      <c r="AI19" s="16"/>
      <c r="AJ19" s="16">
        <f t="shared" si="7"/>
        <v>4.8355103553643835</v>
      </c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</row>
    <row r="20" spans="1:58" customFormat="1" ht="15" customHeight="1" x14ac:dyDescent="0.2">
      <c r="A20" s="16" t="s">
        <v>451</v>
      </c>
      <c r="B20" s="24">
        <v>49.128100000000003</v>
      </c>
      <c r="C20" s="24">
        <v>15.2608</v>
      </c>
      <c r="D20" s="24">
        <v>0.18426100000000001</v>
      </c>
      <c r="E20" s="24">
        <f t="shared" si="0"/>
        <v>1842.6100000000001</v>
      </c>
      <c r="F20" s="24">
        <v>2.4442352972307631E-2</v>
      </c>
      <c r="G20" s="24">
        <f t="shared" si="1"/>
        <v>244.42352972307631</v>
      </c>
      <c r="H20" s="24">
        <v>4.1288999999999999E-2</v>
      </c>
      <c r="I20" s="24">
        <f t="shared" si="2"/>
        <v>412.89</v>
      </c>
      <c r="J20" s="24">
        <v>5.3391665716680161E-3</v>
      </c>
      <c r="K20" s="24">
        <f t="shared" si="3"/>
        <v>53.391665716680158</v>
      </c>
      <c r="L20" s="24">
        <f t="shared" si="4"/>
        <v>4.4627140400590957</v>
      </c>
      <c r="M20" s="24">
        <f t="shared" si="5"/>
        <v>4.5779341483761877</v>
      </c>
      <c r="N20" s="24">
        <v>34.6526</v>
      </c>
      <c r="O20" s="24">
        <v>99.266999999999996</v>
      </c>
      <c r="P20" s="24">
        <v>66.362200000000001</v>
      </c>
      <c r="Q20" s="24">
        <v>32.648299999999999</v>
      </c>
      <c r="R20" s="24">
        <v>0.209672</v>
      </c>
      <c r="S20" s="24">
        <v>4.684E-2</v>
      </c>
      <c r="T20" s="24">
        <v>99.266999999999996</v>
      </c>
      <c r="U20" s="24">
        <v>2.5909999999999999E-2</v>
      </c>
      <c r="V20" s="24">
        <v>5.6030000000000003E-3</v>
      </c>
      <c r="W20" s="24">
        <v>8.5299999999999994E-3</v>
      </c>
      <c r="X20" s="24">
        <v>7.9500000000000005E-3</v>
      </c>
      <c r="Y20" s="24">
        <v>0.19089999999999999</v>
      </c>
      <c r="Z20" s="24">
        <v>7.5147000000000005E-2</v>
      </c>
      <c r="AA20" s="24">
        <v>2.3819599999999999</v>
      </c>
      <c r="AB20" s="24">
        <v>9.2389100000000006</v>
      </c>
      <c r="AC20" s="24">
        <v>21.238299999999999</v>
      </c>
      <c r="AD20" s="24">
        <v>46.234000000000002</v>
      </c>
      <c r="AE20" s="24">
        <v>10.952500000000001</v>
      </c>
      <c r="AF20" s="21">
        <v>1.7849397066215145</v>
      </c>
      <c r="AG20" s="21">
        <v>1.4373497113544722</v>
      </c>
      <c r="AH20" s="16">
        <f t="shared" si="6"/>
        <v>0.80526513361902219</v>
      </c>
      <c r="AI20" s="16"/>
      <c r="AJ20" s="16">
        <f t="shared" si="7"/>
        <v>4.5779341483761886</v>
      </c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</row>
    <row r="21" spans="1:58" customFormat="1" ht="15" customHeight="1" x14ac:dyDescent="0.2">
      <c r="A21" s="16" t="s">
        <v>450</v>
      </c>
      <c r="B21" s="24">
        <v>49.433399999999999</v>
      </c>
      <c r="C21" s="24">
        <v>15.2697</v>
      </c>
      <c r="D21" s="24">
        <v>0.14846000000000001</v>
      </c>
      <c r="E21" s="24">
        <f t="shared" si="0"/>
        <v>1484.6000000000001</v>
      </c>
      <c r="F21" s="24">
        <v>1.9629996869092343E-2</v>
      </c>
      <c r="G21" s="24">
        <f t="shared" si="1"/>
        <v>196.29996869092344</v>
      </c>
      <c r="H21" s="24">
        <v>3.7435000000000003E-2</v>
      </c>
      <c r="I21" s="24">
        <f t="shared" si="2"/>
        <v>374.35</v>
      </c>
      <c r="J21" s="24">
        <v>4.8252312245933215E-3</v>
      </c>
      <c r="K21" s="24">
        <f t="shared" si="3"/>
        <v>48.252312245933219</v>
      </c>
      <c r="L21" s="24">
        <f t="shared" si="4"/>
        <v>3.9658073994924536</v>
      </c>
      <c r="M21" s="24">
        <f t="shared" si="5"/>
        <v>4.068198176502265</v>
      </c>
      <c r="N21" s="24">
        <v>34.764400000000002</v>
      </c>
      <c r="O21" s="24">
        <v>99.653400000000005</v>
      </c>
      <c r="P21" s="24">
        <v>66.774600000000007</v>
      </c>
      <c r="Q21" s="24">
        <v>32.667400000000001</v>
      </c>
      <c r="R21" s="24">
        <v>0.168934</v>
      </c>
      <c r="S21" s="24">
        <v>4.2467999999999999E-2</v>
      </c>
      <c r="T21" s="24">
        <v>99.653400000000005</v>
      </c>
      <c r="U21" s="24">
        <v>2.5944999999999999E-2</v>
      </c>
      <c r="V21" s="24">
        <v>5.6259999999999999E-3</v>
      </c>
      <c r="W21" s="24">
        <v>8.5640000000000004E-3</v>
      </c>
      <c r="X21" s="24">
        <v>7.9360000000000003E-3</v>
      </c>
      <c r="Y21" s="24">
        <v>0.19028900000000001</v>
      </c>
      <c r="Z21" s="24">
        <v>7.5145000000000003E-2</v>
      </c>
      <c r="AA21" s="24">
        <v>2.9181300000000001</v>
      </c>
      <c r="AB21" s="24">
        <v>10.153600000000001</v>
      </c>
      <c r="AC21" s="24">
        <v>21.243300000000001</v>
      </c>
      <c r="AD21" s="24">
        <v>46.232399999999998</v>
      </c>
      <c r="AE21" s="24">
        <v>10.952500000000001</v>
      </c>
      <c r="AF21" s="21">
        <v>1.6131256987016713</v>
      </c>
      <c r="AG21" s="21">
        <v>1.1543557351309801</v>
      </c>
      <c r="AH21" s="16">
        <f t="shared" si="6"/>
        <v>0.71560185053158998</v>
      </c>
      <c r="AI21" s="16"/>
      <c r="AJ21" s="16">
        <f t="shared" si="7"/>
        <v>4.068198176502265</v>
      </c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</row>
    <row r="22" spans="1:58" customFormat="1" ht="15" customHeight="1" x14ac:dyDescent="0.2">
      <c r="A22" s="16" t="s">
        <v>449</v>
      </c>
      <c r="B22" s="24">
        <v>49.362299999999998</v>
      </c>
      <c r="C22" s="24">
        <v>15.1388</v>
      </c>
      <c r="D22" s="24">
        <v>0.208449</v>
      </c>
      <c r="E22" s="24">
        <f t="shared" si="0"/>
        <v>2084.4899999999998</v>
      </c>
      <c r="F22" s="24">
        <v>2.7693272002471063E-2</v>
      </c>
      <c r="G22" s="24">
        <f t="shared" si="1"/>
        <v>276.93272002471065</v>
      </c>
      <c r="H22" s="24">
        <v>4.4997000000000002E-2</v>
      </c>
      <c r="I22" s="24">
        <f t="shared" si="2"/>
        <v>449.97</v>
      </c>
      <c r="J22" s="24">
        <v>5.827570458969907E-3</v>
      </c>
      <c r="K22" s="24">
        <f t="shared" si="3"/>
        <v>58.275704589699068</v>
      </c>
      <c r="L22" s="24">
        <f t="shared" si="4"/>
        <v>4.6325088339222606</v>
      </c>
      <c r="M22" s="24">
        <f t="shared" si="5"/>
        <v>4.7521127710854278</v>
      </c>
      <c r="N22" s="24">
        <v>34.599600000000002</v>
      </c>
      <c r="O22" s="24">
        <v>99.354100000000003</v>
      </c>
      <c r="P22" s="24">
        <v>66.678600000000003</v>
      </c>
      <c r="Q22" s="24">
        <v>32.387300000000003</v>
      </c>
      <c r="R22" s="24">
        <v>0.23719599999999999</v>
      </c>
      <c r="S22" s="24">
        <v>5.1046000000000001E-2</v>
      </c>
      <c r="T22" s="24">
        <v>99.354100000000003</v>
      </c>
      <c r="U22" s="24">
        <v>2.5527000000000001E-2</v>
      </c>
      <c r="V22" s="24">
        <v>5.5529999999999998E-3</v>
      </c>
      <c r="W22" s="24">
        <v>8.5019999999999991E-3</v>
      </c>
      <c r="X22" s="24">
        <v>7.9509999999999997E-3</v>
      </c>
      <c r="Y22" s="24">
        <v>0.19026799999999999</v>
      </c>
      <c r="Z22" s="24">
        <v>7.5431999999999999E-2</v>
      </c>
      <c r="AA22" s="24">
        <v>2.1227800000000001</v>
      </c>
      <c r="AB22" s="24">
        <v>8.4941200000000006</v>
      </c>
      <c r="AC22" s="24">
        <v>20.9237</v>
      </c>
      <c r="AD22" s="24">
        <v>47.626399999999997</v>
      </c>
      <c r="AE22" s="24">
        <v>10.964499999999999</v>
      </c>
      <c r="AF22" s="21">
        <v>1.9482182782134649</v>
      </c>
      <c r="AG22" s="21">
        <v>1.6285222852443999</v>
      </c>
      <c r="AH22" s="16">
        <f t="shared" si="6"/>
        <v>0.8359034013056128</v>
      </c>
      <c r="AI22" s="16"/>
      <c r="AJ22" s="16">
        <f t="shared" si="7"/>
        <v>4.7521127710854278</v>
      </c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  <c r="BE22" s="16"/>
      <c r="BF22" s="16"/>
    </row>
    <row r="23" spans="1:58" customFormat="1" ht="15" customHeight="1" x14ac:dyDescent="0.2">
      <c r="A23" s="16" t="s">
        <v>448</v>
      </c>
      <c r="B23" s="24">
        <v>49.195900000000002</v>
      </c>
      <c r="C23" s="24">
        <v>14.979100000000001</v>
      </c>
      <c r="D23" s="24">
        <v>0.30396099999999998</v>
      </c>
      <c r="E23" s="24">
        <f t="shared" si="0"/>
        <v>3039.6099999999997</v>
      </c>
      <c r="F23" s="24">
        <v>4.064544956933875E-2</v>
      </c>
      <c r="G23" s="24">
        <f t="shared" si="1"/>
        <v>406.45449569338751</v>
      </c>
      <c r="H23" s="24">
        <v>6.9154999999999994E-2</v>
      </c>
      <c r="I23" s="24">
        <f t="shared" si="2"/>
        <v>691.55</v>
      </c>
      <c r="J23" s="24">
        <v>9.0146147322442069E-3</v>
      </c>
      <c r="K23" s="24">
        <f t="shared" si="3"/>
        <v>90.146147322442076</v>
      </c>
      <c r="L23" s="24">
        <f t="shared" si="4"/>
        <v>4.3953582531993343</v>
      </c>
      <c r="M23" s="24">
        <f t="shared" si="5"/>
        <v>4.508839343289381</v>
      </c>
      <c r="N23" s="24">
        <v>34.375700000000002</v>
      </c>
      <c r="O23" s="24">
        <v>98.9238</v>
      </c>
      <c r="P23" s="24">
        <v>66.453800000000001</v>
      </c>
      <c r="Q23" s="24">
        <v>32.045699999999997</v>
      </c>
      <c r="R23" s="24">
        <v>0.34588000000000002</v>
      </c>
      <c r="S23" s="24">
        <v>7.8451999999999994E-2</v>
      </c>
      <c r="T23" s="24">
        <v>98.9238</v>
      </c>
      <c r="U23" s="24">
        <v>2.5291000000000001E-2</v>
      </c>
      <c r="V23" s="24">
        <v>5.5430000000000002E-3</v>
      </c>
      <c r="W23" s="24">
        <v>8.5210000000000008E-3</v>
      </c>
      <c r="X23" s="24">
        <v>7.9710000000000007E-3</v>
      </c>
      <c r="Y23" s="24">
        <v>0.19051899999999999</v>
      </c>
      <c r="Z23" s="24">
        <v>7.5858999999999996E-2</v>
      </c>
      <c r="AA23" s="24">
        <v>1.51858</v>
      </c>
      <c r="AB23" s="24">
        <v>5.6060400000000001</v>
      </c>
      <c r="AC23" s="24">
        <v>20.918800000000001</v>
      </c>
      <c r="AD23" s="24">
        <v>47.625300000000003</v>
      </c>
      <c r="AE23" s="24">
        <v>10.964499999999999</v>
      </c>
      <c r="AF23" s="21">
        <v>3.0136807982095024</v>
      </c>
      <c r="AG23" s="21">
        <v>2.3901841722256312</v>
      </c>
      <c r="AH23" s="16">
        <f t="shared" si="6"/>
        <v>0.79311125904432045</v>
      </c>
      <c r="AI23" s="16"/>
      <c r="AJ23" s="16">
        <f t="shared" si="7"/>
        <v>4.508839343289381</v>
      </c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6"/>
      <c r="BF23" s="16"/>
    </row>
    <row r="24" spans="1:58" customFormat="1" ht="15" customHeight="1" x14ac:dyDescent="0.2">
      <c r="A24" s="16" t="s">
        <v>447</v>
      </c>
      <c r="B24" s="24">
        <v>49.075000000000003</v>
      </c>
      <c r="C24" s="24">
        <v>15.285399999999999</v>
      </c>
      <c r="D24" s="24">
        <v>0.20646700000000001</v>
      </c>
      <c r="E24" s="24">
        <f t="shared" si="0"/>
        <v>2064.67</v>
      </c>
      <c r="F24" s="24">
        <v>2.7377662903303172E-2</v>
      </c>
      <c r="G24" s="24">
        <f t="shared" si="1"/>
        <v>273.77662903303172</v>
      </c>
      <c r="H24" s="24">
        <v>4.5490000000000003E-2</v>
      </c>
      <c r="I24" s="24">
        <f t="shared" si="2"/>
        <v>454.90000000000003</v>
      </c>
      <c r="J24" s="24">
        <v>5.8801875620614046E-3</v>
      </c>
      <c r="K24" s="24">
        <f t="shared" si="3"/>
        <v>58.801875620614048</v>
      </c>
      <c r="L24" s="24">
        <f t="shared" si="4"/>
        <v>4.5387337876456364</v>
      </c>
      <c r="M24" s="24">
        <f t="shared" si="5"/>
        <v>4.6559166037393274</v>
      </c>
      <c r="N24" s="24">
        <v>34.665700000000001</v>
      </c>
      <c r="O24" s="24">
        <v>99.278099999999995</v>
      </c>
      <c r="P24" s="24">
        <v>66.290599999999998</v>
      </c>
      <c r="Q24" s="24">
        <v>32.701000000000001</v>
      </c>
      <c r="R24" s="24">
        <v>0.23494100000000001</v>
      </c>
      <c r="S24" s="24">
        <v>5.1605999999999999E-2</v>
      </c>
      <c r="T24" s="24">
        <v>99.278099999999995</v>
      </c>
      <c r="U24" s="24">
        <v>2.5458999999999999E-2</v>
      </c>
      <c r="V24" s="24">
        <v>5.5279999999999999E-3</v>
      </c>
      <c r="W24" s="24">
        <v>8.5039999999999994E-3</v>
      </c>
      <c r="X24" s="24">
        <v>7.9760000000000005E-3</v>
      </c>
      <c r="Y24" s="24">
        <v>0.190946</v>
      </c>
      <c r="Z24" s="24">
        <v>7.5051999999999994E-2</v>
      </c>
      <c r="AA24" s="24">
        <v>2.1417099999999998</v>
      </c>
      <c r="AB24" s="24">
        <v>8.4295000000000009</v>
      </c>
      <c r="AC24" s="24">
        <v>20.922899999999998</v>
      </c>
      <c r="AD24" s="24">
        <v>47.616199999999999</v>
      </c>
      <c r="AE24" s="24">
        <v>10.964499999999999</v>
      </c>
      <c r="AF24" s="21">
        <v>1.9658087308233883</v>
      </c>
      <c r="AG24" s="21">
        <v>1.6099626707873229</v>
      </c>
      <c r="AH24" s="16">
        <f t="shared" si="6"/>
        <v>0.81898235852934809</v>
      </c>
      <c r="AI24" s="16"/>
      <c r="AJ24" s="16">
        <f t="shared" si="7"/>
        <v>4.6559166037393274</v>
      </c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6"/>
      <c r="BD24" s="16"/>
      <c r="BE24" s="16"/>
      <c r="BF24" s="16"/>
    </row>
    <row r="25" spans="1:58" customFormat="1" ht="15" customHeight="1" x14ac:dyDescent="0.2">
      <c r="A25" s="22" t="s">
        <v>776</v>
      </c>
      <c r="B25" s="23">
        <v>48.509099999999997</v>
      </c>
      <c r="C25" s="23">
        <v>15.055999999999999</v>
      </c>
      <c r="D25" s="23">
        <v>0.294989</v>
      </c>
      <c r="E25" s="24">
        <f t="shared" si="0"/>
        <v>2949.89</v>
      </c>
      <c r="F25" s="23">
        <v>3.9627999999999997E-2</v>
      </c>
      <c r="G25" s="24">
        <f t="shared" si="1"/>
        <v>396.28</v>
      </c>
      <c r="H25" s="23">
        <v>5.6259999999999998E-2</v>
      </c>
      <c r="I25" s="24">
        <f t="shared" si="2"/>
        <v>562.6</v>
      </c>
      <c r="J25" s="23">
        <v>7.3680000000000004E-3</v>
      </c>
      <c r="K25" s="24">
        <f t="shared" si="3"/>
        <v>73.680000000000007</v>
      </c>
      <c r="L25" s="24">
        <f t="shared" si="4"/>
        <v>5.2433167436900101</v>
      </c>
      <c r="M25" s="24">
        <f t="shared" si="5"/>
        <v>5.3783930510314866</v>
      </c>
      <c r="N25" s="23">
        <v>34.2194</v>
      </c>
      <c r="O25" s="23">
        <v>98.1357</v>
      </c>
      <c r="P25" s="23">
        <v>65.526200000000003</v>
      </c>
      <c r="Q25" s="23">
        <v>32.210099999999997</v>
      </c>
      <c r="R25" s="23">
        <v>0.335671</v>
      </c>
      <c r="S25" s="23">
        <v>6.3824000000000006E-2</v>
      </c>
      <c r="T25" s="23">
        <v>98.1357</v>
      </c>
      <c r="U25" s="23">
        <v>2.3895E-2</v>
      </c>
      <c r="V25" s="23">
        <v>5.215E-3</v>
      </c>
      <c r="W25" s="23">
        <v>9.129E-3</v>
      </c>
      <c r="X25" s="23">
        <v>8.5240000000000003E-3</v>
      </c>
      <c r="Y25" s="23">
        <v>0.19006500000000001</v>
      </c>
      <c r="Z25" s="23">
        <v>7.4653999999999998E-2</v>
      </c>
      <c r="AA25" s="23">
        <v>1.6594100000000001</v>
      </c>
      <c r="AB25" s="23">
        <v>7.3129200000000001</v>
      </c>
      <c r="AC25" s="23">
        <v>21.0398</v>
      </c>
      <c r="AD25" s="23">
        <v>48.895699999999998</v>
      </c>
      <c r="AE25" s="23">
        <v>10.769500000000001</v>
      </c>
      <c r="AF25" s="21">
        <v>2.4632001234377414</v>
      </c>
      <c r="AG25" s="21">
        <v>2.3303523366219281</v>
      </c>
      <c r="AH25" s="16">
        <f t="shared" si="6"/>
        <v>0.94606699408962125</v>
      </c>
      <c r="AJ25" s="16">
        <f t="shared" si="7"/>
        <v>5.3783930510314866</v>
      </c>
    </row>
    <row r="26" spans="1:58" customFormat="1" ht="13.5" customHeight="1" x14ac:dyDescent="0.2">
      <c r="A26" s="22" t="s">
        <v>777</v>
      </c>
      <c r="B26" s="23">
        <v>48.577199999999998</v>
      </c>
      <c r="C26" s="23">
        <v>15.080299999999999</v>
      </c>
      <c r="D26" s="23">
        <v>0.21631</v>
      </c>
      <c r="E26" s="24">
        <f t="shared" si="0"/>
        <v>2163.1</v>
      </c>
      <c r="F26" s="23">
        <v>2.9026E-2</v>
      </c>
      <c r="G26" s="24">
        <f t="shared" si="1"/>
        <v>290.26</v>
      </c>
      <c r="H26" s="23">
        <v>3.9584000000000001E-2</v>
      </c>
      <c r="I26" s="24">
        <f t="shared" si="2"/>
        <v>395.84000000000003</v>
      </c>
      <c r="J26" s="23">
        <v>5.1780000000000003E-3</v>
      </c>
      <c r="K26" s="24">
        <f t="shared" si="3"/>
        <v>51.78</v>
      </c>
      <c r="L26" s="24">
        <f t="shared" si="4"/>
        <v>5.4645816491511718</v>
      </c>
      <c r="M26" s="24">
        <f t="shared" si="5"/>
        <v>5.6056392429509456</v>
      </c>
      <c r="N26" s="23">
        <v>34.257899999999999</v>
      </c>
      <c r="O26" s="23">
        <v>98.171300000000002</v>
      </c>
      <c r="P26" s="23">
        <v>65.618200000000002</v>
      </c>
      <c r="Q26" s="23">
        <v>32.262099999999997</v>
      </c>
      <c r="R26" s="23">
        <v>0.246141</v>
      </c>
      <c r="S26" s="23">
        <v>4.4906000000000001E-2</v>
      </c>
      <c r="T26" s="23">
        <v>98.171300000000002</v>
      </c>
      <c r="U26" s="23">
        <v>2.3664000000000001E-2</v>
      </c>
      <c r="V26" s="23">
        <v>5.215E-3</v>
      </c>
      <c r="W26" s="23">
        <v>9.1009999999999997E-3</v>
      </c>
      <c r="X26" s="23">
        <v>8.5210000000000008E-3</v>
      </c>
      <c r="Y26" s="23">
        <v>0.18991</v>
      </c>
      <c r="Z26" s="23">
        <v>7.4584999999999999E-2</v>
      </c>
      <c r="AA26" s="23">
        <v>2.1863999999999999</v>
      </c>
      <c r="AB26" s="23">
        <v>10.309200000000001</v>
      </c>
      <c r="AC26" s="23">
        <v>21.033000000000001</v>
      </c>
      <c r="AD26" s="23">
        <v>48.898800000000001</v>
      </c>
      <c r="AE26" s="23">
        <v>10.766500000000001</v>
      </c>
      <c r="AF26" s="21">
        <v>1.731060021601605</v>
      </c>
      <c r="AG26" s="21">
        <v>1.7068942899663897</v>
      </c>
      <c r="AH26" s="16">
        <f t="shared" si="6"/>
        <v>0.9860399227446448</v>
      </c>
      <c r="AJ26" s="16">
        <f t="shared" si="7"/>
        <v>5.6056392429509456</v>
      </c>
    </row>
    <row r="27" spans="1:58" customFormat="1" ht="13.5" customHeight="1" x14ac:dyDescent="0.2">
      <c r="A27" s="22" t="s">
        <v>778</v>
      </c>
      <c r="B27" s="23">
        <v>48.829300000000003</v>
      </c>
      <c r="C27" s="23">
        <v>15.090299999999999</v>
      </c>
      <c r="D27" s="23">
        <v>6.7695000000000005E-2</v>
      </c>
      <c r="E27" s="24">
        <f t="shared" si="0"/>
        <v>676.95</v>
      </c>
      <c r="F27" s="23">
        <v>9.0639999999999991E-3</v>
      </c>
      <c r="G27" s="24">
        <f t="shared" si="1"/>
        <v>90.639999999999986</v>
      </c>
      <c r="H27" s="23">
        <v>1.8575999999999999E-2</v>
      </c>
      <c r="I27" s="24">
        <f t="shared" si="2"/>
        <v>185.76</v>
      </c>
      <c r="J27" s="23">
        <v>2.4239999999999999E-3</v>
      </c>
      <c r="K27" s="24">
        <f t="shared" si="3"/>
        <v>24.24</v>
      </c>
      <c r="L27" s="24">
        <f t="shared" si="4"/>
        <v>3.6442183462532305</v>
      </c>
      <c r="M27" s="24">
        <f t="shared" si="5"/>
        <v>3.7392739273927389</v>
      </c>
      <c r="N27" s="23">
        <v>34.334400000000002</v>
      </c>
      <c r="O27" s="23">
        <v>98.340199999999996</v>
      </c>
      <c r="P27" s="23">
        <v>65.958600000000004</v>
      </c>
      <c r="Q27" s="23">
        <v>32.2836</v>
      </c>
      <c r="R27" s="23">
        <v>7.7031000000000002E-2</v>
      </c>
      <c r="S27" s="23">
        <v>2.1073000000000001E-2</v>
      </c>
      <c r="T27" s="23">
        <v>98.340199999999996</v>
      </c>
      <c r="U27" s="23">
        <v>2.3872000000000001E-2</v>
      </c>
      <c r="V27" s="23">
        <v>5.2779999999999997E-3</v>
      </c>
      <c r="W27" s="23">
        <v>9.1219999999999999E-3</v>
      </c>
      <c r="X27" s="23">
        <v>8.5439999999999995E-3</v>
      </c>
      <c r="Y27" s="23">
        <v>0.18942400000000001</v>
      </c>
      <c r="Z27" s="23">
        <v>7.4590000000000004E-2</v>
      </c>
      <c r="AA27" s="23">
        <v>6.5475300000000001</v>
      </c>
      <c r="AB27" s="23">
        <v>21.806999999999999</v>
      </c>
      <c r="AC27" s="23">
        <v>21.055299999999999</v>
      </c>
      <c r="AD27" s="23">
        <v>48.919699999999999</v>
      </c>
      <c r="AE27" s="23">
        <v>10.766500000000001</v>
      </c>
      <c r="AF27" s="21">
        <v>0.81036877025150444</v>
      </c>
      <c r="AG27" s="21">
        <v>0.53301487784246382</v>
      </c>
      <c r="AH27" s="16">
        <f t="shared" si="6"/>
        <v>0.65774360687300226</v>
      </c>
      <c r="AJ27" s="16">
        <f t="shared" si="7"/>
        <v>3.7392739273927389</v>
      </c>
    </row>
    <row r="28" spans="1:58" ht="13.5" customHeight="1" x14ac:dyDescent="0.2">
      <c r="A28" s="3" t="s">
        <v>72</v>
      </c>
      <c r="B28" s="3" t="s">
        <v>50</v>
      </c>
      <c r="C28" s="3" t="s">
        <v>48</v>
      </c>
      <c r="D28" s="10" t="s">
        <v>47</v>
      </c>
      <c r="E28" s="3" t="s">
        <v>45</v>
      </c>
      <c r="F28" s="11" t="s">
        <v>54</v>
      </c>
      <c r="G28" s="11" t="s">
        <v>53</v>
      </c>
      <c r="H28" s="10" t="s">
        <v>44</v>
      </c>
      <c r="I28" s="3" t="s">
        <v>38</v>
      </c>
      <c r="J28" s="3" t="s">
        <v>12</v>
      </c>
      <c r="K28" s="3" t="s">
        <v>11</v>
      </c>
      <c r="L28" s="3" t="s">
        <v>10</v>
      </c>
      <c r="M28" s="3" t="s">
        <v>9</v>
      </c>
      <c r="N28" s="3" t="s">
        <v>8</v>
      </c>
      <c r="O28" s="3" t="s">
        <v>7</v>
      </c>
      <c r="P28" s="3" t="s">
        <v>6</v>
      </c>
      <c r="Q28" s="3" t="s">
        <v>5</v>
      </c>
      <c r="R28" s="3" t="s">
        <v>4</v>
      </c>
      <c r="S28" s="3" t="s">
        <v>3</v>
      </c>
      <c r="T28" s="3" t="s">
        <v>40</v>
      </c>
      <c r="U28" s="3" t="s">
        <v>39</v>
      </c>
      <c r="V28" s="3" t="s">
        <v>38</v>
      </c>
      <c r="W28" s="3" t="s">
        <v>71</v>
      </c>
      <c r="X28" s="3" t="s">
        <v>70</v>
      </c>
      <c r="Y28" s="3" t="s">
        <v>69</v>
      </c>
      <c r="Z28" s="3" t="s">
        <v>37</v>
      </c>
      <c r="AA28" s="3" t="s">
        <v>35</v>
      </c>
      <c r="AB28" s="3" t="s">
        <v>34</v>
      </c>
      <c r="AC28" s="3" t="s">
        <v>33</v>
      </c>
      <c r="AD28" s="10" t="s">
        <v>31</v>
      </c>
      <c r="AE28" s="10" t="s">
        <v>30</v>
      </c>
      <c r="AF28" s="3" t="s">
        <v>29</v>
      </c>
      <c r="AG28" s="3" t="s">
        <v>28</v>
      </c>
      <c r="AH28" s="3" t="s">
        <v>27</v>
      </c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</row>
    <row r="29" spans="1:58" ht="13.5" customHeight="1" x14ac:dyDescent="0.2">
      <c r="A29" s="3" t="s">
        <v>479</v>
      </c>
      <c r="B29" s="3">
        <v>1.6146199999999999</v>
      </c>
      <c r="C29" s="3">
        <v>0.18303900000000001</v>
      </c>
      <c r="D29" s="3">
        <f t="shared" ref="D29:D41" si="8">C29*10000</f>
        <v>1830.39</v>
      </c>
      <c r="E29" s="3">
        <v>3.6802000000000001E-2</v>
      </c>
      <c r="F29" s="3">
        <f t="shared" ref="F29:F41" si="9">X29*10000</f>
        <v>169.73</v>
      </c>
      <c r="G29" s="3">
        <f t="shared" ref="G29:G41" si="10">Y29*10000</f>
        <v>33.270000000000003</v>
      </c>
      <c r="H29" s="3">
        <f>E29*10000</f>
        <v>368.02000000000004</v>
      </c>
      <c r="I29" s="3">
        <v>99.912800000000004</v>
      </c>
      <c r="J29" s="3">
        <v>58.698900000000002</v>
      </c>
      <c r="K29" s="3">
        <v>0.66093000000000002</v>
      </c>
      <c r="L29" s="3">
        <v>18.2561</v>
      </c>
      <c r="M29" s="3">
        <v>2.1810299999999998</v>
      </c>
      <c r="N29" s="3">
        <v>5.2666899999999996</v>
      </c>
      <c r="O29" s="3">
        <v>2.0032000000000001E-2</v>
      </c>
      <c r="P29" s="3">
        <v>2.4721299999999999</v>
      </c>
      <c r="Q29" s="3">
        <v>7.1348200000000004</v>
      </c>
      <c r="R29" s="3">
        <v>3.51187</v>
      </c>
      <c r="S29" s="3">
        <v>1.46028</v>
      </c>
      <c r="T29" s="3">
        <v>0.20828199999999999</v>
      </c>
      <c r="U29" s="3">
        <v>4.1749000000000001E-2</v>
      </c>
      <c r="V29" s="3">
        <v>99.912800000000004</v>
      </c>
      <c r="W29" s="3">
        <v>0.380857</v>
      </c>
      <c r="X29" s="3">
        <v>1.6972999999999999E-2</v>
      </c>
      <c r="Y29" s="3">
        <v>3.3270000000000001E-3</v>
      </c>
      <c r="Z29" s="3">
        <v>1.848E-2</v>
      </c>
      <c r="AA29" s="3">
        <v>2.0861999999999999E-2</v>
      </c>
      <c r="AB29" s="3">
        <v>2.0160999999999998E-2</v>
      </c>
      <c r="AC29" s="3">
        <v>2.2334299999999998</v>
      </c>
      <c r="AD29" s="3">
        <v>6.0925599999999998</v>
      </c>
      <c r="AE29" s="3">
        <v>26.514500000000002</v>
      </c>
      <c r="AF29" s="3">
        <v>20.0578</v>
      </c>
      <c r="AG29" s="3">
        <v>47.642699999999998</v>
      </c>
      <c r="AH29" s="3">
        <v>10.981999999999999</v>
      </c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</row>
    <row r="30" spans="1:58" ht="13.5" customHeight="1" x14ac:dyDescent="0.2">
      <c r="A30" s="3" t="s">
        <v>478</v>
      </c>
      <c r="B30" s="3">
        <v>1.6908000000000001</v>
      </c>
      <c r="C30" s="3">
        <v>0.190555</v>
      </c>
      <c r="D30" s="3">
        <f t="shared" si="8"/>
        <v>1905.55</v>
      </c>
      <c r="E30" s="3">
        <v>2.8531000000000001E-2</v>
      </c>
      <c r="F30" s="3">
        <f t="shared" si="9"/>
        <v>176.03</v>
      </c>
      <c r="G30" s="3">
        <f t="shared" si="10"/>
        <v>25.69</v>
      </c>
      <c r="H30" s="3">
        <f>E30*10000</f>
        <v>285.31</v>
      </c>
      <c r="I30" s="3">
        <v>100.381</v>
      </c>
      <c r="J30" s="3">
        <v>58.888199999999998</v>
      </c>
      <c r="K30" s="3">
        <v>0.73583799999999999</v>
      </c>
      <c r="L30" s="3">
        <v>18.237300000000001</v>
      </c>
      <c r="M30" s="3">
        <v>2.2839399999999999</v>
      </c>
      <c r="N30" s="3">
        <v>5.34084</v>
      </c>
      <c r="O30" s="3">
        <v>4.1086999999999999E-2</v>
      </c>
      <c r="P30" s="3">
        <v>2.4794700000000001</v>
      </c>
      <c r="Q30" s="3">
        <v>7.1027300000000002</v>
      </c>
      <c r="R30" s="3">
        <v>3.5399500000000002</v>
      </c>
      <c r="S30" s="3">
        <v>1.48251</v>
      </c>
      <c r="T30" s="3">
        <v>0.216834</v>
      </c>
      <c r="U30" s="3">
        <v>3.2367E-2</v>
      </c>
      <c r="V30" s="3">
        <v>100.381</v>
      </c>
      <c r="W30" s="3">
        <v>0.39730599999999999</v>
      </c>
      <c r="X30" s="3">
        <v>1.7603000000000001E-2</v>
      </c>
      <c r="Y30" s="3">
        <v>2.5690000000000001E-3</v>
      </c>
      <c r="Z30" s="3">
        <v>1.8481000000000001E-2</v>
      </c>
      <c r="AA30" s="3">
        <v>2.0104E-2</v>
      </c>
      <c r="AB30" s="3">
        <v>2.0213999999999999E-2</v>
      </c>
      <c r="AC30" s="3">
        <v>2.1754699999999998</v>
      </c>
      <c r="AD30" s="3">
        <v>5.7148700000000003</v>
      </c>
      <c r="AE30" s="3">
        <v>34.088099999999997</v>
      </c>
      <c r="AF30" s="3">
        <v>20.283300000000001</v>
      </c>
      <c r="AG30" s="3">
        <v>47.586500000000001</v>
      </c>
      <c r="AH30" s="3">
        <v>10.981999999999999</v>
      </c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</row>
    <row r="31" spans="1:58" ht="13.5" customHeight="1" x14ac:dyDescent="0.2">
      <c r="A31" s="3" t="s">
        <v>477</v>
      </c>
      <c r="B31" s="3">
        <v>1.6293800000000001</v>
      </c>
      <c r="C31" s="3">
        <v>0.17078199999999999</v>
      </c>
      <c r="D31" s="3">
        <f t="shared" si="8"/>
        <v>1707.82</v>
      </c>
      <c r="E31" s="3">
        <v>1.6379000000000001E-2</v>
      </c>
      <c r="F31" s="3">
        <f t="shared" si="9"/>
        <v>156.75000000000003</v>
      </c>
      <c r="G31" s="3">
        <f t="shared" si="10"/>
        <v>14.649999999999999</v>
      </c>
      <c r="H31" s="3">
        <f>E31*10000</f>
        <v>163.79000000000002</v>
      </c>
      <c r="I31" s="3">
        <v>100.922</v>
      </c>
      <c r="J31" s="3">
        <v>59.361800000000002</v>
      </c>
      <c r="K31" s="3">
        <v>0.770903</v>
      </c>
      <c r="L31" s="3">
        <v>18.4072</v>
      </c>
      <c r="M31" s="3">
        <v>2.2009599999999998</v>
      </c>
      <c r="N31" s="3">
        <v>5.3705600000000002</v>
      </c>
      <c r="O31" s="3">
        <v>3.603E-2</v>
      </c>
      <c r="P31" s="3">
        <v>2.5101900000000001</v>
      </c>
      <c r="Q31" s="3">
        <v>7.0946300000000004</v>
      </c>
      <c r="R31" s="3">
        <v>3.5158700000000001</v>
      </c>
      <c r="S31" s="3">
        <v>1.4407700000000001</v>
      </c>
      <c r="T31" s="3">
        <v>0.19433400000000001</v>
      </c>
      <c r="U31" s="3">
        <v>1.8581E-2</v>
      </c>
      <c r="V31" s="3">
        <v>100.922</v>
      </c>
      <c r="W31" s="3">
        <v>0.38040200000000002</v>
      </c>
      <c r="X31" s="3">
        <v>1.5675000000000001E-2</v>
      </c>
      <c r="Y31" s="3">
        <v>1.4649999999999999E-3</v>
      </c>
      <c r="Z31" s="3">
        <v>1.8473E-2</v>
      </c>
      <c r="AA31" s="3">
        <v>2.0708000000000001E-2</v>
      </c>
      <c r="AB31" s="3">
        <v>2.0031E-2</v>
      </c>
      <c r="AC31" s="3">
        <v>2.2222300000000001</v>
      </c>
      <c r="AD31" s="3">
        <v>6.4433800000000003</v>
      </c>
      <c r="AE31" s="3">
        <v>58.349899999999998</v>
      </c>
      <c r="AF31" s="3">
        <v>20.523299999999999</v>
      </c>
      <c r="AG31" s="3">
        <v>47.4011</v>
      </c>
      <c r="AH31" s="3">
        <v>10.974</v>
      </c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</row>
    <row r="32" spans="1:58" ht="13.5" customHeight="1" x14ac:dyDescent="0.2">
      <c r="A32" s="3" t="s">
        <v>476</v>
      </c>
      <c r="B32" s="3">
        <v>1.67523</v>
      </c>
      <c r="C32" s="3">
        <v>0.16862099999999999</v>
      </c>
      <c r="D32" s="3">
        <f t="shared" si="8"/>
        <v>1686.21</v>
      </c>
      <c r="E32" s="3">
        <v>5.182E-3</v>
      </c>
      <c r="F32" s="3">
        <f t="shared" si="9"/>
        <v>154.5</v>
      </c>
      <c r="G32" s="3">
        <f t="shared" si="10"/>
        <v>4.63</v>
      </c>
      <c r="I32" s="3">
        <v>101.108</v>
      </c>
      <c r="J32" s="3">
        <v>59.536099999999998</v>
      </c>
      <c r="K32" s="3">
        <v>0.74973100000000004</v>
      </c>
      <c r="L32" s="3">
        <v>18.458400000000001</v>
      </c>
      <c r="M32" s="3">
        <v>2.2629000000000001</v>
      </c>
      <c r="N32" s="3">
        <v>5.4289199999999997</v>
      </c>
      <c r="O32" s="3">
        <v>2.2967000000000001E-2</v>
      </c>
      <c r="P32" s="3">
        <v>2.4828899999999998</v>
      </c>
      <c r="Q32" s="3">
        <v>7.0985500000000004</v>
      </c>
      <c r="R32" s="3">
        <v>3.45153</v>
      </c>
      <c r="S32" s="3">
        <v>1.41825</v>
      </c>
      <c r="T32" s="3">
        <v>0.19187499999999999</v>
      </c>
      <c r="U32" s="3">
        <v>5.8789999999999997E-3</v>
      </c>
      <c r="V32" s="3">
        <v>101.108</v>
      </c>
      <c r="W32" s="3">
        <v>0.39044400000000001</v>
      </c>
      <c r="X32" s="3">
        <v>1.545E-2</v>
      </c>
      <c r="Y32" s="3">
        <v>4.6299999999999998E-4</v>
      </c>
      <c r="Z32" s="3">
        <v>1.8467999999999998E-2</v>
      </c>
      <c r="AA32" s="3">
        <v>2.0080000000000001E-2</v>
      </c>
      <c r="AB32" s="3">
        <v>2.0458E-2</v>
      </c>
      <c r="AC32" s="3">
        <v>2.1870699999999998</v>
      </c>
      <c r="AD32" s="3">
        <v>6.3614100000000002</v>
      </c>
      <c r="AE32" s="3">
        <v>186.79400000000001</v>
      </c>
      <c r="AF32" s="3">
        <v>20.501999999999999</v>
      </c>
      <c r="AG32" s="3">
        <v>47.286700000000003</v>
      </c>
      <c r="AH32" s="3">
        <v>10.974</v>
      </c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</row>
    <row r="33" spans="1:57" ht="13.5" customHeight="1" x14ac:dyDescent="0.2">
      <c r="A33" s="3" t="s">
        <v>475</v>
      </c>
      <c r="B33" s="3">
        <v>1.5221</v>
      </c>
      <c r="C33" s="3">
        <v>0.19427900000000001</v>
      </c>
      <c r="D33" s="3">
        <f t="shared" si="8"/>
        <v>1942.79</v>
      </c>
      <c r="E33" s="3">
        <v>4.6691000000000003E-2</v>
      </c>
      <c r="F33" s="3">
        <f t="shared" si="9"/>
        <v>179.14</v>
      </c>
      <c r="G33" s="3">
        <f t="shared" si="10"/>
        <v>41.97</v>
      </c>
      <c r="H33" s="3">
        <f t="shared" ref="H33:H41" si="11">E33*10000</f>
        <v>466.91</v>
      </c>
      <c r="I33" s="3">
        <v>100.465</v>
      </c>
      <c r="J33" s="3">
        <v>59.099699999999999</v>
      </c>
      <c r="K33" s="3">
        <v>0.722549</v>
      </c>
      <c r="L33" s="3">
        <v>18.326699999999999</v>
      </c>
      <c r="M33" s="3">
        <v>2.05606</v>
      </c>
      <c r="N33" s="3">
        <v>5.3710500000000003</v>
      </c>
      <c r="O33" s="3">
        <v>3.5020999999999997E-2</v>
      </c>
      <c r="P33" s="3">
        <v>2.50116</v>
      </c>
      <c r="Q33" s="3">
        <v>7.1829299999999998</v>
      </c>
      <c r="R33" s="3">
        <v>3.4696899999999999</v>
      </c>
      <c r="S33" s="3">
        <v>1.42615</v>
      </c>
      <c r="T33" s="3">
        <v>0.22107099999999999</v>
      </c>
      <c r="U33" s="3">
        <v>5.2968000000000001E-2</v>
      </c>
      <c r="V33" s="3">
        <v>100.465</v>
      </c>
      <c r="W33" s="3">
        <v>0.35700799999999999</v>
      </c>
      <c r="X33" s="3">
        <v>1.7913999999999999E-2</v>
      </c>
      <c r="Y33" s="3">
        <v>4.1970000000000002E-3</v>
      </c>
      <c r="Z33" s="3">
        <v>1.848E-2</v>
      </c>
      <c r="AA33" s="3">
        <v>2.0596E-2</v>
      </c>
      <c r="AB33" s="3">
        <v>1.9924999999999998E-2</v>
      </c>
      <c r="AC33" s="3">
        <v>2.3097699999999999</v>
      </c>
      <c r="AD33" s="3">
        <v>5.7225000000000001</v>
      </c>
      <c r="AE33" s="3">
        <v>20.812200000000001</v>
      </c>
      <c r="AF33" s="3">
        <v>21.651</v>
      </c>
      <c r="AG33" s="3">
        <v>46.816600000000001</v>
      </c>
      <c r="AH33" s="3">
        <v>10.964499999999999</v>
      </c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</row>
    <row r="34" spans="1:57" ht="13.5" customHeight="1" x14ac:dyDescent="0.2">
      <c r="A34" s="3" t="s">
        <v>474</v>
      </c>
      <c r="B34" s="3">
        <v>1.56406</v>
      </c>
      <c r="C34" s="3">
        <v>0.19451499999999999</v>
      </c>
      <c r="D34" s="3">
        <f t="shared" si="8"/>
        <v>1945.1499999999999</v>
      </c>
      <c r="E34" s="3">
        <v>3.9817999999999999E-2</v>
      </c>
      <c r="F34" s="3">
        <f t="shared" si="9"/>
        <v>178.23</v>
      </c>
      <c r="G34" s="3">
        <f t="shared" si="10"/>
        <v>35.57</v>
      </c>
      <c r="H34" s="3">
        <f t="shared" si="11"/>
        <v>398.18</v>
      </c>
      <c r="I34" s="3">
        <v>101.12</v>
      </c>
      <c r="J34" s="3">
        <v>59.417400000000001</v>
      </c>
      <c r="K34" s="3">
        <v>0.70140499999999995</v>
      </c>
      <c r="L34" s="3">
        <v>18.427</v>
      </c>
      <c r="M34" s="3">
        <v>2.11273</v>
      </c>
      <c r="N34" s="3">
        <v>5.46821</v>
      </c>
      <c r="O34" s="3">
        <v>5.3100000000000001E-2</v>
      </c>
      <c r="P34" s="3">
        <v>2.5420500000000001</v>
      </c>
      <c r="Q34" s="3">
        <v>7.1643400000000002</v>
      </c>
      <c r="R34" s="3">
        <v>3.55728</v>
      </c>
      <c r="S34" s="3">
        <v>1.4101999999999999</v>
      </c>
      <c r="T34" s="3">
        <v>0.22134000000000001</v>
      </c>
      <c r="U34" s="3">
        <v>4.5171000000000003E-2</v>
      </c>
      <c r="V34" s="3">
        <v>101.12</v>
      </c>
      <c r="W34" s="3">
        <v>0.36453999999999998</v>
      </c>
      <c r="X34" s="3">
        <v>1.7822999999999999E-2</v>
      </c>
      <c r="Y34" s="3">
        <v>3.5569999999999998E-3</v>
      </c>
      <c r="Z34" s="3">
        <v>1.848E-2</v>
      </c>
      <c r="AA34" s="3">
        <v>2.0152E-2</v>
      </c>
      <c r="AB34" s="3">
        <v>1.9716000000000001E-2</v>
      </c>
      <c r="AC34" s="3">
        <v>2.27434</v>
      </c>
      <c r="AD34" s="3">
        <v>5.6226099999999999</v>
      </c>
      <c r="AE34" s="3">
        <v>24.046399999999998</v>
      </c>
      <c r="AF34" s="3">
        <v>21.893699999999999</v>
      </c>
      <c r="AG34" s="3">
        <v>46.770600000000002</v>
      </c>
      <c r="AH34" s="3">
        <v>10.961499999999999</v>
      </c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</row>
    <row r="35" spans="1:57" ht="13.5" customHeight="1" x14ac:dyDescent="0.2">
      <c r="A35" s="3" t="s">
        <v>473</v>
      </c>
      <c r="B35" s="3">
        <v>1.4928900000000001</v>
      </c>
      <c r="C35" s="3">
        <v>0.18848899999999999</v>
      </c>
      <c r="D35" s="3">
        <f t="shared" si="8"/>
        <v>1884.8899999999999</v>
      </c>
      <c r="E35" s="3">
        <v>4.0510999999999998E-2</v>
      </c>
      <c r="F35" s="3">
        <f t="shared" si="9"/>
        <v>173.51999999999998</v>
      </c>
      <c r="G35" s="3">
        <f t="shared" si="10"/>
        <v>36.36</v>
      </c>
      <c r="H35" s="3">
        <f t="shared" si="11"/>
        <v>405.10999999999996</v>
      </c>
      <c r="I35" s="3">
        <v>100.617</v>
      </c>
      <c r="J35" s="3">
        <v>59.206600000000002</v>
      </c>
      <c r="K35" s="3">
        <v>0.77278199999999997</v>
      </c>
      <c r="L35" s="3">
        <v>18.3264</v>
      </c>
      <c r="M35" s="3">
        <v>2.0165899999999999</v>
      </c>
      <c r="N35" s="3">
        <v>5.4075699999999998</v>
      </c>
      <c r="O35" s="3">
        <v>4.4988E-2</v>
      </c>
      <c r="P35" s="3">
        <v>2.50787</v>
      </c>
      <c r="Q35" s="3">
        <v>7.1595199999999997</v>
      </c>
      <c r="R35" s="3">
        <v>3.4745200000000001</v>
      </c>
      <c r="S35" s="3">
        <v>1.4396899999999999</v>
      </c>
      <c r="T35" s="3">
        <v>0.21448400000000001</v>
      </c>
      <c r="U35" s="3">
        <v>4.5957999999999999E-2</v>
      </c>
      <c r="V35" s="3">
        <v>100.617</v>
      </c>
      <c r="W35" s="3">
        <v>0.34959000000000001</v>
      </c>
      <c r="X35" s="3">
        <v>1.7351999999999999E-2</v>
      </c>
      <c r="Y35" s="3">
        <v>3.6359999999999999E-3</v>
      </c>
      <c r="Z35" s="3">
        <v>1.8471000000000001E-2</v>
      </c>
      <c r="AA35" s="3">
        <v>2.0001000000000001E-2</v>
      </c>
      <c r="AB35" s="3">
        <v>1.9657000000000001E-2</v>
      </c>
      <c r="AC35" s="3">
        <v>2.3349000000000002</v>
      </c>
      <c r="AD35" s="3">
        <v>5.7469900000000003</v>
      </c>
      <c r="AE35" s="3">
        <v>23.5794</v>
      </c>
      <c r="AF35" s="3">
        <v>21.8127</v>
      </c>
      <c r="AG35" s="3">
        <v>46.523699999999998</v>
      </c>
      <c r="AH35" s="3">
        <v>10.9575</v>
      </c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</row>
    <row r="36" spans="1:57" ht="13.5" customHeight="1" x14ac:dyDescent="0.2">
      <c r="A36" s="3" t="s">
        <v>472</v>
      </c>
      <c r="B36" s="3">
        <v>1.5686599999999999</v>
      </c>
      <c r="C36" s="3">
        <v>0.20471900000000001</v>
      </c>
      <c r="D36" s="3">
        <f t="shared" si="8"/>
        <v>2047.19</v>
      </c>
      <c r="E36" s="3">
        <v>4.2817000000000001E-2</v>
      </c>
      <c r="F36" s="3">
        <f t="shared" si="9"/>
        <v>189.22000000000003</v>
      </c>
      <c r="G36" s="3">
        <f t="shared" si="10"/>
        <v>38.58</v>
      </c>
      <c r="H36" s="3">
        <f t="shared" si="11"/>
        <v>428.17</v>
      </c>
      <c r="I36" s="3">
        <v>100.215</v>
      </c>
      <c r="J36" s="3">
        <v>59.010100000000001</v>
      </c>
      <c r="K36" s="3">
        <v>0.67960299999999996</v>
      </c>
      <c r="L36" s="3">
        <v>18.235800000000001</v>
      </c>
      <c r="M36" s="3">
        <v>2.1189499999999999</v>
      </c>
      <c r="N36" s="3">
        <v>5.3422599999999996</v>
      </c>
      <c r="O36" s="3">
        <v>3.3774999999999999E-2</v>
      </c>
      <c r="P36" s="3">
        <v>2.48569</v>
      </c>
      <c r="Q36" s="3">
        <v>7.0519600000000002</v>
      </c>
      <c r="R36" s="3">
        <v>3.5636999999999999</v>
      </c>
      <c r="S36" s="3">
        <v>1.41151</v>
      </c>
      <c r="T36" s="3">
        <v>0.23295199999999999</v>
      </c>
      <c r="U36" s="3">
        <v>4.8572999999999998E-2</v>
      </c>
      <c r="V36" s="3">
        <v>100.215</v>
      </c>
      <c r="W36" s="3">
        <v>0.36880600000000002</v>
      </c>
      <c r="X36" s="3">
        <v>1.8922000000000001E-2</v>
      </c>
      <c r="Y36" s="3">
        <v>3.8579999999999999E-3</v>
      </c>
      <c r="Z36" s="3">
        <v>1.8484E-2</v>
      </c>
      <c r="AA36" s="3">
        <v>1.9498999999999999E-2</v>
      </c>
      <c r="AB36" s="3">
        <v>1.9744000000000001E-2</v>
      </c>
      <c r="AC36" s="3">
        <v>2.2709600000000001</v>
      </c>
      <c r="AD36" s="3">
        <v>5.2477799999999997</v>
      </c>
      <c r="AE36" s="3">
        <v>22.4406</v>
      </c>
      <c r="AF36" s="3">
        <v>21.816500000000001</v>
      </c>
      <c r="AG36" s="3">
        <v>48.107599999999998</v>
      </c>
      <c r="AH36" s="3">
        <v>10.967499999999999</v>
      </c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</row>
    <row r="37" spans="1:57" ht="13.5" customHeight="1" x14ac:dyDescent="0.2">
      <c r="A37" s="3" t="s">
        <v>471</v>
      </c>
      <c r="B37" s="3">
        <v>1.6748099999999999</v>
      </c>
      <c r="C37" s="3">
        <v>0.18637500000000001</v>
      </c>
      <c r="D37" s="3">
        <f t="shared" si="8"/>
        <v>1863.7500000000002</v>
      </c>
      <c r="E37" s="3">
        <v>2.8787E-2</v>
      </c>
      <c r="F37" s="3">
        <f t="shared" si="9"/>
        <v>172.34</v>
      </c>
      <c r="G37" s="3">
        <f t="shared" si="10"/>
        <v>25.95</v>
      </c>
      <c r="H37" s="3">
        <f t="shared" si="11"/>
        <v>287.87</v>
      </c>
      <c r="I37" s="3">
        <v>100.313</v>
      </c>
      <c r="J37" s="3">
        <v>58.754199999999997</v>
      </c>
      <c r="K37" s="3">
        <v>0.72305200000000003</v>
      </c>
      <c r="L37" s="3">
        <v>18.242699999999999</v>
      </c>
      <c r="M37" s="3">
        <v>2.26233</v>
      </c>
      <c r="N37" s="3">
        <v>5.3972199999999999</v>
      </c>
      <c r="O37" s="3">
        <v>4.5752000000000001E-2</v>
      </c>
      <c r="P37" s="3">
        <v>2.4720800000000001</v>
      </c>
      <c r="Q37" s="3">
        <v>7.1677999999999997</v>
      </c>
      <c r="R37" s="3">
        <v>3.52563</v>
      </c>
      <c r="S37" s="3">
        <v>1.4772799999999999</v>
      </c>
      <c r="T37" s="3">
        <v>0.21207799999999999</v>
      </c>
      <c r="U37" s="3">
        <v>3.2658E-2</v>
      </c>
      <c r="V37" s="3">
        <v>100.313</v>
      </c>
      <c r="W37" s="3">
        <v>0.39394400000000002</v>
      </c>
      <c r="X37" s="3">
        <v>1.7233999999999999E-2</v>
      </c>
      <c r="Y37" s="3">
        <v>2.5950000000000001E-3</v>
      </c>
      <c r="Z37" s="3">
        <v>1.8473E-2</v>
      </c>
      <c r="AA37" s="3">
        <v>2.0389999999999998E-2</v>
      </c>
      <c r="AB37" s="3">
        <v>2.0372999999999999E-2</v>
      </c>
      <c r="AC37" s="3">
        <v>2.18649</v>
      </c>
      <c r="AD37" s="3">
        <v>5.8902900000000002</v>
      </c>
      <c r="AE37" s="3">
        <v>34.046100000000003</v>
      </c>
      <c r="AF37" s="3">
        <v>21.668199999999999</v>
      </c>
      <c r="AG37" s="3">
        <v>48.0381</v>
      </c>
      <c r="AH37" s="3">
        <v>10.973000000000001</v>
      </c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</row>
    <row r="38" spans="1:57" ht="13.5" customHeight="1" x14ac:dyDescent="0.2">
      <c r="A38" s="3" t="s">
        <v>470</v>
      </c>
      <c r="B38" s="3">
        <v>1.5609200000000001</v>
      </c>
      <c r="C38" s="3">
        <v>0.18134</v>
      </c>
      <c r="D38" s="3">
        <f t="shared" si="8"/>
        <v>1813.4</v>
      </c>
      <c r="E38" s="3">
        <v>4.1554000000000001E-2</v>
      </c>
      <c r="F38" s="3">
        <f t="shared" si="9"/>
        <v>167.11</v>
      </c>
      <c r="G38" s="3">
        <f t="shared" si="10"/>
        <v>37.330000000000005</v>
      </c>
      <c r="H38" s="3">
        <f t="shared" si="11"/>
        <v>415.54</v>
      </c>
      <c r="I38" s="3">
        <v>100.5</v>
      </c>
      <c r="J38" s="3">
        <v>59.052999999999997</v>
      </c>
      <c r="K38" s="3">
        <v>0.68879999999999997</v>
      </c>
      <c r="L38" s="3">
        <v>18.3691</v>
      </c>
      <c r="M38" s="3">
        <v>2.1084999999999998</v>
      </c>
      <c r="N38" s="3">
        <v>5.3689</v>
      </c>
      <c r="O38" s="3">
        <v>3.1323999999999998E-2</v>
      </c>
      <c r="P38" s="3">
        <v>2.4967899999999998</v>
      </c>
      <c r="Q38" s="3">
        <v>7.0853799999999998</v>
      </c>
      <c r="R38" s="3">
        <v>3.61171</v>
      </c>
      <c r="S38" s="3">
        <v>1.4333899999999999</v>
      </c>
      <c r="T38" s="3">
        <v>0.206348</v>
      </c>
      <c r="U38" s="3">
        <v>4.7140000000000001E-2</v>
      </c>
      <c r="V38" s="3">
        <v>100.5</v>
      </c>
      <c r="W38" s="3">
        <v>0.365896</v>
      </c>
      <c r="X38" s="3">
        <v>1.6711E-2</v>
      </c>
      <c r="Y38" s="3">
        <v>3.7330000000000002E-3</v>
      </c>
      <c r="Z38" s="3">
        <v>1.8481000000000001E-2</v>
      </c>
      <c r="AA38" s="3">
        <v>2.0306000000000001E-2</v>
      </c>
      <c r="AB38" s="3">
        <v>1.9833E-2</v>
      </c>
      <c r="AC38" s="3">
        <v>2.2778100000000001</v>
      </c>
      <c r="AD38" s="3">
        <v>6.0165199999999999</v>
      </c>
      <c r="AE38" s="3">
        <v>23.1997</v>
      </c>
      <c r="AF38" s="3">
        <v>21.4481</v>
      </c>
      <c r="AG38" s="3">
        <v>48.006700000000002</v>
      </c>
      <c r="AH38" s="3">
        <v>10.973000000000001</v>
      </c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</row>
    <row r="39" spans="1:57" ht="13.5" customHeight="1" x14ac:dyDescent="0.2">
      <c r="A39" s="3" t="s">
        <v>469</v>
      </c>
      <c r="B39" s="3">
        <v>1.6703300000000001</v>
      </c>
      <c r="C39" s="3">
        <v>0.183617</v>
      </c>
      <c r="D39" s="3">
        <f t="shared" si="8"/>
        <v>1836.17</v>
      </c>
      <c r="E39" s="3">
        <v>4.1505E-2</v>
      </c>
      <c r="F39" s="3">
        <f t="shared" si="9"/>
        <v>169.88</v>
      </c>
      <c r="G39" s="3">
        <f t="shared" si="10"/>
        <v>37.43</v>
      </c>
      <c r="H39" s="3">
        <f t="shared" si="11"/>
        <v>415.05</v>
      </c>
      <c r="I39" s="3">
        <v>100.22799999999999</v>
      </c>
      <c r="J39" s="3">
        <v>58.756900000000002</v>
      </c>
      <c r="K39" s="3">
        <v>0.71908700000000003</v>
      </c>
      <c r="L39" s="3">
        <v>18.273199999999999</v>
      </c>
      <c r="M39" s="3">
        <v>2.2562799999999998</v>
      </c>
      <c r="N39" s="3">
        <v>5.38307</v>
      </c>
      <c r="O39" s="3">
        <v>3.3392999999999999E-2</v>
      </c>
      <c r="P39" s="3">
        <v>2.4908100000000002</v>
      </c>
      <c r="Q39" s="3">
        <v>7.1072699999999998</v>
      </c>
      <c r="R39" s="3">
        <v>3.5115400000000001</v>
      </c>
      <c r="S39" s="3">
        <v>1.4406699999999999</v>
      </c>
      <c r="T39" s="3">
        <v>0.20893999999999999</v>
      </c>
      <c r="U39" s="3">
        <v>4.7085000000000002E-2</v>
      </c>
      <c r="V39" s="3">
        <v>100.22799999999999</v>
      </c>
      <c r="W39" s="3">
        <v>0.39308900000000002</v>
      </c>
      <c r="X39" s="3">
        <v>1.6988E-2</v>
      </c>
      <c r="Y39" s="3">
        <v>3.7429999999999998E-3</v>
      </c>
      <c r="Z39" s="3">
        <v>1.8492000000000001E-2</v>
      </c>
      <c r="AA39" s="3">
        <v>2.0598000000000002E-2</v>
      </c>
      <c r="AB39" s="3">
        <v>1.9821999999999999E-2</v>
      </c>
      <c r="AC39" s="3">
        <v>2.1920600000000001</v>
      </c>
      <c r="AD39" s="3">
        <v>6.0166500000000003</v>
      </c>
      <c r="AE39" s="3">
        <v>23.214600000000001</v>
      </c>
      <c r="AF39" s="3">
        <v>21.411300000000001</v>
      </c>
      <c r="AG39" s="3">
        <v>48.029600000000002</v>
      </c>
      <c r="AH39" s="3">
        <v>10.973000000000001</v>
      </c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</row>
    <row r="40" spans="1:57" ht="13.5" customHeight="1" x14ac:dyDescent="0.2">
      <c r="A40" s="3" t="s">
        <v>468</v>
      </c>
      <c r="B40" s="3">
        <v>1.6355599999999999</v>
      </c>
      <c r="C40" s="3">
        <v>0.17832500000000001</v>
      </c>
      <c r="D40" s="3">
        <f t="shared" si="8"/>
        <v>1783.25</v>
      </c>
      <c r="E40" s="3">
        <v>3.3064999999999997E-2</v>
      </c>
      <c r="F40" s="3">
        <f t="shared" si="9"/>
        <v>164.55</v>
      </c>
      <c r="G40" s="3">
        <f t="shared" si="10"/>
        <v>29.740000000000002</v>
      </c>
      <c r="H40" s="3">
        <f t="shared" si="11"/>
        <v>330.65</v>
      </c>
      <c r="I40" s="3">
        <v>100.41800000000001</v>
      </c>
      <c r="J40" s="3">
        <v>58.990099999999998</v>
      </c>
      <c r="K40" s="3">
        <v>0.72681700000000005</v>
      </c>
      <c r="L40" s="3">
        <v>18.3537</v>
      </c>
      <c r="M40" s="3">
        <v>2.20932</v>
      </c>
      <c r="N40" s="3">
        <v>5.3507600000000002</v>
      </c>
      <c r="O40" s="3">
        <v>3.6423999999999998E-2</v>
      </c>
      <c r="P40" s="3">
        <v>2.4638800000000001</v>
      </c>
      <c r="Q40" s="3">
        <v>7.0688000000000004</v>
      </c>
      <c r="R40" s="3">
        <v>3.5273400000000001</v>
      </c>
      <c r="S40" s="3">
        <v>1.4507300000000001</v>
      </c>
      <c r="T40" s="3">
        <v>0.20291799999999999</v>
      </c>
      <c r="U40" s="3">
        <v>3.7510000000000002E-2</v>
      </c>
      <c r="V40" s="3">
        <v>100.41800000000001</v>
      </c>
      <c r="W40" s="3">
        <v>0.38390800000000003</v>
      </c>
      <c r="X40" s="3">
        <v>1.6455000000000001E-2</v>
      </c>
      <c r="Y40" s="3">
        <v>2.9740000000000001E-3</v>
      </c>
      <c r="Z40" s="3">
        <v>1.8477E-2</v>
      </c>
      <c r="AA40" s="3">
        <v>2.0206999999999999E-2</v>
      </c>
      <c r="AB40" s="3">
        <v>1.9872000000000001E-2</v>
      </c>
      <c r="AC40" s="3">
        <v>2.21759</v>
      </c>
      <c r="AD40" s="3">
        <v>6.0832499999999996</v>
      </c>
      <c r="AE40" s="3">
        <v>29.032299999999999</v>
      </c>
      <c r="AF40" s="3">
        <v>20.362200000000001</v>
      </c>
      <c r="AG40" s="3">
        <v>47.409100000000002</v>
      </c>
      <c r="AH40" s="3">
        <v>10.978999999999999</v>
      </c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</row>
    <row r="41" spans="1:57" ht="13.5" customHeight="1" x14ac:dyDescent="0.2">
      <c r="A41" s="3" t="s">
        <v>467</v>
      </c>
      <c r="B41" s="3">
        <v>1.6303399999999999</v>
      </c>
      <c r="C41" s="3">
        <v>0.17255599999999999</v>
      </c>
      <c r="D41" s="3">
        <f t="shared" si="8"/>
        <v>1725.56</v>
      </c>
      <c r="E41" s="3">
        <v>3.0693000000000002E-2</v>
      </c>
      <c r="F41" s="3">
        <f t="shared" si="9"/>
        <v>159.66999999999999</v>
      </c>
      <c r="G41" s="3">
        <f t="shared" si="10"/>
        <v>27.69</v>
      </c>
      <c r="H41" s="3">
        <f t="shared" si="11"/>
        <v>306.93</v>
      </c>
      <c r="I41" s="3">
        <v>100.17400000000001</v>
      </c>
      <c r="J41" s="3">
        <v>58.661099999999998</v>
      </c>
      <c r="K41" s="3">
        <v>0.74638599999999999</v>
      </c>
      <c r="L41" s="3">
        <v>18.290099999999999</v>
      </c>
      <c r="M41" s="3">
        <v>2.2022699999999999</v>
      </c>
      <c r="N41" s="3">
        <v>5.3673200000000003</v>
      </c>
      <c r="O41" s="3">
        <v>4.4462000000000002E-2</v>
      </c>
      <c r="P41" s="3">
        <v>2.4979800000000001</v>
      </c>
      <c r="Q41" s="3">
        <v>7.1382099999999999</v>
      </c>
      <c r="R41" s="3">
        <v>3.57918</v>
      </c>
      <c r="S41" s="3">
        <v>1.4154899999999999</v>
      </c>
      <c r="T41" s="3">
        <v>0.196352</v>
      </c>
      <c r="U41" s="3">
        <v>3.4819000000000003E-2</v>
      </c>
      <c r="V41" s="3">
        <v>100.17400000000001</v>
      </c>
      <c r="W41" s="3">
        <v>0.38373800000000002</v>
      </c>
      <c r="X41" s="3">
        <v>1.5966999999999999E-2</v>
      </c>
      <c r="Y41" s="3">
        <v>2.7690000000000002E-3</v>
      </c>
      <c r="Z41" s="3">
        <v>1.8492999999999999E-2</v>
      </c>
      <c r="AA41" s="3">
        <v>2.0903999999999999E-2</v>
      </c>
      <c r="AB41" s="3">
        <v>1.9942000000000001E-2</v>
      </c>
      <c r="AC41" s="3">
        <v>2.2235</v>
      </c>
      <c r="AD41" s="3">
        <v>6.4331899999999997</v>
      </c>
      <c r="AE41" s="3">
        <v>31.328800000000001</v>
      </c>
      <c r="AF41" s="3">
        <v>20.358899999999998</v>
      </c>
      <c r="AG41" s="3">
        <v>47.627600000000001</v>
      </c>
      <c r="AH41" s="3">
        <v>10.9825</v>
      </c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</row>
    <row r="42" spans="1:57" ht="13.5" customHeight="1" x14ac:dyDescent="0.15">
      <c r="D42" s="4">
        <f>AVERAGE(D29:D41)</f>
        <v>1844.0092307692312</v>
      </c>
      <c r="E42" s="4"/>
      <c r="F42" s="4">
        <f>AVERAGE(F29:F41)</f>
        <v>170.05153846153851</v>
      </c>
      <c r="G42" s="4">
        <f>AVERAGE(G29:G41)</f>
        <v>29.912307692307689</v>
      </c>
      <c r="H42" s="4">
        <f>AVERAGE(H29:H41)</f>
        <v>355.96083333333337</v>
      </c>
      <c r="J42" s="4">
        <f>AVERAGE(J29:J41)</f>
        <v>59.033392307692303</v>
      </c>
      <c r="K42" s="4">
        <f t="shared" ref="K42:S42" si="12">AVERAGE(K29:K41)</f>
        <v>0.72291407692307696</v>
      </c>
      <c r="L42" s="4">
        <f t="shared" si="12"/>
        <v>18.323361538461537</v>
      </c>
      <c r="M42" s="4">
        <f t="shared" si="12"/>
        <v>2.1747584615384614</v>
      </c>
      <c r="N42" s="4">
        <f t="shared" si="12"/>
        <v>5.374105384615385</v>
      </c>
      <c r="O42" s="4">
        <f t="shared" si="12"/>
        <v>3.6796538461538471E-2</v>
      </c>
      <c r="P42" s="4">
        <f t="shared" si="12"/>
        <v>2.4925376923076925</v>
      </c>
      <c r="Q42" s="4">
        <f t="shared" si="12"/>
        <v>7.1197646153846161</v>
      </c>
      <c r="R42" s="4">
        <f t="shared" si="12"/>
        <v>3.526139230769231</v>
      </c>
      <c r="S42" s="4">
        <f t="shared" si="12"/>
        <v>1.4389938461538458</v>
      </c>
      <c r="V42" s="4">
        <f>AVERAGE(V29:V41)</f>
        <v>100.4902923076923</v>
      </c>
      <c r="X42" s="2">
        <f>AVERAGE(X29:X41)</f>
        <v>1.7005153846153847E-2</v>
      </c>
      <c r="Y42" s="2">
        <f>AVERAGE(Y29:Y41)</f>
        <v>2.991230769230769E-3</v>
      </c>
    </row>
    <row r="43" spans="1:57" ht="13.5" customHeight="1" x14ac:dyDescent="0.15">
      <c r="D43" s="4">
        <f>STDEV(D29:D41)</f>
        <v>103.87155220604102</v>
      </c>
      <c r="E43" s="4">
        <f>STDEV(E29:E41)</f>
        <v>1.1686778046260832E-2</v>
      </c>
      <c r="F43" s="4">
        <f>STDEV(F29:F41)</f>
        <v>9.7276948675365738</v>
      </c>
      <c r="G43" s="4">
        <f>STDEV(G29:G41)</f>
        <v>10.518001357867522</v>
      </c>
      <c r="H43" s="4">
        <f>STDEV(H29:H41)</f>
        <v>84.482812717717522</v>
      </c>
      <c r="J43" s="4">
        <f>STDEV(J29:J41)</f>
        <v>0.28448655346529866</v>
      </c>
      <c r="K43" s="4">
        <f t="shared" ref="K43:S43" si="13">STDEV(K29:K41)</f>
        <v>3.3666464836346027E-2</v>
      </c>
      <c r="L43" s="4">
        <f t="shared" si="13"/>
        <v>7.5699257355026667E-2</v>
      </c>
      <c r="M43" s="4">
        <f t="shared" si="13"/>
        <v>8.5215509821291127E-2</v>
      </c>
      <c r="N43" s="4">
        <f t="shared" si="13"/>
        <v>4.8212791977403816E-2</v>
      </c>
      <c r="O43" s="4">
        <f t="shared" si="13"/>
        <v>9.2065094056269069E-3</v>
      </c>
      <c r="P43" s="4">
        <f t="shared" si="13"/>
        <v>2.059565089763947E-2</v>
      </c>
      <c r="Q43" s="4">
        <f t="shared" si="13"/>
        <v>4.1167218272023166E-2</v>
      </c>
      <c r="R43" s="4">
        <f t="shared" si="13"/>
        <v>4.5321518704609917E-2</v>
      </c>
      <c r="S43" s="4">
        <f t="shared" si="13"/>
        <v>2.3664890498535856E-2</v>
      </c>
      <c r="V43" s="4">
        <f>STDEV(V29:V41)</f>
        <v>0.36605779703378905</v>
      </c>
    </row>
    <row r="44" spans="1:57" ht="13.5" customHeight="1" x14ac:dyDescent="0.15"/>
    <row r="45" spans="1:57" ht="13.5" customHeight="1" x14ac:dyDescent="0.15"/>
    <row r="46" spans="1:57" ht="13.5" customHeight="1" x14ac:dyDescent="0.15"/>
    <row r="47" spans="1:57" ht="13.5" customHeight="1" x14ac:dyDescent="0.15"/>
    <row r="48" spans="1:57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  <row r="514" ht="13.5" customHeight="1" x14ac:dyDescent="0.15"/>
    <row r="515" ht="13.5" customHeight="1" x14ac:dyDescent="0.15"/>
    <row r="516" ht="13.5" customHeight="1" x14ac:dyDescent="0.15"/>
    <row r="517" ht="13.5" customHeight="1" x14ac:dyDescent="0.15"/>
    <row r="518" ht="13.5" customHeight="1" x14ac:dyDescent="0.15"/>
    <row r="519" ht="13.5" customHeight="1" x14ac:dyDescent="0.15"/>
    <row r="520" ht="13.5" customHeight="1" x14ac:dyDescent="0.15"/>
    <row r="521" ht="13.5" customHeight="1" x14ac:dyDescent="0.15"/>
    <row r="522" ht="13.5" customHeight="1" x14ac:dyDescent="0.15"/>
    <row r="523" ht="13.5" customHeight="1" x14ac:dyDescent="0.15"/>
    <row r="524" ht="13.5" customHeight="1" x14ac:dyDescent="0.15"/>
    <row r="525" ht="13.5" customHeight="1" x14ac:dyDescent="0.15"/>
    <row r="526" ht="13.5" customHeight="1" x14ac:dyDescent="0.15"/>
    <row r="527" ht="13.5" customHeight="1" x14ac:dyDescent="0.15"/>
    <row r="528" ht="13.5" customHeight="1" x14ac:dyDescent="0.15"/>
    <row r="529" ht="13.5" customHeight="1" x14ac:dyDescent="0.15"/>
    <row r="530" ht="13.5" customHeight="1" x14ac:dyDescent="0.15"/>
    <row r="531" ht="13.5" customHeight="1" x14ac:dyDescent="0.15"/>
    <row r="532" ht="13.5" customHeight="1" x14ac:dyDescent="0.15"/>
    <row r="533" ht="13.5" customHeight="1" x14ac:dyDescent="0.15"/>
    <row r="534" ht="13.5" customHeight="1" x14ac:dyDescent="0.15"/>
    <row r="535" ht="13.5" customHeight="1" x14ac:dyDescent="0.15"/>
    <row r="536" ht="13.5" customHeight="1" x14ac:dyDescent="0.15"/>
    <row r="537" ht="13.5" customHeight="1" x14ac:dyDescent="0.15"/>
    <row r="538" ht="13.5" customHeight="1" x14ac:dyDescent="0.15"/>
    <row r="539" ht="13.5" customHeight="1" x14ac:dyDescent="0.15"/>
    <row r="540" ht="13.5" customHeight="1" x14ac:dyDescent="0.15"/>
    <row r="541" ht="13.5" customHeight="1" x14ac:dyDescent="0.15"/>
    <row r="542" ht="13.5" customHeight="1" x14ac:dyDescent="0.15"/>
    <row r="543" ht="13.5" customHeight="1" x14ac:dyDescent="0.15"/>
    <row r="544" ht="13.5" customHeight="1" x14ac:dyDescent="0.15"/>
    <row r="545" ht="13.5" customHeight="1" x14ac:dyDescent="0.15"/>
    <row r="546" ht="13.5" customHeight="1" x14ac:dyDescent="0.15"/>
    <row r="547" ht="13.5" customHeight="1" x14ac:dyDescent="0.15"/>
    <row r="548" ht="13.5" customHeight="1" x14ac:dyDescent="0.15"/>
    <row r="549" ht="13.5" customHeight="1" x14ac:dyDescent="0.15"/>
    <row r="550" ht="13.5" customHeight="1" x14ac:dyDescent="0.15"/>
    <row r="551" ht="13.5" customHeight="1" x14ac:dyDescent="0.15"/>
    <row r="552" ht="13.5" customHeight="1" x14ac:dyDescent="0.15"/>
    <row r="553" ht="13.5" customHeight="1" x14ac:dyDescent="0.15"/>
    <row r="554" ht="13.5" customHeight="1" x14ac:dyDescent="0.15"/>
    <row r="555" ht="13.5" customHeight="1" x14ac:dyDescent="0.15"/>
    <row r="556" ht="13.5" customHeight="1" x14ac:dyDescent="0.15"/>
    <row r="557" ht="13.5" customHeight="1" x14ac:dyDescent="0.15"/>
    <row r="558" ht="13.5" customHeight="1" x14ac:dyDescent="0.15"/>
    <row r="559" ht="13.5" customHeight="1" x14ac:dyDescent="0.15"/>
    <row r="560" ht="13.5" customHeight="1" x14ac:dyDescent="0.15"/>
    <row r="561" ht="13.5" customHeight="1" x14ac:dyDescent="0.15"/>
    <row r="562" ht="13.5" customHeight="1" x14ac:dyDescent="0.15"/>
    <row r="563" ht="13.5" customHeight="1" x14ac:dyDescent="0.15"/>
    <row r="564" ht="13.5" customHeight="1" x14ac:dyDescent="0.15"/>
    <row r="565" ht="13.5" customHeight="1" x14ac:dyDescent="0.15"/>
    <row r="566" ht="13.5" customHeight="1" x14ac:dyDescent="0.15"/>
    <row r="567" ht="13.5" customHeight="1" x14ac:dyDescent="0.15"/>
    <row r="568" ht="13.5" customHeight="1" x14ac:dyDescent="0.15"/>
    <row r="569" ht="13.5" customHeight="1" x14ac:dyDescent="0.15"/>
    <row r="570" ht="13.5" customHeight="1" x14ac:dyDescent="0.15"/>
    <row r="571" ht="13.5" customHeight="1" x14ac:dyDescent="0.15"/>
    <row r="572" ht="13.5" customHeight="1" x14ac:dyDescent="0.15"/>
    <row r="573" ht="13.5" customHeight="1" x14ac:dyDescent="0.15"/>
    <row r="574" ht="13.5" customHeight="1" x14ac:dyDescent="0.15"/>
    <row r="575" ht="13.5" customHeight="1" x14ac:dyDescent="0.15"/>
    <row r="576" ht="13.5" customHeight="1" x14ac:dyDescent="0.15"/>
    <row r="577" ht="13.5" customHeight="1" x14ac:dyDescent="0.15"/>
    <row r="578" ht="13.5" customHeight="1" x14ac:dyDescent="0.15"/>
    <row r="579" ht="13.5" customHeight="1" x14ac:dyDescent="0.15"/>
    <row r="580" ht="13.5" customHeight="1" x14ac:dyDescent="0.15"/>
    <row r="581" ht="13.5" customHeight="1" x14ac:dyDescent="0.15"/>
    <row r="582" ht="13.5" customHeight="1" x14ac:dyDescent="0.15"/>
    <row r="583" ht="13.5" customHeight="1" x14ac:dyDescent="0.15"/>
    <row r="584" ht="13.5" customHeight="1" x14ac:dyDescent="0.15"/>
    <row r="585" ht="13.5" customHeight="1" x14ac:dyDescent="0.15"/>
    <row r="586" ht="13.5" customHeight="1" x14ac:dyDescent="0.15"/>
    <row r="587" ht="13.5" customHeight="1" x14ac:dyDescent="0.15"/>
    <row r="588" ht="13.5" customHeight="1" x14ac:dyDescent="0.15"/>
    <row r="589" ht="13.5" customHeight="1" x14ac:dyDescent="0.15"/>
    <row r="590" ht="13.5" customHeight="1" x14ac:dyDescent="0.15"/>
    <row r="591" ht="13.5" customHeight="1" x14ac:dyDescent="0.15"/>
    <row r="592" ht="13.5" customHeight="1" x14ac:dyDescent="0.15"/>
    <row r="593" ht="13.5" customHeight="1" x14ac:dyDescent="0.15"/>
    <row r="594" ht="13.5" customHeight="1" x14ac:dyDescent="0.15"/>
    <row r="595" ht="13.5" customHeight="1" x14ac:dyDescent="0.15"/>
    <row r="596" ht="13.5" customHeight="1" x14ac:dyDescent="0.15"/>
    <row r="597" ht="13.5" customHeight="1" x14ac:dyDescent="0.15"/>
    <row r="598" ht="13.5" customHeight="1" x14ac:dyDescent="0.15"/>
    <row r="599" ht="13.5" customHeight="1" x14ac:dyDescent="0.15"/>
    <row r="600" ht="13.5" customHeight="1" x14ac:dyDescent="0.15"/>
    <row r="601" ht="13.5" customHeight="1" x14ac:dyDescent="0.15"/>
    <row r="602" ht="13.5" customHeight="1" x14ac:dyDescent="0.15"/>
    <row r="603" ht="13.5" customHeight="1" x14ac:dyDescent="0.15"/>
    <row r="604" ht="13.5" customHeight="1" x14ac:dyDescent="0.15"/>
    <row r="605" ht="13.5" customHeight="1" x14ac:dyDescent="0.15"/>
    <row r="606" ht="13.5" customHeight="1" x14ac:dyDescent="0.15"/>
    <row r="607" ht="13.5" customHeight="1" x14ac:dyDescent="0.15"/>
    <row r="608" ht="13.5" customHeight="1" x14ac:dyDescent="0.15"/>
    <row r="609" ht="13.5" customHeight="1" x14ac:dyDescent="0.15"/>
    <row r="610" ht="13.5" customHeight="1" x14ac:dyDescent="0.15"/>
    <row r="611" ht="13.5" customHeight="1" x14ac:dyDescent="0.15"/>
    <row r="612" ht="13.5" customHeight="1" x14ac:dyDescent="0.15"/>
    <row r="613" ht="13.5" customHeight="1" x14ac:dyDescent="0.15"/>
    <row r="614" ht="13.5" customHeight="1" x14ac:dyDescent="0.15"/>
    <row r="615" ht="13.5" customHeight="1" x14ac:dyDescent="0.15"/>
    <row r="616" ht="13.5" customHeight="1" x14ac:dyDescent="0.15"/>
    <row r="617" ht="13.5" customHeight="1" x14ac:dyDescent="0.15"/>
    <row r="618" ht="13.5" customHeight="1" x14ac:dyDescent="0.15"/>
    <row r="619" ht="13.5" customHeight="1" x14ac:dyDescent="0.15"/>
    <row r="620" ht="13.5" customHeight="1" x14ac:dyDescent="0.15"/>
    <row r="621" ht="13.5" customHeight="1" x14ac:dyDescent="0.15"/>
    <row r="622" ht="13.5" customHeight="1" x14ac:dyDescent="0.15"/>
    <row r="623" ht="13.5" customHeight="1" x14ac:dyDescent="0.15"/>
    <row r="624" ht="13.5" customHeight="1" x14ac:dyDescent="0.15"/>
    <row r="625" ht="13.5" customHeight="1" x14ac:dyDescent="0.15"/>
    <row r="626" ht="13.5" customHeight="1" x14ac:dyDescent="0.15"/>
    <row r="627" ht="13.5" customHeight="1" x14ac:dyDescent="0.15"/>
    <row r="628" ht="13.5" customHeight="1" x14ac:dyDescent="0.15"/>
    <row r="629" ht="13.5" customHeight="1" x14ac:dyDescent="0.15"/>
    <row r="630" ht="13.5" customHeight="1" x14ac:dyDescent="0.15"/>
    <row r="631" ht="13.5" customHeight="1" x14ac:dyDescent="0.15"/>
    <row r="632" ht="13.5" customHeight="1" x14ac:dyDescent="0.15"/>
    <row r="633" ht="13.5" customHeight="1" x14ac:dyDescent="0.15"/>
    <row r="634" ht="13.5" customHeight="1" x14ac:dyDescent="0.15"/>
    <row r="635" ht="13.5" customHeight="1" x14ac:dyDescent="0.15"/>
    <row r="636" ht="13.5" customHeight="1" x14ac:dyDescent="0.15"/>
    <row r="637" ht="13.5" customHeight="1" x14ac:dyDescent="0.15"/>
    <row r="638" ht="13.5" customHeight="1" x14ac:dyDescent="0.15"/>
    <row r="639" ht="13.5" customHeight="1" x14ac:dyDescent="0.15"/>
    <row r="640" ht="13.5" customHeight="1" x14ac:dyDescent="0.15"/>
    <row r="641" ht="13.5" customHeight="1" x14ac:dyDescent="0.15"/>
    <row r="642" ht="13.5" customHeight="1" x14ac:dyDescent="0.15"/>
    <row r="643" ht="13.5" customHeight="1" x14ac:dyDescent="0.15"/>
    <row r="644" ht="13.5" customHeight="1" x14ac:dyDescent="0.15"/>
    <row r="645" ht="13.5" customHeight="1" x14ac:dyDescent="0.15"/>
    <row r="646" ht="13.5" customHeight="1" x14ac:dyDescent="0.15"/>
    <row r="647" ht="13.5" customHeight="1" x14ac:dyDescent="0.15"/>
    <row r="648" ht="13.5" customHeight="1" x14ac:dyDescent="0.15"/>
    <row r="649" ht="13.5" customHeight="1" x14ac:dyDescent="0.15"/>
    <row r="650" ht="13.5" customHeight="1" x14ac:dyDescent="0.15"/>
    <row r="651" ht="13.5" customHeight="1" x14ac:dyDescent="0.15"/>
    <row r="652" ht="13.5" customHeight="1" x14ac:dyDescent="0.15"/>
    <row r="653" ht="13.5" customHeight="1" x14ac:dyDescent="0.15"/>
    <row r="654" ht="13.5" customHeight="1" x14ac:dyDescent="0.15"/>
    <row r="655" ht="13.5" customHeight="1" x14ac:dyDescent="0.15"/>
    <row r="656" ht="13.5" customHeight="1" x14ac:dyDescent="0.15"/>
    <row r="657" ht="13.5" customHeight="1" x14ac:dyDescent="0.15"/>
    <row r="658" ht="13.5" customHeight="1" x14ac:dyDescent="0.15"/>
    <row r="659" ht="13.5" customHeight="1" x14ac:dyDescent="0.15"/>
    <row r="660" ht="13.5" customHeight="1" x14ac:dyDescent="0.15"/>
    <row r="661" ht="13.5" customHeight="1" x14ac:dyDescent="0.15"/>
    <row r="662" ht="13.5" customHeight="1" x14ac:dyDescent="0.15"/>
    <row r="663" ht="13.5" customHeight="1" x14ac:dyDescent="0.15"/>
    <row r="664" ht="13.5" customHeight="1" x14ac:dyDescent="0.15"/>
    <row r="665" ht="13.5" customHeight="1" x14ac:dyDescent="0.15"/>
    <row r="666" ht="13.5" customHeight="1" x14ac:dyDescent="0.15"/>
    <row r="667" ht="13.5" customHeight="1" x14ac:dyDescent="0.15"/>
    <row r="668" ht="13.5" customHeight="1" x14ac:dyDescent="0.15"/>
    <row r="669" ht="13.5" customHeight="1" x14ac:dyDescent="0.15"/>
    <row r="670" ht="13.5" customHeight="1" x14ac:dyDescent="0.15"/>
    <row r="671" ht="13.5" customHeight="1" x14ac:dyDescent="0.15"/>
    <row r="672" ht="13.5" customHeight="1" x14ac:dyDescent="0.15"/>
    <row r="673" ht="13.5" customHeight="1" x14ac:dyDescent="0.15"/>
    <row r="674" ht="13.5" customHeight="1" x14ac:dyDescent="0.15"/>
    <row r="675" ht="13.5" customHeight="1" x14ac:dyDescent="0.15"/>
    <row r="676" ht="13.5" customHeight="1" x14ac:dyDescent="0.15"/>
    <row r="677" ht="13.5" customHeight="1" x14ac:dyDescent="0.15"/>
    <row r="678" ht="13.5" customHeight="1" x14ac:dyDescent="0.15"/>
    <row r="679" ht="13.5" customHeight="1" x14ac:dyDescent="0.15"/>
    <row r="680" ht="13.5" customHeight="1" x14ac:dyDescent="0.15"/>
    <row r="681" ht="13.5" customHeight="1" x14ac:dyDescent="0.15"/>
    <row r="682" ht="13.5" customHeight="1" x14ac:dyDescent="0.15"/>
    <row r="683" ht="13.5" customHeight="1" x14ac:dyDescent="0.15"/>
    <row r="684" ht="13.5" customHeight="1" x14ac:dyDescent="0.15"/>
    <row r="685" ht="13.5" customHeight="1" x14ac:dyDescent="0.15"/>
    <row r="686" ht="13.5" customHeight="1" x14ac:dyDescent="0.15"/>
    <row r="687" ht="13.5" customHeight="1" x14ac:dyDescent="0.15"/>
    <row r="688" ht="13.5" customHeight="1" x14ac:dyDescent="0.15"/>
    <row r="689" ht="13.5" customHeight="1" x14ac:dyDescent="0.15"/>
    <row r="690" ht="13.5" customHeight="1" x14ac:dyDescent="0.15"/>
    <row r="691" ht="13.5" customHeight="1" x14ac:dyDescent="0.15"/>
    <row r="692" ht="13.5" customHeight="1" x14ac:dyDescent="0.15"/>
    <row r="693" ht="13.5" customHeight="1" x14ac:dyDescent="0.15"/>
    <row r="694" ht="13.5" customHeight="1" x14ac:dyDescent="0.15"/>
    <row r="695" ht="13.5" customHeight="1" x14ac:dyDescent="0.15"/>
    <row r="696" ht="13.5" customHeight="1" x14ac:dyDescent="0.15"/>
    <row r="697" ht="13.5" customHeight="1" x14ac:dyDescent="0.15"/>
    <row r="698" ht="13.5" customHeight="1" x14ac:dyDescent="0.15"/>
    <row r="699" ht="13.5" customHeight="1" x14ac:dyDescent="0.15"/>
    <row r="700" ht="13.5" customHeight="1" x14ac:dyDescent="0.15"/>
    <row r="701" ht="13.5" customHeight="1" x14ac:dyDescent="0.15"/>
    <row r="702" ht="13.5" customHeight="1" x14ac:dyDescent="0.15"/>
    <row r="703" ht="13.5" customHeight="1" x14ac:dyDescent="0.15"/>
    <row r="704" ht="13.5" customHeight="1" x14ac:dyDescent="0.15"/>
    <row r="705" ht="13.5" customHeight="1" x14ac:dyDescent="0.15"/>
    <row r="706" ht="13.5" customHeight="1" x14ac:dyDescent="0.15"/>
    <row r="707" ht="13.5" customHeight="1" x14ac:dyDescent="0.15"/>
    <row r="708" ht="13.5" customHeight="1" x14ac:dyDescent="0.15"/>
    <row r="709" ht="13.5" customHeight="1" x14ac:dyDescent="0.15"/>
    <row r="710" ht="13.5" customHeight="1" x14ac:dyDescent="0.15"/>
    <row r="711" ht="13.5" customHeight="1" x14ac:dyDescent="0.15"/>
    <row r="712" ht="13.5" customHeight="1" x14ac:dyDescent="0.15"/>
    <row r="713" ht="13.5" customHeight="1" x14ac:dyDescent="0.15"/>
    <row r="714" ht="13.5" customHeight="1" x14ac:dyDescent="0.15"/>
    <row r="715" ht="13.5" customHeight="1" x14ac:dyDescent="0.15"/>
    <row r="716" ht="13.5" customHeight="1" x14ac:dyDescent="0.15"/>
    <row r="717" ht="13.5" customHeight="1" x14ac:dyDescent="0.15"/>
    <row r="718" ht="13.5" customHeight="1" x14ac:dyDescent="0.15"/>
    <row r="719" ht="13.5" customHeight="1" x14ac:dyDescent="0.15"/>
    <row r="720" ht="13.5" customHeight="1" x14ac:dyDescent="0.15"/>
    <row r="721" ht="13.5" customHeight="1" x14ac:dyDescent="0.15"/>
    <row r="722" ht="13.5" customHeight="1" x14ac:dyDescent="0.15"/>
    <row r="723" ht="13.5" customHeight="1" x14ac:dyDescent="0.15"/>
    <row r="724" ht="13.5" customHeight="1" x14ac:dyDescent="0.15"/>
    <row r="725" ht="13.5" customHeight="1" x14ac:dyDescent="0.15"/>
    <row r="726" ht="13.5" customHeight="1" x14ac:dyDescent="0.15"/>
    <row r="727" ht="13.5" customHeight="1" x14ac:dyDescent="0.15"/>
    <row r="728" ht="13.5" customHeight="1" x14ac:dyDescent="0.15"/>
    <row r="729" ht="13.5" customHeight="1" x14ac:dyDescent="0.15"/>
    <row r="730" ht="13.5" customHeight="1" x14ac:dyDescent="0.15"/>
    <row r="731" ht="13.5" customHeight="1" x14ac:dyDescent="0.15"/>
    <row r="732" ht="13.5" customHeight="1" x14ac:dyDescent="0.15"/>
    <row r="733" ht="13.5" customHeight="1" x14ac:dyDescent="0.15"/>
    <row r="734" ht="13.5" customHeight="1" x14ac:dyDescent="0.15"/>
    <row r="735" ht="13.5" customHeight="1" x14ac:dyDescent="0.15"/>
    <row r="736" ht="13.5" customHeight="1" x14ac:dyDescent="0.15"/>
    <row r="737" ht="13.5" customHeight="1" x14ac:dyDescent="0.15"/>
    <row r="738" ht="13.5" customHeight="1" x14ac:dyDescent="0.15"/>
    <row r="739" ht="13.5" customHeight="1" x14ac:dyDescent="0.15"/>
    <row r="740" ht="13.5" customHeight="1" x14ac:dyDescent="0.15"/>
    <row r="741" ht="13.5" customHeight="1" x14ac:dyDescent="0.15"/>
    <row r="742" ht="13.5" customHeight="1" x14ac:dyDescent="0.15"/>
    <row r="743" ht="13.5" customHeight="1" x14ac:dyDescent="0.15"/>
    <row r="744" ht="13.5" customHeight="1" x14ac:dyDescent="0.15"/>
    <row r="745" ht="13.5" customHeight="1" x14ac:dyDescent="0.15"/>
    <row r="746" ht="13.5" customHeight="1" x14ac:dyDescent="0.15"/>
    <row r="747" ht="13.5" customHeight="1" x14ac:dyDescent="0.15"/>
    <row r="748" ht="13.5" customHeight="1" x14ac:dyDescent="0.15"/>
    <row r="749" ht="13.5" customHeight="1" x14ac:dyDescent="0.15"/>
    <row r="750" ht="13.5" customHeight="1" x14ac:dyDescent="0.15"/>
    <row r="751" ht="13.5" customHeight="1" x14ac:dyDescent="0.15"/>
  </sheetData>
  <pageMargins left="0.7" right="0.7" top="0.75" bottom="0.75" header="0" footer="0"/>
  <pageSetup orientation="landscape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57939-F20F-CD4E-97F3-E241255C5AAD}">
  <dimension ref="A1:AY41"/>
  <sheetViews>
    <sheetView zoomScale="106" workbookViewId="0">
      <pane xSplit="1" ySplit="1" topLeftCell="AH2" activePane="bottomRight" state="frozen"/>
      <selection pane="topRight" activeCell="B1" sqref="B1"/>
      <selection pane="bottomLeft" activeCell="A2" sqref="A2"/>
      <selection pane="bottomRight" activeCell="AP14" sqref="AP14"/>
    </sheetView>
  </sheetViews>
  <sheetFormatPr baseColWidth="10" defaultColWidth="8.83203125" defaultRowHeight="15" x14ac:dyDescent="0.2"/>
  <cols>
    <col min="1" max="1" width="17" style="12" customWidth="1"/>
    <col min="2" max="4" width="8.83203125" style="12"/>
    <col min="5" max="5" width="15.83203125" style="12" bestFit="1" customWidth="1"/>
    <col min="6" max="6" width="14.83203125" style="12" bestFit="1" customWidth="1"/>
    <col min="7" max="7" width="14.6640625" style="12" customWidth="1"/>
    <col min="8" max="8" width="10" style="12" bestFit="1" customWidth="1"/>
    <col min="9" max="16384" width="8.83203125" style="12"/>
  </cols>
  <sheetData>
    <row r="1" spans="1:46" x14ac:dyDescent="0.2">
      <c r="A1" s="12" t="s">
        <v>72</v>
      </c>
      <c r="B1" s="12" t="s">
        <v>49</v>
      </c>
      <c r="C1" s="12" t="s">
        <v>50</v>
      </c>
      <c r="D1" s="12" t="s">
        <v>530</v>
      </c>
      <c r="E1" s="12" t="s">
        <v>48</v>
      </c>
      <c r="F1" s="12" t="s">
        <v>45</v>
      </c>
      <c r="G1" s="12" t="s">
        <v>529</v>
      </c>
      <c r="H1" s="12" t="s">
        <v>528</v>
      </c>
      <c r="I1" s="12" t="s">
        <v>527</v>
      </c>
      <c r="J1" s="12" t="s">
        <v>526</v>
      </c>
      <c r="K1" s="12" t="s">
        <v>290</v>
      </c>
      <c r="L1" s="12" t="s">
        <v>525</v>
      </c>
      <c r="M1" s="12" t="s">
        <v>291</v>
      </c>
      <c r="N1" s="12" t="s">
        <v>41</v>
      </c>
      <c r="O1" s="12" t="s">
        <v>38</v>
      </c>
      <c r="P1" s="12" t="s">
        <v>12</v>
      </c>
      <c r="Q1" s="12" t="s">
        <v>11</v>
      </c>
      <c r="R1" s="12" t="s">
        <v>10</v>
      </c>
      <c r="S1" s="12" t="s">
        <v>9</v>
      </c>
      <c r="T1" s="12" t="s">
        <v>8</v>
      </c>
      <c r="U1" s="12" t="s">
        <v>7</v>
      </c>
      <c r="V1" s="12" t="s">
        <v>6</v>
      </c>
      <c r="W1" s="12" t="s">
        <v>5</v>
      </c>
      <c r="X1" s="12" t="s">
        <v>4</v>
      </c>
      <c r="Y1" s="12" t="s">
        <v>3</v>
      </c>
      <c r="Z1" s="12" t="s">
        <v>40</v>
      </c>
      <c r="AA1" s="12" t="s">
        <v>39</v>
      </c>
      <c r="AB1" s="12" t="s">
        <v>38</v>
      </c>
      <c r="AC1" s="12" t="s">
        <v>524</v>
      </c>
      <c r="AD1" s="12" t="s">
        <v>71</v>
      </c>
      <c r="AE1" s="12" t="s">
        <v>523</v>
      </c>
      <c r="AF1" s="12" t="s">
        <v>70</v>
      </c>
      <c r="AG1" s="12" t="s">
        <v>69</v>
      </c>
      <c r="AH1" s="12" t="s">
        <v>522</v>
      </c>
      <c r="AI1" s="12" t="s">
        <v>521</v>
      </c>
      <c r="AJ1" s="12" t="s">
        <v>520</v>
      </c>
      <c r="AK1" s="12" t="s">
        <v>519</v>
      </c>
      <c r="AL1" s="12" t="s">
        <v>518</v>
      </c>
      <c r="AM1" s="12" t="s">
        <v>517</v>
      </c>
      <c r="AN1" s="12" t="s">
        <v>516</v>
      </c>
      <c r="AO1" s="12" t="s">
        <v>327</v>
      </c>
      <c r="AP1" s="12" t="s">
        <v>38</v>
      </c>
      <c r="AQ1" s="12" t="s">
        <v>515</v>
      </c>
      <c r="AR1" s="12" t="s">
        <v>514</v>
      </c>
      <c r="AS1" s="12" t="s">
        <v>513</v>
      </c>
      <c r="AT1" s="12" t="s">
        <v>512</v>
      </c>
    </row>
    <row r="2" spans="1:46" x14ac:dyDescent="0.2">
      <c r="A2" s="12" t="s">
        <v>511</v>
      </c>
      <c r="B2" s="12">
        <v>27.546399999999998</v>
      </c>
      <c r="C2" s="12">
        <v>1.5907</v>
      </c>
      <c r="D2" s="12">
        <v>0.43134899999999998</v>
      </c>
      <c r="E2" s="12">
        <v>0.16350899999999999</v>
      </c>
      <c r="F2" s="12">
        <v>5.9705000000000001E-2</v>
      </c>
      <c r="G2" s="12">
        <v>10.0406</v>
      </c>
      <c r="H2" s="12">
        <v>3.6355599999999999</v>
      </c>
      <c r="I2" s="12">
        <v>3.8330999999999997E-2</v>
      </c>
      <c r="J2" s="12">
        <v>1.6212800000000001</v>
      </c>
      <c r="K2" s="12">
        <v>4.7852499999999996</v>
      </c>
      <c r="L2" s="12">
        <v>1.98756</v>
      </c>
      <c r="M2" s="12">
        <v>1.39428</v>
      </c>
      <c r="N2" s="12">
        <v>46.200099999999999</v>
      </c>
      <c r="O2" s="12">
        <v>99.494699999999995</v>
      </c>
      <c r="P2" s="12">
        <v>58.931699999999999</v>
      </c>
      <c r="Q2" s="12">
        <v>0.71951500000000002</v>
      </c>
      <c r="R2" s="12">
        <v>18.971599999999999</v>
      </c>
      <c r="S2" s="12">
        <v>2.14872</v>
      </c>
      <c r="T2" s="12">
        <v>4.6771399999999996</v>
      </c>
      <c r="U2" s="12">
        <v>4.9494999999999997E-2</v>
      </c>
      <c r="V2" s="12">
        <v>2.6885599999999998</v>
      </c>
      <c r="W2" s="12">
        <v>6.6955400000000003</v>
      </c>
      <c r="X2" s="12">
        <v>2.6791900000000002</v>
      </c>
      <c r="Y2" s="12">
        <v>1.67954</v>
      </c>
      <c r="Z2" s="12">
        <v>0.186058</v>
      </c>
      <c r="AA2" s="12">
        <v>6.7731E-2</v>
      </c>
      <c r="AB2" s="12">
        <v>99.494699999999995</v>
      </c>
      <c r="AC2" s="12">
        <v>21.1294</v>
      </c>
      <c r="AD2" s="12">
        <v>0.37567299999999998</v>
      </c>
      <c r="AE2" s="12">
        <v>0.19400100000000001</v>
      </c>
      <c r="AF2" s="12">
        <v>1.5181E-2</v>
      </c>
      <c r="AG2" s="12">
        <v>5.4039999999999999E-3</v>
      </c>
      <c r="AH2" s="12">
        <v>8.01675</v>
      </c>
      <c r="AI2" s="12">
        <v>1.4024399999999999</v>
      </c>
      <c r="AJ2" s="12">
        <v>1.5030999999999999E-2</v>
      </c>
      <c r="AK2" s="12">
        <v>1.4370499999999999</v>
      </c>
      <c r="AL2" s="12">
        <v>2.5720999999999998</v>
      </c>
      <c r="AM2" s="12">
        <v>1.8624799999999999</v>
      </c>
      <c r="AN2" s="12">
        <v>0.76817899999999995</v>
      </c>
      <c r="AO2" s="12">
        <v>62.206299999999999</v>
      </c>
      <c r="AP2" s="12">
        <v>100</v>
      </c>
      <c r="AQ2" s="12">
        <v>24</v>
      </c>
      <c r="AR2" s="12" t="s">
        <v>292</v>
      </c>
      <c r="AS2" s="12">
        <f t="shared" ref="AS2:AS18" si="0">AG2*10000</f>
        <v>54.04</v>
      </c>
      <c r="AT2" s="12">
        <f t="shared" ref="AT2:AT18" si="1">AF2*10000</f>
        <v>151.81</v>
      </c>
    </row>
    <row r="3" spans="1:46" x14ac:dyDescent="0.2">
      <c r="A3" s="12" t="s">
        <v>511</v>
      </c>
      <c r="B3" s="12">
        <v>27.8383</v>
      </c>
      <c r="C3" s="12">
        <v>1.2358199999999999</v>
      </c>
      <c r="D3" s="12">
        <v>0.40168999999999999</v>
      </c>
      <c r="E3" s="12">
        <v>0.15207599999999999</v>
      </c>
      <c r="F3" s="12">
        <v>5.3906999999999997E-2</v>
      </c>
      <c r="G3" s="12">
        <v>10.145899999999999</v>
      </c>
      <c r="H3" s="12">
        <v>3.42604</v>
      </c>
      <c r="I3" s="12">
        <v>3.5542999999999998E-2</v>
      </c>
      <c r="J3" s="12">
        <v>1.5670999999999999</v>
      </c>
      <c r="K3" s="12">
        <v>4.7176499999999999</v>
      </c>
      <c r="L3" s="12">
        <v>1.9922299999999999</v>
      </c>
      <c r="M3" s="12">
        <v>1.4496199999999999</v>
      </c>
      <c r="N3" s="12">
        <v>46.369199999999999</v>
      </c>
      <c r="O3" s="12">
        <v>99.385099999999994</v>
      </c>
      <c r="P3" s="12">
        <v>59.556100000000001</v>
      </c>
      <c r="Q3" s="12">
        <v>0.67004200000000003</v>
      </c>
      <c r="R3" s="12">
        <v>19.1706</v>
      </c>
      <c r="S3" s="12">
        <v>1.6693499999999999</v>
      </c>
      <c r="T3" s="12">
        <v>4.4075899999999999</v>
      </c>
      <c r="U3" s="12">
        <v>4.5894999999999998E-2</v>
      </c>
      <c r="V3" s="12">
        <v>2.5987300000000002</v>
      </c>
      <c r="W3" s="12">
        <v>6.6009399999999996</v>
      </c>
      <c r="X3" s="12">
        <v>2.6854800000000001</v>
      </c>
      <c r="Y3" s="12">
        <v>1.7462</v>
      </c>
      <c r="Z3" s="12">
        <v>0.17304800000000001</v>
      </c>
      <c r="AA3" s="12">
        <v>6.1154E-2</v>
      </c>
      <c r="AB3" s="12">
        <v>99.385099999999994</v>
      </c>
      <c r="AC3" s="12">
        <v>21.2883</v>
      </c>
      <c r="AD3" s="12">
        <v>0.29097299999999998</v>
      </c>
      <c r="AE3" s="12">
        <v>0.18011199999999999</v>
      </c>
      <c r="AF3" s="12">
        <v>1.4076E-2</v>
      </c>
      <c r="AG3" s="12">
        <v>4.8640000000000003E-3</v>
      </c>
      <c r="AH3" s="12">
        <v>8.0761599999999998</v>
      </c>
      <c r="AI3" s="12">
        <v>1.31759</v>
      </c>
      <c r="AJ3" s="12">
        <v>1.3894999999999999E-2</v>
      </c>
      <c r="AK3" s="12">
        <v>1.3848100000000001</v>
      </c>
      <c r="AL3" s="12">
        <v>2.5280399999999998</v>
      </c>
      <c r="AM3" s="12">
        <v>1.8611800000000001</v>
      </c>
      <c r="AN3" s="12">
        <v>0.796234</v>
      </c>
      <c r="AO3" s="12">
        <v>62.2438</v>
      </c>
      <c r="AP3" s="12">
        <v>100</v>
      </c>
      <c r="AQ3" s="12">
        <v>24</v>
      </c>
      <c r="AR3" s="12" t="s">
        <v>292</v>
      </c>
      <c r="AS3" s="12">
        <f t="shared" si="0"/>
        <v>48.64</v>
      </c>
      <c r="AT3" s="12">
        <f t="shared" si="1"/>
        <v>140.76</v>
      </c>
    </row>
    <row r="4" spans="1:46" x14ac:dyDescent="0.2">
      <c r="A4" s="12" t="s">
        <v>510</v>
      </c>
      <c r="B4" s="12">
        <v>28.101800000000001</v>
      </c>
      <c r="C4" s="12">
        <v>1.3535600000000001</v>
      </c>
      <c r="D4" s="12">
        <v>0.41951899999999998</v>
      </c>
      <c r="E4" s="12">
        <v>0.15076700000000001</v>
      </c>
      <c r="F4" s="12">
        <v>5.1246E-2</v>
      </c>
      <c r="G4" s="12">
        <v>10.003399999999999</v>
      </c>
      <c r="H4" s="12">
        <v>3.0608200000000001</v>
      </c>
      <c r="I4" s="12">
        <v>2.9222000000000001E-2</v>
      </c>
      <c r="J4" s="12">
        <v>1.4588300000000001</v>
      </c>
      <c r="K4" s="12">
        <v>4.54535</v>
      </c>
      <c r="L4" s="12">
        <v>1.8791899999999999</v>
      </c>
      <c r="M4" s="12">
        <v>1.53068</v>
      </c>
      <c r="N4" s="12">
        <v>46.326000000000001</v>
      </c>
      <c r="O4" s="12">
        <v>98.910499999999999</v>
      </c>
      <c r="P4" s="12">
        <v>60.119900000000001</v>
      </c>
      <c r="Q4" s="12">
        <v>0.69978300000000004</v>
      </c>
      <c r="R4" s="12">
        <v>18.901299999999999</v>
      </c>
      <c r="S4" s="12">
        <v>1.8283799999999999</v>
      </c>
      <c r="T4" s="12">
        <v>3.9377300000000002</v>
      </c>
      <c r="U4" s="12">
        <v>3.7733000000000003E-2</v>
      </c>
      <c r="V4" s="12">
        <v>2.4191799999999999</v>
      </c>
      <c r="W4" s="12">
        <v>6.3598600000000003</v>
      </c>
      <c r="X4" s="12">
        <v>2.5331100000000002</v>
      </c>
      <c r="Y4" s="12">
        <v>1.84385</v>
      </c>
      <c r="Z4" s="12">
        <v>0.17155899999999999</v>
      </c>
      <c r="AA4" s="12">
        <v>5.8134999999999999E-2</v>
      </c>
      <c r="AB4" s="12">
        <v>98.910499999999999</v>
      </c>
      <c r="AC4" s="12">
        <v>21.560199999999998</v>
      </c>
      <c r="AD4" s="12">
        <v>0.31973800000000002</v>
      </c>
      <c r="AE4" s="12">
        <v>0.188723</v>
      </c>
      <c r="AF4" s="12">
        <v>1.4001E-2</v>
      </c>
      <c r="AG4" s="12">
        <v>4.6389999999999999E-3</v>
      </c>
      <c r="AH4" s="12">
        <v>7.9887899999999998</v>
      </c>
      <c r="AI4" s="12">
        <v>1.18099</v>
      </c>
      <c r="AJ4" s="12">
        <v>1.1462E-2</v>
      </c>
      <c r="AK4" s="12">
        <v>1.29335</v>
      </c>
      <c r="AL4" s="12">
        <v>2.4436900000000001</v>
      </c>
      <c r="AM4" s="12">
        <v>1.76132</v>
      </c>
      <c r="AN4" s="12">
        <v>0.84351500000000001</v>
      </c>
      <c r="AO4" s="12">
        <v>62.389600000000002</v>
      </c>
      <c r="AP4" s="12">
        <v>100</v>
      </c>
      <c r="AQ4" s="12">
        <v>24</v>
      </c>
      <c r="AR4" s="12" t="s">
        <v>292</v>
      </c>
      <c r="AS4" s="12">
        <f t="shared" si="0"/>
        <v>46.39</v>
      </c>
      <c r="AT4" s="12">
        <f t="shared" si="1"/>
        <v>140.01</v>
      </c>
    </row>
    <row r="5" spans="1:46" x14ac:dyDescent="0.2">
      <c r="A5" s="12" t="s">
        <v>510</v>
      </c>
      <c r="B5" s="12">
        <v>28.341100000000001</v>
      </c>
      <c r="C5" s="12">
        <v>1.1764300000000001</v>
      </c>
      <c r="D5" s="12">
        <v>0.42346699999999998</v>
      </c>
      <c r="E5" s="12">
        <v>0.151425</v>
      </c>
      <c r="F5" s="12">
        <v>5.3629999999999997E-2</v>
      </c>
      <c r="G5" s="12">
        <v>10.104900000000001</v>
      </c>
      <c r="H5" s="12">
        <v>3.1494399999999998</v>
      </c>
      <c r="I5" s="12">
        <v>2.5344999999999999E-2</v>
      </c>
      <c r="J5" s="12">
        <v>1.4798</v>
      </c>
      <c r="K5" s="12">
        <v>4.5777799999999997</v>
      </c>
      <c r="L5" s="12">
        <v>1.87541</v>
      </c>
      <c r="M5" s="12">
        <v>1.5185999999999999</v>
      </c>
      <c r="N5" s="12">
        <v>46.677100000000003</v>
      </c>
      <c r="O5" s="12">
        <v>99.554400000000001</v>
      </c>
      <c r="P5" s="12">
        <v>60.631799999999998</v>
      </c>
      <c r="Q5" s="12">
        <v>0.70636699999999997</v>
      </c>
      <c r="R5" s="12">
        <v>19.093</v>
      </c>
      <c r="S5" s="12">
        <v>1.5891200000000001</v>
      </c>
      <c r="T5" s="12">
        <v>4.0517500000000002</v>
      </c>
      <c r="U5" s="12">
        <v>3.2726999999999999E-2</v>
      </c>
      <c r="V5" s="12">
        <v>2.4539599999999999</v>
      </c>
      <c r="W5" s="12">
        <v>6.4052300000000004</v>
      </c>
      <c r="X5" s="12">
        <v>2.5280200000000002</v>
      </c>
      <c r="Y5" s="12">
        <v>1.8292999999999999</v>
      </c>
      <c r="Z5" s="12">
        <v>0.17230799999999999</v>
      </c>
      <c r="AA5" s="12">
        <v>6.0839999999999998E-2</v>
      </c>
      <c r="AB5" s="12">
        <v>99.554400000000001</v>
      </c>
      <c r="AC5" s="12">
        <v>21.5806</v>
      </c>
      <c r="AD5" s="12">
        <v>0.27581</v>
      </c>
      <c r="AE5" s="12">
        <v>0.18906899999999999</v>
      </c>
      <c r="AF5" s="12">
        <v>1.3956E-2</v>
      </c>
      <c r="AG5" s="12">
        <v>4.8180000000000002E-3</v>
      </c>
      <c r="AH5" s="12">
        <v>8.0092700000000008</v>
      </c>
      <c r="AI5" s="12">
        <v>1.2060599999999999</v>
      </c>
      <c r="AJ5" s="12">
        <v>9.8659999999999998E-3</v>
      </c>
      <c r="AK5" s="12">
        <v>1.3021</v>
      </c>
      <c r="AL5" s="12">
        <v>2.4426600000000001</v>
      </c>
      <c r="AM5" s="12">
        <v>1.7445900000000001</v>
      </c>
      <c r="AN5" s="12">
        <v>0.83057899999999996</v>
      </c>
      <c r="AO5" s="12">
        <v>62.390599999999999</v>
      </c>
      <c r="AP5" s="12">
        <v>100</v>
      </c>
      <c r="AQ5" s="12">
        <v>24</v>
      </c>
      <c r="AR5" s="12" t="s">
        <v>292</v>
      </c>
      <c r="AS5" s="12">
        <f t="shared" si="0"/>
        <v>48.18</v>
      </c>
      <c r="AT5" s="12">
        <f t="shared" si="1"/>
        <v>139.56</v>
      </c>
    </row>
    <row r="6" spans="1:46" x14ac:dyDescent="0.2">
      <c r="A6" s="12" t="s">
        <v>510</v>
      </c>
      <c r="B6" s="12">
        <v>27.6769</v>
      </c>
      <c r="C6" s="12">
        <v>1.20384</v>
      </c>
      <c r="D6" s="12">
        <v>0.45810800000000002</v>
      </c>
      <c r="E6" s="12">
        <v>0.153443</v>
      </c>
      <c r="F6" s="12">
        <v>6.1638999999999999E-2</v>
      </c>
      <c r="G6" s="12">
        <v>10.1113</v>
      </c>
      <c r="H6" s="12">
        <v>3.6038100000000002</v>
      </c>
      <c r="I6" s="12">
        <v>3.6117000000000003E-2</v>
      </c>
      <c r="J6" s="12">
        <v>1.6212899999999999</v>
      </c>
      <c r="K6" s="12">
        <v>4.8760399999999997</v>
      </c>
      <c r="L6" s="12">
        <v>1.95418</v>
      </c>
      <c r="M6" s="12">
        <v>1.4023399999999999</v>
      </c>
      <c r="N6" s="12">
        <v>46.3093</v>
      </c>
      <c r="O6" s="12">
        <v>99.468299999999999</v>
      </c>
      <c r="P6" s="12">
        <v>59.210900000000002</v>
      </c>
      <c r="Q6" s="12">
        <v>0.76415100000000002</v>
      </c>
      <c r="R6" s="12">
        <v>19.105</v>
      </c>
      <c r="S6" s="12">
        <v>1.62615</v>
      </c>
      <c r="T6" s="12">
        <v>4.6362899999999998</v>
      </c>
      <c r="U6" s="12">
        <v>4.6635000000000003E-2</v>
      </c>
      <c r="V6" s="12">
        <v>2.68859</v>
      </c>
      <c r="W6" s="12">
        <v>6.8225600000000002</v>
      </c>
      <c r="X6" s="12">
        <v>2.6341899999999998</v>
      </c>
      <c r="Y6" s="12">
        <v>1.6892499999999999</v>
      </c>
      <c r="Z6" s="12">
        <v>0.17460400000000001</v>
      </c>
      <c r="AA6" s="12">
        <v>6.9926000000000002E-2</v>
      </c>
      <c r="AB6" s="12">
        <v>99.468299999999999</v>
      </c>
      <c r="AC6" s="12">
        <v>21.180299999999999</v>
      </c>
      <c r="AD6" s="12">
        <v>0.28365000000000001</v>
      </c>
      <c r="AE6" s="12">
        <v>0.20555899999999999</v>
      </c>
      <c r="AF6" s="12">
        <v>1.4213E-2</v>
      </c>
      <c r="AG6" s="12">
        <v>5.5659999999999998E-3</v>
      </c>
      <c r="AH6" s="12">
        <v>8.0544399999999996</v>
      </c>
      <c r="AI6" s="12">
        <v>1.38697</v>
      </c>
      <c r="AJ6" s="12">
        <v>1.413E-2</v>
      </c>
      <c r="AK6" s="12">
        <v>1.43374</v>
      </c>
      <c r="AL6" s="12">
        <v>2.61483</v>
      </c>
      <c r="AM6" s="12">
        <v>1.82697</v>
      </c>
      <c r="AN6" s="12">
        <v>0.77083100000000004</v>
      </c>
      <c r="AO6" s="12">
        <v>62.208799999999997</v>
      </c>
      <c r="AP6" s="12">
        <v>100</v>
      </c>
      <c r="AQ6" s="12">
        <v>24</v>
      </c>
      <c r="AR6" s="12" t="s">
        <v>292</v>
      </c>
      <c r="AS6" s="12">
        <f t="shared" si="0"/>
        <v>55.66</v>
      </c>
      <c r="AT6" s="12">
        <f t="shared" si="1"/>
        <v>142.13</v>
      </c>
    </row>
    <row r="7" spans="1:46" x14ac:dyDescent="0.2">
      <c r="A7" s="12" t="s">
        <v>509</v>
      </c>
      <c r="B7" s="12">
        <v>27.573899999999998</v>
      </c>
      <c r="C7" s="12">
        <v>1.1768099999999999</v>
      </c>
      <c r="D7" s="12">
        <v>0.43689899999999998</v>
      </c>
      <c r="E7" s="12">
        <v>0.15698500000000001</v>
      </c>
      <c r="F7" s="12">
        <v>6.1083999999999999E-2</v>
      </c>
      <c r="G7" s="12">
        <v>9.9954400000000003</v>
      </c>
      <c r="H7" s="12">
        <v>3.9464299999999999</v>
      </c>
      <c r="I7" s="12">
        <v>2.9621000000000001E-2</v>
      </c>
      <c r="J7" s="12">
        <v>1.6848000000000001</v>
      </c>
      <c r="K7" s="12">
        <v>4.9793099999999999</v>
      </c>
      <c r="L7" s="12">
        <v>1.9507099999999999</v>
      </c>
      <c r="M7" s="12">
        <v>1.35107</v>
      </c>
      <c r="N7" s="12">
        <v>46.233199999999997</v>
      </c>
      <c r="O7" s="12">
        <v>99.5762</v>
      </c>
      <c r="P7" s="12">
        <v>58.990400000000001</v>
      </c>
      <c r="Q7" s="12">
        <v>0.72877400000000003</v>
      </c>
      <c r="R7" s="12">
        <v>18.886199999999999</v>
      </c>
      <c r="S7" s="12">
        <v>1.5896300000000001</v>
      </c>
      <c r="T7" s="12">
        <v>5.07707</v>
      </c>
      <c r="U7" s="12">
        <v>3.8247999999999997E-2</v>
      </c>
      <c r="V7" s="12">
        <v>2.7938999999999998</v>
      </c>
      <c r="W7" s="12">
        <v>6.96706</v>
      </c>
      <c r="X7" s="12">
        <v>2.6295199999999999</v>
      </c>
      <c r="Y7" s="12">
        <v>1.62748</v>
      </c>
      <c r="Z7" s="12">
        <v>0.17863499999999999</v>
      </c>
      <c r="AA7" s="12">
        <v>6.9295999999999996E-2</v>
      </c>
      <c r="AB7" s="12">
        <v>99.5762</v>
      </c>
      <c r="AC7" s="12">
        <v>21.118200000000002</v>
      </c>
      <c r="AD7" s="12">
        <v>0.277501</v>
      </c>
      <c r="AE7" s="12">
        <v>0.19619800000000001</v>
      </c>
      <c r="AF7" s="12">
        <v>1.4553E-2</v>
      </c>
      <c r="AG7" s="12">
        <v>5.5199999999999997E-3</v>
      </c>
      <c r="AH7" s="12">
        <v>7.9685100000000002</v>
      </c>
      <c r="AI7" s="12">
        <v>1.5200400000000001</v>
      </c>
      <c r="AJ7" s="12">
        <v>1.1598000000000001E-2</v>
      </c>
      <c r="AK7" s="12">
        <v>1.49108</v>
      </c>
      <c r="AL7" s="12">
        <v>2.6723400000000002</v>
      </c>
      <c r="AM7" s="12">
        <v>1.82517</v>
      </c>
      <c r="AN7" s="12">
        <v>0.74323600000000001</v>
      </c>
      <c r="AO7" s="12">
        <v>62.155999999999999</v>
      </c>
      <c r="AP7" s="12">
        <v>100</v>
      </c>
      <c r="AQ7" s="12">
        <v>24</v>
      </c>
      <c r="AR7" s="12" t="s">
        <v>292</v>
      </c>
      <c r="AS7" s="12">
        <f t="shared" si="0"/>
        <v>55.199999999999996</v>
      </c>
      <c r="AT7" s="12">
        <f t="shared" si="1"/>
        <v>145.53</v>
      </c>
    </row>
    <row r="8" spans="1:46" x14ac:dyDescent="0.2">
      <c r="A8" s="12" t="s">
        <v>509</v>
      </c>
      <c r="B8" s="12">
        <v>27.349</v>
      </c>
      <c r="C8" s="12">
        <v>1.40839</v>
      </c>
      <c r="D8" s="12">
        <v>0.424369</v>
      </c>
      <c r="E8" s="12">
        <v>0.14840999999999999</v>
      </c>
      <c r="F8" s="12">
        <v>6.9525000000000003E-2</v>
      </c>
      <c r="G8" s="12">
        <v>9.8953199999999999</v>
      </c>
      <c r="H8" s="12">
        <v>3.9144100000000002</v>
      </c>
      <c r="I8" s="12">
        <v>4.5712000000000003E-2</v>
      </c>
      <c r="J8" s="12">
        <v>1.6812100000000001</v>
      </c>
      <c r="K8" s="12">
        <v>4.9356900000000001</v>
      </c>
      <c r="L8" s="12">
        <v>1.87713</v>
      </c>
      <c r="M8" s="12">
        <v>1.34768</v>
      </c>
      <c r="N8" s="12">
        <v>45.9101</v>
      </c>
      <c r="O8" s="12">
        <v>99.007000000000005</v>
      </c>
      <c r="P8" s="12">
        <v>58.5092</v>
      </c>
      <c r="Q8" s="12">
        <v>0.70787199999999995</v>
      </c>
      <c r="R8" s="12">
        <v>18.696999999999999</v>
      </c>
      <c r="S8" s="12">
        <v>1.90246</v>
      </c>
      <c r="T8" s="12">
        <v>5.0358799999999997</v>
      </c>
      <c r="U8" s="12">
        <v>5.9025000000000001E-2</v>
      </c>
      <c r="V8" s="12">
        <v>2.7879499999999999</v>
      </c>
      <c r="W8" s="12">
        <v>6.9060199999999998</v>
      </c>
      <c r="X8" s="12">
        <v>2.5303200000000001</v>
      </c>
      <c r="Y8" s="12">
        <v>1.62341</v>
      </c>
      <c r="Z8" s="12">
        <v>0.168877</v>
      </c>
      <c r="AA8" s="12">
        <v>7.8871999999999998E-2</v>
      </c>
      <c r="AB8" s="12">
        <v>99.007000000000005</v>
      </c>
      <c r="AC8" s="12">
        <v>21.1023</v>
      </c>
      <c r="AD8" s="12">
        <v>0.33458900000000003</v>
      </c>
      <c r="AE8" s="12">
        <v>0.191993</v>
      </c>
      <c r="AF8" s="12">
        <v>1.3861E-2</v>
      </c>
      <c r="AG8" s="12">
        <v>6.3299999999999997E-3</v>
      </c>
      <c r="AH8" s="12">
        <v>7.9475699999999998</v>
      </c>
      <c r="AI8" s="12">
        <v>1.5189600000000001</v>
      </c>
      <c r="AJ8" s="12">
        <v>1.8031999999999999E-2</v>
      </c>
      <c r="AK8" s="12">
        <v>1.49901</v>
      </c>
      <c r="AL8" s="12">
        <v>2.6686899999999998</v>
      </c>
      <c r="AM8" s="12">
        <v>1.7694300000000001</v>
      </c>
      <c r="AN8" s="12">
        <v>0.74690900000000005</v>
      </c>
      <c r="AO8" s="12">
        <v>62.182299999999998</v>
      </c>
      <c r="AP8" s="12">
        <v>100</v>
      </c>
      <c r="AQ8" s="12">
        <v>24</v>
      </c>
      <c r="AR8" s="12" t="s">
        <v>292</v>
      </c>
      <c r="AS8" s="12">
        <f t="shared" si="0"/>
        <v>63.3</v>
      </c>
      <c r="AT8" s="12">
        <f t="shared" si="1"/>
        <v>138.61000000000001</v>
      </c>
    </row>
    <row r="9" spans="1:46" x14ac:dyDescent="0.2">
      <c r="A9" s="12" t="s">
        <v>508</v>
      </c>
      <c r="B9" s="12">
        <v>27.8781</v>
      </c>
      <c r="C9" s="12">
        <v>1.2390300000000001</v>
      </c>
      <c r="D9" s="12">
        <v>0.42927199999999999</v>
      </c>
      <c r="E9" s="12">
        <v>0.151617</v>
      </c>
      <c r="F9" s="12">
        <v>5.7742000000000002E-2</v>
      </c>
      <c r="G9" s="12">
        <v>10.1358</v>
      </c>
      <c r="H9" s="12">
        <v>3.3523200000000002</v>
      </c>
      <c r="I9" s="12">
        <v>3.7888999999999999E-2</v>
      </c>
      <c r="J9" s="12">
        <v>1.53474</v>
      </c>
      <c r="K9" s="12">
        <v>4.7236399999999996</v>
      </c>
      <c r="L9" s="12">
        <v>1.89598</v>
      </c>
      <c r="M9" s="12">
        <v>1.45828</v>
      </c>
      <c r="N9" s="12">
        <v>46.354500000000002</v>
      </c>
      <c r="O9" s="12">
        <v>99.248999999999995</v>
      </c>
      <c r="P9" s="12">
        <v>59.641300000000001</v>
      </c>
      <c r="Q9" s="12">
        <v>0.71605200000000002</v>
      </c>
      <c r="R9" s="12">
        <v>19.151499999999999</v>
      </c>
      <c r="S9" s="12">
        <v>1.6736800000000001</v>
      </c>
      <c r="T9" s="12">
        <v>4.3127500000000003</v>
      </c>
      <c r="U9" s="12">
        <v>4.8924000000000002E-2</v>
      </c>
      <c r="V9" s="12">
        <v>2.5450699999999999</v>
      </c>
      <c r="W9" s="12">
        <v>6.6093299999999999</v>
      </c>
      <c r="X9" s="12">
        <v>2.5557400000000001</v>
      </c>
      <c r="Y9" s="12">
        <v>1.7566299999999999</v>
      </c>
      <c r="Z9" s="12">
        <v>0.17252600000000001</v>
      </c>
      <c r="AA9" s="12">
        <v>6.5504999999999994E-2</v>
      </c>
      <c r="AB9" s="12">
        <v>99.248999999999995</v>
      </c>
      <c r="AC9" s="12">
        <v>21.3447</v>
      </c>
      <c r="AD9" s="12">
        <v>0.29208400000000001</v>
      </c>
      <c r="AE9" s="12">
        <v>0.192714</v>
      </c>
      <c r="AF9" s="12">
        <v>1.4050999999999999E-2</v>
      </c>
      <c r="AG9" s="12">
        <v>5.2170000000000003E-3</v>
      </c>
      <c r="AH9" s="12">
        <v>8.0779599999999991</v>
      </c>
      <c r="AI9" s="12">
        <v>1.29081</v>
      </c>
      <c r="AJ9" s="12">
        <v>1.4831E-2</v>
      </c>
      <c r="AK9" s="12">
        <v>1.3578699999999999</v>
      </c>
      <c r="AL9" s="12">
        <v>2.5343399999999998</v>
      </c>
      <c r="AM9" s="12">
        <v>1.77342</v>
      </c>
      <c r="AN9" s="12">
        <v>0.80196900000000004</v>
      </c>
      <c r="AO9" s="12">
        <v>62.3</v>
      </c>
      <c r="AP9" s="12">
        <v>100</v>
      </c>
      <c r="AQ9" s="12">
        <v>24</v>
      </c>
      <c r="AR9" s="12" t="s">
        <v>292</v>
      </c>
      <c r="AS9" s="12">
        <f t="shared" si="0"/>
        <v>52.17</v>
      </c>
      <c r="AT9" s="12">
        <f t="shared" si="1"/>
        <v>140.51</v>
      </c>
    </row>
    <row r="10" spans="1:46" x14ac:dyDescent="0.2">
      <c r="A10" s="12" t="s">
        <v>508</v>
      </c>
      <c r="B10" s="12">
        <v>28.464700000000001</v>
      </c>
      <c r="C10" s="12">
        <v>1.29036</v>
      </c>
      <c r="D10" s="12">
        <v>0.43253599999999998</v>
      </c>
      <c r="E10" s="12">
        <v>0.143564</v>
      </c>
      <c r="F10" s="12">
        <v>5.0220000000000001E-2</v>
      </c>
      <c r="G10" s="12">
        <v>9.9410299999999996</v>
      </c>
      <c r="H10" s="12">
        <v>3.01742</v>
      </c>
      <c r="I10" s="12">
        <v>3.1565999999999997E-2</v>
      </c>
      <c r="J10" s="12">
        <v>1.4249400000000001</v>
      </c>
      <c r="K10" s="12">
        <v>4.4687099999999997</v>
      </c>
      <c r="L10" s="12">
        <v>1.86957</v>
      </c>
      <c r="M10" s="12">
        <v>1.55962</v>
      </c>
      <c r="N10" s="12">
        <v>46.607300000000002</v>
      </c>
      <c r="O10" s="12">
        <v>99.301599999999993</v>
      </c>
      <c r="P10" s="12">
        <v>60.896299999999997</v>
      </c>
      <c r="Q10" s="12">
        <v>0.72149600000000003</v>
      </c>
      <c r="R10" s="12">
        <v>18.7834</v>
      </c>
      <c r="S10" s="12">
        <v>1.7430099999999999</v>
      </c>
      <c r="T10" s="12">
        <v>3.8818999999999999</v>
      </c>
      <c r="U10" s="12">
        <v>4.0758999999999997E-2</v>
      </c>
      <c r="V10" s="12">
        <v>2.3629799999999999</v>
      </c>
      <c r="W10" s="12">
        <v>6.2526299999999999</v>
      </c>
      <c r="X10" s="12">
        <v>2.52014</v>
      </c>
      <c r="Y10" s="12">
        <v>1.8787100000000001</v>
      </c>
      <c r="Z10" s="12">
        <v>0.16336300000000001</v>
      </c>
      <c r="AA10" s="12">
        <v>5.6972000000000002E-2</v>
      </c>
      <c r="AB10" s="12">
        <v>99.301599999999993</v>
      </c>
      <c r="AC10" s="12">
        <v>21.726199999999999</v>
      </c>
      <c r="AD10" s="12">
        <v>0.30323899999999998</v>
      </c>
      <c r="AE10" s="12">
        <v>0.193577</v>
      </c>
      <c r="AF10" s="12">
        <v>1.3263E-2</v>
      </c>
      <c r="AG10" s="12">
        <v>4.5230000000000001E-3</v>
      </c>
      <c r="AH10" s="12">
        <v>7.89811</v>
      </c>
      <c r="AI10" s="12">
        <v>1.15825</v>
      </c>
      <c r="AJ10" s="12">
        <v>1.2317E-2</v>
      </c>
      <c r="AK10" s="12">
        <v>1.2567999999999999</v>
      </c>
      <c r="AL10" s="12">
        <v>2.39012</v>
      </c>
      <c r="AM10" s="12">
        <v>1.7432799999999999</v>
      </c>
      <c r="AN10" s="12">
        <v>0.85503700000000005</v>
      </c>
      <c r="AO10" s="12">
        <v>62.445300000000003</v>
      </c>
      <c r="AP10" s="12">
        <v>100</v>
      </c>
      <c r="AQ10" s="12">
        <v>24</v>
      </c>
      <c r="AR10" s="12" t="s">
        <v>292</v>
      </c>
      <c r="AS10" s="12">
        <f t="shared" si="0"/>
        <v>45.230000000000004</v>
      </c>
      <c r="AT10" s="12">
        <f t="shared" si="1"/>
        <v>132.63</v>
      </c>
    </row>
    <row r="11" spans="1:46" x14ac:dyDescent="0.2">
      <c r="A11" s="12" t="s">
        <v>507</v>
      </c>
      <c r="B11" s="12">
        <v>28.147500000000001</v>
      </c>
      <c r="C11" s="12">
        <v>1.09046</v>
      </c>
      <c r="D11" s="12">
        <v>0.45482299999999998</v>
      </c>
      <c r="E11" s="12">
        <v>0.15132599999999999</v>
      </c>
      <c r="F11" s="12">
        <v>5.6721000000000001E-2</v>
      </c>
      <c r="G11" s="12">
        <v>10.0185</v>
      </c>
      <c r="H11" s="12">
        <v>3.1072600000000001</v>
      </c>
      <c r="I11" s="12">
        <v>2.7927E-2</v>
      </c>
      <c r="J11" s="12">
        <v>1.4737100000000001</v>
      </c>
      <c r="K11" s="12">
        <v>4.5744400000000001</v>
      </c>
      <c r="L11" s="12">
        <v>1.91164</v>
      </c>
      <c r="M11" s="12">
        <v>1.5221100000000001</v>
      </c>
      <c r="N11" s="12">
        <v>46.3675</v>
      </c>
      <c r="O11" s="12">
        <v>98.903999999999996</v>
      </c>
      <c r="P11" s="12">
        <v>60.217599999999997</v>
      </c>
      <c r="Q11" s="12">
        <v>0.75867099999999998</v>
      </c>
      <c r="R11" s="12">
        <v>18.9298</v>
      </c>
      <c r="S11" s="12">
        <v>1.47299</v>
      </c>
      <c r="T11" s="12">
        <v>3.9974799999999999</v>
      </c>
      <c r="U11" s="12">
        <v>3.6061000000000003E-2</v>
      </c>
      <c r="V11" s="12">
        <v>2.4438499999999999</v>
      </c>
      <c r="W11" s="12">
        <v>6.4005599999999996</v>
      </c>
      <c r="X11" s="12">
        <v>2.5768499999999999</v>
      </c>
      <c r="Y11" s="12">
        <v>1.8335300000000001</v>
      </c>
      <c r="Z11" s="12">
        <v>0.17219499999999999</v>
      </c>
      <c r="AA11" s="12">
        <v>6.4346E-2</v>
      </c>
      <c r="AB11" s="12">
        <v>98.903999999999996</v>
      </c>
      <c r="AC11" s="12">
        <v>21.567399999999999</v>
      </c>
      <c r="AD11" s="12">
        <v>0.25725500000000001</v>
      </c>
      <c r="AE11" s="12">
        <v>0.20433999999999999</v>
      </c>
      <c r="AF11" s="12">
        <v>1.4035000000000001E-2</v>
      </c>
      <c r="AG11" s="12">
        <v>5.1279999999999997E-3</v>
      </c>
      <c r="AH11" s="12">
        <v>7.9905400000000002</v>
      </c>
      <c r="AI11" s="12">
        <v>1.19736</v>
      </c>
      <c r="AJ11" s="12">
        <v>1.094E-2</v>
      </c>
      <c r="AK11" s="12">
        <v>1.3048599999999999</v>
      </c>
      <c r="AL11" s="12">
        <v>2.4561600000000001</v>
      </c>
      <c r="AM11" s="12">
        <v>1.7894300000000001</v>
      </c>
      <c r="AN11" s="12">
        <v>0.83771099999999998</v>
      </c>
      <c r="AO11" s="12">
        <v>62.364899999999999</v>
      </c>
      <c r="AP11" s="12">
        <v>100</v>
      </c>
      <c r="AQ11" s="12">
        <v>24</v>
      </c>
      <c r="AR11" s="12" t="s">
        <v>292</v>
      </c>
      <c r="AS11" s="12">
        <f t="shared" si="0"/>
        <v>51.279999999999994</v>
      </c>
      <c r="AT11" s="12">
        <f t="shared" si="1"/>
        <v>140.35</v>
      </c>
    </row>
    <row r="12" spans="1:46" x14ac:dyDescent="0.2">
      <c r="A12" s="12" t="s">
        <v>506</v>
      </c>
      <c r="B12" s="12">
        <v>28.769400000000001</v>
      </c>
      <c r="C12" s="12">
        <v>1.18699</v>
      </c>
      <c r="D12" s="12">
        <v>0.39094600000000002</v>
      </c>
      <c r="E12" s="12">
        <v>0.14022599999999999</v>
      </c>
      <c r="F12" s="12">
        <v>5.1887000000000003E-2</v>
      </c>
      <c r="G12" s="12">
        <v>9.8511199999999999</v>
      </c>
      <c r="H12" s="12">
        <v>2.9747300000000001</v>
      </c>
      <c r="I12" s="12">
        <v>3.9621999999999997E-2</v>
      </c>
      <c r="J12" s="12">
        <v>1.35602</v>
      </c>
      <c r="K12" s="12">
        <v>4.3533799999999996</v>
      </c>
      <c r="L12" s="12">
        <v>1.7357899999999999</v>
      </c>
      <c r="M12" s="12">
        <v>1.60466</v>
      </c>
      <c r="N12" s="12">
        <v>46.671500000000002</v>
      </c>
      <c r="O12" s="12">
        <v>99.126300000000001</v>
      </c>
      <c r="P12" s="12">
        <v>61.548000000000002</v>
      </c>
      <c r="Q12" s="12">
        <v>0.65212099999999995</v>
      </c>
      <c r="R12" s="12">
        <v>18.613499999999998</v>
      </c>
      <c r="S12" s="12">
        <v>1.6033900000000001</v>
      </c>
      <c r="T12" s="12">
        <v>3.8269799999999998</v>
      </c>
      <c r="U12" s="12">
        <v>5.1160999999999998E-2</v>
      </c>
      <c r="V12" s="12">
        <v>2.2486899999999999</v>
      </c>
      <c r="W12" s="12">
        <v>6.0912600000000001</v>
      </c>
      <c r="X12" s="12">
        <v>2.3397999999999999</v>
      </c>
      <c r="Y12" s="12">
        <v>1.9329700000000001</v>
      </c>
      <c r="Z12" s="12">
        <v>0.15956400000000001</v>
      </c>
      <c r="AA12" s="12">
        <v>5.8861999999999998E-2</v>
      </c>
      <c r="AB12" s="12">
        <v>99.126300000000001</v>
      </c>
      <c r="AC12" s="12">
        <v>21.965699999999998</v>
      </c>
      <c r="AD12" s="12">
        <v>0.27903600000000001</v>
      </c>
      <c r="AE12" s="12">
        <v>0.17501900000000001</v>
      </c>
      <c r="AF12" s="12">
        <v>1.2959E-2</v>
      </c>
      <c r="AG12" s="12">
        <v>4.6740000000000002E-3</v>
      </c>
      <c r="AH12" s="12">
        <v>7.8291500000000003</v>
      </c>
      <c r="AI12" s="12">
        <v>1.14222</v>
      </c>
      <c r="AJ12" s="12">
        <v>1.5465E-2</v>
      </c>
      <c r="AK12" s="12">
        <v>1.1963900000000001</v>
      </c>
      <c r="AL12" s="12">
        <v>2.32918</v>
      </c>
      <c r="AM12" s="12">
        <v>1.6190500000000001</v>
      </c>
      <c r="AN12" s="12">
        <v>0.88001099999999999</v>
      </c>
      <c r="AO12" s="12">
        <v>62.551200000000001</v>
      </c>
      <c r="AP12" s="12">
        <v>100</v>
      </c>
      <c r="AQ12" s="12">
        <v>24</v>
      </c>
      <c r="AR12" s="12" t="s">
        <v>292</v>
      </c>
      <c r="AS12" s="12">
        <f t="shared" si="0"/>
        <v>46.74</v>
      </c>
      <c r="AT12" s="12">
        <f t="shared" si="1"/>
        <v>129.59</v>
      </c>
    </row>
    <row r="13" spans="1:46" x14ac:dyDescent="0.2">
      <c r="A13" s="12" t="s">
        <v>506</v>
      </c>
      <c r="B13" s="12">
        <v>28.5413</v>
      </c>
      <c r="C13" s="12">
        <v>1.15663</v>
      </c>
      <c r="D13" s="12">
        <v>0.42560799999999999</v>
      </c>
      <c r="E13" s="12">
        <v>0.14210500000000001</v>
      </c>
      <c r="F13" s="12">
        <v>5.3145999999999999E-2</v>
      </c>
      <c r="G13" s="12">
        <v>9.8768600000000006</v>
      </c>
      <c r="H13" s="12">
        <v>3.0451000000000001</v>
      </c>
      <c r="I13" s="12">
        <v>3.2017999999999998E-2</v>
      </c>
      <c r="J13" s="12">
        <v>1.4133</v>
      </c>
      <c r="K13" s="12">
        <v>4.4411399999999999</v>
      </c>
      <c r="L13" s="12">
        <v>1.70356</v>
      </c>
      <c r="M13" s="12">
        <v>1.57115</v>
      </c>
      <c r="N13" s="12">
        <v>46.520099999999999</v>
      </c>
      <c r="O13" s="12">
        <v>98.921999999999997</v>
      </c>
      <c r="P13" s="12">
        <v>61.06</v>
      </c>
      <c r="Q13" s="12">
        <v>0.70993899999999999</v>
      </c>
      <c r="R13" s="12">
        <v>18.662099999999999</v>
      </c>
      <c r="S13" s="12">
        <v>1.56237</v>
      </c>
      <c r="T13" s="12">
        <v>3.91751</v>
      </c>
      <c r="U13" s="12">
        <v>4.1342999999999998E-2</v>
      </c>
      <c r="V13" s="12">
        <v>2.3436699999999999</v>
      </c>
      <c r="W13" s="12">
        <v>6.2140599999999999</v>
      </c>
      <c r="X13" s="12">
        <v>2.29636</v>
      </c>
      <c r="Y13" s="12">
        <v>1.8926000000000001</v>
      </c>
      <c r="Z13" s="12">
        <v>0.16170200000000001</v>
      </c>
      <c r="AA13" s="12">
        <v>6.0290999999999997E-2</v>
      </c>
      <c r="AB13" s="12">
        <v>98.921999999999997</v>
      </c>
      <c r="AC13" s="12">
        <v>21.851600000000001</v>
      </c>
      <c r="AD13" s="12">
        <v>0.272648</v>
      </c>
      <c r="AE13" s="12">
        <v>0.19106200000000001</v>
      </c>
      <c r="AF13" s="12">
        <v>1.3169E-2</v>
      </c>
      <c r="AG13" s="12">
        <v>4.8009999999999997E-3</v>
      </c>
      <c r="AH13" s="12">
        <v>7.8712499999999999</v>
      </c>
      <c r="AI13" s="12">
        <v>1.1724699999999999</v>
      </c>
      <c r="AJ13" s="12">
        <v>1.2532E-2</v>
      </c>
      <c r="AK13" s="12">
        <v>1.2503599999999999</v>
      </c>
      <c r="AL13" s="12">
        <v>2.3826800000000001</v>
      </c>
      <c r="AM13" s="12">
        <v>1.59337</v>
      </c>
      <c r="AN13" s="12">
        <v>0.86400999999999994</v>
      </c>
      <c r="AO13" s="12">
        <v>62.520099999999999</v>
      </c>
      <c r="AP13" s="12">
        <v>100</v>
      </c>
      <c r="AQ13" s="12">
        <v>24</v>
      </c>
      <c r="AR13" s="12" t="s">
        <v>292</v>
      </c>
      <c r="AS13" s="12">
        <f t="shared" si="0"/>
        <v>48.01</v>
      </c>
      <c r="AT13" s="12">
        <f t="shared" si="1"/>
        <v>131.69</v>
      </c>
    </row>
    <row r="14" spans="1:46" x14ac:dyDescent="0.2">
      <c r="A14" s="12" t="s">
        <v>506</v>
      </c>
      <c r="B14" s="12">
        <v>28.140499999999999</v>
      </c>
      <c r="C14" s="12">
        <v>1.17408</v>
      </c>
      <c r="D14" s="12">
        <v>0.443992</v>
      </c>
      <c r="E14" s="12">
        <v>0.14980399999999999</v>
      </c>
      <c r="F14" s="12">
        <v>5.5196000000000002E-2</v>
      </c>
      <c r="G14" s="12">
        <v>9.9552999999999994</v>
      </c>
      <c r="H14" s="12">
        <v>3.157</v>
      </c>
      <c r="I14" s="12">
        <v>3.4895000000000002E-2</v>
      </c>
      <c r="J14" s="12">
        <v>1.4403900000000001</v>
      </c>
      <c r="K14" s="12">
        <v>4.5594900000000003</v>
      </c>
      <c r="L14" s="12">
        <v>1.53745</v>
      </c>
      <c r="M14" s="12">
        <v>1.5255399999999999</v>
      </c>
      <c r="N14" s="12">
        <v>46.183799999999998</v>
      </c>
      <c r="O14" s="12">
        <v>98.357500000000002</v>
      </c>
      <c r="P14" s="12">
        <v>60.202599999999997</v>
      </c>
      <c r="Q14" s="12">
        <v>0.74060499999999996</v>
      </c>
      <c r="R14" s="12">
        <v>18.810400000000001</v>
      </c>
      <c r="S14" s="12">
        <v>1.58595</v>
      </c>
      <c r="T14" s="12">
        <v>4.0614699999999999</v>
      </c>
      <c r="U14" s="12">
        <v>4.5058000000000001E-2</v>
      </c>
      <c r="V14" s="12">
        <v>2.3885900000000002</v>
      </c>
      <c r="W14" s="12">
        <v>6.3796499999999998</v>
      </c>
      <c r="X14" s="12">
        <v>2.0724499999999999</v>
      </c>
      <c r="Y14" s="12">
        <v>1.8376600000000001</v>
      </c>
      <c r="Z14" s="12">
        <v>0.170464</v>
      </c>
      <c r="AA14" s="12">
        <v>6.2617000000000006E-2</v>
      </c>
      <c r="AB14" s="12">
        <v>98.357500000000002</v>
      </c>
      <c r="AC14" s="12">
        <v>21.703499999999998</v>
      </c>
      <c r="AD14" s="12">
        <v>0.27880199999999999</v>
      </c>
      <c r="AE14" s="12">
        <v>0.20078399999999999</v>
      </c>
      <c r="AF14" s="12">
        <v>1.3984999999999999E-2</v>
      </c>
      <c r="AG14" s="12">
        <v>5.0229999999999997E-3</v>
      </c>
      <c r="AH14" s="12">
        <v>7.9922500000000003</v>
      </c>
      <c r="AI14" s="12">
        <v>1.22451</v>
      </c>
      <c r="AJ14" s="12">
        <v>1.3759E-2</v>
      </c>
      <c r="AK14" s="12">
        <v>1.28372</v>
      </c>
      <c r="AL14" s="12">
        <v>2.46421</v>
      </c>
      <c r="AM14" s="12">
        <v>1.44861</v>
      </c>
      <c r="AN14" s="12">
        <v>0.84511199999999997</v>
      </c>
      <c r="AO14" s="12">
        <v>62.525700000000001</v>
      </c>
      <c r="AP14" s="12">
        <v>100</v>
      </c>
      <c r="AQ14" s="12">
        <v>24</v>
      </c>
      <c r="AR14" s="12" t="s">
        <v>292</v>
      </c>
      <c r="AS14" s="12">
        <f t="shared" si="0"/>
        <v>50.23</v>
      </c>
      <c r="AT14" s="12">
        <f t="shared" si="1"/>
        <v>139.85</v>
      </c>
    </row>
    <row r="15" spans="1:46" x14ac:dyDescent="0.2">
      <c r="A15" s="12" t="s">
        <v>505</v>
      </c>
      <c r="B15" s="12">
        <v>27.752800000000001</v>
      </c>
      <c r="C15" s="12">
        <v>1.2945899999999999</v>
      </c>
      <c r="D15" s="12">
        <v>0.45730500000000002</v>
      </c>
      <c r="E15" s="12">
        <v>0.15091399999999999</v>
      </c>
      <c r="F15" s="12">
        <v>6.0109000000000003E-2</v>
      </c>
      <c r="G15" s="12">
        <v>10.216699999999999</v>
      </c>
      <c r="H15" s="12">
        <v>3.3660000000000001</v>
      </c>
      <c r="I15" s="12">
        <v>4.4953E-2</v>
      </c>
      <c r="J15" s="12">
        <v>1.61273</v>
      </c>
      <c r="K15" s="12">
        <v>4.8231000000000002</v>
      </c>
      <c r="L15" s="12">
        <v>1.90598</v>
      </c>
      <c r="M15" s="12">
        <v>1.40554</v>
      </c>
      <c r="N15" s="12">
        <v>46.411799999999999</v>
      </c>
      <c r="O15" s="12">
        <v>99.502499999999998</v>
      </c>
      <c r="P15" s="12">
        <v>59.373199999999997</v>
      </c>
      <c r="Q15" s="12">
        <v>0.76281100000000002</v>
      </c>
      <c r="R15" s="12">
        <v>19.304200000000002</v>
      </c>
      <c r="S15" s="12">
        <v>1.74874</v>
      </c>
      <c r="T15" s="12">
        <v>4.3303399999999996</v>
      </c>
      <c r="U15" s="12">
        <v>5.8043999999999998E-2</v>
      </c>
      <c r="V15" s="12">
        <v>2.6743999999999999</v>
      </c>
      <c r="W15" s="12">
        <v>6.7484799999999998</v>
      </c>
      <c r="X15" s="12">
        <v>2.5692200000000001</v>
      </c>
      <c r="Y15" s="12">
        <v>1.6931099999999999</v>
      </c>
      <c r="Z15" s="12">
        <v>0.17172599999999999</v>
      </c>
      <c r="AA15" s="12">
        <v>6.8190000000000001E-2</v>
      </c>
      <c r="AB15" s="12">
        <v>99.502499999999998</v>
      </c>
      <c r="AC15" s="12">
        <v>21.2102</v>
      </c>
      <c r="AD15" s="12">
        <v>0.30462800000000001</v>
      </c>
      <c r="AE15" s="12">
        <v>0.204926</v>
      </c>
      <c r="AF15" s="12">
        <v>1.396E-2</v>
      </c>
      <c r="AG15" s="12">
        <v>5.4200000000000003E-3</v>
      </c>
      <c r="AH15" s="12">
        <v>8.1275999999999993</v>
      </c>
      <c r="AI15" s="12">
        <v>1.29372</v>
      </c>
      <c r="AJ15" s="12">
        <v>1.7562999999999999E-2</v>
      </c>
      <c r="AK15" s="12">
        <v>1.4242699999999999</v>
      </c>
      <c r="AL15" s="12">
        <v>2.5830000000000002</v>
      </c>
      <c r="AM15" s="12">
        <v>1.7795399999999999</v>
      </c>
      <c r="AN15" s="12">
        <v>0.771563</v>
      </c>
      <c r="AO15" s="12">
        <v>62.2637</v>
      </c>
      <c r="AP15" s="12">
        <v>100</v>
      </c>
      <c r="AQ15" s="12">
        <v>24</v>
      </c>
      <c r="AR15" s="12" t="s">
        <v>292</v>
      </c>
      <c r="AS15" s="12">
        <f t="shared" si="0"/>
        <v>54.2</v>
      </c>
      <c r="AT15" s="12">
        <f t="shared" si="1"/>
        <v>139.6</v>
      </c>
    </row>
    <row r="16" spans="1:46" x14ac:dyDescent="0.2">
      <c r="A16" s="12" t="s">
        <v>504</v>
      </c>
      <c r="B16" s="12">
        <v>27.564699999999998</v>
      </c>
      <c r="C16" s="12">
        <v>1.38889</v>
      </c>
      <c r="D16" s="12">
        <v>0.43328800000000001</v>
      </c>
      <c r="E16" s="12">
        <v>0.15870100000000001</v>
      </c>
      <c r="F16" s="12">
        <v>6.1490999999999997E-2</v>
      </c>
      <c r="G16" s="12">
        <v>10.0579</v>
      </c>
      <c r="H16" s="12">
        <v>3.6255099999999998</v>
      </c>
      <c r="I16" s="12">
        <v>3.1806000000000001E-2</v>
      </c>
      <c r="J16" s="12">
        <v>1.66039</v>
      </c>
      <c r="K16" s="12">
        <v>4.8966200000000004</v>
      </c>
      <c r="L16" s="12">
        <v>1.968</v>
      </c>
      <c r="M16" s="12">
        <v>1.40255</v>
      </c>
      <c r="N16" s="12">
        <v>46.226700000000001</v>
      </c>
      <c r="O16" s="12">
        <v>99.476600000000005</v>
      </c>
      <c r="P16" s="12">
        <v>58.970799999999997</v>
      </c>
      <c r="Q16" s="12">
        <v>0.72275</v>
      </c>
      <c r="R16" s="12">
        <v>19.004200000000001</v>
      </c>
      <c r="S16" s="12">
        <v>1.8761099999999999</v>
      </c>
      <c r="T16" s="12">
        <v>4.6642099999999997</v>
      </c>
      <c r="U16" s="12">
        <v>4.1069000000000001E-2</v>
      </c>
      <c r="V16" s="12">
        <v>2.7534299999999998</v>
      </c>
      <c r="W16" s="12">
        <v>6.8513500000000001</v>
      </c>
      <c r="X16" s="12">
        <v>2.6528100000000001</v>
      </c>
      <c r="Y16" s="12">
        <v>1.6895</v>
      </c>
      <c r="Z16" s="12">
        <v>0.180587</v>
      </c>
      <c r="AA16" s="12">
        <v>6.9758000000000001E-2</v>
      </c>
      <c r="AB16" s="12">
        <v>99.476600000000005</v>
      </c>
      <c r="AC16" s="12">
        <v>21.124199999999998</v>
      </c>
      <c r="AD16" s="12">
        <v>0.32771400000000001</v>
      </c>
      <c r="AE16" s="12">
        <v>0.19469700000000001</v>
      </c>
      <c r="AF16" s="12">
        <v>1.4721E-2</v>
      </c>
      <c r="AG16" s="12">
        <v>5.5599999999999998E-3</v>
      </c>
      <c r="AH16" s="12">
        <v>8.0232500000000009</v>
      </c>
      <c r="AI16" s="12">
        <v>1.3972899999999999</v>
      </c>
      <c r="AJ16" s="12">
        <v>1.2461E-2</v>
      </c>
      <c r="AK16" s="12">
        <v>1.4703900000000001</v>
      </c>
      <c r="AL16" s="12">
        <v>2.6295700000000002</v>
      </c>
      <c r="AM16" s="12">
        <v>1.8424799999999999</v>
      </c>
      <c r="AN16" s="12">
        <v>0.772034</v>
      </c>
      <c r="AO16" s="12">
        <v>62.185600000000001</v>
      </c>
      <c r="AP16" s="12">
        <v>100</v>
      </c>
      <c r="AQ16" s="12">
        <v>24</v>
      </c>
      <c r="AR16" s="12" t="s">
        <v>292</v>
      </c>
      <c r="AS16" s="12">
        <f t="shared" si="0"/>
        <v>55.6</v>
      </c>
      <c r="AT16" s="12">
        <f t="shared" si="1"/>
        <v>147.21</v>
      </c>
    </row>
    <row r="17" spans="1:49" x14ac:dyDescent="0.2">
      <c r="A17" s="12" t="s">
        <v>504</v>
      </c>
      <c r="B17" s="12">
        <v>27.676500000000001</v>
      </c>
      <c r="C17" s="12">
        <v>1.64174</v>
      </c>
      <c r="D17" s="12">
        <v>0.43023400000000001</v>
      </c>
      <c r="E17" s="12">
        <v>0.15836500000000001</v>
      </c>
      <c r="F17" s="12">
        <v>5.9494999999999999E-2</v>
      </c>
      <c r="G17" s="12">
        <v>10.034700000000001</v>
      </c>
      <c r="H17" s="12">
        <v>3.4394300000000002</v>
      </c>
      <c r="I17" s="12">
        <v>3.8121000000000002E-2</v>
      </c>
      <c r="J17" s="12">
        <v>1.5836600000000001</v>
      </c>
      <c r="K17" s="12">
        <v>4.7813299999999996</v>
      </c>
      <c r="L17" s="12">
        <v>1.9290799999999999</v>
      </c>
      <c r="M17" s="12">
        <v>1.42076</v>
      </c>
      <c r="N17" s="12">
        <v>46.262</v>
      </c>
      <c r="O17" s="12">
        <v>99.455399999999997</v>
      </c>
      <c r="P17" s="12">
        <v>59.21</v>
      </c>
      <c r="Q17" s="12">
        <v>0.71765500000000004</v>
      </c>
      <c r="R17" s="12">
        <v>18.9603</v>
      </c>
      <c r="S17" s="12">
        <v>2.21766</v>
      </c>
      <c r="T17" s="12">
        <v>4.4248200000000004</v>
      </c>
      <c r="U17" s="12">
        <v>4.9223000000000003E-2</v>
      </c>
      <c r="V17" s="12">
        <v>2.6261800000000002</v>
      </c>
      <c r="W17" s="12">
        <v>6.6900500000000003</v>
      </c>
      <c r="X17" s="12">
        <v>2.6003599999999998</v>
      </c>
      <c r="Y17" s="12">
        <v>1.7114400000000001</v>
      </c>
      <c r="Z17" s="12">
        <v>0.180205</v>
      </c>
      <c r="AA17" s="12">
        <v>6.7492999999999997E-2</v>
      </c>
      <c r="AB17" s="12">
        <v>99.455399999999997</v>
      </c>
      <c r="AC17" s="12">
        <v>21.2211</v>
      </c>
      <c r="AD17" s="12">
        <v>0.38757900000000001</v>
      </c>
      <c r="AE17" s="12">
        <v>0.19342599999999999</v>
      </c>
      <c r="AF17" s="12">
        <v>1.4697999999999999E-2</v>
      </c>
      <c r="AG17" s="12">
        <v>5.3829999999999998E-3</v>
      </c>
      <c r="AH17" s="12">
        <v>8.0089500000000005</v>
      </c>
      <c r="AI17" s="12">
        <v>1.3262700000000001</v>
      </c>
      <c r="AJ17" s="12">
        <v>1.4943E-2</v>
      </c>
      <c r="AK17" s="12">
        <v>1.4031800000000001</v>
      </c>
      <c r="AL17" s="12">
        <v>2.5690200000000001</v>
      </c>
      <c r="AM17" s="12">
        <v>1.8069999999999999</v>
      </c>
      <c r="AN17" s="12">
        <v>0.78247199999999995</v>
      </c>
      <c r="AO17" s="12">
        <v>62.265999999999998</v>
      </c>
      <c r="AP17" s="12">
        <v>100</v>
      </c>
      <c r="AQ17" s="12">
        <v>24</v>
      </c>
      <c r="AR17" s="12" t="s">
        <v>292</v>
      </c>
      <c r="AS17" s="12">
        <f t="shared" si="0"/>
        <v>53.83</v>
      </c>
      <c r="AT17" s="12">
        <f t="shared" si="1"/>
        <v>146.97999999999999</v>
      </c>
    </row>
    <row r="18" spans="1:49" x14ac:dyDescent="0.2">
      <c r="A18" s="12" t="s">
        <v>503</v>
      </c>
      <c r="B18" s="12">
        <f t="shared" ref="B18:AQ18" si="2">AVERAGE(B2:B17)</f>
        <v>27.960181249999994</v>
      </c>
      <c r="C18" s="12">
        <f t="shared" si="2"/>
        <v>1.2880199999999997</v>
      </c>
      <c r="D18" s="12">
        <f t="shared" si="2"/>
        <v>0.43083781249999997</v>
      </c>
      <c r="E18" s="12">
        <f t="shared" si="2"/>
        <v>0.15145231250000002</v>
      </c>
      <c r="F18" s="12">
        <f t="shared" si="2"/>
        <v>5.7296437500000005E-2</v>
      </c>
      <c r="G18" s="12">
        <f t="shared" si="2"/>
        <v>10.024048125</v>
      </c>
      <c r="H18" s="12">
        <f t="shared" si="2"/>
        <v>3.3638299999999997</v>
      </c>
      <c r="I18" s="12">
        <f t="shared" si="2"/>
        <v>3.4917999999999998E-2</v>
      </c>
      <c r="J18" s="12">
        <f t="shared" si="2"/>
        <v>1.538386875</v>
      </c>
      <c r="K18" s="12">
        <f t="shared" si="2"/>
        <v>4.6899324999999994</v>
      </c>
      <c r="L18" s="12">
        <f t="shared" si="2"/>
        <v>1.8733412499999997</v>
      </c>
      <c r="M18" s="12">
        <f t="shared" si="2"/>
        <v>1.4665300000000001</v>
      </c>
      <c r="N18" s="12">
        <f t="shared" si="2"/>
        <v>46.351887500000004</v>
      </c>
      <c r="O18" s="12">
        <f t="shared" si="2"/>
        <v>99.23069375</v>
      </c>
      <c r="P18" s="12">
        <f t="shared" si="2"/>
        <v>59.816862499999999</v>
      </c>
      <c r="Q18" s="12">
        <f t="shared" si="2"/>
        <v>0.71866275000000002</v>
      </c>
      <c r="R18" s="12">
        <f t="shared" si="2"/>
        <v>18.940256250000001</v>
      </c>
      <c r="S18" s="12">
        <f t="shared" si="2"/>
        <v>1.7398568750000003</v>
      </c>
      <c r="T18" s="12">
        <f t="shared" si="2"/>
        <v>4.327556875</v>
      </c>
      <c r="U18" s="12">
        <f t="shared" si="2"/>
        <v>4.5087500000000003E-2</v>
      </c>
      <c r="V18" s="12">
        <f t="shared" si="2"/>
        <v>2.5511081249999998</v>
      </c>
      <c r="W18" s="12">
        <f t="shared" si="2"/>
        <v>6.5621612499999999</v>
      </c>
      <c r="X18" s="12">
        <f t="shared" si="2"/>
        <v>2.5252225000000004</v>
      </c>
      <c r="Y18" s="12">
        <f t="shared" si="2"/>
        <v>1.7665737500000001</v>
      </c>
      <c r="Z18" s="12">
        <f t="shared" si="2"/>
        <v>0.17233881249999999</v>
      </c>
      <c r="AA18" s="12">
        <f t="shared" si="2"/>
        <v>6.4999249999999995E-2</v>
      </c>
      <c r="AB18" s="12">
        <f t="shared" si="2"/>
        <v>99.23069375</v>
      </c>
      <c r="AC18" s="12">
        <f t="shared" si="2"/>
        <v>21.417118749999997</v>
      </c>
      <c r="AD18" s="12">
        <f t="shared" si="2"/>
        <v>0.3038074375</v>
      </c>
      <c r="AE18" s="12">
        <f t="shared" si="2"/>
        <v>0.19351250000000003</v>
      </c>
      <c r="AF18" s="12">
        <f t="shared" si="2"/>
        <v>1.4042624999999998E-2</v>
      </c>
      <c r="AG18" s="12">
        <f t="shared" si="2"/>
        <v>5.1793749999999991E-3</v>
      </c>
      <c r="AH18" s="12">
        <f t="shared" si="2"/>
        <v>7.992534375</v>
      </c>
      <c r="AI18" s="12">
        <f t="shared" si="2"/>
        <v>1.2959968750000002</v>
      </c>
      <c r="AJ18" s="12">
        <f t="shared" si="2"/>
        <v>1.3676562499999998E-2</v>
      </c>
      <c r="AK18" s="12">
        <f t="shared" si="2"/>
        <v>1.3618112500000001</v>
      </c>
      <c r="AL18" s="12">
        <f t="shared" si="2"/>
        <v>2.5175393750000001</v>
      </c>
      <c r="AM18" s="12">
        <f t="shared" si="2"/>
        <v>1.7529574999999997</v>
      </c>
      <c r="AN18" s="12">
        <f t="shared" si="2"/>
        <v>0.80683762500000011</v>
      </c>
      <c r="AO18" s="12">
        <f t="shared" si="2"/>
        <v>62.324993749999997</v>
      </c>
      <c r="AP18" s="12">
        <f t="shared" si="2"/>
        <v>100</v>
      </c>
      <c r="AQ18" s="12">
        <f t="shared" si="2"/>
        <v>24</v>
      </c>
      <c r="AS18" s="12">
        <f t="shared" si="0"/>
        <v>51.793749999999989</v>
      </c>
      <c r="AT18" s="12">
        <f t="shared" si="1"/>
        <v>140.42624999999998</v>
      </c>
      <c r="AU18" s="12">
        <f>STDEV(AS2:AS17)</f>
        <v>4.6648356526963148</v>
      </c>
      <c r="AV18" s="12">
        <f>STDEV(AT2:AT17)</f>
        <v>5.8160752803472784</v>
      </c>
    </row>
    <row r="19" spans="1:49" x14ac:dyDescent="0.2">
      <c r="A19" s="12" t="s">
        <v>502</v>
      </c>
      <c r="B19" s="12">
        <f t="shared" ref="B19:AP19" si="3">STDEV(B2:B17)</f>
        <v>0.41275739641061193</v>
      </c>
      <c r="C19" s="12">
        <f t="shared" si="3"/>
        <v>0.15540369828289383</v>
      </c>
      <c r="D19" s="12">
        <f t="shared" si="3"/>
        <v>1.8136137917497762E-2</v>
      </c>
      <c r="E19" s="12">
        <f t="shared" si="3"/>
        <v>6.1593211716741434E-3</v>
      </c>
      <c r="F19" s="12">
        <f t="shared" si="3"/>
        <v>5.0459579991480978E-3</v>
      </c>
      <c r="G19" s="12">
        <f t="shared" si="3"/>
        <v>0.1036557359222504</v>
      </c>
      <c r="H19" s="12">
        <f t="shared" si="3"/>
        <v>0.31321560222951855</v>
      </c>
      <c r="I19" s="12">
        <f t="shared" si="3"/>
        <v>5.7864907845774716E-3</v>
      </c>
      <c r="J19" s="12">
        <f t="shared" si="3"/>
        <v>0.10462673627193322</v>
      </c>
      <c r="K19" s="12">
        <f t="shared" si="3"/>
        <v>0.19087683838887673</v>
      </c>
      <c r="L19" s="12">
        <f t="shared" si="3"/>
        <v>0.11984684192056683</v>
      </c>
      <c r="M19" s="12">
        <f t="shared" si="3"/>
        <v>8.130095940393324E-2</v>
      </c>
      <c r="N19" s="12">
        <f t="shared" si="3"/>
        <v>0.1987255087635548</v>
      </c>
      <c r="O19" s="12">
        <f t="shared" si="3"/>
        <v>0.33588795844001257</v>
      </c>
      <c r="P19" s="12">
        <f t="shared" si="3"/>
        <v>0.88303402114527851</v>
      </c>
      <c r="Q19" s="12">
        <f t="shared" si="3"/>
        <v>3.0252113778489381E-2</v>
      </c>
      <c r="R19" s="12">
        <f t="shared" si="3"/>
        <v>0.1958589695631362</v>
      </c>
      <c r="S19" s="12">
        <f t="shared" si="3"/>
        <v>0.2099197294751376</v>
      </c>
      <c r="T19" s="12">
        <f t="shared" si="3"/>
        <v>0.40295218088037438</v>
      </c>
      <c r="U19" s="12">
        <f t="shared" si="3"/>
        <v>7.4714552799304036E-3</v>
      </c>
      <c r="V19" s="12">
        <f t="shared" si="3"/>
        <v>0.17350313969181269</v>
      </c>
      <c r="W19" s="12">
        <f t="shared" si="3"/>
        <v>0.26707288116105438</v>
      </c>
      <c r="X19" s="12">
        <f t="shared" si="3"/>
        <v>0.16155110475223214</v>
      </c>
      <c r="Y19" s="12">
        <f t="shared" si="3"/>
        <v>9.793712682975067E-2</v>
      </c>
      <c r="Z19" s="12">
        <f t="shared" si="3"/>
        <v>7.0087745787572086E-3</v>
      </c>
      <c r="AA19" s="12">
        <f t="shared" si="3"/>
        <v>5.7243749061942706E-3</v>
      </c>
      <c r="AB19" s="12">
        <f t="shared" si="3"/>
        <v>0.33588795844001257</v>
      </c>
      <c r="AC19" s="12">
        <f t="shared" si="3"/>
        <v>0.28905027525501481</v>
      </c>
      <c r="AD19" s="12">
        <f t="shared" si="3"/>
        <v>3.6984182714540043E-2</v>
      </c>
      <c r="AE19" s="12">
        <f t="shared" si="3"/>
        <v>8.2767917133794444E-3</v>
      </c>
      <c r="AF19" s="12">
        <f t="shared" si="3"/>
        <v>5.8160752803472775E-4</v>
      </c>
      <c r="AG19" s="12">
        <f t="shared" si="3"/>
        <v>4.6648356526963157E-4</v>
      </c>
      <c r="AH19" s="12">
        <f t="shared" si="3"/>
        <v>7.8052363873555908E-2</v>
      </c>
      <c r="AI19" s="12">
        <f t="shared" si="3"/>
        <v>0.12253556826319183</v>
      </c>
      <c r="AJ19" s="12">
        <f t="shared" si="3"/>
        <v>2.2828906228361738E-3</v>
      </c>
      <c r="AK19" s="12">
        <f t="shared" si="3"/>
        <v>9.406444924447635E-2</v>
      </c>
      <c r="AL19" s="12">
        <f t="shared" si="3"/>
        <v>0.10542134789935415</v>
      </c>
      <c r="AM19" s="12">
        <f t="shared" si="3"/>
        <v>0.11085184475987156</v>
      </c>
      <c r="AN19" s="12">
        <f t="shared" si="3"/>
        <v>4.3883305463277629E-2</v>
      </c>
      <c r="AO19" s="12">
        <f t="shared" si="3"/>
        <v>0.13277988536797869</v>
      </c>
      <c r="AP19" s="12">
        <f t="shared" si="3"/>
        <v>0</v>
      </c>
      <c r="AS19" s="17" t="s">
        <v>206</v>
      </c>
      <c r="AT19" s="17" t="s">
        <v>207</v>
      </c>
      <c r="AU19" s="17" t="s">
        <v>693</v>
      </c>
    </row>
    <row r="20" spans="1:49" x14ac:dyDescent="0.2">
      <c r="A20" s="12" t="s">
        <v>501</v>
      </c>
      <c r="B20" s="12">
        <v>15.0151</v>
      </c>
      <c r="C20" s="12">
        <v>48.061599999999999</v>
      </c>
      <c r="D20" s="12">
        <v>0</v>
      </c>
      <c r="E20" s="12">
        <v>7.5742000000000004E-2</v>
      </c>
      <c r="F20" s="12">
        <v>4.0305000000000001E-2</v>
      </c>
      <c r="G20" s="12">
        <v>-7.7600000000000004E-3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33.976599999999998</v>
      </c>
      <c r="O20" s="12">
        <v>97.161600000000007</v>
      </c>
      <c r="P20" s="12">
        <v>32.122700000000002</v>
      </c>
      <c r="Q20" s="12">
        <v>0</v>
      </c>
      <c r="R20" s="12">
        <v>-1.4670000000000001E-2</v>
      </c>
      <c r="S20" s="12">
        <v>64.921700000000001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8.6188000000000001E-2</v>
      </c>
      <c r="AA20" s="12">
        <v>4.5723E-2</v>
      </c>
      <c r="AB20" s="12">
        <v>97.161600000000007</v>
      </c>
      <c r="AC20" s="12">
        <v>16.784099999999999</v>
      </c>
      <c r="AD20" s="12">
        <v>16.5412</v>
      </c>
      <c r="AE20" s="12">
        <v>0</v>
      </c>
      <c r="AF20" s="12">
        <v>1.0248E-2</v>
      </c>
      <c r="AG20" s="12">
        <v>5.3160000000000004E-3</v>
      </c>
      <c r="AH20" s="12">
        <v>-9.0299999999999998E-3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66.668199999999999</v>
      </c>
      <c r="AP20" s="12">
        <v>100</v>
      </c>
      <c r="AQ20" s="12">
        <v>4</v>
      </c>
      <c r="AR20" s="12" t="s">
        <v>292</v>
      </c>
      <c r="AS20" s="17">
        <f>AG20/$AG$18</f>
        <v>1.0263786653795104</v>
      </c>
      <c r="AT20" s="17">
        <f t="shared" ref="AT20:AT38" si="4">AF20/$AF$18</f>
        <v>0.72977808636205854</v>
      </c>
      <c r="AU20" s="17">
        <f t="shared" ref="AU20:AU38" si="5">AS20/AT20</f>
        <v>1.4064257129122701</v>
      </c>
      <c r="AV20" s="12">
        <f t="shared" ref="AV20:AV39" si="6">AG20*10000</f>
        <v>53.160000000000004</v>
      </c>
      <c r="AW20" s="12">
        <f t="shared" ref="AW20:AW39" si="7">AF20*10000</f>
        <v>102.48</v>
      </c>
    </row>
    <row r="21" spans="1:49" x14ac:dyDescent="0.2">
      <c r="A21" s="12" t="s">
        <v>500</v>
      </c>
      <c r="B21" s="12">
        <v>15.355</v>
      </c>
      <c r="C21" s="12">
        <v>48.963999999999999</v>
      </c>
      <c r="D21" s="12">
        <v>0</v>
      </c>
      <c r="E21" s="12">
        <v>9.2284000000000005E-2</v>
      </c>
      <c r="F21" s="12">
        <v>8.9904999999999999E-2</v>
      </c>
      <c r="G21" s="12">
        <v>-3.1E-4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34.695900000000002</v>
      </c>
      <c r="O21" s="12">
        <v>99.196799999999996</v>
      </c>
      <c r="P21" s="12">
        <v>32.849800000000002</v>
      </c>
      <c r="Q21" s="12">
        <v>0</v>
      </c>
      <c r="R21" s="12">
        <v>-5.8E-4</v>
      </c>
      <c r="S21" s="12">
        <v>66.140600000000006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0.10501000000000001</v>
      </c>
      <c r="AA21" s="12">
        <v>0.101991</v>
      </c>
      <c r="AB21" s="12">
        <v>99.196799999999996</v>
      </c>
      <c r="AC21" s="12">
        <v>16.8078</v>
      </c>
      <c r="AD21" s="12">
        <v>16.501999999999999</v>
      </c>
      <c r="AE21" s="12">
        <v>0</v>
      </c>
      <c r="AF21" s="12">
        <v>1.2227E-2</v>
      </c>
      <c r="AG21" s="12">
        <v>1.1612000000000001E-2</v>
      </c>
      <c r="AH21" s="12">
        <v>-3.5E-4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66.666700000000006</v>
      </c>
      <c r="AP21" s="12">
        <v>100</v>
      </c>
      <c r="AQ21" s="12">
        <v>4</v>
      </c>
      <c r="AR21" s="12" t="s">
        <v>292</v>
      </c>
      <c r="AS21" s="17">
        <f>AG21/$AG$18</f>
        <v>2.2419693495836857</v>
      </c>
      <c r="AT21" s="17">
        <f t="shared" si="4"/>
        <v>0.87070615358595715</v>
      </c>
      <c r="AU21" s="17">
        <f t="shared" si="5"/>
        <v>2.5748863038928271</v>
      </c>
      <c r="AV21" s="12">
        <f t="shared" si="6"/>
        <v>116.12</v>
      </c>
      <c r="AW21" s="12">
        <f t="shared" si="7"/>
        <v>122.27</v>
      </c>
    </row>
    <row r="22" spans="1:49" x14ac:dyDescent="0.2">
      <c r="A22" s="12" t="s">
        <v>499</v>
      </c>
      <c r="B22" s="12">
        <v>15.063000000000001</v>
      </c>
      <c r="C22" s="12">
        <v>48.420699999999997</v>
      </c>
      <c r="D22" s="12">
        <v>0</v>
      </c>
      <c r="E22" s="12">
        <v>9.9419999999999994E-2</v>
      </c>
      <c r="F22" s="12">
        <v>2.7314999999999999E-2</v>
      </c>
      <c r="G22" s="12">
        <v>-9.6200000000000001E-3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34.156999999999996</v>
      </c>
      <c r="O22" s="12">
        <v>97.757800000000003</v>
      </c>
      <c r="P22" s="12">
        <v>32.225099999999998</v>
      </c>
      <c r="Q22" s="12">
        <v>0</v>
      </c>
      <c r="R22" s="12">
        <v>-1.8180000000000002E-2</v>
      </c>
      <c r="S22" s="12">
        <v>65.406700000000001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0.11312999999999999</v>
      </c>
      <c r="AA22" s="12">
        <v>3.0987000000000001E-2</v>
      </c>
      <c r="AB22" s="12">
        <v>97.757800000000003</v>
      </c>
      <c r="AC22" s="12">
        <v>16.748799999999999</v>
      </c>
      <c r="AD22" s="12">
        <v>16.576899999999998</v>
      </c>
      <c r="AE22" s="12">
        <v>0</v>
      </c>
      <c r="AF22" s="12">
        <v>1.3381000000000001E-2</v>
      </c>
      <c r="AG22" s="12">
        <v>3.5839999999999999E-3</v>
      </c>
      <c r="AH22" s="12">
        <v>-1.1140000000000001E-2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66.668499999999995</v>
      </c>
      <c r="AP22" s="12">
        <v>100</v>
      </c>
      <c r="AQ22" s="12">
        <v>4</v>
      </c>
      <c r="AR22" s="12" t="s">
        <v>292</v>
      </c>
      <c r="AS22" s="17">
        <f t="shared" ref="AS22:AS38" si="8">AG22/$AG$18</f>
        <v>0.69197538313020401</v>
      </c>
      <c r="AT22" s="17">
        <f t="shared" si="4"/>
        <v>0.95288452123445599</v>
      </c>
      <c r="AU22" s="17">
        <f t="shared" si="5"/>
        <v>0.72619018119189738</v>
      </c>
      <c r="AV22" s="12">
        <f t="shared" si="6"/>
        <v>35.839999999999996</v>
      </c>
      <c r="AW22" s="12">
        <f t="shared" si="7"/>
        <v>133.81</v>
      </c>
    </row>
    <row r="23" spans="1:49" x14ac:dyDescent="0.2">
      <c r="A23" s="12" t="s">
        <v>498</v>
      </c>
      <c r="B23" s="12">
        <v>15.321999999999999</v>
      </c>
      <c r="C23" s="12">
        <v>49.333799999999997</v>
      </c>
      <c r="D23" s="12">
        <v>0</v>
      </c>
      <c r="E23" s="12">
        <v>9.8529000000000005E-2</v>
      </c>
      <c r="F23" s="12">
        <v>9.6118999999999996E-2</v>
      </c>
      <c r="G23" s="12">
        <v>-5.5100000000000001E-3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34.7851</v>
      </c>
      <c r="O23" s="12">
        <v>99.630099999999999</v>
      </c>
      <c r="P23" s="12">
        <v>32.779200000000003</v>
      </c>
      <c r="Q23" s="12">
        <v>0</v>
      </c>
      <c r="R23" s="12">
        <v>-1.0410000000000001E-2</v>
      </c>
      <c r="S23" s="12">
        <v>66.640199999999993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0.11211699999999999</v>
      </c>
      <c r="AA23" s="12">
        <v>0.109041</v>
      </c>
      <c r="AB23" s="12">
        <v>99.630099999999999</v>
      </c>
      <c r="AC23" s="12">
        <v>16.728899999999999</v>
      </c>
      <c r="AD23" s="12">
        <v>16.584299999999999</v>
      </c>
      <c r="AE23" s="12">
        <v>0</v>
      </c>
      <c r="AF23" s="12">
        <v>1.3021E-2</v>
      </c>
      <c r="AG23" s="12">
        <v>1.2383E-2</v>
      </c>
      <c r="AH23" s="12">
        <v>-6.2599999999999999E-3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66.667699999999996</v>
      </c>
      <c r="AP23" s="12">
        <v>100</v>
      </c>
      <c r="AQ23" s="12">
        <v>4</v>
      </c>
      <c r="AR23" s="12" t="s">
        <v>292</v>
      </c>
      <c r="AS23" s="17">
        <f t="shared" si="8"/>
        <v>2.3908290092916622</v>
      </c>
      <c r="AT23" s="17">
        <f t="shared" si="4"/>
        <v>0.92724828869246323</v>
      </c>
      <c r="AU23" s="17">
        <f t="shared" si="5"/>
        <v>2.5784129649492606</v>
      </c>
      <c r="AV23" s="12">
        <f t="shared" si="6"/>
        <v>123.83</v>
      </c>
      <c r="AW23" s="12">
        <f t="shared" si="7"/>
        <v>130.21</v>
      </c>
    </row>
    <row r="24" spans="1:49" x14ac:dyDescent="0.2">
      <c r="A24" s="12" t="s">
        <v>497</v>
      </c>
      <c r="B24" s="12">
        <v>15.171900000000001</v>
      </c>
      <c r="C24" s="12">
        <v>48.910499999999999</v>
      </c>
      <c r="D24" s="12">
        <v>0</v>
      </c>
      <c r="E24" s="12">
        <v>0.12645600000000001</v>
      </c>
      <c r="F24" s="12">
        <v>4.0064000000000002E-2</v>
      </c>
      <c r="G24" s="12">
        <v>-4.6499999999999996E-3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34.462800000000001</v>
      </c>
      <c r="O24" s="12">
        <v>98.707099999999997</v>
      </c>
      <c r="P24" s="12">
        <v>32.458199999999998</v>
      </c>
      <c r="Q24" s="12">
        <v>0</v>
      </c>
      <c r="R24" s="12">
        <v>-8.7899999999999992E-3</v>
      </c>
      <c r="S24" s="12">
        <v>66.068299999999994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0.143896</v>
      </c>
      <c r="AA24" s="12">
        <v>4.5449999999999997E-2</v>
      </c>
      <c r="AB24" s="12">
        <v>98.707099999999997</v>
      </c>
      <c r="AC24" s="12">
        <v>16.72</v>
      </c>
      <c r="AD24" s="12">
        <v>16.595700000000001</v>
      </c>
      <c r="AE24" s="12">
        <v>0</v>
      </c>
      <c r="AF24" s="12">
        <v>1.6868000000000001E-2</v>
      </c>
      <c r="AG24" s="12">
        <v>5.2100000000000002E-3</v>
      </c>
      <c r="AH24" s="12">
        <v>-5.3400000000000001E-3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66.667599999999993</v>
      </c>
      <c r="AP24" s="12">
        <v>100</v>
      </c>
      <c r="AQ24" s="12">
        <v>4</v>
      </c>
      <c r="AR24" s="12" t="s">
        <v>292</v>
      </c>
      <c r="AS24" s="17">
        <f t="shared" si="8"/>
        <v>1.0059128755882709</v>
      </c>
      <c r="AT24" s="17">
        <f t="shared" si="4"/>
        <v>1.2011999181064796</v>
      </c>
      <c r="AU24" s="17">
        <f t="shared" si="5"/>
        <v>0.83742336344307211</v>
      </c>
      <c r="AV24" s="12">
        <f t="shared" si="6"/>
        <v>52.1</v>
      </c>
      <c r="AW24" s="12">
        <f t="shared" si="7"/>
        <v>168.68</v>
      </c>
    </row>
    <row r="25" spans="1:49" x14ac:dyDescent="0.2">
      <c r="A25" s="12" t="s">
        <v>496</v>
      </c>
      <c r="B25" s="12">
        <v>15.0235</v>
      </c>
      <c r="C25" s="12">
        <v>48.416600000000003</v>
      </c>
      <c r="D25" s="12">
        <v>0</v>
      </c>
      <c r="E25" s="12">
        <v>0.242807</v>
      </c>
      <c r="F25" s="12">
        <v>7.1152999999999994E-2</v>
      </c>
      <c r="G25" s="12">
        <v>1.2892000000000001E-2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34.156199999999998</v>
      </c>
      <c r="O25" s="12">
        <v>97.923199999999994</v>
      </c>
      <c r="P25" s="12">
        <v>32.140700000000002</v>
      </c>
      <c r="Q25" s="12">
        <v>0</v>
      </c>
      <c r="R25" s="12">
        <v>2.436E-2</v>
      </c>
      <c r="S25" s="12">
        <v>65.401200000000003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0.27629199999999998</v>
      </c>
      <c r="AA25" s="12">
        <v>8.0718999999999999E-2</v>
      </c>
      <c r="AB25" s="12">
        <v>97.923199999999994</v>
      </c>
      <c r="AC25" s="12">
        <v>16.7041</v>
      </c>
      <c r="AD25" s="12">
        <v>16.5747</v>
      </c>
      <c r="AE25" s="12">
        <v>0</v>
      </c>
      <c r="AF25" s="12">
        <v>3.2676999999999998E-2</v>
      </c>
      <c r="AG25" s="12">
        <v>9.3349999999999995E-3</v>
      </c>
      <c r="AH25" s="12">
        <v>1.4921E-2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66.664199999999994</v>
      </c>
      <c r="AP25" s="12">
        <v>100</v>
      </c>
      <c r="AQ25" s="12">
        <v>4</v>
      </c>
      <c r="AR25" s="12" t="s">
        <v>292</v>
      </c>
      <c r="AS25" s="17">
        <f t="shared" si="8"/>
        <v>1.8023410160492339</v>
      </c>
      <c r="AT25" s="17">
        <f t="shared" si="4"/>
        <v>2.3269865854852636</v>
      </c>
      <c r="AU25" s="17">
        <f t="shared" si="5"/>
        <v>0.77453863605895201</v>
      </c>
      <c r="AV25" s="12">
        <f t="shared" si="6"/>
        <v>93.35</v>
      </c>
      <c r="AW25" s="12">
        <f t="shared" si="7"/>
        <v>326.77</v>
      </c>
    </row>
    <row r="26" spans="1:49" x14ac:dyDescent="0.2">
      <c r="A26" s="12" t="s">
        <v>495</v>
      </c>
      <c r="B26" s="12">
        <v>14.974500000000001</v>
      </c>
      <c r="C26" s="12">
        <v>48.665999999999997</v>
      </c>
      <c r="D26" s="12">
        <v>0</v>
      </c>
      <c r="E26" s="12">
        <v>8.6302000000000004E-2</v>
      </c>
      <c r="F26" s="12">
        <v>5.9847999999999998E-2</v>
      </c>
      <c r="G26" s="12">
        <v>-1.098E-2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34.143500000000003</v>
      </c>
      <c r="O26" s="12">
        <v>97.919200000000004</v>
      </c>
      <c r="P26" s="12">
        <v>32.035800000000002</v>
      </c>
      <c r="Q26" s="12">
        <v>0</v>
      </c>
      <c r="R26" s="12">
        <v>-2.0750000000000001E-2</v>
      </c>
      <c r="S26" s="12">
        <v>65.738100000000003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9.8204E-2</v>
      </c>
      <c r="AA26" s="12">
        <v>6.7893999999999996E-2</v>
      </c>
      <c r="AB26" s="12">
        <v>97.919200000000004</v>
      </c>
      <c r="AC26" s="12">
        <v>16.657</v>
      </c>
      <c r="AD26" s="12">
        <v>16.6675</v>
      </c>
      <c r="AE26" s="12">
        <v>0</v>
      </c>
      <c r="AF26" s="12">
        <v>1.162E-2</v>
      </c>
      <c r="AG26" s="12">
        <v>7.8549999999999991E-3</v>
      </c>
      <c r="AH26" s="12">
        <v>-1.272E-2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66.668800000000005</v>
      </c>
      <c r="AP26" s="12">
        <v>100</v>
      </c>
      <c r="AQ26" s="12">
        <v>4</v>
      </c>
      <c r="AR26" s="12" t="s">
        <v>292</v>
      </c>
      <c r="AS26" s="17">
        <f t="shared" si="8"/>
        <v>1.5165922529262701</v>
      </c>
      <c r="AT26" s="17">
        <f t="shared" si="4"/>
        <v>0.82748061704987508</v>
      </c>
      <c r="AU26" s="17">
        <f t="shared" si="5"/>
        <v>1.8327828128871566</v>
      </c>
      <c r="AV26" s="12">
        <f t="shared" si="6"/>
        <v>78.55</v>
      </c>
      <c r="AW26" s="12">
        <f t="shared" si="7"/>
        <v>116.2</v>
      </c>
    </row>
    <row r="27" spans="1:49" x14ac:dyDescent="0.2">
      <c r="A27" s="12" t="s">
        <v>494</v>
      </c>
      <c r="B27" s="12">
        <v>14.895899999999999</v>
      </c>
      <c r="C27" s="12">
        <v>48.639400000000002</v>
      </c>
      <c r="D27" s="12">
        <v>0</v>
      </c>
      <c r="E27" s="12">
        <v>7.6494999999999994E-2</v>
      </c>
      <c r="F27" s="12">
        <v>8.1744999999999998E-2</v>
      </c>
      <c r="G27" s="12">
        <v>7.1209999999999997E-3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34.0623</v>
      </c>
      <c r="O27" s="12">
        <v>97.763000000000005</v>
      </c>
      <c r="P27" s="12">
        <v>31.867599999999999</v>
      </c>
      <c r="Q27" s="12">
        <v>0</v>
      </c>
      <c r="R27" s="12">
        <v>1.3455E-2</v>
      </c>
      <c r="S27" s="12">
        <v>65.702100000000002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8.7043999999999996E-2</v>
      </c>
      <c r="AA27" s="12">
        <v>9.2734999999999998E-2</v>
      </c>
      <c r="AB27" s="12">
        <v>97.763000000000005</v>
      </c>
      <c r="AC27" s="12">
        <v>16.6082</v>
      </c>
      <c r="AD27" s="12">
        <v>16.697199999999999</v>
      </c>
      <c r="AE27" s="12">
        <v>0</v>
      </c>
      <c r="AF27" s="12">
        <v>1.0323000000000001E-2</v>
      </c>
      <c r="AG27" s="12">
        <v>1.0754E-2</v>
      </c>
      <c r="AH27" s="12">
        <v>8.2640000000000005E-3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66.665300000000002</v>
      </c>
      <c r="AP27" s="12">
        <v>100</v>
      </c>
      <c r="AQ27" s="12">
        <v>4</v>
      </c>
      <c r="AR27" s="12" t="s">
        <v>292</v>
      </c>
      <c r="AS27" s="17">
        <f t="shared" si="8"/>
        <v>2.0763122963678051</v>
      </c>
      <c r="AT27" s="17">
        <f t="shared" si="4"/>
        <v>0.73511896814164035</v>
      </c>
      <c r="AU27" s="17">
        <f t="shared" si="5"/>
        <v>2.8244575182390723</v>
      </c>
      <c r="AV27" s="12">
        <f t="shared" si="6"/>
        <v>107.53999999999999</v>
      </c>
      <c r="AW27" s="12">
        <f t="shared" si="7"/>
        <v>103.23</v>
      </c>
    </row>
    <row r="28" spans="1:49" x14ac:dyDescent="0.2">
      <c r="A28" s="12" t="s">
        <v>493</v>
      </c>
      <c r="B28" s="12">
        <v>15.0905</v>
      </c>
      <c r="C28" s="12">
        <v>48.626100000000001</v>
      </c>
      <c r="D28" s="12">
        <v>0</v>
      </c>
      <c r="E28" s="12">
        <v>0.152641</v>
      </c>
      <c r="F28" s="12">
        <v>9.5496999999999999E-2</v>
      </c>
      <c r="G28" s="12">
        <v>-1.2199999999999999E-3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34.284300000000002</v>
      </c>
      <c r="O28" s="12">
        <v>98.247799999999998</v>
      </c>
      <c r="P28" s="12">
        <v>32.283999999999999</v>
      </c>
      <c r="Q28" s="12">
        <v>0</v>
      </c>
      <c r="R28" s="12">
        <v>-2.3E-3</v>
      </c>
      <c r="S28" s="12">
        <v>65.684100000000001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0.17369200000000001</v>
      </c>
      <c r="AA28" s="12">
        <v>0.108336</v>
      </c>
      <c r="AB28" s="12">
        <v>98.247799999999998</v>
      </c>
      <c r="AC28" s="12">
        <v>16.7166</v>
      </c>
      <c r="AD28" s="12">
        <v>16.584900000000001</v>
      </c>
      <c r="AE28" s="12">
        <v>0</v>
      </c>
      <c r="AF28" s="12">
        <v>2.0466999999999999E-2</v>
      </c>
      <c r="AG28" s="12">
        <v>1.2482E-2</v>
      </c>
      <c r="AH28" s="12">
        <v>-1.4E-3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66.666899999999998</v>
      </c>
      <c r="AP28" s="12">
        <v>100</v>
      </c>
      <c r="AQ28" s="12">
        <v>4</v>
      </c>
      <c r="AR28" s="12" t="s">
        <v>292</v>
      </c>
      <c r="AS28" s="17">
        <f t="shared" si="8"/>
        <v>2.4099432846627251</v>
      </c>
      <c r="AT28" s="17">
        <f t="shared" si="4"/>
        <v>1.4574910317693452</v>
      </c>
      <c r="AU28" s="17">
        <f t="shared" si="5"/>
        <v>1.6534875564463232</v>
      </c>
      <c r="AV28" s="12">
        <f t="shared" si="6"/>
        <v>124.82000000000001</v>
      </c>
      <c r="AW28" s="12">
        <f t="shared" si="7"/>
        <v>204.67</v>
      </c>
    </row>
    <row r="29" spans="1:49" x14ac:dyDescent="0.2">
      <c r="A29" s="12" t="s">
        <v>492</v>
      </c>
      <c r="B29" s="12">
        <v>14.975300000000001</v>
      </c>
      <c r="C29" s="12">
        <v>48.116999999999997</v>
      </c>
      <c r="D29" s="12">
        <v>0</v>
      </c>
      <c r="E29" s="12">
        <v>0.123838</v>
      </c>
      <c r="F29" s="12">
        <v>3.1008000000000001E-2</v>
      </c>
      <c r="G29" s="12">
        <v>-1.1E-4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33.962800000000001</v>
      </c>
      <c r="O29" s="12">
        <v>97.209800000000001</v>
      </c>
      <c r="P29" s="12">
        <v>32.037500000000001</v>
      </c>
      <c r="Q29" s="12">
        <v>0</v>
      </c>
      <c r="R29" s="12">
        <v>-2.1000000000000001E-4</v>
      </c>
      <c r="S29" s="12">
        <v>64.996399999999994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0.14091699999999999</v>
      </c>
      <c r="AA29" s="12">
        <v>3.5177E-2</v>
      </c>
      <c r="AB29" s="12">
        <v>97.209800000000001</v>
      </c>
      <c r="AC29" s="12">
        <v>16.745999999999999</v>
      </c>
      <c r="AD29" s="12">
        <v>16.566600000000001</v>
      </c>
      <c r="AE29" s="12">
        <v>0</v>
      </c>
      <c r="AF29" s="12">
        <v>1.6761999999999999E-2</v>
      </c>
      <c r="AG29" s="12">
        <v>4.091E-3</v>
      </c>
      <c r="AH29" s="12">
        <v>-1.2999999999999999E-4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66.666700000000006</v>
      </c>
      <c r="AP29" s="12">
        <v>100</v>
      </c>
      <c r="AQ29" s="12">
        <v>4</v>
      </c>
      <c r="AR29" s="12" t="s">
        <v>292</v>
      </c>
      <c r="AS29" s="17">
        <f t="shared" si="8"/>
        <v>0.78986364184867874</v>
      </c>
      <c r="AT29" s="17">
        <f t="shared" si="4"/>
        <v>1.1936514718580038</v>
      </c>
      <c r="AU29" s="17">
        <f t="shared" si="5"/>
        <v>0.66172049419015044</v>
      </c>
      <c r="AV29" s="12">
        <f t="shared" si="6"/>
        <v>40.910000000000004</v>
      </c>
      <c r="AW29" s="12">
        <f t="shared" si="7"/>
        <v>167.62</v>
      </c>
    </row>
    <row r="30" spans="1:49" x14ac:dyDescent="0.2">
      <c r="A30" s="12" t="s">
        <v>491</v>
      </c>
      <c r="B30" s="12">
        <v>14.987299999999999</v>
      </c>
      <c r="C30" s="12">
        <v>47.063400000000001</v>
      </c>
      <c r="D30" s="12">
        <v>0</v>
      </c>
      <c r="E30" s="12">
        <v>6.5532999999999994E-2</v>
      </c>
      <c r="F30" s="12">
        <v>9.8205000000000001E-2</v>
      </c>
      <c r="G30" s="12">
        <v>0.181758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33.7697</v>
      </c>
      <c r="O30" s="12">
        <v>96.165899999999993</v>
      </c>
      <c r="P30" s="12">
        <v>32.063200000000002</v>
      </c>
      <c r="Q30" s="12">
        <v>0</v>
      </c>
      <c r="R30" s="12">
        <v>0.34342800000000001</v>
      </c>
      <c r="S30" s="12">
        <v>63.573300000000003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7.4570999999999998E-2</v>
      </c>
      <c r="AA30" s="12">
        <v>0.11140700000000001</v>
      </c>
      <c r="AB30" s="12">
        <v>96.165899999999993</v>
      </c>
      <c r="AC30" s="12">
        <v>16.846299999999999</v>
      </c>
      <c r="AD30" s="12">
        <v>16.2879</v>
      </c>
      <c r="AE30" s="12">
        <v>0</v>
      </c>
      <c r="AF30" s="12">
        <v>8.9160000000000003E-3</v>
      </c>
      <c r="AG30" s="12">
        <v>1.3025E-2</v>
      </c>
      <c r="AH30" s="12">
        <v>0.21266199999999999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66.631200000000007</v>
      </c>
      <c r="AP30" s="12">
        <v>100</v>
      </c>
      <c r="AQ30" s="12">
        <v>4</v>
      </c>
      <c r="AR30" s="12" t="s">
        <v>292</v>
      </c>
      <c r="AS30" s="17">
        <f t="shared" si="8"/>
        <v>2.5147821889706776</v>
      </c>
      <c r="AT30" s="17">
        <f t="shared" si="4"/>
        <v>0.63492402595668562</v>
      </c>
      <c r="AU30" s="17">
        <f t="shared" si="5"/>
        <v>3.9607607936736597</v>
      </c>
      <c r="AV30" s="12">
        <f t="shared" si="6"/>
        <v>130.25</v>
      </c>
      <c r="AW30" s="12">
        <f t="shared" si="7"/>
        <v>89.16</v>
      </c>
    </row>
    <row r="31" spans="1:49" x14ac:dyDescent="0.2">
      <c r="A31" s="12" t="s">
        <v>490</v>
      </c>
      <c r="B31" s="12">
        <v>14.8406</v>
      </c>
      <c r="C31" s="12">
        <v>48.231499999999997</v>
      </c>
      <c r="D31" s="12">
        <v>0</v>
      </c>
      <c r="E31" s="12">
        <v>6.0127E-2</v>
      </c>
      <c r="F31" s="12">
        <v>7.5982999999999995E-2</v>
      </c>
      <c r="G31" s="12">
        <v>3.7699999999999999E-3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33.850200000000001</v>
      </c>
      <c r="O31" s="12">
        <v>97.062100000000001</v>
      </c>
      <c r="P31" s="12">
        <v>31.749300000000002</v>
      </c>
      <c r="Q31" s="12">
        <v>0</v>
      </c>
      <c r="R31" s="12">
        <v>7.123E-3</v>
      </c>
      <c r="S31" s="12">
        <v>65.1511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6.8418000000000007E-2</v>
      </c>
      <c r="AA31" s="12">
        <v>8.6196999999999996E-2</v>
      </c>
      <c r="AB31" s="12">
        <v>97.062100000000001</v>
      </c>
      <c r="AC31" s="12">
        <v>16.650400000000001</v>
      </c>
      <c r="AD31" s="12">
        <v>16.661100000000001</v>
      </c>
      <c r="AE31" s="12">
        <v>0</v>
      </c>
      <c r="AF31" s="12">
        <v>8.1650000000000004E-3</v>
      </c>
      <c r="AG31" s="12">
        <v>1.0059E-2</v>
      </c>
      <c r="AH31" s="12">
        <v>4.4029999999999998E-3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66.665899999999993</v>
      </c>
      <c r="AP31" s="12">
        <v>100</v>
      </c>
      <c r="AQ31" s="12">
        <v>4</v>
      </c>
      <c r="AR31" s="12" t="s">
        <v>292</v>
      </c>
      <c r="AS31" s="17">
        <f t="shared" si="8"/>
        <v>1.9421262217931705</v>
      </c>
      <c r="AT31" s="17">
        <f t="shared" si="4"/>
        <v>0.5814439964038064</v>
      </c>
      <c r="AU31" s="17">
        <f t="shared" si="5"/>
        <v>3.340177616081851</v>
      </c>
      <c r="AV31" s="12">
        <f t="shared" si="6"/>
        <v>100.59</v>
      </c>
      <c r="AW31" s="12">
        <f t="shared" si="7"/>
        <v>81.650000000000006</v>
      </c>
    </row>
    <row r="32" spans="1:49" x14ac:dyDescent="0.2">
      <c r="A32" s="12" t="s">
        <v>489</v>
      </c>
      <c r="B32" s="12">
        <v>14.9916</v>
      </c>
      <c r="C32" s="12">
        <v>48.5702</v>
      </c>
      <c r="D32" s="12">
        <v>0</v>
      </c>
      <c r="E32" s="12">
        <v>0.199934</v>
      </c>
      <c r="F32" s="12">
        <v>0.142205</v>
      </c>
      <c r="G32" s="12">
        <v>4.7260000000000002E-3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34.170099999999998</v>
      </c>
      <c r="O32" s="12">
        <v>98.078800000000001</v>
      </c>
      <c r="P32" s="12">
        <v>32.072400000000002</v>
      </c>
      <c r="Q32" s="12">
        <v>0</v>
      </c>
      <c r="R32" s="12">
        <v>8.9309999999999997E-3</v>
      </c>
      <c r="S32" s="12">
        <v>65.608699999999999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0.22750600000000001</v>
      </c>
      <c r="AA32" s="12">
        <v>0.16132299999999999</v>
      </c>
      <c r="AB32" s="12">
        <v>98.078800000000001</v>
      </c>
      <c r="AC32" s="12">
        <v>16.662299999999998</v>
      </c>
      <c r="AD32" s="12">
        <v>16.620999999999999</v>
      </c>
      <c r="AE32" s="12">
        <v>0</v>
      </c>
      <c r="AF32" s="12">
        <v>2.6897000000000001E-2</v>
      </c>
      <c r="AG32" s="12">
        <v>1.8648999999999999E-2</v>
      </c>
      <c r="AH32" s="12">
        <v>5.4679999999999998E-3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66.665800000000004</v>
      </c>
      <c r="AP32" s="12">
        <v>100</v>
      </c>
      <c r="AQ32" s="12">
        <v>4</v>
      </c>
      <c r="AR32" s="12" t="s">
        <v>292</v>
      </c>
      <c r="AS32" s="17">
        <f t="shared" si="8"/>
        <v>3.6006274888379393</v>
      </c>
      <c r="AT32" s="17">
        <f t="shared" si="4"/>
        <v>1.9153826296721592</v>
      </c>
      <c r="AU32" s="17">
        <f t="shared" si="5"/>
        <v>1.8798476257739845</v>
      </c>
      <c r="AV32" s="12">
        <f t="shared" si="6"/>
        <v>186.48999999999998</v>
      </c>
      <c r="AW32" s="12">
        <f t="shared" si="7"/>
        <v>268.97000000000003</v>
      </c>
    </row>
    <row r="33" spans="1:51" x14ac:dyDescent="0.2">
      <c r="A33" s="12" t="s">
        <v>488</v>
      </c>
      <c r="B33" s="12">
        <v>14.785600000000001</v>
      </c>
      <c r="C33" s="12">
        <v>48.004800000000003</v>
      </c>
      <c r="D33" s="12">
        <v>0</v>
      </c>
      <c r="E33" s="12">
        <v>7.8903000000000001E-2</v>
      </c>
      <c r="F33" s="12">
        <v>9.4656000000000004E-2</v>
      </c>
      <c r="G33" s="12">
        <v>5.953E-3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33.715000000000003</v>
      </c>
      <c r="O33" s="12">
        <v>96.684899999999999</v>
      </c>
      <c r="P33" s="12">
        <v>31.631599999999999</v>
      </c>
      <c r="Q33" s="12">
        <v>0</v>
      </c>
      <c r="R33" s="12">
        <v>1.1247E-2</v>
      </c>
      <c r="S33" s="12">
        <v>64.844800000000006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8.9785000000000004E-2</v>
      </c>
      <c r="AA33" s="12">
        <v>0.10738200000000001</v>
      </c>
      <c r="AB33" s="12">
        <v>96.684899999999999</v>
      </c>
      <c r="AC33" s="12">
        <v>16.655000000000001</v>
      </c>
      <c r="AD33" s="12">
        <v>16.649100000000001</v>
      </c>
      <c r="AE33" s="12">
        <v>0</v>
      </c>
      <c r="AF33" s="12">
        <v>1.0758E-2</v>
      </c>
      <c r="AG33" s="12">
        <v>1.2581E-2</v>
      </c>
      <c r="AH33" s="12">
        <v>6.9800000000000001E-3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66.665499999999994</v>
      </c>
      <c r="AP33" s="12">
        <v>100</v>
      </c>
      <c r="AQ33" s="12">
        <v>4</v>
      </c>
      <c r="AR33" s="12" t="s">
        <v>292</v>
      </c>
      <c r="AS33" s="17">
        <f t="shared" si="8"/>
        <v>2.4290575600337885</v>
      </c>
      <c r="AT33" s="17">
        <f t="shared" si="4"/>
        <v>0.76609608246321481</v>
      </c>
      <c r="AU33" s="17">
        <f t="shared" si="5"/>
        <v>3.1706957072847621</v>
      </c>
      <c r="AV33" s="12">
        <f t="shared" si="6"/>
        <v>125.81</v>
      </c>
      <c r="AW33" s="12">
        <f t="shared" si="7"/>
        <v>107.58</v>
      </c>
    </row>
    <row r="34" spans="1:51" x14ac:dyDescent="0.2">
      <c r="A34" s="12" t="s">
        <v>487</v>
      </c>
      <c r="B34" s="12">
        <v>14.522500000000001</v>
      </c>
      <c r="C34" s="12">
        <v>48.874200000000002</v>
      </c>
      <c r="D34" s="12">
        <v>0</v>
      </c>
      <c r="E34" s="12">
        <v>0.28965200000000002</v>
      </c>
      <c r="F34" s="12">
        <v>0.114842</v>
      </c>
      <c r="G34" s="12">
        <v>-5.8500000000000002E-3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33.741599999999998</v>
      </c>
      <c r="O34" s="12">
        <v>97.537000000000006</v>
      </c>
      <c r="P34" s="12">
        <v>31.0688</v>
      </c>
      <c r="Q34" s="12">
        <v>0</v>
      </c>
      <c r="R34" s="12">
        <v>-1.1050000000000001E-2</v>
      </c>
      <c r="S34" s="12">
        <v>66.019300000000001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0.32959699999999997</v>
      </c>
      <c r="AA34" s="12">
        <v>0.13028000000000001</v>
      </c>
      <c r="AB34" s="12">
        <v>97.537000000000006</v>
      </c>
      <c r="AC34" s="12">
        <v>16.346399999999999</v>
      </c>
      <c r="AD34" s="12">
        <v>16.937899999999999</v>
      </c>
      <c r="AE34" s="12">
        <v>0</v>
      </c>
      <c r="AF34" s="12">
        <v>3.9462999999999998E-2</v>
      </c>
      <c r="AG34" s="12">
        <v>1.5252E-2</v>
      </c>
      <c r="AH34" s="12">
        <v>-6.8500000000000002E-3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66.6678</v>
      </c>
      <c r="AP34" s="12">
        <v>100</v>
      </c>
      <c r="AQ34" s="12">
        <v>4</v>
      </c>
      <c r="AR34" s="12" t="s">
        <v>292</v>
      </c>
      <c r="AS34" s="17">
        <f t="shared" si="8"/>
        <v>2.9447568480752992</v>
      </c>
      <c r="AT34" s="17">
        <f t="shared" si="4"/>
        <v>2.8102295689018262</v>
      </c>
      <c r="AU34" s="17">
        <f t="shared" si="5"/>
        <v>1.0478705656869318</v>
      </c>
      <c r="AV34" s="12">
        <f t="shared" si="6"/>
        <v>152.52000000000001</v>
      </c>
      <c r="AW34" s="12">
        <f t="shared" si="7"/>
        <v>394.63</v>
      </c>
    </row>
    <row r="35" spans="1:51" x14ac:dyDescent="0.2">
      <c r="A35" s="12" t="s">
        <v>486</v>
      </c>
      <c r="B35" s="12">
        <v>15.170400000000001</v>
      </c>
      <c r="C35" s="12">
        <v>48.796999999999997</v>
      </c>
      <c r="D35" s="12">
        <v>0</v>
      </c>
      <c r="E35" s="12">
        <v>0.17919099999999999</v>
      </c>
      <c r="F35" s="12">
        <v>0.107908</v>
      </c>
      <c r="G35" s="12">
        <v>0.15893099999999999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34.583100000000002</v>
      </c>
      <c r="O35" s="12">
        <v>98.996499999999997</v>
      </c>
      <c r="P35" s="12">
        <v>32.454900000000002</v>
      </c>
      <c r="Q35" s="12">
        <v>0</v>
      </c>
      <c r="R35" s="12">
        <v>0.30029800000000001</v>
      </c>
      <c r="S35" s="12">
        <v>65.915000000000006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0.203903</v>
      </c>
      <c r="AA35" s="12">
        <v>0.122415</v>
      </c>
      <c r="AB35" s="12">
        <v>98.996499999999997</v>
      </c>
      <c r="AC35" s="12">
        <v>16.6523</v>
      </c>
      <c r="AD35" s="12">
        <v>16.491900000000001</v>
      </c>
      <c r="AE35" s="12">
        <v>0</v>
      </c>
      <c r="AF35" s="12">
        <v>2.3807999999999999E-2</v>
      </c>
      <c r="AG35" s="12">
        <v>1.3976000000000001E-2</v>
      </c>
      <c r="AH35" s="12">
        <v>0.18159500000000001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66.636399999999995</v>
      </c>
      <c r="AP35" s="12">
        <v>100</v>
      </c>
      <c r="AQ35" s="12">
        <v>4</v>
      </c>
      <c r="AR35" s="12" t="s">
        <v>292</v>
      </c>
      <c r="AS35" s="17">
        <f t="shared" si="8"/>
        <v>2.6983950766260412</v>
      </c>
      <c r="AT35" s="17">
        <f t="shared" si="4"/>
        <v>1.6954095121104495</v>
      </c>
      <c r="AU35" s="17">
        <f t="shared" si="5"/>
        <v>1.5915889685360283</v>
      </c>
      <c r="AV35" s="12">
        <f t="shared" si="6"/>
        <v>139.76000000000002</v>
      </c>
      <c r="AW35" s="12">
        <f t="shared" si="7"/>
        <v>238.07999999999998</v>
      </c>
    </row>
    <row r="36" spans="1:51" x14ac:dyDescent="0.2">
      <c r="A36" s="12" t="s">
        <v>485</v>
      </c>
      <c r="B36" s="12">
        <v>14.946300000000001</v>
      </c>
      <c r="C36" s="12">
        <v>48.2483</v>
      </c>
      <c r="D36" s="12">
        <v>0</v>
      </c>
      <c r="E36" s="12">
        <v>0.143293</v>
      </c>
      <c r="F36" s="12">
        <v>2.7983999999999998E-2</v>
      </c>
      <c r="G36" s="12">
        <v>1.0039999999999999E-3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33.979100000000003</v>
      </c>
      <c r="O36" s="12">
        <v>97.346000000000004</v>
      </c>
      <c r="P36" s="12">
        <v>31.9755</v>
      </c>
      <c r="Q36" s="12">
        <v>0</v>
      </c>
      <c r="R36" s="12">
        <v>1.897E-3</v>
      </c>
      <c r="S36" s="12">
        <v>65.1738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0.16305500000000001</v>
      </c>
      <c r="AA36" s="12">
        <v>3.1746000000000003E-2</v>
      </c>
      <c r="AB36" s="12">
        <v>97.346000000000004</v>
      </c>
      <c r="AC36" s="12">
        <v>16.705500000000001</v>
      </c>
      <c r="AD36" s="12">
        <v>16.6038</v>
      </c>
      <c r="AE36" s="12">
        <v>0</v>
      </c>
      <c r="AF36" s="12">
        <v>1.9386E-2</v>
      </c>
      <c r="AG36" s="12">
        <v>3.6909999999999998E-3</v>
      </c>
      <c r="AH36" s="12">
        <v>1.168E-3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66.666499999999999</v>
      </c>
      <c r="AP36" s="12">
        <v>100</v>
      </c>
      <c r="AQ36" s="12">
        <v>4</v>
      </c>
      <c r="AR36" s="12" t="s">
        <v>292</v>
      </c>
      <c r="AS36" s="17">
        <f t="shared" si="8"/>
        <v>0.71263424641003992</v>
      </c>
      <c r="AT36" s="17">
        <f t="shared" si="4"/>
        <v>1.3805111223863062</v>
      </c>
      <c r="AU36" s="17">
        <f t="shared" si="5"/>
        <v>0.51621043456586113</v>
      </c>
      <c r="AV36" s="12">
        <f t="shared" si="6"/>
        <v>36.909999999999997</v>
      </c>
      <c r="AW36" s="12">
        <f t="shared" si="7"/>
        <v>193.86</v>
      </c>
    </row>
    <row r="37" spans="1:51" x14ac:dyDescent="0.2">
      <c r="A37" s="12" t="s">
        <v>484</v>
      </c>
      <c r="B37" s="12">
        <v>15.010400000000001</v>
      </c>
      <c r="C37" s="12">
        <v>48.387</v>
      </c>
      <c r="D37" s="12">
        <v>0</v>
      </c>
      <c r="E37" s="12">
        <v>8.3253999999999995E-2</v>
      </c>
      <c r="F37" s="12">
        <v>4.3632999999999998E-2</v>
      </c>
      <c r="G37" s="12">
        <v>8.763E-3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34.101500000000001</v>
      </c>
      <c r="O37" s="12">
        <v>97.634500000000003</v>
      </c>
      <c r="P37" s="12">
        <v>32.112499999999997</v>
      </c>
      <c r="Q37" s="12">
        <v>0</v>
      </c>
      <c r="R37" s="12">
        <v>1.6556999999999999E-2</v>
      </c>
      <c r="S37" s="12">
        <v>65.361199999999997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9.4736000000000001E-2</v>
      </c>
      <c r="AA37" s="12">
        <v>4.9498E-2</v>
      </c>
      <c r="AB37" s="12">
        <v>97.634500000000003</v>
      </c>
      <c r="AC37" s="12">
        <v>16.7165</v>
      </c>
      <c r="AD37" s="12">
        <v>16.5914</v>
      </c>
      <c r="AE37" s="12">
        <v>0</v>
      </c>
      <c r="AF37" s="12">
        <v>1.1223E-2</v>
      </c>
      <c r="AG37" s="12">
        <v>5.7340000000000004E-3</v>
      </c>
      <c r="AH37" s="12">
        <v>1.0158E-2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66.665000000000006</v>
      </c>
      <c r="AP37" s="12">
        <v>100</v>
      </c>
      <c r="AQ37" s="12">
        <v>4</v>
      </c>
      <c r="AR37" s="12" t="s">
        <v>292</v>
      </c>
      <c r="AS37" s="17">
        <f t="shared" si="8"/>
        <v>1.1070833836128879</v>
      </c>
      <c r="AT37" s="17">
        <f t="shared" si="4"/>
        <v>0.79920954949662204</v>
      </c>
      <c r="AU37" s="17">
        <f t="shared" si="5"/>
        <v>1.3852229172063555</v>
      </c>
      <c r="AV37" s="12">
        <f t="shared" si="6"/>
        <v>57.34</v>
      </c>
      <c r="AW37" s="12">
        <f t="shared" si="7"/>
        <v>112.23</v>
      </c>
    </row>
    <row r="38" spans="1:51" x14ac:dyDescent="0.2">
      <c r="A38" s="12" t="s">
        <v>483</v>
      </c>
      <c r="B38" s="12">
        <v>15.222200000000001</v>
      </c>
      <c r="C38" s="12">
        <v>48.663600000000002</v>
      </c>
      <c r="D38" s="12">
        <v>0</v>
      </c>
      <c r="E38" s="12">
        <v>0.11897099999999999</v>
      </c>
      <c r="F38" s="12">
        <v>3.5640999999999999E-2</v>
      </c>
      <c r="G38" s="12">
        <v>-3.8400000000000001E-3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34.432499999999997</v>
      </c>
      <c r="O38" s="12">
        <v>98.469099999999997</v>
      </c>
      <c r="P38" s="12">
        <v>32.5657</v>
      </c>
      <c r="Q38" s="12">
        <v>0</v>
      </c>
      <c r="R38" s="12">
        <v>-7.26E-3</v>
      </c>
      <c r="S38" s="12">
        <v>65.734899999999996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0.135378</v>
      </c>
      <c r="AA38" s="12">
        <v>4.0432999999999997E-2</v>
      </c>
      <c r="AB38" s="12">
        <v>98.469099999999997</v>
      </c>
      <c r="AC38" s="12">
        <v>16.790099999999999</v>
      </c>
      <c r="AD38" s="12">
        <v>16.526399999999999</v>
      </c>
      <c r="AE38" s="12">
        <v>0</v>
      </c>
      <c r="AF38" s="12">
        <v>1.5883000000000001E-2</v>
      </c>
      <c r="AG38" s="12">
        <v>4.6389999999999999E-3</v>
      </c>
      <c r="AH38" s="12">
        <v>-4.4099999999999999E-3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66.667400000000001</v>
      </c>
      <c r="AP38" s="12">
        <v>100</v>
      </c>
      <c r="AQ38" s="12">
        <v>4</v>
      </c>
      <c r="AR38" s="12" t="s">
        <v>292</v>
      </c>
      <c r="AS38" s="17">
        <f t="shared" si="8"/>
        <v>0.89566791359961395</v>
      </c>
      <c r="AT38" s="17">
        <f t="shared" si="4"/>
        <v>1.1310563374013052</v>
      </c>
      <c r="AU38" s="17">
        <f t="shared" si="5"/>
        <v>0.79188620759376538</v>
      </c>
      <c r="AV38" s="12">
        <f t="shared" si="6"/>
        <v>46.39</v>
      </c>
      <c r="AW38" s="12">
        <f t="shared" si="7"/>
        <v>158.83000000000001</v>
      </c>
      <c r="AX38" s="12">
        <f>STDEV(AV20:AV38)</f>
        <v>44.51867449017967</v>
      </c>
      <c r="AY38" s="12">
        <f>STDEV(AW20:AW38)</f>
        <v>84.99077249535226</v>
      </c>
    </row>
    <row r="39" spans="1:51" x14ac:dyDescent="0.2">
      <c r="A39" s="12" t="s">
        <v>482</v>
      </c>
      <c r="B39" s="12">
        <f t="shared" ref="B39:AU39" si="9">AVERAGE(B20:B38)</f>
        <v>15.019136842105262</v>
      </c>
      <c r="C39" s="12">
        <f t="shared" si="9"/>
        <v>48.473457894736846</v>
      </c>
      <c r="D39" s="12">
        <f t="shared" si="9"/>
        <v>0</v>
      </c>
      <c r="E39" s="12">
        <f t="shared" si="9"/>
        <v>0.12596694736842107</v>
      </c>
      <c r="F39" s="12">
        <f t="shared" si="9"/>
        <v>7.2316631578947382E-2</v>
      </c>
      <c r="G39" s="12">
        <f t="shared" si="9"/>
        <v>1.7635157894736842E-2</v>
      </c>
      <c r="H39" s="12">
        <f t="shared" si="9"/>
        <v>0</v>
      </c>
      <c r="I39" s="12">
        <f t="shared" si="9"/>
        <v>0</v>
      </c>
      <c r="J39" s="12">
        <f t="shared" si="9"/>
        <v>0</v>
      </c>
      <c r="K39" s="12">
        <f t="shared" si="9"/>
        <v>0</v>
      </c>
      <c r="L39" s="12">
        <f t="shared" si="9"/>
        <v>0</v>
      </c>
      <c r="M39" s="12">
        <f t="shared" si="9"/>
        <v>0</v>
      </c>
      <c r="N39" s="12">
        <f t="shared" si="9"/>
        <v>34.159436842105265</v>
      </c>
      <c r="O39" s="12">
        <f t="shared" si="9"/>
        <v>97.867957894736847</v>
      </c>
      <c r="P39" s="12">
        <f t="shared" si="9"/>
        <v>32.131289473684213</v>
      </c>
      <c r="Q39" s="12">
        <f t="shared" si="9"/>
        <v>0</v>
      </c>
      <c r="R39" s="12">
        <f t="shared" si="9"/>
        <v>3.3320842105263156E-2</v>
      </c>
      <c r="S39" s="12">
        <f t="shared" si="9"/>
        <v>65.477973684210525</v>
      </c>
      <c r="T39" s="12">
        <f t="shared" si="9"/>
        <v>0</v>
      </c>
      <c r="U39" s="12">
        <f t="shared" si="9"/>
        <v>0</v>
      </c>
      <c r="V39" s="12">
        <f t="shared" si="9"/>
        <v>0</v>
      </c>
      <c r="W39" s="12">
        <f t="shared" si="9"/>
        <v>0</v>
      </c>
      <c r="X39" s="12">
        <f t="shared" si="9"/>
        <v>0</v>
      </c>
      <c r="Y39" s="12">
        <f t="shared" si="9"/>
        <v>0</v>
      </c>
      <c r="Z39" s="12">
        <f t="shared" si="9"/>
        <v>0.14333889473684211</v>
      </c>
      <c r="AA39" s="12">
        <f t="shared" si="9"/>
        <v>8.2038631578947363E-2</v>
      </c>
      <c r="AB39" s="12">
        <f t="shared" si="9"/>
        <v>97.867957894736847</v>
      </c>
      <c r="AC39" s="12">
        <f t="shared" si="9"/>
        <v>16.697173684210526</v>
      </c>
      <c r="AD39" s="12">
        <f t="shared" si="9"/>
        <v>16.592710526315791</v>
      </c>
      <c r="AE39" s="12">
        <f t="shared" si="9"/>
        <v>0</v>
      </c>
      <c r="AF39" s="12">
        <f t="shared" si="9"/>
        <v>1.6952263157894738E-2</v>
      </c>
      <c r="AG39" s="12">
        <f t="shared" si="9"/>
        <v>9.4856842105263128E-3</v>
      </c>
      <c r="AH39" s="12">
        <f t="shared" si="9"/>
        <v>2.0420473684210527E-2</v>
      </c>
      <c r="AI39" s="12">
        <f t="shared" si="9"/>
        <v>0</v>
      </c>
      <c r="AJ39" s="12">
        <f t="shared" si="9"/>
        <v>0</v>
      </c>
      <c r="AK39" s="12">
        <f t="shared" si="9"/>
        <v>0</v>
      </c>
      <c r="AL39" s="12">
        <f t="shared" si="9"/>
        <v>0</v>
      </c>
      <c r="AM39" s="12">
        <f t="shared" si="9"/>
        <v>0</v>
      </c>
      <c r="AN39" s="12">
        <f t="shared" si="9"/>
        <v>0</v>
      </c>
      <c r="AO39" s="12">
        <f t="shared" si="9"/>
        <v>66.663268421052635</v>
      </c>
      <c r="AP39" s="12">
        <f t="shared" si="9"/>
        <v>100</v>
      </c>
      <c r="AQ39" s="12">
        <f t="shared" si="9"/>
        <v>4</v>
      </c>
      <c r="AR39" s="12" t="e">
        <f t="shared" si="9"/>
        <v>#DIV/0!</v>
      </c>
      <c r="AS39" s="12">
        <f t="shared" si="9"/>
        <v>1.8314341422519744</v>
      </c>
      <c r="AT39" s="12">
        <f t="shared" si="9"/>
        <v>1.2072004456356797</v>
      </c>
      <c r="AU39" s="12">
        <f t="shared" si="9"/>
        <v>1.7660308621375882</v>
      </c>
      <c r="AV39" s="12">
        <f t="shared" si="6"/>
        <v>94.856842105263127</v>
      </c>
      <c r="AW39" s="12">
        <f t="shared" si="7"/>
        <v>169.52263157894737</v>
      </c>
    </row>
    <row r="40" spans="1:51" x14ac:dyDescent="0.2">
      <c r="A40" s="12" t="s">
        <v>481</v>
      </c>
      <c r="B40" s="12">
        <f t="shared" ref="B40:AP40" si="10">STDEV(B20:B38)</f>
        <v>0.19124617413900596</v>
      </c>
      <c r="C40" s="12">
        <f t="shared" si="10"/>
        <v>0.48292195518046294</v>
      </c>
      <c r="D40" s="12">
        <f t="shared" si="10"/>
        <v>0</v>
      </c>
      <c r="E40" s="12">
        <f t="shared" si="10"/>
        <v>6.2794086777935146E-2</v>
      </c>
      <c r="F40" s="12">
        <f t="shared" si="10"/>
        <v>3.3936986719196857E-2</v>
      </c>
      <c r="G40" s="12">
        <f t="shared" si="10"/>
        <v>5.4328538957452759E-2</v>
      </c>
      <c r="H40" s="12">
        <f t="shared" si="10"/>
        <v>0</v>
      </c>
      <c r="I40" s="12">
        <f t="shared" si="10"/>
        <v>0</v>
      </c>
      <c r="J40" s="12">
        <f t="shared" si="10"/>
        <v>0</v>
      </c>
      <c r="K40" s="12">
        <f t="shared" si="10"/>
        <v>0</v>
      </c>
      <c r="L40" s="12">
        <f t="shared" si="10"/>
        <v>0</v>
      </c>
      <c r="M40" s="12">
        <f t="shared" si="10"/>
        <v>0</v>
      </c>
      <c r="N40" s="12">
        <f t="shared" si="10"/>
        <v>0.31432008846348952</v>
      </c>
      <c r="O40" s="12">
        <f t="shared" si="10"/>
        <v>0.87376231723366404</v>
      </c>
      <c r="P40" s="12">
        <f t="shared" si="10"/>
        <v>0.40915218968922273</v>
      </c>
      <c r="Q40" s="12">
        <f t="shared" si="10"/>
        <v>0</v>
      </c>
      <c r="R40" s="12">
        <f t="shared" si="10"/>
        <v>0.10265312657373166</v>
      </c>
      <c r="S40" s="12">
        <f t="shared" si="10"/>
        <v>0.65234042309390716</v>
      </c>
      <c r="T40" s="12">
        <f t="shared" si="10"/>
        <v>0</v>
      </c>
      <c r="U40" s="12">
        <f t="shared" si="10"/>
        <v>0</v>
      </c>
      <c r="V40" s="12">
        <f t="shared" si="10"/>
        <v>0</v>
      </c>
      <c r="W40" s="12">
        <f t="shared" si="10"/>
        <v>0</v>
      </c>
      <c r="X40" s="12">
        <f t="shared" si="10"/>
        <v>0</v>
      </c>
      <c r="Y40" s="12">
        <f t="shared" si="10"/>
        <v>0</v>
      </c>
      <c r="Z40" s="12">
        <f t="shared" si="10"/>
        <v>7.1453839693029722E-2</v>
      </c>
      <c r="AA40" s="12">
        <f t="shared" si="10"/>
        <v>3.8499406053442403E-2</v>
      </c>
      <c r="AB40" s="12">
        <f t="shared" si="10"/>
        <v>0.87376231723366404</v>
      </c>
      <c r="AC40" s="12">
        <f t="shared" si="10"/>
        <v>0.10484963753503417</v>
      </c>
      <c r="AD40" s="12">
        <f t="shared" si="10"/>
        <v>0.12115119064273368</v>
      </c>
      <c r="AE40" s="12">
        <f t="shared" si="10"/>
        <v>0</v>
      </c>
      <c r="AF40" s="12">
        <f t="shared" si="10"/>
        <v>8.4990772495352196E-3</v>
      </c>
      <c r="AG40" s="12">
        <f t="shared" si="10"/>
        <v>4.4518674490179756E-3</v>
      </c>
      <c r="AH40" s="12">
        <f t="shared" si="10"/>
        <v>6.2926786454461342E-2</v>
      </c>
      <c r="AI40" s="12">
        <f t="shared" si="10"/>
        <v>0</v>
      </c>
      <c r="AJ40" s="12">
        <f t="shared" si="10"/>
        <v>0</v>
      </c>
      <c r="AK40" s="12">
        <f t="shared" si="10"/>
        <v>0</v>
      </c>
      <c r="AL40" s="12">
        <f t="shared" si="10"/>
        <v>0</v>
      </c>
      <c r="AM40" s="12">
        <f t="shared" si="10"/>
        <v>0</v>
      </c>
      <c r="AN40" s="12">
        <f t="shared" si="10"/>
        <v>0</v>
      </c>
      <c r="AO40" s="12">
        <f t="shared" si="10"/>
        <v>1.0493598717078684E-2</v>
      </c>
      <c r="AP40" s="12">
        <f t="shared" si="10"/>
        <v>0</v>
      </c>
    </row>
    <row r="41" spans="1:51" x14ac:dyDescent="0.2">
      <c r="O41" s="12" t="s">
        <v>480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3042F-C31A-8F46-BB2D-08D92B0F6820}">
  <dimension ref="A1:AU30"/>
  <sheetViews>
    <sheetView zoomScale="168" workbookViewId="0">
      <pane xSplit="1" ySplit="1" topLeftCell="AJ9" activePane="bottomRight" state="frozen"/>
      <selection pane="topRight" activeCell="B1" sqref="B1"/>
      <selection pane="bottomLeft" activeCell="A2" sqref="A2"/>
      <selection pane="bottomRight" activeCell="AS26" sqref="AS26"/>
    </sheetView>
  </sheetViews>
  <sheetFormatPr baseColWidth="10" defaultColWidth="8.83203125" defaultRowHeight="15" x14ac:dyDescent="0.2"/>
  <cols>
    <col min="1" max="1" width="16" style="12" customWidth="1"/>
    <col min="2" max="4" width="8.83203125" style="12"/>
    <col min="5" max="5" width="15.83203125" style="12" bestFit="1" customWidth="1"/>
    <col min="6" max="6" width="14.83203125" style="12" bestFit="1" customWidth="1"/>
    <col min="7" max="7" width="3.1640625" style="12" bestFit="1" customWidth="1"/>
    <col min="8" max="8" width="10.1640625" style="12" bestFit="1" customWidth="1"/>
    <col min="9" max="16384" width="8.83203125" style="12"/>
  </cols>
  <sheetData>
    <row r="1" spans="1:47" x14ac:dyDescent="0.2">
      <c r="A1" s="12" t="s">
        <v>72</v>
      </c>
      <c r="B1" s="12" t="s">
        <v>49</v>
      </c>
      <c r="C1" s="12" t="s">
        <v>50</v>
      </c>
      <c r="D1" s="12" t="s">
        <v>530</v>
      </c>
      <c r="E1" s="12" t="s">
        <v>48</v>
      </c>
      <c r="F1" s="12" t="s">
        <v>45</v>
      </c>
      <c r="G1" s="12" t="s">
        <v>529</v>
      </c>
      <c r="H1" s="12" t="s">
        <v>528</v>
      </c>
      <c r="I1" s="12" t="s">
        <v>527</v>
      </c>
      <c r="J1" s="12" t="s">
        <v>526</v>
      </c>
      <c r="K1" s="12" t="s">
        <v>290</v>
      </c>
      <c r="L1" s="12" t="s">
        <v>525</v>
      </c>
      <c r="M1" s="12" t="s">
        <v>291</v>
      </c>
      <c r="N1" s="12" t="s">
        <v>41</v>
      </c>
      <c r="O1" s="12" t="s">
        <v>38</v>
      </c>
      <c r="P1" s="12" t="s">
        <v>12</v>
      </c>
      <c r="Q1" s="12" t="s">
        <v>11</v>
      </c>
      <c r="R1" s="12" t="s">
        <v>10</v>
      </c>
      <c r="S1" s="12" t="s">
        <v>9</v>
      </c>
      <c r="T1" s="12" t="s">
        <v>8</v>
      </c>
      <c r="U1" s="12" t="s">
        <v>7</v>
      </c>
      <c r="V1" s="12" t="s">
        <v>6</v>
      </c>
      <c r="W1" s="12" t="s">
        <v>5</v>
      </c>
      <c r="X1" s="12" t="s">
        <v>4</v>
      </c>
      <c r="Y1" s="12" t="s">
        <v>3</v>
      </c>
      <c r="Z1" s="12" t="s">
        <v>40</v>
      </c>
      <c r="AA1" s="12" t="s">
        <v>39</v>
      </c>
      <c r="AB1" s="12" t="s">
        <v>38</v>
      </c>
      <c r="AC1" s="12" t="s">
        <v>524</v>
      </c>
      <c r="AD1" s="12" t="s">
        <v>71</v>
      </c>
      <c r="AE1" s="12" t="s">
        <v>523</v>
      </c>
      <c r="AF1" s="12" t="s">
        <v>70</v>
      </c>
      <c r="AG1" s="12" t="s">
        <v>69</v>
      </c>
      <c r="AH1" s="12" t="s">
        <v>522</v>
      </c>
      <c r="AI1" s="12" t="s">
        <v>521</v>
      </c>
      <c r="AJ1" s="12" t="s">
        <v>520</v>
      </c>
      <c r="AK1" s="12" t="s">
        <v>519</v>
      </c>
      <c r="AL1" s="12" t="s">
        <v>518</v>
      </c>
      <c r="AM1" s="12" t="s">
        <v>517</v>
      </c>
      <c r="AN1" s="12" t="s">
        <v>516</v>
      </c>
      <c r="AO1" s="12" t="s">
        <v>327</v>
      </c>
      <c r="AP1" s="12" t="s">
        <v>38</v>
      </c>
      <c r="AQ1" s="12" t="s">
        <v>515</v>
      </c>
      <c r="AR1" s="12" t="s">
        <v>514</v>
      </c>
      <c r="AS1" s="12" t="s">
        <v>513</v>
      </c>
      <c r="AT1" s="12" t="s">
        <v>512</v>
      </c>
    </row>
    <row r="2" spans="1:47" x14ac:dyDescent="0.2">
      <c r="A2" s="12" t="s">
        <v>549</v>
      </c>
      <c r="B2" s="12">
        <v>27.776299999999999</v>
      </c>
      <c r="C2" s="12">
        <v>1.24953</v>
      </c>
      <c r="D2" s="12">
        <v>0.44250800000000001</v>
      </c>
      <c r="E2" s="12">
        <v>0.158882</v>
      </c>
      <c r="F2" s="12">
        <v>4.1140000000000003E-2</v>
      </c>
      <c r="G2" s="12">
        <v>9.9888999999999992</v>
      </c>
      <c r="H2" s="12">
        <v>3.57681</v>
      </c>
      <c r="I2" s="12">
        <v>3.7265E-2</v>
      </c>
      <c r="J2" s="12">
        <v>1.5545899999999999</v>
      </c>
      <c r="K2" s="12">
        <v>4.6903800000000002</v>
      </c>
      <c r="L2" s="12">
        <v>1.9753799999999999</v>
      </c>
      <c r="M2" s="12">
        <v>1.43634</v>
      </c>
      <c r="N2" s="12">
        <v>46.206099999999999</v>
      </c>
      <c r="O2" s="12">
        <v>99.134</v>
      </c>
      <c r="P2" s="12">
        <v>59.423299999999998</v>
      </c>
      <c r="Q2" s="12">
        <v>0.73812900000000004</v>
      </c>
      <c r="R2" s="12">
        <v>18.873799999999999</v>
      </c>
      <c r="S2" s="12">
        <v>1.6878599999999999</v>
      </c>
      <c r="T2" s="12">
        <v>4.6015499999999996</v>
      </c>
      <c r="U2" s="12">
        <v>4.8118000000000001E-2</v>
      </c>
      <c r="V2" s="12">
        <v>2.5779800000000002</v>
      </c>
      <c r="W2" s="12">
        <v>6.5627800000000001</v>
      </c>
      <c r="X2" s="12">
        <v>2.6627700000000001</v>
      </c>
      <c r="Y2" s="12">
        <v>1.73021</v>
      </c>
      <c r="Z2" s="12">
        <v>0.18079300000000001</v>
      </c>
      <c r="AA2" s="12">
        <v>4.6670999999999997E-2</v>
      </c>
      <c r="AB2" s="12">
        <v>99.134</v>
      </c>
      <c r="AC2" s="12">
        <v>21.317599999999999</v>
      </c>
      <c r="AD2" s="12">
        <v>0.29526400000000003</v>
      </c>
      <c r="AE2" s="12">
        <v>0.199132</v>
      </c>
      <c r="AF2" s="12">
        <v>1.4759E-2</v>
      </c>
      <c r="AG2" s="12">
        <v>3.7260000000000001E-3</v>
      </c>
      <c r="AH2" s="12">
        <v>7.9799199999999999</v>
      </c>
      <c r="AI2" s="12">
        <v>1.3805499999999999</v>
      </c>
      <c r="AJ2" s="12">
        <v>1.4621E-2</v>
      </c>
      <c r="AK2" s="12">
        <v>1.3787199999999999</v>
      </c>
      <c r="AL2" s="12">
        <v>2.5225200000000001</v>
      </c>
      <c r="AM2" s="12">
        <v>1.8521099999999999</v>
      </c>
      <c r="AN2" s="12">
        <v>0.79179600000000006</v>
      </c>
      <c r="AO2" s="12">
        <v>62.249299999999998</v>
      </c>
      <c r="AP2" s="12">
        <v>100</v>
      </c>
      <c r="AQ2" s="12">
        <v>24</v>
      </c>
      <c r="AR2" s="12" t="s">
        <v>292</v>
      </c>
      <c r="AS2" s="12">
        <f t="shared" ref="AS2:AS15" si="0">AG2*10000</f>
        <v>37.26</v>
      </c>
      <c r="AT2" s="12">
        <f t="shared" ref="AT2:AT15" si="1">AF2*10000</f>
        <v>147.59</v>
      </c>
    </row>
    <row r="3" spans="1:47" x14ac:dyDescent="0.2">
      <c r="A3" s="12" t="s">
        <v>549</v>
      </c>
      <c r="B3" s="12">
        <v>27.691500000000001</v>
      </c>
      <c r="C3" s="12">
        <v>1.2478499999999999</v>
      </c>
      <c r="D3" s="12">
        <v>0.43260199999999999</v>
      </c>
      <c r="E3" s="12">
        <v>0.14826700000000001</v>
      </c>
      <c r="F3" s="12">
        <v>4.6931E-2</v>
      </c>
      <c r="G3" s="12">
        <v>9.9214300000000009</v>
      </c>
      <c r="H3" s="12">
        <v>3.6396000000000002</v>
      </c>
      <c r="I3" s="12">
        <v>3.1419000000000002E-2</v>
      </c>
      <c r="J3" s="12">
        <v>1.53165</v>
      </c>
      <c r="K3" s="12">
        <v>4.6925100000000004</v>
      </c>
      <c r="L3" s="12">
        <v>1.9210199999999999</v>
      </c>
      <c r="M3" s="12">
        <v>1.43313</v>
      </c>
      <c r="N3" s="12">
        <v>46.024099999999997</v>
      </c>
      <c r="O3" s="12">
        <v>98.762</v>
      </c>
      <c r="P3" s="12">
        <v>59.241999999999997</v>
      </c>
      <c r="Q3" s="12">
        <v>0.72160500000000005</v>
      </c>
      <c r="R3" s="12">
        <v>18.746400000000001</v>
      </c>
      <c r="S3" s="12">
        <v>1.6856</v>
      </c>
      <c r="T3" s="12">
        <v>4.6823300000000003</v>
      </c>
      <c r="U3" s="12">
        <v>4.0570000000000002E-2</v>
      </c>
      <c r="V3" s="12">
        <v>2.5399400000000001</v>
      </c>
      <c r="W3" s="12">
        <v>6.56576</v>
      </c>
      <c r="X3" s="12">
        <v>2.5894900000000001</v>
      </c>
      <c r="Y3" s="12">
        <v>1.72634</v>
      </c>
      <c r="Z3" s="12">
        <v>0.168714</v>
      </c>
      <c r="AA3" s="12">
        <v>5.3240000000000003E-2</v>
      </c>
      <c r="AB3" s="12">
        <v>98.762</v>
      </c>
      <c r="AC3" s="12">
        <v>21.342099999999999</v>
      </c>
      <c r="AD3" s="12">
        <v>0.29610999999999998</v>
      </c>
      <c r="AE3" s="12">
        <v>0.195494</v>
      </c>
      <c r="AF3" s="12">
        <v>1.3831E-2</v>
      </c>
      <c r="AG3" s="12">
        <v>4.2680000000000001E-3</v>
      </c>
      <c r="AH3" s="12">
        <v>7.9594100000000001</v>
      </c>
      <c r="AI3" s="12">
        <v>1.4107000000000001</v>
      </c>
      <c r="AJ3" s="12">
        <v>1.2378999999999999E-2</v>
      </c>
      <c r="AK3" s="12">
        <v>1.3641000000000001</v>
      </c>
      <c r="AL3" s="12">
        <v>2.5343</v>
      </c>
      <c r="AM3" s="12">
        <v>1.8087299999999999</v>
      </c>
      <c r="AN3" s="12">
        <v>0.793354</v>
      </c>
      <c r="AO3" s="12">
        <v>62.2652</v>
      </c>
      <c r="AP3" s="12">
        <v>100</v>
      </c>
      <c r="AQ3" s="12">
        <v>24</v>
      </c>
      <c r="AR3" s="12" t="s">
        <v>292</v>
      </c>
      <c r="AS3" s="12">
        <f t="shared" si="0"/>
        <v>42.68</v>
      </c>
      <c r="AT3" s="12">
        <f t="shared" si="1"/>
        <v>138.31</v>
      </c>
    </row>
    <row r="4" spans="1:47" x14ac:dyDescent="0.2">
      <c r="A4" s="12" t="s">
        <v>549</v>
      </c>
      <c r="B4" s="12">
        <v>27.7423</v>
      </c>
      <c r="C4" s="12">
        <v>1.1040399999999999</v>
      </c>
      <c r="D4" s="12">
        <v>0.43701899999999999</v>
      </c>
      <c r="E4" s="12">
        <v>0.13638700000000001</v>
      </c>
      <c r="F4" s="12">
        <v>5.0286999999999998E-2</v>
      </c>
      <c r="G4" s="12">
        <v>9.9101800000000004</v>
      </c>
      <c r="H4" s="12">
        <v>3.6363799999999999</v>
      </c>
      <c r="I4" s="12">
        <v>2.9565999999999999E-2</v>
      </c>
      <c r="J4" s="12">
        <v>1.5596099999999999</v>
      </c>
      <c r="K4" s="12">
        <v>4.6916099999999998</v>
      </c>
      <c r="L4" s="12">
        <v>1.87592</v>
      </c>
      <c r="M4" s="12">
        <v>1.4188499999999999</v>
      </c>
      <c r="N4" s="12">
        <v>46.0212</v>
      </c>
      <c r="O4" s="12">
        <v>98.613299999999995</v>
      </c>
      <c r="P4" s="12">
        <v>59.3506</v>
      </c>
      <c r="Q4" s="12">
        <v>0.72897299999999998</v>
      </c>
      <c r="R4" s="12">
        <v>18.725100000000001</v>
      </c>
      <c r="S4" s="12">
        <v>1.49133</v>
      </c>
      <c r="T4" s="12">
        <v>4.6781899999999998</v>
      </c>
      <c r="U4" s="12">
        <v>3.8177000000000003E-2</v>
      </c>
      <c r="V4" s="12">
        <v>2.5863100000000001</v>
      </c>
      <c r="W4" s="12">
        <v>6.5644999999999998</v>
      </c>
      <c r="X4" s="12">
        <v>2.5287000000000002</v>
      </c>
      <c r="Y4" s="12">
        <v>1.70913</v>
      </c>
      <c r="Z4" s="12">
        <v>0.155196</v>
      </c>
      <c r="AA4" s="12">
        <v>5.7048000000000001E-2</v>
      </c>
      <c r="AB4" s="12">
        <v>98.613299999999995</v>
      </c>
      <c r="AC4" s="12">
        <v>21.3886</v>
      </c>
      <c r="AD4" s="12">
        <v>0.26207399999999997</v>
      </c>
      <c r="AE4" s="12">
        <v>0.19755900000000001</v>
      </c>
      <c r="AF4" s="12">
        <v>1.2728E-2</v>
      </c>
      <c r="AG4" s="12">
        <v>4.5750000000000001E-3</v>
      </c>
      <c r="AH4" s="12">
        <v>7.9531400000000003</v>
      </c>
      <c r="AI4" s="12">
        <v>1.40994</v>
      </c>
      <c r="AJ4" s="12">
        <v>1.1653E-2</v>
      </c>
      <c r="AK4" s="12">
        <v>1.38948</v>
      </c>
      <c r="AL4" s="12">
        <v>2.5346899999999999</v>
      </c>
      <c r="AM4" s="12">
        <v>1.76688</v>
      </c>
      <c r="AN4" s="12">
        <v>0.78571899999999995</v>
      </c>
      <c r="AO4" s="12">
        <v>62.282899999999998</v>
      </c>
      <c r="AP4" s="12">
        <v>100</v>
      </c>
      <c r="AQ4" s="12">
        <v>24</v>
      </c>
      <c r="AR4" s="12" t="s">
        <v>292</v>
      </c>
      <c r="AS4" s="12">
        <f t="shared" si="0"/>
        <v>45.75</v>
      </c>
      <c r="AT4" s="12">
        <f t="shared" si="1"/>
        <v>127.28</v>
      </c>
    </row>
    <row r="5" spans="1:47" x14ac:dyDescent="0.2">
      <c r="A5" s="12" t="s">
        <v>548</v>
      </c>
      <c r="B5" s="12">
        <v>27.776700000000002</v>
      </c>
      <c r="C5" s="12">
        <v>1.07877</v>
      </c>
      <c r="D5" s="12">
        <v>0.45343600000000001</v>
      </c>
      <c r="E5" s="12">
        <v>0.144314</v>
      </c>
      <c r="F5" s="12">
        <v>4.5421999999999997E-2</v>
      </c>
      <c r="G5" s="12">
        <v>9.9800199999999997</v>
      </c>
      <c r="H5" s="12">
        <v>3.8977400000000002</v>
      </c>
      <c r="I5" s="12">
        <v>3.8130999999999998E-2</v>
      </c>
      <c r="J5" s="12">
        <v>1.5675399999999999</v>
      </c>
      <c r="K5" s="12">
        <v>4.7545999999999999</v>
      </c>
      <c r="L5" s="12">
        <v>1.9202399999999999</v>
      </c>
      <c r="M5" s="12">
        <v>1.4086099999999999</v>
      </c>
      <c r="N5" s="12">
        <v>46.246099999999998</v>
      </c>
      <c r="O5" s="12">
        <v>99.311700000000002</v>
      </c>
      <c r="P5" s="12">
        <v>59.424300000000002</v>
      </c>
      <c r="Q5" s="12">
        <v>0.75635699999999995</v>
      </c>
      <c r="R5" s="12">
        <v>18.857099999999999</v>
      </c>
      <c r="S5" s="12">
        <v>1.4572000000000001</v>
      </c>
      <c r="T5" s="12">
        <v>5.0144399999999996</v>
      </c>
      <c r="U5" s="12">
        <v>4.9237000000000003E-2</v>
      </c>
      <c r="V5" s="12">
        <v>2.59945</v>
      </c>
      <c r="W5" s="12">
        <v>6.6526399999999999</v>
      </c>
      <c r="X5" s="12">
        <v>2.5884399999999999</v>
      </c>
      <c r="Y5" s="12">
        <v>1.6968000000000001</v>
      </c>
      <c r="Z5" s="12">
        <v>0.164216</v>
      </c>
      <c r="AA5" s="12">
        <v>5.1527999999999997E-2</v>
      </c>
      <c r="AB5" s="12">
        <v>99.311700000000002</v>
      </c>
      <c r="AC5" s="12">
        <v>21.293700000000001</v>
      </c>
      <c r="AD5" s="12">
        <v>0.25462400000000002</v>
      </c>
      <c r="AE5" s="12">
        <v>0.203817</v>
      </c>
      <c r="AF5" s="12">
        <v>1.3391E-2</v>
      </c>
      <c r="AG5" s="12">
        <v>4.1089999999999998E-3</v>
      </c>
      <c r="AH5" s="12">
        <v>7.9637500000000001</v>
      </c>
      <c r="AI5" s="12">
        <v>1.5026999999999999</v>
      </c>
      <c r="AJ5" s="12">
        <v>1.4944000000000001E-2</v>
      </c>
      <c r="AK5" s="12">
        <v>1.38862</v>
      </c>
      <c r="AL5" s="12">
        <v>2.5541499999999999</v>
      </c>
      <c r="AM5" s="12">
        <v>1.79836</v>
      </c>
      <c r="AN5" s="12">
        <v>0.77562600000000004</v>
      </c>
      <c r="AO5" s="12">
        <v>62.232300000000002</v>
      </c>
      <c r="AP5" s="12">
        <v>100</v>
      </c>
      <c r="AQ5" s="12">
        <v>24</v>
      </c>
      <c r="AR5" s="12" t="s">
        <v>292</v>
      </c>
      <c r="AS5" s="12">
        <f t="shared" si="0"/>
        <v>41.089999999999996</v>
      </c>
      <c r="AT5" s="12">
        <f t="shared" si="1"/>
        <v>133.91</v>
      </c>
    </row>
    <row r="6" spans="1:47" x14ac:dyDescent="0.2">
      <c r="A6" s="12" t="s">
        <v>548</v>
      </c>
      <c r="B6" s="12">
        <v>27.671900000000001</v>
      </c>
      <c r="C6" s="12">
        <v>1.1438600000000001</v>
      </c>
      <c r="D6" s="12">
        <v>0.46418999999999999</v>
      </c>
      <c r="E6" s="12">
        <v>0.14505799999999999</v>
      </c>
      <c r="F6" s="12">
        <v>5.2863E-2</v>
      </c>
      <c r="G6" s="12">
        <v>9.8648900000000008</v>
      </c>
      <c r="H6" s="12">
        <v>3.8877700000000002</v>
      </c>
      <c r="I6" s="12">
        <v>3.8325999999999999E-2</v>
      </c>
      <c r="J6" s="12">
        <v>1.55718</v>
      </c>
      <c r="K6" s="12">
        <v>4.7335099999999999</v>
      </c>
      <c r="L6" s="12">
        <v>1.86744</v>
      </c>
      <c r="M6" s="12">
        <v>1.4168099999999999</v>
      </c>
      <c r="N6" s="12">
        <v>46.020699999999998</v>
      </c>
      <c r="O6" s="12">
        <v>98.864599999999996</v>
      </c>
      <c r="P6" s="12">
        <v>59.200099999999999</v>
      </c>
      <c r="Q6" s="12">
        <v>0.77429599999999998</v>
      </c>
      <c r="R6" s="12">
        <v>18.639500000000002</v>
      </c>
      <c r="S6" s="12">
        <v>1.54512</v>
      </c>
      <c r="T6" s="12">
        <v>5.0015999999999998</v>
      </c>
      <c r="U6" s="12">
        <v>4.9487999999999997E-2</v>
      </c>
      <c r="V6" s="12">
        <v>2.5822699999999998</v>
      </c>
      <c r="W6" s="12">
        <v>6.6231400000000002</v>
      </c>
      <c r="X6" s="12">
        <v>2.5172599999999998</v>
      </c>
      <c r="Y6" s="12">
        <v>1.70668</v>
      </c>
      <c r="Z6" s="12">
        <v>0.16506199999999999</v>
      </c>
      <c r="AA6" s="12">
        <v>5.9970000000000002E-2</v>
      </c>
      <c r="AB6" s="12">
        <v>98.864599999999996</v>
      </c>
      <c r="AC6" s="12">
        <v>21.325099999999999</v>
      </c>
      <c r="AD6" s="12">
        <v>0.27140700000000001</v>
      </c>
      <c r="AE6" s="12">
        <v>0.20974999999999999</v>
      </c>
      <c r="AF6" s="12">
        <v>1.3531E-2</v>
      </c>
      <c r="AG6" s="12">
        <v>4.8069999999999996E-3</v>
      </c>
      <c r="AH6" s="12">
        <v>7.9133199999999997</v>
      </c>
      <c r="AI6" s="12">
        <v>1.50675</v>
      </c>
      <c r="AJ6" s="12">
        <v>1.5100000000000001E-2</v>
      </c>
      <c r="AK6" s="12">
        <v>1.3867</v>
      </c>
      <c r="AL6" s="12">
        <v>2.5562100000000001</v>
      </c>
      <c r="AM6" s="12">
        <v>1.7581199999999999</v>
      </c>
      <c r="AN6" s="12">
        <v>0.78424799999999995</v>
      </c>
      <c r="AO6" s="12">
        <v>62.255000000000003</v>
      </c>
      <c r="AP6" s="12">
        <v>100</v>
      </c>
      <c r="AQ6" s="12">
        <v>24</v>
      </c>
      <c r="AR6" s="12" t="s">
        <v>292</v>
      </c>
      <c r="AS6" s="12">
        <f t="shared" si="0"/>
        <v>48.069999999999993</v>
      </c>
      <c r="AT6" s="12">
        <f t="shared" si="1"/>
        <v>135.31</v>
      </c>
    </row>
    <row r="7" spans="1:47" x14ac:dyDescent="0.2">
      <c r="A7" s="12" t="s">
        <v>548</v>
      </c>
      <c r="B7" s="12">
        <v>28.332000000000001</v>
      </c>
      <c r="C7" s="12">
        <v>0.97953400000000002</v>
      </c>
      <c r="D7" s="12">
        <v>0.471636</v>
      </c>
      <c r="E7" s="12">
        <v>0.15104500000000001</v>
      </c>
      <c r="F7" s="12">
        <v>3.6886000000000002E-2</v>
      </c>
      <c r="G7" s="12">
        <v>10.037100000000001</v>
      </c>
      <c r="H7" s="12">
        <v>2.9065699999999999</v>
      </c>
      <c r="I7" s="12">
        <v>2.7177E-2</v>
      </c>
      <c r="J7" s="12">
        <v>1.4107700000000001</v>
      </c>
      <c r="K7" s="12">
        <v>4.4212499999999997</v>
      </c>
      <c r="L7" s="12">
        <v>1.9113</v>
      </c>
      <c r="M7" s="12">
        <v>1.5560499999999999</v>
      </c>
      <c r="N7" s="12">
        <v>46.410400000000003</v>
      </c>
      <c r="O7" s="12">
        <v>98.651700000000005</v>
      </c>
      <c r="P7" s="12">
        <v>60.612299999999998</v>
      </c>
      <c r="Q7" s="12">
        <v>0.78671599999999997</v>
      </c>
      <c r="R7" s="12">
        <v>18.965</v>
      </c>
      <c r="S7" s="12">
        <v>1.3231599999999999</v>
      </c>
      <c r="T7" s="12">
        <v>3.73929</v>
      </c>
      <c r="U7" s="12">
        <v>3.5091999999999998E-2</v>
      </c>
      <c r="V7" s="12">
        <v>2.33948</v>
      </c>
      <c r="W7" s="12">
        <v>6.1862300000000001</v>
      </c>
      <c r="X7" s="12">
        <v>2.57639</v>
      </c>
      <c r="Y7" s="12">
        <v>1.8744099999999999</v>
      </c>
      <c r="Z7" s="12">
        <v>0.171875</v>
      </c>
      <c r="AA7" s="12">
        <v>4.1845E-2</v>
      </c>
      <c r="AB7" s="12">
        <v>98.651700000000005</v>
      </c>
      <c r="AC7" s="12">
        <v>21.709499999999998</v>
      </c>
      <c r="AD7" s="12">
        <v>0.231096</v>
      </c>
      <c r="AE7" s="12">
        <v>0.21190200000000001</v>
      </c>
      <c r="AF7" s="12">
        <v>1.4009000000000001E-2</v>
      </c>
      <c r="AG7" s="12">
        <v>3.3349999999999999E-3</v>
      </c>
      <c r="AH7" s="12">
        <v>8.0056799999999999</v>
      </c>
      <c r="AI7" s="12">
        <v>1.1200699999999999</v>
      </c>
      <c r="AJ7" s="12">
        <v>1.0645999999999999E-2</v>
      </c>
      <c r="AK7" s="12">
        <v>1.24918</v>
      </c>
      <c r="AL7" s="12">
        <v>2.3740000000000001</v>
      </c>
      <c r="AM7" s="12">
        <v>1.78918</v>
      </c>
      <c r="AN7" s="12">
        <v>0.85642399999999996</v>
      </c>
      <c r="AO7" s="12">
        <v>62.424999999999997</v>
      </c>
      <c r="AP7" s="12">
        <v>100</v>
      </c>
      <c r="AQ7" s="12">
        <v>24</v>
      </c>
      <c r="AR7" s="12" t="s">
        <v>292</v>
      </c>
      <c r="AS7" s="12">
        <f t="shared" si="0"/>
        <v>33.35</v>
      </c>
      <c r="AT7" s="12">
        <f t="shared" si="1"/>
        <v>140.09</v>
      </c>
    </row>
    <row r="8" spans="1:47" x14ac:dyDescent="0.2">
      <c r="A8" s="12" t="s">
        <v>547</v>
      </c>
      <c r="B8" s="12">
        <v>27.702999999999999</v>
      </c>
      <c r="C8" s="12">
        <v>1.06959</v>
      </c>
      <c r="D8" s="12">
        <v>0.458449</v>
      </c>
      <c r="E8" s="12">
        <v>0.15797700000000001</v>
      </c>
      <c r="F8" s="12">
        <v>4.9814999999999998E-2</v>
      </c>
      <c r="G8" s="12">
        <v>10.0733</v>
      </c>
      <c r="H8" s="12">
        <v>3.5079799999999999</v>
      </c>
      <c r="I8" s="12">
        <v>3.5543999999999999E-2</v>
      </c>
      <c r="J8" s="12">
        <v>1.5248699999999999</v>
      </c>
      <c r="K8" s="12">
        <v>4.7049300000000001</v>
      </c>
      <c r="L8" s="12">
        <v>1.9991300000000001</v>
      </c>
      <c r="M8" s="12">
        <v>1.43997</v>
      </c>
      <c r="N8" s="12">
        <v>46.121200000000002</v>
      </c>
      <c r="O8" s="12">
        <v>98.845799999999997</v>
      </c>
      <c r="P8" s="12">
        <v>59.266599999999997</v>
      </c>
      <c r="Q8" s="12">
        <v>0.76471999999999996</v>
      </c>
      <c r="R8" s="12">
        <v>19.033300000000001</v>
      </c>
      <c r="S8" s="12">
        <v>1.4448000000000001</v>
      </c>
      <c r="T8" s="12">
        <v>4.5130100000000004</v>
      </c>
      <c r="U8" s="12">
        <v>4.5895999999999999E-2</v>
      </c>
      <c r="V8" s="12">
        <v>2.5286900000000001</v>
      </c>
      <c r="W8" s="12">
        <v>6.5831499999999998</v>
      </c>
      <c r="X8" s="12">
        <v>2.6947899999999998</v>
      </c>
      <c r="Y8" s="12">
        <v>1.73458</v>
      </c>
      <c r="Z8" s="12">
        <v>0.17976300000000001</v>
      </c>
      <c r="AA8" s="12">
        <v>5.6512E-2</v>
      </c>
      <c r="AB8" s="12">
        <v>98.845799999999997</v>
      </c>
      <c r="AC8" s="12">
        <v>21.295300000000001</v>
      </c>
      <c r="AD8" s="12">
        <v>0.25314799999999998</v>
      </c>
      <c r="AE8" s="12">
        <v>0.20663500000000001</v>
      </c>
      <c r="AF8" s="12">
        <v>1.4699E-2</v>
      </c>
      <c r="AG8" s="12">
        <v>4.5180000000000003E-3</v>
      </c>
      <c r="AH8" s="12">
        <v>8.0601599999999998</v>
      </c>
      <c r="AI8" s="12">
        <v>1.3561399999999999</v>
      </c>
      <c r="AJ8" s="12">
        <v>1.3968E-2</v>
      </c>
      <c r="AK8" s="12">
        <v>1.3545199999999999</v>
      </c>
      <c r="AL8" s="12">
        <v>2.5343900000000001</v>
      </c>
      <c r="AM8" s="12">
        <v>1.87737</v>
      </c>
      <c r="AN8" s="12">
        <v>0.79506299999999996</v>
      </c>
      <c r="AO8" s="12">
        <v>62.234099999999998</v>
      </c>
      <c r="AP8" s="12">
        <v>100</v>
      </c>
      <c r="AQ8" s="12">
        <v>24</v>
      </c>
      <c r="AR8" s="12" t="s">
        <v>292</v>
      </c>
      <c r="AS8" s="12">
        <f t="shared" si="0"/>
        <v>45.18</v>
      </c>
      <c r="AT8" s="12">
        <f t="shared" si="1"/>
        <v>146.99</v>
      </c>
    </row>
    <row r="9" spans="1:47" x14ac:dyDescent="0.2">
      <c r="A9" s="12" t="s">
        <v>546</v>
      </c>
      <c r="B9" s="12">
        <v>27.4818</v>
      </c>
      <c r="C9" s="12">
        <v>1.3158000000000001</v>
      </c>
      <c r="D9" s="12">
        <v>0.45587800000000001</v>
      </c>
      <c r="E9" s="12">
        <v>0.15596499999999999</v>
      </c>
      <c r="F9" s="12">
        <v>5.0575000000000002E-2</v>
      </c>
      <c r="G9" s="12">
        <v>9.8422999999999998</v>
      </c>
      <c r="H9" s="12">
        <v>3.8708100000000001</v>
      </c>
      <c r="I9" s="12">
        <v>3.2718999999999998E-2</v>
      </c>
      <c r="J9" s="12">
        <v>1.5561</v>
      </c>
      <c r="K9" s="12">
        <v>4.7262500000000003</v>
      </c>
      <c r="L9" s="12">
        <v>1.9234500000000001</v>
      </c>
      <c r="M9" s="12">
        <v>1.3876599999999999</v>
      </c>
      <c r="N9" s="12">
        <v>45.843400000000003</v>
      </c>
      <c r="O9" s="12">
        <v>98.642700000000005</v>
      </c>
      <c r="P9" s="12">
        <v>58.793300000000002</v>
      </c>
      <c r="Q9" s="12">
        <v>0.76043000000000005</v>
      </c>
      <c r="R9" s="12">
        <v>18.596800000000002</v>
      </c>
      <c r="S9" s="12">
        <v>1.77739</v>
      </c>
      <c r="T9" s="12">
        <v>4.9797900000000004</v>
      </c>
      <c r="U9" s="12">
        <v>4.2248000000000001E-2</v>
      </c>
      <c r="V9" s="12">
        <v>2.5804900000000002</v>
      </c>
      <c r="W9" s="12">
        <v>6.6129699999999998</v>
      </c>
      <c r="X9" s="12">
        <v>2.5927699999999998</v>
      </c>
      <c r="Y9" s="12">
        <v>1.67157</v>
      </c>
      <c r="Z9" s="12">
        <v>0.17747299999999999</v>
      </c>
      <c r="AA9" s="12">
        <v>5.7374000000000001E-2</v>
      </c>
      <c r="AB9" s="12">
        <v>98.642700000000005</v>
      </c>
      <c r="AC9" s="12">
        <v>21.2516</v>
      </c>
      <c r="AD9" s="12">
        <v>0.31328400000000001</v>
      </c>
      <c r="AE9" s="12">
        <v>0.206704</v>
      </c>
      <c r="AF9" s="12">
        <v>1.4598E-2</v>
      </c>
      <c r="AG9" s="12">
        <v>4.6150000000000002E-3</v>
      </c>
      <c r="AH9" s="12">
        <v>7.9224300000000003</v>
      </c>
      <c r="AI9" s="12">
        <v>1.50535</v>
      </c>
      <c r="AJ9" s="12">
        <v>1.2935E-2</v>
      </c>
      <c r="AK9" s="12">
        <v>1.39053</v>
      </c>
      <c r="AL9" s="12">
        <v>2.5610900000000001</v>
      </c>
      <c r="AM9" s="12">
        <v>1.8170999999999999</v>
      </c>
      <c r="AN9" s="12">
        <v>0.77076500000000003</v>
      </c>
      <c r="AO9" s="12">
        <v>62.228999999999999</v>
      </c>
      <c r="AP9" s="12">
        <v>100</v>
      </c>
      <c r="AQ9" s="12">
        <v>24</v>
      </c>
      <c r="AR9" s="12" t="s">
        <v>292</v>
      </c>
      <c r="AS9" s="12">
        <f t="shared" si="0"/>
        <v>46.15</v>
      </c>
      <c r="AT9" s="12">
        <f t="shared" si="1"/>
        <v>145.97999999999999</v>
      </c>
    </row>
    <row r="10" spans="1:47" x14ac:dyDescent="0.2">
      <c r="A10" s="12" t="s">
        <v>546</v>
      </c>
      <c r="B10" s="12">
        <v>27.4924</v>
      </c>
      <c r="C10" s="12">
        <v>1.2048000000000001</v>
      </c>
      <c r="D10" s="12">
        <v>0.43759300000000001</v>
      </c>
      <c r="E10" s="12">
        <v>0.15592400000000001</v>
      </c>
      <c r="F10" s="12">
        <v>3.7690000000000001E-2</v>
      </c>
      <c r="G10" s="12">
        <v>9.8722700000000003</v>
      </c>
      <c r="H10" s="12">
        <v>3.8456700000000001</v>
      </c>
      <c r="I10" s="12">
        <v>2.8250000000000001E-2</v>
      </c>
      <c r="J10" s="12">
        <v>1.5704</v>
      </c>
      <c r="K10" s="12">
        <v>4.7215600000000002</v>
      </c>
      <c r="L10" s="12">
        <v>1.9009</v>
      </c>
      <c r="M10" s="12">
        <v>1.3942099999999999</v>
      </c>
      <c r="N10" s="12">
        <v>45.8217</v>
      </c>
      <c r="O10" s="12">
        <v>98.4833</v>
      </c>
      <c r="P10" s="12">
        <v>58.816000000000003</v>
      </c>
      <c r="Q10" s="12">
        <v>0.729931</v>
      </c>
      <c r="R10" s="12">
        <v>18.653500000000001</v>
      </c>
      <c r="S10" s="12">
        <v>1.6274500000000001</v>
      </c>
      <c r="T10" s="12">
        <v>4.9474400000000003</v>
      </c>
      <c r="U10" s="12">
        <v>3.6477000000000002E-2</v>
      </c>
      <c r="V10" s="12">
        <v>2.6042000000000001</v>
      </c>
      <c r="W10" s="12">
        <v>6.6064100000000003</v>
      </c>
      <c r="X10" s="12">
        <v>2.56237</v>
      </c>
      <c r="Y10" s="12">
        <v>1.6794500000000001</v>
      </c>
      <c r="Z10" s="12">
        <v>0.177427</v>
      </c>
      <c r="AA10" s="12">
        <v>4.2757000000000003E-2</v>
      </c>
      <c r="AB10" s="12">
        <v>98.4833</v>
      </c>
      <c r="AC10" s="12">
        <v>21.270800000000001</v>
      </c>
      <c r="AD10" s="12">
        <v>0.28700399999999998</v>
      </c>
      <c r="AE10" s="12">
        <v>0.198517</v>
      </c>
      <c r="AF10" s="12">
        <v>1.4602E-2</v>
      </c>
      <c r="AG10" s="12">
        <v>3.441E-3</v>
      </c>
      <c r="AH10" s="12">
        <v>7.9506899999999998</v>
      </c>
      <c r="AI10" s="12">
        <v>1.4963500000000001</v>
      </c>
      <c r="AJ10" s="12">
        <v>1.1174E-2</v>
      </c>
      <c r="AK10" s="12">
        <v>1.4040299999999999</v>
      </c>
      <c r="AL10" s="12">
        <v>2.5598800000000002</v>
      </c>
      <c r="AM10" s="12">
        <v>1.7967299999999999</v>
      </c>
      <c r="AN10" s="12">
        <v>0.77480099999999996</v>
      </c>
      <c r="AO10" s="12">
        <v>62.231999999999999</v>
      </c>
      <c r="AP10" s="12">
        <v>100</v>
      </c>
      <c r="AQ10" s="12">
        <v>24</v>
      </c>
      <c r="AR10" s="12" t="s">
        <v>292</v>
      </c>
      <c r="AS10" s="12">
        <f t="shared" si="0"/>
        <v>34.410000000000004</v>
      </c>
      <c r="AT10" s="12">
        <f t="shared" si="1"/>
        <v>146.02000000000001</v>
      </c>
    </row>
    <row r="11" spans="1:47" x14ac:dyDescent="0.2">
      <c r="A11" s="12" t="s">
        <v>545</v>
      </c>
      <c r="B11" s="12">
        <v>28.980499999999999</v>
      </c>
      <c r="C11" s="12">
        <v>0.91071299999999999</v>
      </c>
      <c r="D11" s="12">
        <v>0.44307000000000002</v>
      </c>
      <c r="E11" s="12">
        <v>0.14125499999999999</v>
      </c>
      <c r="F11" s="12">
        <v>2.7054999999999999E-2</v>
      </c>
      <c r="G11" s="12">
        <v>10.056800000000001</v>
      </c>
      <c r="H11" s="12">
        <v>2.3934899999999999</v>
      </c>
      <c r="I11" s="12">
        <v>2.665E-2</v>
      </c>
      <c r="J11" s="12">
        <v>1.32823</v>
      </c>
      <c r="K11" s="12">
        <v>4.2726899999999999</v>
      </c>
      <c r="L11" s="12">
        <v>1.90741</v>
      </c>
      <c r="M11" s="12">
        <v>1.64147</v>
      </c>
      <c r="N11" s="12">
        <v>46.876199999999997</v>
      </c>
      <c r="O11" s="12">
        <v>99.005600000000001</v>
      </c>
      <c r="P11" s="12">
        <v>61.999699999999997</v>
      </c>
      <c r="Q11" s="12">
        <v>0.739066</v>
      </c>
      <c r="R11" s="12">
        <v>19.002099999999999</v>
      </c>
      <c r="S11" s="12">
        <v>1.2301899999999999</v>
      </c>
      <c r="T11" s="12">
        <v>3.0792099999999998</v>
      </c>
      <c r="U11" s="12">
        <v>3.4411999999999998E-2</v>
      </c>
      <c r="V11" s="12">
        <v>2.2025999999999999</v>
      </c>
      <c r="W11" s="12">
        <v>5.9783600000000003</v>
      </c>
      <c r="X11" s="12">
        <v>2.5711499999999998</v>
      </c>
      <c r="Y11" s="12">
        <v>1.9773000000000001</v>
      </c>
      <c r="Z11" s="12">
        <v>0.16073499999999999</v>
      </c>
      <c r="AA11" s="12">
        <v>3.0692000000000001E-2</v>
      </c>
      <c r="AB11" s="12">
        <v>99.005600000000001</v>
      </c>
      <c r="AC11" s="12">
        <v>22.03</v>
      </c>
      <c r="AD11" s="12">
        <v>0.21315200000000001</v>
      </c>
      <c r="AE11" s="12">
        <v>0.19748499999999999</v>
      </c>
      <c r="AF11" s="12">
        <v>1.2997E-2</v>
      </c>
      <c r="AG11" s="12">
        <v>2.4269999999999999E-3</v>
      </c>
      <c r="AH11" s="12">
        <v>7.95763</v>
      </c>
      <c r="AI11" s="12">
        <v>0.915018</v>
      </c>
      <c r="AJ11" s="12">
        <v>1.0357E-2</v>
      </c>
      <c r="AK11" s="12">
        <v>1.1667400000000001</v>
      </c>
      <c r="AL11" s="12">
        <v>2.2759999999999998</v>
      </c>
      <c r="AM11" s="12">
        <v>1.77135</v>
      </c>
      <c r="AN11" s="12">
        <v>0.896254</v>
      </c>
      <c r="AO11" s="12">
        <v>62.550600000000003</v>
      </c>
      <c r="AP11" s="12">
        <v>100</v>
      </c>
      <c r="AQ11" s="12">
        <v>24</v>
      </c>
      <c r="AR11" s="12" t="s">
        <v>292</v>
      </c>
      <c r="AS11" s="12">
        <f t="shared" si="0"/>
        <v>24.27</v>
      </c>
      <c r="AT11" s="12">
        <f t="shared" si="1"/>
        <v>129.97</v>
      </c>
    </row>
    <row r="12" spans="1:47" x14ac:dyDescent="0.2">
      <c r="A12" s="12" t="s">
        <v>545</v>
      </c>
      <c r="B12" s="12">
        <v>28.752500000000001</v>
      </c>
      <c r="C12" s="12">
        <v>0.93481400000000003</v>
      </c>
      <c r="D12" s="12">
        <v>0.434139</v>
      </c>
      <c r="E12" s="12">
        <v>0.147147</v>
      </c>
      <c r="F12" s="12">
        <v>3.4603000000000002E-2</v>
      </c>
      <c r="G12" s="12">
        <v>10.095000000000001</v>
      </c>
      <c r="H12" s="12">
        <v>2.4347599999999998</v>
      </c>
      <c r="I12" s="12">
        <v>3.9463999999999999E-2</v>
      </c>
      <c r="J12" s="12">
        <v>1.3335900000000001</v>
      </c>
      <c r="K12" s="12">
        <v>4.3179499999999997</v>
      </c>
      <c r="L12" s="12">
        <v>1.9244699999999999</v>
      </c>
      <c r="M12" s="12">
        <v>1.64066</v>
      </c>
      <c r="N12" s="12">
        <v>46.697600000000001</v>
      </c>
      <c r="O12" s="12">
        <v>98.786699999999996</v>
      </c>
      <c r="P12" s="12">
        <v>61.511800000000001</v>
      </c>
      <c r="Q12" s="12">
        <v>0.72416899999999995</v>
      </c>
      <c r="R12" s="12">
        <v>19.074400000000001</v>
      </c>
      <c r="S12" s="12">
        <v>1.26275</v>
      </c>
      <c r="T12" s="12">
        <v>3.13232</v>
      </c>
      <c r="U12" s="12">
        <v>5.0958000000000003E-2</v>
      </c>
      <c r="V12" s="12">
        <v>2.21149</v>
      </c>
      <c r="W12" s="12">
        <v>6.0416800000000004</v>
      </c>
      <c r="X12" s="12">
        <v>2.5941399999999999</v>
      </c>
      <c r="Y12" s="12">
        <v>1.9763200000000001</v>
      </c>
      <c r="Z12" s="12">
        <v>0.16744000000000001</v>
      </c>
      <c r="AA12" s="12">
        <v>3.9254999999999998E-2</v>
      </c>
      <c r="AB12" s="12">
        <v>98.786699999999996</v>
      </c>
      <c r="AC12" s="12">
        <v>21.9254</v>
      </c>
      <c r="AD12" s="12">
        <v>0.21948100000000001</v>
      </c>
      <c r="AE12" s="12">
        <v>0.19411400000000001</v>
      </c>
      <c r="AF12" s="12">
        <v>1.3582E-2</v>
      </c>
      <c r="AG12" s="12">
        <v>3.114E-3</v>
      </c>
      <c r="AH12" s="12">
        <v>8.0130199999999991</v>
      </c>
      <c r="AI12" s="12">
        <v>0.93372599999999994</v>
      </c>
      <c r="AJ12" s="12">
        <v>1.5384999999999999E-2</v>
      </c>
      <c r="AK12" s="12">
        <v>1.1751400000000001</v>
      </c>
      <c r="AL12" s="12">
        <v>2.3073399999999999</v>
      </c>
      <c r="AM12" s="12">
        <v>1.79281</v>
      </c>
      <c r="AN12" s="12">
        <v>0.89863099999999996</v>
      </c>
      <c r="AO12" s="12">
        <v>62.508299999999998</v>
      </c>
      <c r="AP12" s="12">
        <v>100</v>
      </c>
      <c r="AQ12" s="12">
        <v>24</v>
      </c>
      <c r="AR12" s="12" t="s">
        <v>292</v>
      </c>
      <c r="AS12" s="12">
        <f t="shared" si="0"/>
        <v>31.14</v>
      </c>
      <c r="AT12" s="12">
        <f t="shared" si="1"/>
        <v>135.82</v>
      </c>
    </row>
    <row r="13" spans="1:47" x14ac:dyDescent="0.2">
      <c r="A13" s="12" t="s">
        <v>545</v>
      </c>
      <c r="B13" s="12">
        <v>29.182700000000001</v>
      </c>
      <c r="C13" s="12">
        <v>0.86060199999999998</v>
      </c>
      <c r="D13" s="12">
        <v>0.41949900000000001</v>
      </c>
      <c r="E13" s="12">
        <v>0.142785</v>
      </c>
      <c r="F13" s="12">
        <v>3.0179999999999998E-2</v>
      </c>
      <c r="G13" s="12">
        <v>9.9970199999999991</v>
      </c>
      <c r="H13" s="12">
        <v>2.2448299999999999</v>
      </c>
      <c r="I13" s="12">
        <v>2.9738000000000001E-2</v>
      </c>
      <c r="J13" s="12">
        <v>1.2735700000000001</v>
      </c>
      <c r="K13" s="12">
        <v>4.1920599999999997</v>
      </c>
      <c r="L13" s="12">
        <v>1.82006</v>
      </c>
      <c r="M13" s="12">
        <v>1.6909000000000001</v>
      </c>
      <c r="N13" s="12">
        <v>46.890500000000003</v>
      </c>
      <c r="O13" s="12">
        <v>98.774500000000003</v>
      </c>
      <c r="P13" s="12">
        <v>62.432200000000002</v>
      </c>
      <c r="Q13" s="12">
        <v>0.69974800000000004</v>
      </c>
      <c r="R13" s="12">
        <v>18.889199999999999</v>
      </c>
      <c r="S13" s="12">
        <v>1.1625000000000001</v>
      </c>
      <c r="T13" s="12">
        <v>2.8879700000000001</v>
      </c>
      <c r="U13" s="12">
        <v>3.8399000000000003E-2</v>
      </c>
      <c r="V13" s="12">
        <v>2.1119599999999998</v>
      </c>
      <c r="W13" s="12">
        <v>5.8655400000000002</v>
      </c>
      <c r="X13" s="12">
        <v>2.4533999999999998</v>
      </c>
      <c r="Y13" s="12">
        <v>2.0368499999999998</v>
      </c>
      <c r="Z13" s="12">
        <v>0.16247600000000001</v>
      </c>
      <c r="AA13" s="12">
        <v>3.4236999999999997E-2</v>
      </c>
      <c r="AB13" s="12">
        <v>98.774500000000003</v>
      </c>
      <c r="AC13" s="12">
        <v>22.205300000000001</v>
      </c>
      <c r="AD13" s="12">
        <v>0.20161999999999999</v>
      </c>
      <c r="AE13" s="12">
        <v>0.18716099999999999</v>
      </c>
      <c r="AF13" s="12">
        <v>1.3150999999999999E-2</v>
      </c>
      <c r="AG13" s="12">
        <v>2.7100000000000002E-3</v>
      </c>
      <c r="AH13" s="12">
        <v>7.9180200000000003</v>
      </c>
      <c r="AI13" s="12">
        <v>0.85902100000000003</v>
      </c>
      <c r="AJ13" s="12">
        <v>1.1568E-2</v>
      </c>
      <c r="AK13" s="12">
        <v>1.11982</v>
      </c>
      <c r="AL13" s="12">
        <v>2.23522</v>
      </c>
      <c r="AM13" s="12">
        <v>1.69187</v>
      </c>
      <c r="AN13" s="12">
        <v>0.92414399999999997</v>
      </c>
      <c r="AO13" s="12">
        <v>62.630499999999998</v>
      </c>
      <c r="AP13" s="12">
        <v>100</v>
      </c>
      <c r="AQ13" s="12">
        <v>24</v>
      </c>
      <c r="AR13" s="12" t="s">
        <v>292</v>
      </c>
      <c r="AS13" s="12">
        <f t="shared" si="0"/>
        <v>27.1</v>
      </c>
      <c r="AT13" s="12">
        <f t="shared" si="1"/>
        <v>131.51</v>
      </c>
    </row>
    <row r="14" spans="1:47" x14ac:dyDescent="0.2">
      <c r="A14" s="12" t="s">
        <v>545</v>
      </c>
      <c r="B14" s="12">
        <v>28.607399999999998</v>
      </c>
      <c r="C14" s="12">
        <v>0.94170699999999996</v>
      </c>
      <c r="D14" s="12">
        <v>0.43767400000000001</v>
      </c>
      <c r="E14" s="12">
        <v>0.139846</v>
      </c>
      <c r="F14" s="12">
        <v>3.5673000000000003E-2</v>
      </c>
      <c r="G14" s="12">
        <v>10.036799999999999</v>
      </c>
      <c r="H14" s="12">
        <v>2.4690400000000001</v>
      </c>
      <c r="I14" s="12">
        <v>3.7003000000000001E-2</v>
      </c>
      <c r="J14" s="12">
        <v>1.33389</v>
      </c>
      <c r="K14" s="12">
        <v>4.3124399999999996</v>
      </c>
      <c r="L14" s="12">
        <v>1.8799300000000001</v>
      </c>
      <c r="M14" s="12">
        <v>1.62294</v>
      </c>
      <c r="N14" s="12">
        <v>46.4724</v>
      </c>
      <c r="O14" s="12">
        <v>98.326700000000002</v>
      </c>
      <c r="P14" s="12">
        <v>61.201500000000003</v>
      </c>
      <c r="Q14" s="12">
        <v>0.73006599999999999</v>
      </c>
      <c r="R14" s="12">
        <v>18.964300000000001</v>
      </c>
      <c r="S14" s="12">
        <v>1.27206</v>
      </c>
      <c r="T14" s="12">
        <v>3.1764199999999998</v>
      </c>
      <c r="U14" s="12">
        <v>4.7780000000000003E-2</v>
      </c>
      <c r="V14" s="12">
        <v>2.2119900000000001</v>
      </c>
      <c r="W14" s="12">
        <v>6.0339700000000001</v>
      </c>
      <c r="X14" s="12">
        <v>2.5341100000000001</v>
      </c>
      <c r="Y14" s="12">
        <v>1.9549799999999999</v>
      </c>
      <c r="Z14" s="12">
        <v>0.159132</v>
      </c>
      <c r="AA14" s="12">
        <v>4.0467999999999997E-2</v>
      </c>
      <c r="AB14" s="12">
        <v>98.326700000000002</v>
      </c>
      <c r="AC14" s="12">
        <v>21.9238</v>
      </c>
      <c r="AD14" s="12">
        <v>0.22220500000000001</v>
      </c>
      <c r="AE14" s="12">
        <v>0.19667200000000001</v>
      </c>
      <c r="AF14" s="12">
        <v>1.2971999999999999E-2</v>
      </c>
      <c r="AG14" s="12">
        <v>3.2260000000000001E-3</v>
      </c>
      <c r="AH14" s="12">
        <v>8.0065899999999992</v>
      </c>
      <c r="AI14" s="12">
        <v>0.95160599999999995</v>
      </c>
      <c r="AJ14" s="12">
        <v>1.4496999999999999E-2</v>
      </c>
      <c r="AK14" s="12">
        <v>1.1812800000000001</v>
      </c>
      <c r="AL14" s="12">
        <v>2.3159200000000002</v>
      </c>
      <c r="AM14" s="12">
        <v>1.7600800000000001</v>
      </c>
      <c r="AN14" s="12">
        <v>0.89337</v>
      </c>
      <c r="AO14" s="12">
        <v>62.517699999999998</v>
      </c>
      <c r="AP14" s="12">
        <v>100</v>
      </c>
      <c r="AQ14" s="12">
        <v>24</v>
      </c>
      <c r="AR14" s="12" t="s">
        <v>292</v>
      </c>
      <c r="AS14" s="12">
        <f t="shared" si="0"/>
        <v>32.26</v>
      </c>
      <c r="AT14" s="12">
        <f t="shared" si="1"/>
        <v>129.72</v>
      </c>
    </row>
    <row r="15" spans="1:47" x14ac:dyDescent="0.2">
      <c r="A15" s="12" t="s">
        <v>544</v>
      </c>
      <c r="B15" s="12">
        <f t="shared" ref="B15:AQ15" si="2">AVERAGE(B2:B14)</f>
        <v>28.091615384615384</v>
      </c>
      <c r="C15" s="12">
        <f t="shared" si="2"/>
        <v>1.080123846153846</v>
      </c>
      <c r="D15" s="12">
        <f t="shared" si="2"/>
        <v>0.44520715384615384</v>
      </c>
      <c r="E15" s="12">
        <f t="shared" si="2"/>
        <v>0.14806553846153842</v>
      </c>
      <c r="F15" s="12">
        <f t="shared" si="2"/>
        <v>4.1470769230769228E-2</v>
      </c>
      <c r="G15" s="12">
        <f t="shared" si="2"/>
        <v>9.9750776923076909</v>
      </c>
      <c r="H15" s="12">
        <f t="shared" si="2"/>
        <v>3.2547269230769227</v>
      </c>
      <c r="I15" s="12">
        <f t="shared" si="2"/>
        <v>3.3173230769230767E-2</v>
      </c>
      <c r="J15" s="12">
        <f t="shared" si="2"/>
        <v>1.4693838461538462</v>
      </c>
      <c r="K15" s="12">
        <f t="shared" si="2"/>
        <v>4.5562876923076923</v>
      </c>
      <c r="L15" s="12">
        <f t="shared" si="2"/>
        <v>1.9097423076923081</v>
      </c>
      <c r="M15" s="12">
        <f t="shared" si="2"/>
        <v>1.4990461538461537</v>
      </c>
      <c r="N15" s="12">
        <f t="shared" si="2"/>
        <v>46.280892307692312</v>
      </c>
      <c r="O15" s="12">
        <f t="shared" si="2"/>
        <v>98.784815384615385</v>
      </c>
      <c r="P15" s="12">
        <f t="shared" si="2"/>
        <v>60.097976923076921</v>
      </c>
      <c r="Q15" s="12">
        <f t="shared" si="2"/>
        <v>0.74263123076923077</v>
      </c>
      <c r="R15" s="12">
        <f t="shared" si="2"/>
        <v>18.847730769230768</v>
      </c>
      <c r="S15" s="12">
        <f t="shared" si="2"/>
        <v>1.4590315384615384</v>
      </c>
      <c r="T15" s="12">
        <f t="shared" si="2"/>
        <v>4.1871969230769235</v>
      </c>
      <c r="U15" s="12">
        <f t="shared" si="2"/>
        <v>4.2834769230769232E-2</v>
      </c>
      <c r="V15" s="12">
        <f t="shared" si="2"/>
        <v>2.4366807692307693</v>
      </c>
      <c r="W15" s="12">
        <f t="shared" si="2"/>
        <v>6.3751638461538453</v>
      </c>
      <c r="X15" s="12">
        <f t="shared" si="2"/>
        <v>2.5742907692307693</v>
      </c>
      <c r="Y15" s="12">
        <f t="shared" si="2"/>
        <v>1.8057399999999999</v>
      </c>
      <c r="Z15" s="12">
        <f t="shared" si="2"/>
        <v>0.16848476923076922</v>
      </c>
      <c r="AA15" s="12">
        <f t="shared" si="2"/>
        <v>4.7045923076923075E-2</v>
      </c>
      <c r="AB15" s="12">
        <f t="shared" si="2"/>
        <v>98.784815384615385</v>
      </c>
      <c r="AC15" s="12">
        <f t="shared" si="2"/>
        <v>21.559907692307696</v>
      </c>
      <c r="AD15" s="12">
        <f t="shared" si="2"/>
        <v>0.25542069230769232</v>
      </c>
      <c r="AE15" s="12">
        <f t="shared" si="2"/>
        <v>0.20038015384615387</v>
      </c>
      <c r="AF15" s="12">
        <f t="shared" si="2"/>
        <v>1.3757692307692308E-2</v>
      </c>
      <c r="AG15" s="12">
        <f t="shared" si="2"/>
        <v>3.7593076923076916E-3</v>
      </c>
      <c r="AH15" s="12">
        <f t="shared" si="2"/>
        <v>7.9695199999999993</v>
      </c>
      <c r="AI15" s="12">
        <f t="shared" si="2"/>
        <v>1.2575323846153845</v>
      </c>
      <c r="AJ15" s="12">
        <f t="shared" si="2"/>
        <v>1.301746153846154E-2</v>
      </c>
      <c r="AK15" s="12">
        <f t="shared" si="2"/>
        <v>1.3037584615384619</v>
      </c>
      <c r="AL15" s="12">
        <f t="shared" si="2"/>
        <v>2.4512084615384615</v>
      </c>
      <c r="AM15" s="12">
        <f t="shared" si="2"/>
        <v>1.7908223076923078</v>
      </c>
      <c r="AN15" s="12">
        <f t="shared" si="2"/>
        <v>0.82616884615384611</v>
      </c>
      <c r="AO15" s="12">
        <f t="shared" si="2"/>
        <v>62.354761538461538</v>
      </c>
      <c r="AP15" s="12">
        <f t="shared" si="2"/>
        <v>100</v>
      </c>
      <c r="AQ15" s="12">
        <f t="shared" si="2"/>
        <v>24</v>
      </c>
      <c r="AS15" s="12">
        <f t="shared" si="0"/>
        <v>37.593076923076914</v>
      </c>
      <c r="AT15" s="12">
        <f t="shared" si="1"/>
        <v>137.57692307692307</v>
      </c>
    </row>
    <row r="16" spans="1:47" x14ac:dyDescent="0.2">
      <c r="A16" s="12" t="s">
        <v>502</v>
      </c>
      <c r="B16" s="12">
        <f t="shared" ref="B16:AP16" si="3">STDEV(B2:B14)</f>
        <v>0.59721536853153423</v>
      </c>
      <c r="C16" s="12">
        <f t="shared" si="3"/>
        <v>0.14718110798765827</v>
      </c>
      <c r="D16" s="12">
        <f t="shared" si="3"/>
        <v>1.4582196015724984E-2</v>
      </c>
      <c r="E16" s="12">
        <f t="shared" si="3"/>
        <v>7.3625586202010944E-3</v>
      </c>
      <c r="F16" s="12">
        <f t="shared" si="3"/>
        <v>8.4505837288896789E-3</v>
      </c>
      <c r="G16" s="12">
        <f t="shared" si="3"/>
        <v>8.4897646527435741E-2</v>
      </c>
      <c r="H16" s="12">
        <f t="shared" si="3"/>
        <v>0.65683116742920589</v>
      </c>
      <c r="I16" s="12">
        <f t="shared" si="3"/>
        <v>4.6419880646451136E-3</v>
      </c>
      <c r="J16" s="12">
        <f t="shared" si="3"/>
        <v>0.11399012717032858</v>
      </c>
      <c r="K16" s="12">
        <f t="shared" si="3"/>
        <v>0.21437365354888532</v>
      </c>
      <c r="L16" s="12">
        <f t="shared" si="3"/>
        <v>4.5544699683176836E-2</v>
      </c>
      <c r="M16" s="12">
        <f t="shared" si="3"/>
        <v>0.11265117572536783</v>
      </c>
      <c r="N16" s="12">
        <f t="shared" si="3"/>
        <v>0.36386250485024918</v>
      </c>
      <c r="O16" s="12">
        <f t="shared" si="3"/>
        <v>0.26253786979581234</v>
      </c>
      <c r="P16" s="12">
        <f t="shared" si="3"/>
        <v>1.2776818429965564</v>
      </c>
      <c r="Q16" s="12">
        <f t="shared" si="3"/>
        <v>2.4323973212840324E-2</v>
      </c>
      <c r="R16" s="12">
        <f t="shared" si="3"/>
        <v>0.16042402347432919</v>
      </c>
      <c r="S16" s="12">
        <f t="shared" si="3"/>
        <v>0.19881276836285622</v>
      </c>
      <c r="T16" s="12">
        <f t="shared" si="3"/>
        <v>0.84501045075770509</v>
      </c>
      <c r="U16" s="12">
        <f t="shared" si="3"/>
        <v>5.9940176586583136E-3</v>
      </c>
      <c r="V16" s="12">
        <f t="shared" si="3"/>
        <v>0.1890323118526539</v>
      </c>
      <c r="W16" s="12">
        <f t="shared" si="3"/>
        <v>0.29994934921134203</v>
      </c>
      <c r="X16" s="12">
        <f t="shared" si="3"/>
        <v>6.1394764497408959E-2</v>
      </c>
      <c r="Y16" s="12">
        <f t="shared" si="3"/>
        <v>0.13569828278206025</v>
      </c>
      <c r="Z16" s="12">
        <f t="shared" si="3"/>
        <v>8.3777891987668433E-3</v>
      </c>
      <c r="AA16" s="12">
        <f t="shared" si="3"/>
        <v>9.5867816502858364E-3</v>
      </c>
      <c r="AB16" s="12">
        <f t="shared" si="3"/>
        <v>0.26253786979581234</v>
      </c>
      <c r="AC16" s="12">
        <f t="shared" si="3"/>
        <v>0.34593507931773015</v>
      </c>
      <c r="AD16" s="12">
        <f t="shared" si="3"/>
        <v>3.6011799238547158E-2</v>
      </c>
      <c r="AE16" s="12">
        <f t="shared" si="3"/>
        <v>6.9790082252202791E-3</v>
      </c>
      <c r="AF16" s="12">
        <f t="shared" si="3"/>
        <v>7.1979202836830881E-4</v>
      </c>
      <c r="AG16" s="12">
        <f t="shared" si="3"/>
        <v>7.8055988288486288E-4</v>
      </c>
      <c r="AH16" s="12">
        <f t="shared" si="3"/>
        <v>4.2647448731821178E-2</v>
      </c>
      <c r="AI16" s="12">
        <f t="shared" si="3"/>
        <v>0.25911291948734866</v>
      </c>
      <c r="AJ16" s="12">
        <f t="shared" si="3"/>
        <v>1.8210576421128014E-3</v>
      </c>
      <c r="AK16" s="12">
        <f t="shared" si="3"/>
        <v>0.10723013311301954</v>
      </c>
      <c r="AL16" s="12">
        <f t="shared" si="3"/>
        <v>0.12704818087679404</v>
      </c>
      <c r="AM16" s="12">
        <f t="shared" si="3"/>
        <v>4.5748175765788025E-2</v>
      </c>
      <c r="AN16" s="12">
        <f t="shared" si="3"/>
        <v>5.7789446513249208E-2</v>
      </c>
      <c r="AO16" s="12">
        <f t="shared" si="3"/>
        <v>0.14836416087037038</v>
      </c>
      <c r="AP16" s="12">
        <f t="shared" si="3"/>
        <v>0</v>
      </c>
      <c r="AS16" s="17" t="s">
        <v>206</v>
      </c>
      <c r="AT16" s="17" t="s">
        <v>694</v>
      </c>
      <c r="AU16" s="17" t="s">
        <v>693</v>
      </c>
    </row>
    <row r="17" spans="1:47" x14ac:dyDescent="0.2">
      <c r="A17" s="12" t="s">
        <v>543</v>
      </c>
      <c r="B17" s="12">
        <v>15.019299999999999</v>
      </c>
      <c r="C17" s="12">
        <v>48.692999999999998</v>
      </c>
      <c r="D17" s="12">
        <v>0</v>
      </c>
      <c r="E17" s="12">
        <v>0.146927</v>
      </c>
      <c r="F17" s="12">
        <v>6.5429000000000001E-2</v>
      </c>
      <c r="G17" s="12">
        <v>1.7059999999999999E-2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34.238100000000003</v>
      </c>
      <c r="O17" s="12">
        <v>98.1798</v>
      </c>
      <c r="P17" s="12">
        <v>32.131599999999999</v>
      </c>
      <c r="Q17" s="12">
        <v>0</v>
      </c>
      <c r="R17" s="12">
        <v>3.2235E-2</v>
      </c>
      <c r="S17" s="12">
        <v>65.774600000000007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0.16719000000000001</v>
      </c>
      <c r="AA17" s="12">
        <v>7.4224999999999999E-2</v>
      </c>
      <c r="AB17" s="12">
        <v>98.1798</v>
      </c>
      <c r="AC17" s="12">
        <v>16.659300000000002</v>
      </c>
      <c r="AD17" s="12">
        <v>16.629300000000001</v>
      </c>
      <c r="AE17" s="12">
        <v>0</v>
      </c>
      <c r="AF17" s="12">
        <v>1.9726E-2</v>
      </c>
      <c r="AG17" s="12">
        <v>8.5629999999999994E-3</v>
      </c>
      <c r="AH17" s="12">
        <v>1.9696999999999999E-2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66.663399999999996</v>
      </c>
      <c r="AP17" s="12">
        <v>100</v>
      </c>
      <c r="AQ17" s="12">
        <v>4</v>
      </c>
      <c r="AR17" s="12" t="s">
        <v>292</v>
      </c>
      <c r="AS17" s="17">
        <f>AG17/$AG$15</f>
        <v>2.2778130179452032</v>
      </c>
      <c r="AT17" s="17">
        <f t="shared" ref="AT17:AT28" si="4">AF17/$AF$15</f>
        <v>1.433816046966732</v>
      </c>
      <c r="AU17" s="17">
        <f t="shared" ref="AU17:AU28" si="5">AS17/AT17</f>
        <v>1.5886368567041529</v>
      </c>
    </row>
    <row r="18" spans="1:47" x14ac:dyDescent="0.2">
      <c r="A18" s="12" t="s">
        <v>542</v>
      </c>
      <c r="B18" s="12">
        <v>15.1571</v>
      </c>
      <c r="C18" s="12">
        <v>48.868099999999998</v>
      </c>
      <c r="D18" s="12">
        <v>0</v>
      </c>
      <c r="E18" s="12">
        <v>0.14787900000000001</v>
      </c>
      <c r="F18" s="12">
        <v>3.7379000000000003E-2</v>
      </c>
      <c r="G18" s="12">
        <v>2.398E-3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34.439900000000002</v>
      </c>
      <c r="O18" s="12">
        <v>98.652699999999996</v>
      </c>
      <c r="P18" s="12">
        <v>32.426600000000001</v>
      </c>
      <c r="Q18" s="12">
        <v>0</v>
      </c>
      <c r="R18" s="12">
        <v>4.5310000000000003E-3</v>
      </c>
      <c r="S18" s="12">
        <v>66.010999999999996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0.168272</v>
      </c>
      <c r="AA18" s="12">
        <v>4.2403999999999997E-2</v>
      </c>
      <c r="AB18" s="12">
        <v>98.652699999999996</v>
      </c>
      <c r="AC18" s="12">
        <v>16.714400000000001</v>
      </c>
      <c r="AD18" s="12">
        <v>16.591999999999999</v>
      </c>
      <c r="AE18" s="12">
        <v>0</v>
      </c>
      <c r="AF18" s="12">
        <v>1.9737999999999999E-2</v>
      </c>
      <c r="AG18" s="12">
        <v>4.8640000000000003E-3</v>
      </c>
      <c r="AH18" s="12">
        <v>2.7529999999999998E-3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66.666200000000003</v>
      </c>
      <c r="AP18" s="12">
        <v>100</v>
      </c>
      <c r="AQ18" s="12">
        <v>4</v>
      </c>
      <c r="AR18" s="12" t="s">
        <v>292</v>
      </c>
      <c r="AS18" s="17">
        <f t="shared" ref="AS18:AS28" si="6">AG18/$AG$15</f>
        <v>1.2938552515806923</v>
      </c>
      <c r="AT18" s="17">
        <f t="shared" si="4"/>
        <v>1.4346882862734134</v>
      </c>
      <c r="AU18" s="17">
        <f t="shared" si="5"/>
        <v>0.90183718927647105</v>
      </c>
    </row>
    <row r="19" spans="1:47" x14ac:dyDescent="0.2">
      <c r="A19" s="12" t="s">
        <v>541</v>
      </c>
      <c r="B19" s="12">
        <v>15.0083</v>
      </c>
      <c r="C19" s="12">
        <v>48.889499999999998</v>
      </c>
      <c r="D19" s="12">
        <v>0</v>
      </c>
      <c r="E19" s="12">
        <v>0.18989500000000001</v>
      </c>
      <c r="F19" s="12">
        <v>3.5796000000000001E-2</v>
      </c>
      <c r="G19" s="12">
        <v>2.0060999999999999E-2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34.299100000000003</v>
      </c>
      <c r="O19" s="12">
        <v>98.442499999999995</v>
      </c>
      <c r="P19" s="12">
        <v>32.107999999999997</v>
      </c>
      <c r="Q19" s="12">
        <v>0</v>
      </c>
      <c r="R19" s="12">
        <v>3.7904E-2</v>
      </c>
      <c r="S19" s="12">
        <v>66.039900000000003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0.216083</v>
      </c>
      <c r="AA19" s="12">
        <v>4.0607999999999998E-2</v>
      </c>
      <c r="AB19" s="12">
        <v>98.442499999999995</v>
      </c>
      <c r="AC19" s="12">
        <v>16.6174</v>
      </c>
      <c r="AD19" s="12">
        <v>16.666599999999999</v>
      </c>
      <c r="AE19" s="12">
        <v>0</v>
      </c>
      <c r="AF19" s="12">
        <v>2.5448999999999999E-2</v>
      </c>
      <c r="AG19" s="12">
        <v>4.6759999999999996E-3</v>
      </c>
      <c r="AH19" s="12">
        <v>2.3120000000000002E-2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66.662800000000004</v>
      </c>
      <c r="AP19" s="12">
        <v>100</v>
      </c>
      <c r="AQ19" s="12">
        <v>4</v>
      </c>
      <c r="AR19" s="12" t="s">
        <v>292</v>
      </c>
      <c r="AS19" s="17">
        <f t="shared" si="6"/>
        <v>1.243846043665978</v>
      </c>
      <c r="AT19" s="17">
        <f t="shared" si="4"/>
        <v>1.8498015096449538</v>
      </c>
      <c r="AU19" s="17">
        <f t="shared" si="5"/>
        <v>0.67242135828114802</v>
      </c>
    </row>
    <row r="20" spans="1:47" x14ac:dyDescent="0.2">
      <c r="A20" s="12" t="s">
        <v>540</v>
      </c>
      <c r="B20" s="12">
        <v>14.933</v>
      </c>
      <c r="C20" s="12">
        <v>47.909500000000001</v>
      </c>
      <c r="D20" s="12">
        <v>0</v>
      </c>
      <c r="E20" s="12">
        <v>9.6505999999999995E-2</v>
      </c>
      <c r="F20" s="12">
        <v>5.2867999999999998E-2</v>
      </c>
      <c r="G20" s="12">
        <v>3.0422000000000001E-2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33.868200000000002</v>
      </c>
      <c r="O20" s="12">
        <v>96.890500000000003</v>
      </c>
      <c r="P20" s="12">
        <v>31.946999999999999</v>
      </c>
      <c r="Q20" s="12">
        <v>0</v>
      </c>
      <c r="R20" s="12">
        <v>5.7482999999999999E-2</v>
      </c>
      <c r="S20" s="12">
        <v>64.716200000000001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0.109815</v>
      </c>
      <c r="AA20" s="12">
        <v>5.9975000000000001E-2</v>
      </c>
      <c r="AB20" s="12">
        <v>96.890500000000003</v>
      </c>
      <c r="AC20" s="12">
        <v>16.7438</v>
      </c>
      <c r="AD20" s="12">
        <v>16.5398</v>
      </c>
      <c r="AE20" s="12">
        <v>0</v>
      </c>
      <c r="AF20" s="12">
        <v>1.3098E-2</v>
      </c>
      <c r="AG20" s="12">
        <v>6.9950000000000003E-3</v>
      </c>
      <c r="AH20" s="12">
        <v>3.5506999999999997E-2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66.660700000000006</v>
      </c>
      <c r="AP20" s="12">
        <v>100</v>
      </c>
      <c r="AQ20" s="12">
        <v>4</v>
      </c>
      <c r="AR20" s="12" t="s">
        <v>292</v>
      </c>
      <c r="AS20" s="17">
        <f t="shared" si="6"/>
        <v>1.8607149434224801</v>
      </c>
      <c r="AT20" s="17">
        <f t="shared" si="4"/>
        <v>0.95204920324294107</v>
      </c>
      <c r="AU20" s="17">
        <f t="shared" si="5"/>
        <v>1.9544314906040297</v>
      </c>
    </row>
    <row r="21" spans="1:47" x14ac:dyDescent="0.2">
      <c r="A21" s="12" t="s">
        <v>539</v>
      </c>
      <c r="B21" s="12">
        <v>14.952</v>
      </c>
      <c r="C21" s="12">
        <v>49.250999999999998</v>
      </c>
      <c r="D21" s="12">
        <v>0</v>
      </c>
      <c r="E21" s="12">
        <v>0.19731000000000001</v>
      </c>
      <c r="F21" s="12">
        <v>5.1868999999999998E-2</v>
      </c>
      <c r="G21" s="12">
        <v>5.9171000000000001E-2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34.399799999999999</v>
      </c>
      <c r="O21" s="12">
        <v>98.911199999999994</v>
      </c>
      <c r="P21" s="12">
        <v>31.9877</v>
      </c>
      <c r="Q21" s="12">
        <v>0</v>
      </c>
      <c r="R21" s="12">
        <v>0.111803</v>
      </c>
      <c r="S21" s="12">
        <v>66.528300000000002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0.22452</v>
      </c>
      <c r="AA21" s="12">
        <v>5.8841999999999998E-2</v>
      </c>
      <c r="AB21" s="12">
        <v>98.911199999999994</v>
      </c>
      <c r="AC21" s="12">
        <v>16.504799999999999</v>
      </c>
      <c r="AD21" s="12">
        <v>16.738800000000001</v>
      </c>
      <c r="AE21" s="12">
        <v>0</v>
      </c>
      <c r="AF21" s="12">
        <v>2.6363000000000001E-2</v>
      </c>
      <c r="AG21" s="12">
        <v>6.7559999999999999E-3</v>
      </c>
      <c r="AH21" s="12">
        <v>6.7988999999999994E-2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66.655299999999997</v>
      </c>
      <c r="AP21" s="12">
        <v>100</v>
      </c>
      <c r="AQ21" s="12">
        <v>4</v>
      </c>
      <c r="AR21" s="12" t="s">
        <v>292</v>
      </c>
      <c r="AS21" s="17">
        <f t="shared" si="6"/>
        <v>1.7971394078287741</v>
      </c>
      <c r="AT21" s="17">
        <f t="shared" si="4"/>
        <v>1.916237070170534</v>
      </c>
      <c r="AU21" s="17">
        <f t="shared" si="5"/>
        <v>0.9378481586669436</v>
      </c>
    </row>
    <row r="22" spans="1:47" x14ac:dyDescent="0.2">
      <c r="A22" s="12" t="s">
        <v>538</v>
      </c>
      <c r="B22" s="12">
        <v>14.8367</v>
      </c>
      <c r="C22" s="12">
        <v>48.987299999999998</v>
      </c>
      <c r="D22" s="12">
        <v>0</v>
      </c>
      <c r="E22" s="12">
        <v>0.24735499999999999</v>
      </c>
      <c r="F22" s="12">
        <v>9.8316000000000001E-2</v>
      </c>
      <c r="G22" s="12">
        <v>1.4479000000000001E-2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34.149299999999997</v>
      </c>
      <c r="O22" s="12">
        <v>98.333299999999994</v>
      </c>
      <c r="P22" s="12">
        <v>31.741</v>
      </c>
      <c r="Q22" s="12">
        <v>0</v>
      </c>
      <c r="R22" s="12">
        <v>2.7356999999999999E-2</v>
      </c>
      <c r="S22" s="12">
        <v>66.171999999999997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0.28146700000000002</v>
      </c>
      <c r="AA22" s="12">
        <v>0.11153299999999999</v>
      </c>
      <c r="AB22" s="12">
        <v>98.333299999999994</v>
      </c>
      <c r="AC22" s="12">
        <v>16.499700000000001</v>
      </c>
      <c r="AD22" s="12">
        <v>16.773499999999999</v>
      </c>
      <c r="AE22" s="12">
        <v>0</v>
      </c>
      <c r="AF22" s="12">
        <v>3.3295999999999999E-2</v>
      </c>
      <c r="AG22" s="12">
        <v>1.2900999999999999E-2</v>
      </c>
      <c r="AH22" s="12">
        <v>1.6760000000000001E-2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66.663899999999998</v>
      </c>
      <c r="AP22" s="12">
        <v>100</v>
      </c>
      <c r="AQ22" s="12">
        <v>4</v>
      </c>
      <c r="AR22" s="12" t="s">
        <v>292</v>
      </c>
      <c r="AS22" s="17">
        <f t="shared" si="6"/>
        <v>3.4317488899347266</v>
      </c>
      <c r="AT22" s="17">
        <f t="shared" si="4"/>
        <v>2.4201733296058148</v>
      </c>
      <c r="AU22" s="17">
        <f t="shared" si="5"/>
        <v>1.4179764928215584</v>
      </c>
    </row>
    <row r="23" spans="1:47" x14ac:dyDescent="0.2">
      <c r="A23" s="12" t="s">
        <v>537</v>
      </c>
      <c r="B23" s="12">
        <v>14.864699999999999</v>
      </c>
      <c r="C23" s="12">
        <v>47.9619</v>
      </c>
      <c r="D23" s="12">
        <v>0</v>
      </c>
      <c r="E23" s="12">
        <v>0.122442</v>
      </c>
      <c r="F23" s="12">
        <v>4.3347999999999998E-2</v>
      </c>
      <c r="G23" s="12">
        <v>1.5748999999999999E-2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33.797899999999998</v>
      </c>
      <c r="O23" s="12">
        <v>96.805999999999997</v>
      </c>
      <c r="P23" s="12">
        <v>31.800899999999999</v>
      </c>
      <c r="Q23" s="12">
        <v>0</v>
      </c>
      <c r="R23" s="12">
        <v>2.9758E-2</v>
      </c>
      <c r="S23" s="12">
        <v>64.786900000000003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0.13932800000000001</v>
      </c>
      <c r="AA23" s="12">
        <v>4.9175999999999997E-2</v>
      </c>
      <c r="AB23" s="12">
        <v>96.805999999999997</v>
      </c>
      <c r="AC23" s="12">
        <v>16.7026</v>
      </c>
      <c r="AD23" s="12">
        <v>16.593</v>
      </c>
      <c r="AE23" s="12">
        <v>0</v>
      </c>
      <c r="AF23" s="12">
        <v>1.6653000000000001E-2</v>
      </c>
      <c r="AG23" s="12">
        <v>5.7470000000000004E-3</v>
      </c>
      <c r="AH23" s="12">
        <v>1.8421E-2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66.663600000000002</v>
      </c>
      <c r="AP23" s="12">
        <v>100</v>
      </c>
      <c r="AQ23" s="12">
        <v>4</v>
      </c>
      <c r="AR23" s="12" t="s">
        <v>292</v>
      </c>
      <c r="AS23" s="17">
        <f t="shared" si="6"/>
        <v>1.5287389249248025</v>
      </c>
      <c r="AT23" s="17">
        <f t="shared" si="4"/>
        <v>1.2104500978473582</v>
      </c>
      <c r="AU23" s="17">
        <f t="shared" si="5"/>
        <v>1.2629508045341837</v>
      </c>
    </row>
    <row r="24" spans="1:47" x14ac:dyDescent="0.2">
      <c r="A24" s="12" t="s">
        <v>536</v>
      </c>
      <c r="B24" s="12">
        <v>14.8445</v>
      </c>
      <c r="C24" s="12">
        <v>49.0548</v>
      </c>
      <c r="D24" s="12">
        <v>0</v>
      </c>
      <c r="E24" s="12">
        <v>0.226933</v>
      </c>
      <c r="F24" s="12">
        <v>7.5608999999999996E-2</v>
      </c>
      <c r="G24" s="12">
        <v>3.5652999999999997E-2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34.194800000000001</v>
      </c>
      <c r="O24" s="12">
        <v>98.432199999999995</v>
      </c>
      <c r="P24" s="12">
        <v>31.7576</v>
      </c>
      <c r="Q24" s="12">
        <v>0</v>
      </c>
      <c r="R24" s="12">
        <v>6.7365999999999995E-2</v>
      </c>
      <c r="S24" s="12">
        <v>66.263199999999998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0.25822899999999999</v>
      </c>
      <c r="AA24" s="12">
        <v>8.5774000000000003E-2</v>
      </c>
      <c r="AB24" s="12">
        <v>98.432199999999995</v>
      </c>
      <c r="AC24" s="12">
        <v>16.485399999999998</v>
      </c>
      <c r="AD24" s="12">
        <v>16.773199999999999</v>
      </c>
      <c r="AE24" s="12">
        <v>0</v>
      </c>
      <c r="AF24" s="12">
        <v>3.0504E-2</v>
      </c>
      <c r="AG24" s="12">
        <v>9.9080000000000001E-3</v>
      </c>
      <c r="AH24" s="12">
        <v>4.1214000000000001E-2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66.659800000000004</v>
      </c>
      <c r="AP24" s="12">
        <v>100</v>
      </c>
      <c r="AQ24" s="12">
        <v>4</v>
      </c>
      <c r="AR24" s="12" t="s">
        <v>292</v>
      </c>
      <c r="AS24" s="17">
        <f t="shared" si="6"/>
        <v>2.6355916596754727</v>
      </c>
      <c r="AT24" s="17">
        <f t="shared" si="4"/>
        <v>2.2172323175845681</v>
      </c>
      <c r="AU24" s="17">
        <f t="shared" si="5"/>
        <v>1.1886853888845808</v>
      </c>
    </row>
    <row r="25" spans="1:47" x14ac:dyDescent="0.2">
      <c r="A25" s="12" t="s">
        <v>535</v>
      </c>
      <c r="B25" s="12">
        <v>15.127599999999999</v>
      </c>
      <c r="C25" s="12">
        <v>49.772300000000001</v>
      </c>
      <c r="D25" s="12">
        <v>0</v>
      </c>
      <c r="E25" s="12">
        <v>7.7625E-2</v>
      </c>
      <c r="F25" s="12">
        <v>4.3166000000000003E-2</v>
      </c>
      <c r="G25" s="12">
        <v>3.1095000000000001E-2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34.74</v>
      </c>
      <c r="O25" s="12">
        <v>99.791700000000006</v>
      </c>
      <c r="P25" s="12">
        <v>32.363300000000002</v>
      </c>
      <c r="Q25" s="12">
        <v>0</v>
      </c>
      <c r="R25" s="12">
        <v>5.8753E-2</v>
      </c>
      <c r="S25" s="12">
        <v>67.232399999999998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8.8330000000000006E-2</v>
      </c>
      <c r="AA25" s="12">
        <v>4.8968999999999999E-2</v>
      </c>
      <c r="AB25" s="12">
        <v>99.791700000000006</v>
      </c>
      <c r="AC25" s="12">
        <v>16.5364</v>
      </c>
      <c r="AD25" s="12">
        <v>16.7517</v>
      </c>
      <c r="AE25" s="12">
        <v>0</v>
      </c>
      <c r="AF25" s="12">
        <v>1.0271000000000001E-2</v>
      </c>
      <c r="AG25" s="12">
        <v>5.568E-3</v>
      </c>
      <c r="AH25" s="12">
        <v>3.5381000000000003E-2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66.660799999999995</v>
      </c>
      <c r="AP25" s="12">
        <v>100</v>
      </c>
      <c r="AQ25" s="12">
        <v>4</v>
      </c>
      <c r="AR25" s="12" t="s">
        <v>292</v>
      </c>
      <c r="AS25" s="17">
        <f t="shared" si="6"/>
        <v>1.4811237748357924</v>
      </c>
      <c r="AT25" s="17">
        <f t="shared" si="4"/>
        <v>0.74656415991053959</v>
      </c>
      <c r="AU25" s="17">
        <f t="shared" si="5"/>
        <v>1.9839202768765041</v>
      </c>
    </row>
    <row r="26" spans="1:47" x14ac:dyDescent="0.2">
      <c r="A26" s="12" t="s">
        <v>534</v>
      </c>
      <c r="B26" s="12">
        <v>15.0267</v>
      </c>
      <c r="C26" s="12">
        <v>48.381300000000003</v>
      </c>
      <c r="D26" s="12">
        <v>0</v>
      </c>
      <c r="E26" s="12">
        <v>7.8869999999999996E-2</v>
      </c>
      <c r="F26" s="12">
        <v>4.5921999999999998E-2</v>
      </c>
      <c r="G26" s="12">
        <v>5.3759999999999997E-3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34.114800000000002</v>
      </c>
      <c r="O26" s="12">
        <v>97.652900000000002</v>
      </c>
      <c r="P26" s="12">
        <v>32.147399999999998</v>
      </c>
      <c r="Q26" s="12">
        <v>0</v>
      </c>
      <c r="R26" s="12">
        <v>1.0158E-2</v>
      </c>
      <c r="S26" s="12">
        <v>65.353399999999993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8.9746999999999993E-2</v>
      </c>
      <c r="AA26" s="12">
        <v>5.2096000000000003E-2</v>
      </c>
      <c r="AB26" s="12">
        <v>97.652900000000002</v>
      </c>
      <c r="AC26" s="12">
        <v>16.728300000000001</v>
      </c>
      <c r="AD26" s="12">
        <v>16.583200000000001</v>
      </c>
      <c r="AE26" s="12">
        <v>0</v>
      </c>
      <c r="AF26" s="12">
        <v>1.0628E-2</v>
      </c>
      <c r="AG26" s="12">
        <v>6.032E-3</v>
      </c>
      <c r="AH26" s="12">
        <v>6.2300000000000003E-3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66.665599999999998</v>
      </c>
      <c r="AP26" s="12">
        <v>100</v>
      </c>
      <c r="AQ26" s="12">
        <v>4</v>
      </c>
      <c r="AR26" s="12" t="s">
        <v>292</v>
      </c>
      <c r="AS26" s="17">
        <f t="shared" si="6"/>
        <v>1.6045507560721086</v>
      </c>
      <c r="AT26" s="17">
        <f t="shared" si="4"/>
        <v>0.77251327928431646</v>
      </c>
      <c r="AU26" s="17">
        <f t="shared" si="5"/>
        <v>2.0770526528147464</v>
      </c>
    </row>
    <row r="27" spans="1:47" x14ac:dyDescent="0.2">
      <c r="A27" s="12" t="s">
        <v>533</v>
      </c>
      <c r="B27" s="12">
        <v>14.885899999999999</v>
      </c>
      <c r="C27" s="12">
        <v>47.967199999999998</v>
      </c>
      <c r="D27" s="12">
        <v>0</v>
      </c>
      <c r="E27" s="12">
        <v>0.20522599999999999</v>
      </c>
      <c r="F27" s="12">
        <v>7.4611999999999998E-2</v>
      </c>
      <c r="G27" s="12">
        <v>-8.5500000000000003E-3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33.817999999999998</v>
      </c>
      <c r="O27" s="12">
        <v>96.942400000000006</v>
      </c>
      <c r="P27" s="12">
        <v>31.8462</v>
      </c>
      <c r="Q27" s="12">
        <v>0</v>
      </c>
      <c r="R27" s="12">
        <v>-1.6160000000000001E-2</v>
      </c>
      <c r="S27" s="12">
        <v>64.794200000000004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0.23352800000000001</v>
      </c>
      <c r="AA27" s="12">
        <v>8.4642999999999996E-2</v>
      </c>
      <c r="AB27" s="12">
        <v>96.942400000000006</v>
      </c>
      <c r="AC27" s="12">
        <v>16.717700000000001</v>
      </c>
      <c r="AD27" s="12">
        <v>16.586200000000002</v>
      </c>
      <c r="AE27" s="12">
        <v>0</v>
      </c>
      <c r="AF27" s="12">
        <v>2.7897000000000002E-2</v>
      </c>
      <c r="AG27" s="12">
        <v>9.887E-3</v>
      </c>
      <c r="AH27" s="12">
        <v>-0.01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66.668300000000002</v>
      </c>
      <c r="AP27" s="12">
        <v>100</v>
      </c>
      <c r="AQ27" s="12">
        <v>4</v>
      </c>
      <c r="AR27" s="12" t="s">
        <v>292</v>
      </c>
      <c r="AS27" s="17">
        <f t="shared" si="6"/>
        <v>2.630005524748829</v>
      </c>
      <c r="AT27" s="17">
        <f t="shared" si="4"/>
        <v>2.0277383282079957</v>
      </c>
      <c r="AU27" s="17">
        <f t="shared" si="5"/>
        <v>1.2970142587742493</v>
      </c>
    </row>
    <row r="28" spans="1:47" x14ac:dyDescent="0.2">
      <c r="A28" s="12" t="s">
        <v>532</v>
      </c>
      <c r="B28" s="12">
        <v>15.339499999999999</v>
      </c>
      <c r="C28" s="12">
        <v>48.313699999999997</v>
      </c>
      <c r="D28" s="12">
        <v>0</v>
      </c>
      <c r="E28" s="12">
        <v>0.17219699999999999</v>
      </c>
      <c r="F28" s="12">
        <v>6.0803000000000003E-2</v>
      </c>
      <c r="G28" s="12">
        <v>2.0470000000000002E-3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34.459400000000002</v>
      </c>
      <c r="O28" s="12">
        <v>98.347700000000003</v>
      </c>
      <c r="P28" s="12">
        <v>32.816800000000001</v>
      </c>
      <c r="Q28" s="12">
        <v>0</v>
      </c>
      <c r="R28" s="12">
        <v>3.8670000000000002E-3</v>
      </c>
      <c r="S28" s="12">
        <v>65.262200000000007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0.19594500000000001</v>
      </c>
      <c r="AA28" s="12">
        <v>6.8976999999999997E-2</v>
      </c>
      <c r="AB28" s="12">
        <v>98.347700000000003</v>
      </c>
      <c r="AC28" s="12">
        <v>16.905999999999999</v>
      </c>
      <c r="AD28" s="12">
        <v>16.394500000000001</v>
      </c>
      <c r="AE28" s="12">
        <v>0</v>
      </c>
      <c r="AF28" s="12">
        <v>2.2970999999999998E-2</v>
      </c>
      <c r="AG28" s="12">
        <v>7.9070000000000008E-3</v>
      </c>
      <c r="AH28" s="12">
        <v>2.3479999999999998E-3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66.666300000000007</v>
      </c>
      <c r="AP28" s="12">
        <v>100</v>
      </c>
      <c r="AQ28" s="12">
        <v>4</v>
      </c>
      <c r="AR28" s="12" t="s">
        <v>292</v>
      </c>
      <c r="AS28" s="17">
        <f t="shared" si="6"/>
        <v>2.1033128030938602</v>
      </c>
      <c r="AT28" s="17">
        <f t="shared" si="4"/>
        <v>1.6696840928152081</v>
      </c>
      <c r="AU28" s="17">
        <f t="shared" si="5"/>
        <v>1.2597070380825888</v>
      </c>
    </row>
    <row r="29" spans="1:47" x14ac:dyDescent="0.2">
      <c r="A29" s="12" t="s">
        <v>531</v>
      </c>
      <c r="B29" s="12">
        <f t="shared" ref="B29:AU29" si="7">AVERAGE(B17:B28)</f>
        <v>14.999608333333329</v>
      </c>
      <c r="C29" s="12">
        <f t="shared" si="7"/>
        <v>48.670800000000014</v>
      </c>
      <c r="D29" s="12">
        <f t="shared" si="7"/>
        <v>0</v>
      </c>
      <c r="E29" s="12">
        <f t="shared" si="7"/>
        <v>0.15909708333333333</v>
      </c>
      <c r="F29" s="12">
        <f t="shared" si="7"/>
        <v>5.7093083333333343E-2</v>
      </c>
      <c r="G29" s="12">
        <f t="shared" si="7"/>
        <v>1.8746749999999996E-2</v>
      </c>
      <c r="H29" s="12">
        <f t="shared" si="7"/>
        <v>0</v>
      </c>
      <c r="I29" s="12">
        <f t="shared" si="7"/>
        <v>0</v>
      </c>
      <c r="J29" s="12">
        <f t="shared" si="7"/>
        <v>0</v>
      </c>
      <c r="K29" s="12">
        <f t="shared" si="7"/>
        <v>0</v>
      </c>
      <c r="L29" s="12">
        <f t="shared" si="7"/>
        <v>0</v>
      </c>
      <c r="M29" s="12">
        <f t="shared" si="7"/>
        <v>0</v>
      </c>
      <c r="N29" s="12">
        <f t="shared" si="7"/>
        <v>34.209941666666673</v>
      </c>
      <c r="O29" s="12">
        <f t="shared" si="7"/>
        <v>98.115241666666677</v>
      </c>
      <c r="P29" s="12">
        <f t="shared" si="7"/>
        <v>32.089508333333335</v>
      </c>
      <c r="Q29" s="12">
        <f t="shared" si="7"/>
        <v>0</v>
      </c>
      <c r="R29" s="12">
        <f t="shared" si="7"/>
        <v>3.5421250000000001E-2</v>
      </c>
      <c r="S29" s="12">
        <f t="shared" si="7"/>
        <v>65.744524999999996</v>
      </c>
      <c r="T29" s="12">
        <f t="shared" si="7"/>
        <v>0</v>
      </c>
      <c r="U29" s="12">
        <f t="shared" si="7"/>
        <v>0</v>
      </c>
      <c r="V29" s="12">
        <f t="shared" si="7"/>
        <v>0</v>
      </c>
      <c r="W29" s="12">
        <f t="shared" si="7"/>
        <v>0</v>
      </c>
      <c r="X29" s="12">
        <f t="shared" si="7"/>
        <v>0</v>
      </c>
      <c r="Y29" s="12">
        <f t="shared" si="7"/>
        <v>0</v>
      </c>
      <c r="Z29" s="12">
        <f t="shared" si="7"/>
        <v>0.18103783333333331</v>
      </c>
      <c r="AA29" s="12">
        <f t="shared" si="7"/>
        <v>6.4768499999999993E-2</v>
      </c>
      <c r="AB29" s="12">
        <f t="shared" si="7"/>
        <v>98.115241666666677</v>
      </c>
      <c r="AC29" s="12">
        <f t="shared" si="7"/>
        <v>16.65131666666667</v>
      </c>
      <c r="AD29" s="12">
        <f t="shared" si="7"/>
        <v>16.635149999999999</v>
      </c>
      <c r="AE29" s="12">
        <f t="shared" si="7"/>
        <v>0</v>
      </c>
      <c r="AF29" s="12">
        <f t="shared" si="7"/>
        <v>2.1382833333333334E-2</v>
      </c>
      <c r="AG29" s="12">
        <f t="shared" si="7"/>
        <v>7.4836666666666662E-3</v>
      </c>
      <c r="AH29" s="12">
        <f t="shared" si="7"/>
        <v>2.1618333333333333E-2</v>
      </c>
      <c r="AI29" s="12">
        <f t="shared" si="7"/>
        <v>0</v>
      </c>
      <c r="AJ29" s="12">
        <f t="shared" si="7"/>
        <v>0</v>
      </c>
      <c r="AK29" s="12">
        <f t="shared" si="7"/>
        <v>0</v>
      </c>
      <c r="AL29" s="12">
        <f t="shared" si="7"/>
        <v>0</v>
      </c>
      <c r="AM29" s="12">
        <f t="shared" si="7"/>
        <v>0</v>
      </c>
      <c r="AN29" s="12">
        <f t="shared" si="7"/>
        <v>0</v>
      </c>
      <c r="AO29" s="12">
        <f t="shared" si="7"/>
        <v>66.663058333333339</v>
      </c>
      <c r="AP29" s="12">
        <f t="shared" si="7"/>
        <v>100</v>
      </c>
      <c r="AQ29" s="12">
        <f t="shared" si="7"/>
        <v>4</v>
      </c>
      <c r="AS29" s="12">
        <f t="shared" si="7"/>
        <v>1.9907034164773936</v>
      </c>
      <c r="AT29" s="12">
        <f t="shared" si="7"/>
        <v>1.5542456434628644</v>
      </c>
      <c r="AU29" s="12">
        <f t="shared" si="7"/>
        <v>1.3785401638600963</v>
      </c>
    </row>
    <row r="30" spans="1:47" x14ac:dyDescent="0.2">
      <c r="A30" s="12" t="s">
        <v>481</v>
      </c>
      <c r="B30" s="12">
        <f t="shared" ref="B30:AP30" si="8">STDEV(B17:B28)</f>
        <v>0.14964803833925733</v>
      </c>
      <c r="C30" s="12">
        <f t="shared" si="8"/>
        <v>0.57787328589012865</v>
      </c>
      <c r="D30" s="12">
        <f t="shared" si="8"/>
        <v>0</v>
      </c>
      <c r="E30" s="12">
        <f t="shared" si="8"/>
        <v>5.6975812505209521E-2</v>
      </c>
      <c r="F30" s="12">
        <f t="shared" si="8"/>
        <v>1.8653219909506882E-2</v>
      </c>
      <c r="G30" s="12">
        <f t="shared" si="8"/>
        <v>1.8366365959769562E-2</v>
      </c>
      <c r="H30" s="12">
        <f t="shared" si="8"/>
        <v>0</v>
      </c>
      <c r="I30" s="12">
        <f t="shared" si="8"/>
        <v>0</v>
      </c>
      <c r="J30" s="12">
        <f t="shared" si="8"/>
        <v>0</v>
      </c>
      <c r="K30" s="12">
        <f t="shared" si="8"/>
        <v>0</v>
      </c>
      <c r="L30" s="12">
        <f t="shared" si="8"/>
        <v>0</v>
      </c>
      <c r="M30" s="12">
        <f t="shared" si="8"/>
        <v>0</v>
      </c>
      <c r="N30" s="12">
        <f t="shared" si="8"/>
        <v>0.28508419955047293</v>
      </c>
      <c r="O30" s="12">
        <f t="shared" si="8"/>
        <v>0.89694743178114178</v>
      </c>
      <c r="P30" s="12">
        <f t="shared" si="8"/>
        <v>0.32019871800985061</v>
      </c>
      <c r="Q30" s="12">
        <f t="shared" si="8"/>
        <v>0</v>
      </c>
      <c r="R30" s="12">
        <f t="shared" si="8"/>
        <v>3.47037937567874E-2</v>
      </c>
      <c r="S30" s="12">
        <f t="shared" si="8"/>
        <v>0.78057236823080822</v>
      </c>
      <c r="T30" s="12">
        <f t="shared" si="8"/>
        <v>0</v>
      </c>
      <c r="U30" s="12">
        <f t="shared" si="8"/>
        <v>0</v>
      </c>
      <c r="V30" s="12">
        <f t="shared" si="8"/>
        <v>0</v>
      </c>
      <c r="W30" s="12">
        <f t="shared" si="8"/>
        <v>0</v>
      </c>
      <c r="X30" s="12">
        <f t="shared" si="8"/>
        <v>0</v>
      </c>
      <c r="Y30" s="12">
        <f t="shared" si="8"/>
        <v>0</v>
      </c>
      <c r="Z30" s="12">
        <f t="shared" si="8"/>
        <v>6.4833133542030782E-2</v>
      </c>
      <c r="AA30" s="12">
        <f t="shared" si="8"/>
        <v>2.1160912256929156E-2</v>
      </c>
      <c r="AB30" s="12">
        <f t="shared" si="8"/>
        <v>0.89694743178114178</v>
      </c>
      <c r="AC30" s="12">
        <f t="shared" si="8"/>
        <v>0.1267647917374633</v>
      </c>
      <c r="AD30" s="12">
        <f t="shared" si="8"/>
        <v>0.11252739868381105</v>
      </c>
      <c r="AE30" s="12">
        <f t="shared" si="8"/>
        <v>0</v>
      </c>
      <c r="AF30" s="12">
        <f t="shared" si="8"/>
        <v>7.6693680767694148E-3</v>
      </c>
      <c r="AG30" s="12">
        <f t="shared" si="8"/>
        <v>2.4615616009256223E-3</v>
      </c>
      <c r="AH30" s="12">
        <f t="shared" si="8"/>
        <v>2.1148982689195212E-2</v>
      </c>
      <c r="AI30" s="12">
        <f t="shared" si="8"/>
        <v>0</v>
      </c>
      <c r="AJ30" s="12">
        <f t="shared" si="8"/>
        <v>0</v>
      </c>
      <c r="AK30" s="12">
        <f t="shared" si="8"/>
        <v>0</v>
      </c>
      <c r="AL30" s="12">
        <f t="shared" si="8"/>
        <v>0</v>
      </c>
      <c r="AM30" s="12">
        <f t="shared" si="8"/>
        <v>0</v>
      </c>
      <c r="AN30" s="12">
        <f t="shared" si="8"/>
        <v>0</v>
      </c>
      <c r="AO30" s="12">
        <f t="shared" si="8"/>
        <v>3.5287026545531642E-3</v>
      </c>
      <c r="AP30" s="12">
        <f t="shared" si="8"/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E5A1F-ADA0-3342-8F3E-20A1AF7D82BC}">
  <dimension ref="A1:AU25"/>
  <sheetViews>
    <sheetView workbookViewId="0">
      <pane xSplit="1" ySplit="1" topLeftCell="AQ2" activePane="bottomRight" state="frozen"/>
      <selection activeCell="Q23" sqref="Q23"/>
      <selection pane="topRight" activeCell="Q23" sqref="Q23"/>
      <selection pane="bottomLeft" activeCell="Q23" sqref="Q23"/>
      <selection pane="bottomRight" activeCell="AS14" sqref="AS14:AU23"/>
    </sheetView>
  </sheetViews>
  <sheetFormatPr baseColWidth="10" defaultColWidth="8.83203125" defaultRowHeight="15" x14ac:dyDescent="0.2"/>
  <cols>
    <col min="1" max="4" width="8.83203125" style="12"/>
    <col min="5" max="5" width="15.83203125" style="12" bestFit="1" customWidth="1"/>
    <col min="6" max="6" width="14.83203125" style="12" bestFit="1" customWidth="1"/>
    <col min="7" max="7" width="10.83203125" style="12" customWidth="1"/>
    <col min="8" max="8" width="10" style="12" bestFit="1" customWidth="1"/>
    <col min="9" max="17" width="8.83203125" style="12"/>
    <col min="18" max="18" width="11.83203125" style="12" bestFit="1" customWidth="1"/>
    <col min="19" max="16384" width="8.83203125" style="12"/>
  </cols>
  <sheetData>
    <row r="1" spans="1:47" x14ac:dyDescent="0.2">
      <c r="A1" s="12" t="s">
        <v>72</v>
      </c>
      <c r="B1" s="12" t="s">
        <v>49</v>
      </c>
      <c r="C1" s="12" t="s">
        <v>50</v>
      </c>
      <c r="D1" s="12" t="s">
        <v>530</v>
      </c>
      <c r="E1" s="12" t="s">
        <v>48</v>
      </c>
      <c r="F1" s="12" t="s">
        <v>45</v>
      </c>
      <c r="G1" s="12" t="s">
        <v>529</v>
      </c>
      <c r="H1" s="12" t="s">
        <v>528</v>
      </c>
      <c r="I1" s="12" t="s">
        <v>527</v>
      </c>
      <c r="J1" s="12" t="s">
        <v>526</v>
      </c>
      <c r="K1" s="12" t="s">
        <v>290</v>
      </c>
      <c r="L1" s="12" t="s">
        <v>525</v>
      </c>
      <c r="M1" s="12" t="s">
        <v>291</v>
      </c>
      <c r="N1" s="12" t="s">
        <v>41</v>
      </c>
      <c r="O1" s="12" t="s">
        <v>38</v>
      </c>
      <c r="P1" s="12" t="s">
        <v>12</v>
      </c>
      <c r="Q1" s="12" t="s">
        <v>11</v>
      </c>
      <c r="R1" s="12" t="s">
        <v>10</v>
      </c>
      <c r="S1" s="12" t="s">
        <v>9</v>
      </c>
      <c r="T1" s="12" t="s">
        <v>8</v>
      </c>
      <c r="U1" s="12" t="s">
        <v>7</v>
      </c>
      <c r="V1" s="12" t="s">
        <v>6</v>
      </c>
      <c r="W1" s="12" t="s">
        <v>5</v>
      </c>
      <c r="X1" s="12" t="s">
        <v>4</v>
      </c>
      <c r="Y1" s="12" t="s">
        <v>3</v>
      </c>
      <c r="Z1" s="12" t="s">
        <v>40</v>
      </c>
      <c r="AA1" s="12" t="s">
        <v>39</v>
      </c>
      <c r="AB1" s="12" t="s">
        <v>38</v>
      </c>
      <c r="AC1" s="12" t="s">
        <v>524</v>
      </c>
      <c r="AD1" s="12" t="s">
        <v>71</v>
      </c>
      <c r="AE1" s="12" t="s">
        <v>523</v>
      </c>
      <c r="AF1" s="12" t="s">
        <v>70</v>
      </c>
      <c r="AG1" s="12" t="s">
        <v>69</v>
      </c>
      <c r="AH1" s="12" t="s">
        <v>522</v>
      </c>
      <c r="AI1" s="12" t="s">
        <v>521</v>
      </c>
      <c r="AJ1" s="12" t="s">
        <v>520</v>
      </c>
      <c r="AK1" s="12" t="s">
        <v>519</v>
      </c>
      <c r="AL1" s="12" t="s">
        <v>518</v>
      </c>
      <c r="AM1" s="12" t="s">
        <v>517</v>
      </c>
      <c r="AN1" s="12" t="s">
        <v>516</v>
      </c>
      <c r="AO1" s="12" t="s">
        <v>327</v>
      </c>
      <c r="AP1" s="12" t="s">
        <v>38</v>
      </c>
      <c r="AQ1" s="12" t="s">
        <v>515</v>
      </c>
      <c r="AR1" s="12" t="s">
        <v>514</v>
      </c>
      <c r="AS1" s="12" t="s">
        <v>513</v>
      </c>
      <c r="AT1" s="12" t="s">
        <v>512</v>
      </c>
    </row>
    <row r="2" spans="1:47" x14ac:dyDescent="0.2">
      <c r="A2" s="12" t="s">
        <v>569</v>
      </c>
      <c r="B2" s="12">
        <v>30.354099999999999</v>
      </c>
      <c r="C2" s="12">
        <v>0.48160399999999998</v>
      </c>
      <c r="D2" s="12">
        <v>0.46138200000000001</v>
      </c>
      <c r="E2" s="12">
        <v>0.12520999999999999</v>
      </c>
      <c r="F2" s="12">
        <v>4.2906E-2</v>
      </c>
      <c r="G2" s="12">
        <v>10.2058</v>
      </c>
      <c r="H2" s="12">
        <v>3.0282300000000002</v>
      </c>
      <c r="I2" s="12">
        <v>2.4774999999999998E-2</v>
      </c>
      <c r="J2" s="12">
        <v>1.10971</v>
      </c>
      <c r="K2" s="12">
        <v>2.10121</v>
      </c>
      <c r="L2" s="12">
        <v>0.83759899999999998</v>
      </c>
      <c r="M2" s="12">
        <v>3.22777</v>
      </c>
      <c r="N2" s="12">
        <v>47.558199999999999</v>
      </c>
      <c r="O2" s="12">
        <v>99.558400000000006</v>
      </c>
      <c r="P2" s="12">
        <v>64.938199999999995</v>
      </c>
      <c r="Q2" s="12">
        <v>0.76961199999999996</v>
      </c>
      <c r="R2" s="12">
        <v>19.2836</v>
      </c>
      <c r="S2" s="12">
        <v>0.65054999999999996</v>
      </c>
      <c r="T2" s="12">
        <v>3.89581</v>
      </c>
      <c r="U2" s="12">
        <v>3.1989999999999998E-2</v>
      </c>
      <c r="V2" s="12">
        <v>1.8402400000000001</v>
      </c>
      <c r="W2" s="12">
        <v>2.9400200000000001</v>
      </c>
      <c r="X2" s="12">
        <v>1.12906</v>
      </c>
      <c r="Y2" s="12">
        <v>3.88815</v>
      </c>
      <c r="Z2" s="12">
        <v>0.14247699999999999</v>
      </c>
      <c r="AA2" s="12">
        <v>4.8674000000000002E-2</v>
      </c>
      <c r="AB2" s="12">
        <v>99.558400000000006</v>
      </c>
      <c r="AC2" s="12">
        <v>22.903400000000001</v>
      </c>
      <c r="AD2" s="12">
        <v>0.111885</v>
      </c>
      <c r="AE2" s="12">
        <v>0.204126</v>
      </c>
      <c r="AF2" s="12">
        <v>1.1435000000000001E-2</v>
      </c>
      <c r="AG2" s="12">
        <v>3.82E-3</v>
      </c>
      <c r="AH2" s="12">
        <v>8.0157500000000006</v>
      </c>
      <c r="AI2" s="12">
        <v>1.1491100000000001</v>
      </c>
      <c r="AJ2" s="12">
        <v>9.5569999999999995E-3</v>
      </c>
      <c r="AK2" s="12">
        <v>0.96758299999999997</v>
      </c>
      <c r="AL2" s="12">
        <v>1.111</v>
      </c>
      <c r="AM2" s="12">
        <v>0.77209300000000003</v>
      </c>
      <c r="AN2" s="12">
        <v>1.74935</v>
      </c>
      <c r="AO2" s="12">
        <v>62.990900000000003</v>
      </c>
      <c r="AP2" s="12">
        <v>100</v>
      </c>
      <c r="AQ2" s="12">
        <v>24</v>
      </c>
      <c r="AR2" s="12" t="s">
        <v>292</v>
      </c>
      <c r="AS2" s="12">
        <f t="shared" ref="AS2:AS13" si="0">AG2*10000</f>
        <v>38.200000000000003</v>
      </c>
      <c r="AT2" s="12">
        <f t="shared" ref="AT2:AT13" si="1">AF2*10000</f>
        <v>114.35000000000001</v>
      </c>
    </row>
    <row r="3" spans="1:47" x14ac:dyDescent="0.2">
      <c r="A3" s="12" t="s">
        <v>568</v>
      </c>
      <c r="B3" s="12">
        <v>29.1524</v>
      </c>
      <c r="C3" s="12">
        <v>0.44712600000000002</v>
      </c>
      <c r="D3" s="12">
        <v>0.47797299999999998</v>
      </c>
      <c r="E3" s="12">
        <v>0.13311600000000001</v>
      </c>
      <c r="F3" s="12">
        <v>4.9581E-2</v>
      </c>
      <c r="G3" s="12">
        <v>10.478999999999999</v>
      </c>
      <c r="H3" s="12">
        <v>4.1211399999999996</v>
      </c>
      <c r="I3" s="12">
        <v>3.3361000000000002E-2</v>
      </c>
      <c r="J3" s="12">
        <v>1.321</v>
      </c>
      <c r="K3" s="12">
        <v>2.3096199999999998</v>
      </c>
      <c r="L3" s="12">
        <v>1.0750999999999999</v>
      </c>
      <c r="M3" s="12">
        <v>2.9383400000000002</v>
      </c>
      <c r="N3" s="12">
        <v>46.994300000000003</v>
      </c>
      <c r="O3" s="12">
        <v>99.531999999999996</v>
      </c>
      <c r="P3" s="12">
        <v>62.3673</v>
      </c>
      <c r="Q3" s="12">
        <v>0.79728699999999997</v>
      </c>
      <c r="R3" s="12">
        <v>19.799900000000001</v>
      </c>
      <c r="S3" s="12">
        <v>0.60397800000000001</v>
      </c>
      <c r="T3" s="12">
        <v>5.3018299999999998</v>
      </c>
      <c r="U3" s="12">
        <v>4.3076999999999997E-2</v>
      </c>
      <c r="V3" s="12">
        <v>2.19062</v>
      </c>
      <c r="W3" s="12">
        <v>3.23163</v>
      </c>
      <c r="X3" s="12">
        <v>1.4492100000000001</v>
      </c>
      <c r="Y3" s="12">
        <v>3.5394999999999999</v>
      </c>
      <c r="Z3" s="12">
        <v>0.151473</v>
      </c>
      <c r="AA3" s="12">
        <v>5.6245999999999997E-2</v>
      </c>
      <c r="AB3" s="12">
        <v>99.531999999999996</v>
      </c>
      <c r="AC3" s="12">
        <v>22.143599999999999</v>
      </c>
      <c r="AD3" s="12">
        <v>0.10457</v>
      </c>
      <c r="AE3" s="12">
        <v>0.21287900000000001</v>
      </c>
      <c r="AF3" s="12">
        <v>1.2239E-2</v>
      </c>
      <c r="AG3" s="12">
        <v>4.444E-3</v>
      </c>
      <c r="AH3" s="12">
        <v>8.2853399999999997</v>
      </c>
      <c r="AI3" s="12">
        <v>1.5742799999999999</v>
      </c>
      <c r="AJ3" s="12">
        <v>1.2955E-2</v>
      </c>
      <c r="AK3" s="12">
        <v>1.15951</v>
      </c>
      <c r="AL3" s="12">
        <v>1.22936</v>
      </c>
      <c r="AM3" s="12">
        <v>0.99764399999999998</v>
      </c>
      <c r="AN3" s="12">
        <v>1.6031299999999999</v>
      </c>
      <c r="AO3" s="12">
        <v>62.66</v>
      </c>
      <c r="AP3" s="12">
        <v>100</v>
      </c>
      <c r="AQ3" s="12">
        <v>24</v>
      </c>
      <c r="AR3" s="12" t="s">
        <v>292</v>
      </c>
      <c r="AS3" s="12">
        <f t="shared" si="0"/>
        <v>44.44</v>
      </c>
      <c r="AT3" s="12">
        <f t="shared" si="1"/>
        <v>122.39</v>
      </c>
    </row>
    <row r="4" spans="1:47" x14ac:dyDescent="0.2">
      <c r="A4" s="12" t="s">
        <v>567</v>
      </c>
      <c r="B4" s="12">
        <v>28.847799999999999</v>
      </c>
      <c r="C4" s="12">
        <v>0.55079999999999996</v>
      </c>
      <c r="D4" s="12">
        <v>0.487321</v>
      </c>
      <c r="E4" s="12">
        <v>0.147787</v>
      </c>
      <c r="F4" s="12">
        <v>5.3990999999999997E-2</v>
      </c>
      <c r="G4" s="12">
        <v>10.2074</v>
      </c>
      <c r="H4" s="12">
        <v>4.6497900000000003</v>
      </c>
      <c r="I4" s="12">
        <v>3.7309000000000002E-2</v>
      </c>
      <c r="J4" s="12">
        <v>1.37066</v>
      </c>
      <c r="K4" s="12">
        <v>2.3506200000000002</v>
      </c>
      <c r="L4" s="12">
        <v>1.05905</v>
      </c>
      <c r="M4" s="12">
        <v>2.7873000000000001</v>
      </c>
      <c r="N4" s="12">
        <v>46.616100000000003</v>
      </c>
      <c r="O4" s="12">
        <v>99.165800000000004</v>
      </c>
      <c r="P4" s="12">
        <v>61.715699999999998</v>
      </c>
      <c r="Q4" s="12">
        <v>0.81288000000000005</v>
      </c>
      <c r="R4" s="12">
        <v>19.2866</v>
      </c>
      <c r="S4" s="12">
        <v>0.74402100000000004</v>
      </c>
      <c r="T4" s="12">
        <v>5.9819399999999998</v>
      </c>
      <c r="U4" s="12">
        <v>4.8174000000000002E-2</v>
      </c>
      <c r="V4" s="12">
        <v>2.2729699999999999</v>
      </c>
      <c r="W4" s="12">
        <v>3.2890000000000001</v>
      </c>
      <c r="X4" s="12">
        <v>1.4275800000000001</v>
      </c>
      <c r="Y4" s="12">
        <v>3.3575599999999999</v>
      </c>
      <c r="Z4" s="12">
        <v>0.16816800000000001</v>
      </c>
      <c r="AA4" s="12">
        <v>6.1248999999999998E-2</v>
      </c>
      <c r="AB4" s="12">
        <v>99.165800000000004</v>
      </c>
      <c r="AC4" s="12">
        <v>22.0776</v>
      </c>
      <c r="AD4" s="12">
        <v>0.12978799999999999</v>
      </c>
      <c r="AE4" s="12">
        <v>0.21868000000000001</v>
      </c>
      <c r="AF4" s="12">
        <v>1.3690000000000001E-2</v>
      </c>
      <c r="AG4" s="12">
        <v>4.875E-3</v>
      </c>
      <c r="AH4" s="12">
        <v>8.1314499999999992</v>
      </c>
      <c r="AI4" s="12">
        <v>1.7896300000000001</v>
      </c>
      <c r="AJ4" s="12">
        <v>1.4597000000000001E-2</v>
      </c>
      <c r="AK4" s="12">
        <v>1.21217</v>
      </c>
      <c r="AL4" s="12">
        <v>1.2606200000000001</v>
      </c>
      <c r="AM4" s="12">
        <v>0.99016300000000002</v>
      </c>
      <c r="AN4" s="12">
        <v>1.5321899999999999</v>
      </c>
      <c r="AO4" s="12">
        <v>62.624600000000001</v>
      </c>
      <c r="AP4" s="12">
        <v>100</v>
      </c>
      <c r="AQ4" s="12">
        <v>24</v>
      </c>
      <c r="AR4" s="12" t="s">
        <v>292</v>
      </c>
      <c r="AS4" s="12">
        <f t="shared" si="0"/>
        <v>48.75</v>
      </c>
      <c r="AT4" s="12">
        <f t="shared" si="1"/>
        <v>136.9</v>
      </c>
    </row>
    <row r="5" spans="1:47" x14ac:dyDescent="0.2">
      <c r="A5" s="12" t="s">
        <v>566</v>
      </c>
      <c r="B5" s="12">
        <v>28.977499999999999</v>
      </c>
      <c r="C5" s="12">
        <v>0.53168000000000004</v>
      </c>
      <c r="D5" s="12">
        <v>0.49474299999999999</v>
      </c>
      <c r="E5" s="12">
        <v>0.13800399999999999</v>
      </c>
      <c r="F5" s="12">
        <v>5.4866999999999999E-2</v>
      </c>
      <c r="G5" s="12">
        <v>10.4138</v>
      </c>
      <c r="H5" s="12">
        <v>4.3213999999999997</v>
      </c>
      <c r="I5" s="12">
        <v>3.4720000000000001E-2</v>
      </c>
      <c r="J5" s="12">
        <v>1.41801</v>
      </c>
      <c r="K5" s="12">
        <v>2.3474900000000001</v>
      </c>
      <c r="L5" s="12">
        <v>1.11141</v>
      </c>
      <c r="M5" s="12">
        <v>2.79711</v>
      </c>
      <c r="N5" s="12">
        <v>46.899799999999999</v>
      </c>
      <c r="O5" s="12">
        <v>99.540499999999994</v>
      </c>
      <c r="P5" s="12">
        <v>61.993200000000002</v>
      </c>
      <c r="Q5" s="12">
        <v>0.82526100000000002</v>
      </c>
      <c r="R5" s="12">
        <v>19.6767</v>
      </c>
      <c r="S5" s="12">
        <v>0.71819299999999997</v>
      </c>
      <c r="T5" s="12">
        <v>5.5594700000000001</v>
      </c>
      <c r="U5" s="12">
        <v>4.4831999999999997E-2</v>
      </c>
      <c r="V5" s="12">
        <v>2.35148</v>
      </c>
      <c r="W5" s="12">
        <v>3.2846199999999999</v>
      </c>
      <c r="X5" s="12">
        <v>1.4981599999999999</v>
      </c>
      <c r="Y5" s="12">
        <v>3.36938</v>
      </c>
      <c r="Z5" s="12">
        <v>0.15703600000000001</v>
      </c>
      <c r="AA5" s="12">
        <v>6.2243E-2</v>
      </c>
      <c r="AB5" s="12">
        <v>99.540499999999994</v>
      </c>
      <c r="AC5" s="12">
        <v>22.042400000000001</v>
      </c>
      <c r="AD5" s="12">
        <v>0.12452299999999999</v>
      </c>
      <c r="AE5" s="12">
        <v>0.220664</v>
      </c>
      <c r="AF5" s="12">
        <v>1.2706E-2</v>
      </c>
      <c r="AG5" s="12">
        <v>4.9249999999999997E-3</v>
      </c>
      <c r="AH5" s="12">
        <v>8.2455999999999996</v>
      </c>
      <c r="AI5" s="12">
        <v>1.6531499999999999</v>
      </c>
      <c r="AJ5" s="12">
        <v>1.3502E-2</v>
      </c>
      <c r="AK5" s="12">
        <v>1.24644</v>
      </c>
      <c r="AL5" s="12">
        <v>1.2513099999999999</v>
      </c>
      <c r="AM5" s="12">
        <v>1.0328200000000001</v>
      </c>
      <c r="AN5" s="12">
        <v>1.52826</v>
      </c>
      <c r="AO5" s="12">
        <v>62.623699999999999</v>
      </c>
      <c r="AP5" s="12">
        <v>100</v>
      </c>
      <c r="AQ5" s="12">
        <v>24</v>
      </c>
      <c r="AR5" s="12" t="s">
        <v>292</v>
      </c>
      <c r="AS5" s="12">
        <f t="shared" si="0"/>
        <v>49.25</v>
      </c>
      <c r="AT5" s="12">
        <f t="shared" si="1"/>
        <v>127.06</v>
      </c>
    </row>
    <row r="6" spans="1:47" x14ac:dyDescent="0.2">
      <c r="A6" s="12" t="s">
        <v>565</v>
      </c>
      <c r="B6" s="12">
        <v>30.6052</v>
      </c>
      <c r="C6" s="12">
        <v>0.41284700000000002</v>
      </c>
      <c r="D6" s="12">
        <v>0.45528299999999999</v>
      </c>
      <c r="E6" s="12">
        <v>0.13255800000000001</v>
      </c>
      <c r="F6" s="12">
        <v>3.4494999999999998E-2</v>
      </c>
      <c r="G6" s="12">
        <v>10.063599999999999</v>
      </c>
      <c r="H6" s="12">
        <v>2.5585</v>
      </c>
      <c r="I6" s="12">
        <v>2.5418E-2</v>
      </c>
      <c r="J6" s="12">
        <v>1.01494</v>
      </c>
      <c r="K6" s="12">
        <v>2.0091199999999998</v>
      </c>
      <c r="L6" s="12">
        <v>1.0219800000000001</v>
      </c>
      <c r="M6" s="12">
        <v>3.2904499999999999</v>
      </c>
      <c r="N6" s="12">
        <v>47.533000000000001</v>
      </c>
      <c r="O6" s="12">
        <v>99.157300000000006</v>
      </c>
      <c r="P6" s="12">
        <v>65.475399999999993</v>
      </c>
      <c r="Q6" s="12">
        <v>0.75943799999999995</v>
      </c>
      <c r="R6" s="12">
        <v>19.015000000000001</v>
      </c>
      <c r="S6" s="12">
        <v>0.557674</v>
      </c>
      <c r="T6" s="12">
        <v>3.2915000000000001</v>
      </c>
      <c r="U6" s="12">
        <v>3.2821000000000003E-2</v>
      </c>
      <c r="V6" s="12">
        <v>1.6830700000000001</v>
      </c>
      <c r="W6" s="12">
        <v>2.8111700000000002</v>
      </c>
      <c r="X6" s="12">
        <v>1.3775999999999999</v>
      </c>
      <c r="Y6" s="12">
        <v>3.96366</v>
      </c>
      <c r="Z6" s="12">
        <v>0.150839</v>
      </c>
      <c r="AA6" s="12">
        <v>3.9132E-2</v>
      </c>
      <c r="AB6" s="12">
        <v>99.157300000000006</v>
      </c>
      <c r="AC6" s="12">
        <v>23.1113</v>
      </c>
      <c r="AD6" s="12">
        <v>9.5988000000000004E-2</v>
      </c>
      <c r="AE6" s="12">
        <v>0.20158799999999999</v>
      </c>
      <c r="AF6" s="12">
        <v>1.2116E-2</v>
      </c>
      <c r="AG6" s="12">
        <v>3.0739999999999999E-3</v>
      </c>
      <c r="AH6" s="12">
        <v>7.9104000000000001</v>
      </c>
      <c r="AI6" s="12">
        <v>0.971638</v>
      </c>
      <c r="AJ6" s="12">
        <v>9.8130000000000005E-3</v>
      </c>
      <c r="AK6" s="12">
        <v>0.88564900000000002</v>
      </c>
      <c r="AL6" s="12">
        <v>1.0631600000000001</v>
      </c>
      <c r="AM6" s="12">
        <v>0.94280299999999995</v>
      </c>
      <c r="AN6" s="12">
        <v>1.78474</v>
      </c>
      <c r="AO6" s="12">
        <v>63.0077</v>
      </c>
      <c r="AP6" s="12">
        <v>100</v>
      </c>
      <c r="AQ6" s="12">
        <v>24</v>
      </c>
      <c r="AR6" s="12" t="s">
        <v>292</v>
      </c>
      <c r="AS6" s="12">
        <f t="shared" si="0"/>
        <v>30.74</v>
      </c>
      <c r="AT6" s="12">
        <f t="shared" si="1"/>
        <v>121.16</v>
      </c>
    </row>
    <row r="7" spans="1:47" x14ac:dyDescent="0.2">
      <c r="A7" s="12" t="s">
        <v>564</v>
      </c>
      <c r="B7" s="12">
        <v>30.742699999999999</v>
      </c>
      <c r="C7" s="12">
        <v>0.39330999999999999</v>
      </c>
      <c r="D7" s="12">
        <v>0.43857600000000002</v>
      </c>
      <c r="E7" s="12">
        <v>0.12600800000000001</v>
      </c>
      <c r="F7" s="12">
        <v>2.6948E-2</v>
      </c>
      <c r="G7" s="12">
        <v>9.9885699999999993</v>
      </c>
      <c r="H7" s="12">
        <v>2.4601600000000001</v>
      </c>
      <c r="I7" s="12">
        <v>2.4778999999999999E-2</v>
      </c>
      <c r="J7" s="12">
        <v>0.96277599999999997</v>
      </c>
      <c r="K7" s="12">
        <v>1.9132400000000001</v>
      </c>
      <c r="L7" s="12">
        <v>0.97729299999999997</v>
      </c>
      <c r="M7" s="12">
        <v>3.3243399999999999</v>
      </c>
      <c r="N7" s="12">
        <v>47.493299999999998</v>
      </c>
      <c r="O7" s="12">
        <v>98.872</v>
      </c>
      <c r="P7" s="12">
        <v>65.769599999999997</v>
      </c>
      <c r="Q7" s="12">
        <v>0.73157000000000005</v>
      </c>
      <c r="R7" s="12">
        <v>18.873200000000001</v>
      </c>
      <c r="S7" s="12">
        <v>0.53128299999999995</v>
      </c>
      <c r="T7" s="12">
        <v>3.16499</v>
      </c>
      <c r="U7" s="12">
        <v>3.1995999999999997E-2</v>
      </c>
      <c r="V7" s="12">
        <v>1.59657</v>
      </c>
      <c r="W7" s="12">
        <v>2.6770100000000001</v>
      </c>
      <c r="X7" s="12">
        <v>1.3173699999999999</v>
      </c>
      <c r="Y7" s="12">
        <v>4.0044700000000004</v>
      </c>
      <c r="Z7" s="12">
        <v>0.14338600000000001</v>
      </c>
      <c r="AA7" s="12">
        <v>3.057E-2</v>
      </c>
      <c r="AB7" s="12">
        <v>98.872</v>
      </c>
      <c r="AC7" s="12">
        <v>23.256399999999999</v>
      </c>
      <c r="AD7" s="12">
        <v>9.1607999999999995E-2</v>
      </c>
      <c r="AE7" s="12">
        <v>0.19453599999999999</v>
      </c>
      <c r="AF7" s="12">
        <v>1.1538E-2</v>
      </c>
      <c r="AG7" s="12">
        <v>2.405E-3</v>
      </c>
      <c r="AH7" s="12">
        <v>7.8653899999999997</v>
      </c>
      <c r="AI7" s="12">
        <v>0.93595399999999995</v>
      </c>
      <c r="AJ7" s="12">
        <v>9.5829999999999995E-3</v>
      </c>
      <c r="AK7" s="12">
        <v>0.84162899999999996</v>
      </c>
      <c r="AL7" s="12">
        <v>1.0142199999999999</v>
      </c>
      <c r="AM7" s="12">
        <v>0.90318500000000002</v>
      </c>
      <c r="AN7" s="12">
        <v>1.80633</v>
      </c>
      <c r="AO7" s="12">
        <v>63.0672</v>
      </c>
      <c r="AP7" s="12">
        <v>100</v>
      </c>
      <c r="AQ7" s="12">
        <v>24</v>
      </c>
      <c r="AR7" s="12" t="s">
        <v>292</v>
      </c>
      <c r="AS7" s="12">
        <f t="shared" si="0"/>
        <v>24.05</v>
      </c>
      <c r="AT7" s="12">
        <f t="shared" si="1"/>
        <v>115.38</v>
      </c>
    </row>
    <row r="8" spans="1:47" x14ac:dyDescent="0.2">
      <c r="A8" s="12" t="s">
        <v>563</v>
      </c>
      <c r="B8" s="12">
        <v>29.476400000000002</v>
      </c>
      <c r="C8" s="12">
        <v>0.42491600000000002</v>
      </c>
      <c r="D8" s="12">
        <v>0.47947200000000001</v>
      </c>
      <c r="E8" s="12">
        <v>0.13123099999999999</v>
      </c>
      <c r="F8" s="12">
        <v>4.8240999999999999E-2</v>
      </c>
      <c r="G8" s="12">
        <v>10.3406</v>
      </c>
      <c r="H8" s="12">
        <v>3.2701199999999999</v>
      </c>
      <c r="I8" s="12">
        <v>2.6624999999999999E-2</v>
      </c>
      <c r="J8" s="12">
        <v>1.22689</v>
      </c>
      <c r="K8" s="12">
        <v>2.2859699999999998</v>
      </c>
      <c r="L8" s="12">
        <v>1.04094</v>
      </c>
      <c r="M8" s="12">
        <v>3.0308600000000001</v>
      </c>
      <c r="N8" s="12">
        <v>46.923099999999998</v>
      </c>
      <c r="O8" s="12">
        <v>98.705299999999994</v>
      </c>
      <c r="P8" s="12">
        <v>63.060600000000001</v>
      </c>
      <c r="Q8" s="12">
        <v>0.79978800000000005</v>
      </c>
      <c r="R8" s="12">
        <v>19.538399999999999</v>
      </c>
      <c r="S8" s="12">
        <v>0.57397699999999996</v>
      </c>
      <c r="T8" s="12">
        <v>4.2069999999999999</v>
      </c>
      <c r="U8" s="12">
        <v>3.4379E-2</v>
      </c>
      <c r="V8" s="12">
        <v>2.0345499999999999</v>
      </c>
      <c r="W8" s="12">
        <v>3.1985299999999999</v>
      </c>
      <c r="X8" s="12">
        <v>1.40316</v>
      </c>
      <c r="Y8" s="12">
        <v>3.6509499999999999</v>
      </c>
      <c r="Z8" s="12">
        <v>0.14932899999999999</v>
      </c>
      <c r="AA8" s="12">
        <v>5.4725999999999997E-2</v>
      </c>
      <c r="AB8" s="12">
        <v>98.705299999999994</v>
      </c>
      <c r="AC8" s="12">
        <v>22.472300000000001</v>
      </c>
      <c r="AD8" s="12">
        <v>9.9740999999999996E-2</v>
      </c>
      <c r="AE8" s="12">
        <v>0.214334</v>
      </c>
      <c r="AF8" s="12">
        <v>1.2109999999999999E-2</v>
      </c>
      <c r="AG8" s="12">
        <v>4.3400000000000001E-3</v>
      </c>
      <c r="AH8" s="12">
        <v>8.2060600000000008</v>
      </c>
      <c r="AI8" s="12">
        <v>1.2538</v>
      </c>
      <c r="AJ8" s="12">
        <v>1.0377000000000001E-2</v>
      </c>
      <c r="AK8" s="12">
        <v>1.08087</v>
      </c>
      <c r="AL8" s="12">
        <v>1.2212499999999999</v>
      </c>
      <c r="AM8" s="12">
        <v>0.96950400000000003</v>
      </c>
      <c r="AN8" s="12">
        <v>1.6597</v>
      </c>
      <c r="AO8" s="12">
        <v>62.7956</v>
      </c>
      <c r="AP8" s="12">
        <v>100</v>
      </c>
      <c r="AQ8" s="12">
        <v>24</v>
      </c>
      <c r="AR8" s="12" t="s">
        <v>292</v>
      </c>
      <c r="AS8" s="12">
        <f t="shared" si="0"/>
        <v>43.4</v>
      </c>
      <c r="AT8" s="12">
        <f t="shared" si="1"/>
        <v>121.1</v>
      </c>
    </row>
    <row r="9" spans="1:47" x14ac:dyDescent="0.2">
      <c r="A9" s="12" t="s">
        <v>562</v>
      </c>
      <c r="B9" s="12">
        <v>28.979700000000001</v>
      </c>
      <c r="C9" s="12">
        <v>0.47810200000000003</v>
      </c>
      <c r="D9" s="12">
        <v>0.47071099999999999</v>
      </c>
      <c r="E9" s="12">
        <v>0.14097999999999999</v>
      </c>
      <c r="F9" s="12">
        <v>5.4455999999999997E-2</v>
      </c>
      <c r="G9" s="12">
        <v>10.329499999999999</v>
      </c>
      <c r="H9" s="12">
        <v>3.97811</v>
      </c>
      <c r="I9" s="12">
        <v>2.7314000000000001E-2</v>
      </c>
      <c r="J9" s="12">
        <v>1.3525199999999999</v>
      </c>
      <c r="K9" s="12">
        <v>2.3141500000000002</v>
      </c>
      <c r="L9" s="12">
        <v>1.1067899999999999</v>
      </c>
      <c r="M9" s="12">
        <v>2.8607300000000002</v>
      </c>
      <c r="N9" s="12">
        <v>46.647399999999998</v>
      </c>
      <c r="O9" s="12">
        <v>98.740499999999997</v>
      </c>
      <c r="P9" s="12">
        <v>61.997999999999998</v>
      </c>
      <c r="Q9" s="12">
        <v>0.78517400000000004</v>
      </c>
      <c r="R9" s="12">
        <v>19.517499999999998</v>
      </c>
      <c r="S9" s="12">
        <v>0.64581999999999995</v>
      </c>
      <c r="T9" s="12">
        <v>5.11782</v>
      </c>
      <c r="U9" s="12">
        <v>3.5269000000000002E-2</v>
      </c>
      <c r="V9" s="12">
        <v>2.24288</v>
      </c>
      <c r="W9" s="12">
        <v>3.2379600000000002</v>
      </c>
      <c r="X9" s="12">
        <v>1.49193</v>
      </c>
      <c r="Y9" s="12">
        <v>3.4460099999999998</v>
      </c>
      <c r="Z9" s="12">
        <v>0.16042200000000001</v>
      </c>
      <c r="AA9" s="12">
        <v>6.1776999999999999E-2</v>
      </c>
      <c r="AB9" s="12">
        <v>98.740499999999997</v>
      </c>
      <c r="AC9" s="12">
        <v>22.178100000000001</v>
      </c>
      <c r="AD9" s="12">
        <v>0.11265500000000001</v>
      </c>
      <c r="AE9" s="12">
        <v>0.21122199999999999</v>
      </c>
      <c r="AF9" s="12">
        <v>1.3058999999999999E-2</v>
      </c>
      <c r="AG9" s="12">
        <v>4.9170000000000004E-3</v>
      </c>
      <c r="AH9" s="12">
        <v>8.2286000000000001</v>
      </c>
      <c r="AI9" s="12">
        <v>1.5310699999999999</v>
      </c>
      <c r="AJ9" s="12">
        <v>1.0687E-2</v>
      </c>
      <c r="AK9" s="12">
        <v>1.1960999999999999</v>
      </c>
      <c r="AL9" s="12">
        <v>1.2410300000000001</v>
      </c>
      <c r="AM9" s="12">
        <v>1.03477</v>
      </c>
      <c r="AN9" s="12">
        <v>1.5725199999999999</v>
      </c>
      <c r="AO9" s="12">
        <v>62.665300000000002</v>
      </c>
      <c r="AP9" s="12">
        <v>100</v>
      </c>
      <c r="AQ9" s="12">
        <v>24</v>
      </c>
      <c r="AR9" s="12" t="s">
        <v>292</v>
      </c>
      <c r="AS9" s="12">
        <f t="shared" si="0"/>
        <v>49.17</v>
      </c>
      <c r="AT9" s="12">
        <f t="shared" si="1"/>
        <v>130.59</v>
      </c>
    </row>
    <row r="10" spans="1:47" x14ac:dyDescent="0.2">
      <c r="A10" s="12" t="s">
        <v>562</v>
      </c>
      <c r="B10" s="12">
        <v>28.790299999999998</v>
      </c>
      <c r="C10" s="12">
        <v>0.497747</v>
      </c>
      <c r="D10" s="12">
        <v>0.46829900000000002</v>
      </c>
      <c r="E10" s="12">
        <v>0.13087799999999999</v>
      </c>
      <c r="F10" s="12">
        <v>5.7602E-2</v>
      </c>
      <c r="G10" s="12">
        <v>10.257099999999999</v>
      </c>
      <c r="H10" s="12">
        <v>4.2413400000000001</v>
      </c>
      <c r="I10" s="12">
        <v>2.9611999999999999E-2</v>
      </c>
      <c r="J10" s="12">
        <v>1.39035</v>
      </c>
      <c r="K10" s="12">
        <v>2.3383099999999999</v>
      </c>
      <c r="L10" s="12">
        <v>1.0769299999999999</v>
      </c>
      <c r="M10" s="12">
        <v>2.8482099999999999</v>
      </c>
      <c r="N10" s="12">
        <v>46.469099999999997</v>
      </c>
      <c r="O10" s="12">
        <v>98.595699999999994</v>
      </c>
      <c r="P10" s="12">
        <v>61.592700000000001</v>
      </c>
      <c r="Q10" s="12">
        <v>0.78114899999999998</v>
      </c>
      <c r="R10" s="12">
        <v>19.380600000000001</v>
      </c>
      <c r="S10" s="12">
        <v>0.67235599999999995</v>
      </c>
      <c r="T10" s="12">
        <v>5.4564700000000004</v>
      </c>
      <c r="U10" s="12">
        <v>3.8235999999999999E-2</v>
      </c>
      <c r="V10" s="12">
        <v>2.3056199999999998</v>
      </c>
      <c r="W10" s="12">
        <v>3.2717700000000001</v>
      </c>
      <c r="X10" s="12">
        <v>1.4516800000000001</v>
      </c>
      <c r="Y10" s="12">
        <v>3.43093</v>
      </c>
      <c r="Z10" s="12">
        <v>0.148928</v>
      </c>
      <c r="AA10" s="12">
        <v>6.5346000000000001E-2</v>
      </c>
      <c r="AB10" s="12">
        <v>98.595699999999994</v>
      </c>
      <c r="AC10" s="12">
        <v>22.105</v>
      </c>
      <c r="AD10" s="12">
        <v>0.11766699999999999</v>
      </c>
      <c r="AE10" s="12">
        <v>0.21082500000000001</v>
      </c>
      <c r="AF10" s="12">
        <v>1.2163E-2</v>
      </c>
      <c r="AG10" s="12">
        <v>5.2180000000000004E-3</v>
      </c>
      <c r="AH10" s="12">
        <v>8.1975599999999993</v>
      </c>
      <c r="AI10" s="12">
        <v>1.6377200000000001</v>
      </c>
      <c r="AJ10" s="12">
        <v>1.1623E-2</v>
      </c>
      <c r="AK10" s="12">
        <v>1.2335700000000001</v>
      </c>
      <c r="AL10" s="12">
        <v>1.2580899999999999</v>
      </c>
      <c r="AM10" s="12">
        <v>1.0101500000000001</v>
      </c>
      <c r="AN10" s="12">
        <v>1.5707500000000001</v>
      </c>
      <c r="AO10" s="12">
        <v>62.629600000000003</v>
      </c>
      <c r="AP10" s="12">
        <v>100</v>
      </c>
      <c r="AQ10" s="12">
        <v>24</v>
      </c>
      <c r="AR10" s="12" t="s">
        <v>292</v>
      </c>
      <c r="AS10" s="12">
        <f t="shared" si="0"/>
        <v>52.180000000000007</v>
      </c>
      <c r="AT10" s="12">
        <f t="shared" si="1"/>
        <v>121.63</v>
      </c>
    </row>
    <row r="11" spans="1:47" x14ac:dyDescent="0.2">
      <c r="A11" s="12" t="s">
        <v>561</v>
      </c>
      <c r="B11" s="12">
        <v>29.6995</v>
      </c>
      <c r="C11" s="12">
        <v>0.451098</v>
      </c>
      <c r="D11" s="12">
        <v>0.49439</v>
      </c>
      <c r="E11" s="12">
        <v>0.14077400000000001</v>
      </c>
      <c r="F11" s="12">
        <v>4.9153000000000002E-2</v>
      </c>
      <c r="G11" s="12">
        <v>10.225199999999999</v>
      </c>
      <c r="H11" s="12">
        <v>2.7012800000000001</v>
      </c>
      <c r="I11" s="12">
        <v>1.5117999999999999E-2</v>
      </c>
      <c r="J11" s="12">
        <v>1.1337600000000001</v>
      </c>
      <c r="K11" s="12">
        <v>2.1974800000000001</v>
      </c>
      <c r="L11" s="12">
        <v>1.09443</v>
      </c>
      <c r="M11" s="12">
        <v>3.1922700000000002</v>
      </c>
      <c r="N11" s="12">
        <v>46.883800000000001</v>
      </c>
      <c r="O11" s="12">
        <v>98.278199999999998</v>
      </c>
      <c r="P11" s="12">
        <v>63.537700000000001</v>
      </c>
      <c r="Q11" s="12">
        <v>0.82467100000000004</v>
      </c>
      <c r="R11" s="12">
        <v>19.320399999999999</v>
      </c>
      <c r="S11" s="12">
        <v>0.609344</v>
      </c>
      <c r="T11" s="12">
        <v>3.4751799999999999</v>
      </c>
      <c r="U11" s="12">
        <v>1.9522000000000001E-2</v>
      </c>
      <c r="V11" s="12">
        <v>1.88012</v>
      </c>
      <c r="W11" s="12">
        <v>3.0747200000000001</v>
      </c>
      <c r="X11" s="12">
        <v>1.47526</v>
      </c>
      <c r="Y11" s="12">
        <v>3.84538</v>
      </c>
      <c r="Z11" s="12">
        <v>0.160188</v>
      </c>
      <c r="AA11" s="12">
        <v>5.5759999999999997E-2</v>
      </c>
      <c r="AB11" s="12">
        <v>98.278199999999998</v>
      </c>
      <c r="AC11" s="12">
        <v>22.681799999999999</v>
      </c>
      <c r="AD11" s="12">
        <v>0.106072</v>
      </c>
      <c r="AE11" s="12">
        <v>0.221388</v>
      </c>
      <c r="AF11" s="12">
        <v>1.3013E-2</v>
      </c>
      <c r="AG11" s="12">
        <v>4.4289999999999998E-3</v>
      </c>
      <c r="AH11" s="12">
        <v>8.1286299999999994</v>
      </c>
      <c r="AI11" s="12">
        <v>1.0375000000000001</v>
      </c>
      <c r="AJ11" s="12">
        <v>5.9030000000000003E-3</v>
      </c>
      <c r="AK11" s="12">
        <v>1.0005599999999999</v>
      </c>
      <c r="AL11" s="12">
        <v>1.1760299999999999</v>
      </c>
      <c r="AM11" s="12">
        <v>1.0210999999999999</v>
      </c>
      <c r="AN11" s="12">
        <v>1.7511300000000001</v>
      </c>
      <c r="AO11" s="12">
        <v>62.852499999999999</v>
      </c>
      <c r="AP11" s="12">
        <v>100</v>
      </c>
      <c r="AQ11" s="12">
        <v>24</v>
      </c>
      <c r="AR11" s="12" t="s">
        <v>292</v>
      </c>
      <c r="AS11" s="12">
        <f t="shared" si="0"/>
        <v>44.29</v>
      </c>
      <c r="AT11" s="12">
        <f t="shared" si="1"/>
        <v>130.13</v>
      </c>
    </row>
    <row r="12" spans="1:47" x14ac:dyDescent="0.2">
      <c r="A12" s="12" t="s">
        <v>561</v>
      </c>
      <c r="B12" s="12">
        <v>29.764099999999999</v>
      </c>
      <c r="C12" s="12">
        <v>0.472082</v>
      </c>
      <c r="D12" s="12">
        <v>0.46148099999999997</v>
      </c>
      <c r="E12" s="12">
        <v>0.12742899999999999</v>
      </c>
      <c r="F12" s="12">
        <v>3.7103999999999998E-2</v>
      </c>
      <c r="G12" s="12">
        <v>10.1746</v>
      </c>
      <c r="H12" s="12">
        <v>2.6219299999999999</v>
      </c>
      <c r="I12" s="12">
        <v>2.8804E-2</v>
      </c>
      <c r="J12" s="12">
        <v>1.1284400000000001</v>
      </c>
      <c r="K12" s="12">
        <v>2.1792600000000002</v>
      </c>
      <c r="L12" s="12">
        <v>1.11174</v>
      </c>
      <c r="M12" s="12">
        <v>3.21631</v>
      </c>
      <c r="N12" s="12">
        <v>46.875799999999998</v>
      </c>
      <c r="O12" s="12">
        <v>98.198999999999998</v>
      </c>
      <c r="P12" s="12">
        <v>63.676000000000002</v>
      </c>
      <c r="Q12" s="12">
        <v>0.76977799999999996</v>
      </c>
      <c r="R12" s="12">
        <v>19.224699999999999</v>
      </c>
      <c r="S12" s="12">
        <v>0.63768800000000003</v>
      </c>
      <c r="T12" s="12">
        <v>3.3731</v>
      </c>
      <c r="U12" s="12">
        <v>3.7192999999999997E-2</v>
      </c>
      <c r="V12" s="12">
        <v>1.8712899999999999</v>
      </c>
      <c r="W12" s="12">
        <v>3.04922</v>
      </c>
      <c r="X12" s="12">
        <v>1.4985999999999999</v>
      </c>
      <c r="Y12" s="12">
        <v>3.8743400000000001</v>
      </c>
      <c r="Z12" s="12">
        <v>0.14500199999999999</v>
      </c>
      <c r="AA12" s="12">
        <v>4.2091999999999997E-2</v>
      </c>
      <c r="AB12" s="12">
        <v>98.198999999999998</v>
      </c>
      <c r="AC12" s="12">
        <v>22.736599999999999</v>
      </c>
      <c r="AD12" s="12">
        <v>0.11103300000000001</v>
      </c>
      <c r="AE12" s="12">
        <v>0.206701</v>
      </c>
      <c r="AF12" s="12">
        <v>1.1782000000000001E-2</v>
      </c>
      <c r="AG12" s="12">
        <v>3.3440000000000002E-3</v>
      </c>
      <c r="AH12" s="12">
        <v>8.0903399999999994</v>
      </c>
      <c r="AI12" s="12">
        <v>1.0072700000000001</v>
      </c>
      <c r="AJ12" s="12">
        <v>1.1249E-2</v>
      </c>
      <c r="AK12" s="12">
        <v>0.99610600000000005</v>
      </c>
      <c r="AL12" s="12">
        <v>1.16655</v>
      </c>
      <c r="AM12" s="12">
        <v>1.0375000000000001</v>
      </c>
      <c r="AN12" s="12">
        <v>1.76475</v>
      </c>
      <c r="AO12" s="12">
        <v>62.8568</v>
      </c>
      <c r="AP12" s="12">
        <v>100</v>
      </c>
      <c r="AQ12" s="12">
        <v>24</v>
      </c>
      <c r="AR12" s="12" t="s">
        <v>292</v>
      </c>
      <c r="AS12" s="12">
        <f t="shared" si="0"/>
        <v>33.440000000000005</v>
      </c>
      <c r="AT12" s="12">
        <f t="shared" si="1"/>
        <v>117.82000000000001</v>
      </c>
    </row>
    <row r="13" spans="1:47" x14ac:dyDescent="0.2">
      <c r="A13" s="12" t="s">
        <v>560</v>
      </c>
      <c r="B13" s="12">
        <f t="shared" ref="B13:AQ13" si="2">AVERAGE(B2:B12)</f>
        <v>29.580881818181812</v>
      </c>
      <c r="C13" s="12">
        <f t="shared" si="2"/>
        <v>0.46739200000000009</v>
      </c>
      <c r="D13" s="12">
        <f t="shared" si="2"/>
        <v>0.47178463636363638</v>
      </c>
      <c r="E13" s="12">
        <f t="shared" si="2"/>
        <v>0.13399772727272727</v>
      </c>
      <c r="F13" s="12">
        <f t="shared" si="2"/>
        <v>4.6304000000000005E-2</v>
      </c>
      <c r="G13" s="12">
        <f t="shared" si="2"/>
        <v>10.244106363636362</v>
      </c>
      <c r="H13" s="12">
        <f t="shared" si="2"/>
        <v>3.450181818181818</v>
      </c>
      <c r="I13" s="12">
        <f t="shared" si="2"/>
        <v>2.7985000000000003E-2</v>
      </c>
      <c r="J13" s="12">
        <f t="shared" si="2"/>
        <v>1.2208232727272728</v>
      </c>
      <c r="K13" s="12">
        <f t="shared" si="2"/>
        <v>2.2133154545454548</v>
      </c>
      <c r="L13" s="12">
        <f t="shared" si="2"/>
        <v>1.0466601818181818</v>
      </c>
      <c r="M13" s="12">
        <f t="shared" si="2"/>
        <v>3.0466990909090912</v>
      </c>
      <c r="N13" s="12">
        <f t="shared" si="2"/>
        <v>46.990354545454537</v>
      </c>
      <c r="O13" s="12">
        <f t="shared" si="2"/>
        <v>98.940427272727263</v>
      </c>
      <c r="P13" s="12">
        <f t="shared" si="2"/>
        <v>63.284036363636368</v>
      </c>
      <c r="Q13" s="12">
        <f t="shared" si="2"/>
        <v>0.78696436363636368</v>
      </c>
      <c r="R13" s="12">
        <f t="shared" si="2"/>
        <v>19.356054545454548</v>
      </c>
      <c r="S13" s="12">
        <f t="shared" si="2"/>
        <v>0.63135309090909086</v>
      </c>
      <c r="T13" s="12">
        <f t="shared" si="2"/>
        <v>4.438646363636364</v>
      </c>
      <c r="U13" s="12">
        <f t="shared" si="2"/>
        <v>3.6135363636363632E-2</v>
      </c>
      <c r="V13" s="12">
        <f t="shared" si="2"/>
        <v>2.0244918181818181</v>
      </c>
      <c r="W13" s="12">
        <f t="shared" si="2"/>
        <v>3.0968772727272733</v>
      </c>
      <c r="X13" s="12">
        <f t="shared" si="2"/>
        <v>1.4108736363636363</v>
      </c>
      <c r="Y13" s="12">
        <f t="shared" si="2"/>
        <v>3.6700299999999997</v>
      </c>
      <c r="Z13" s="12">
        <f t="shared" si="2"/>
        <v>0.15247709090909092</v>
      </c>
      <c r="AA13" s="12">
        <f t="shared" si="2"/>
        <v>5.2528636363636368E-2</v>
      </c>
      <c r="AB13" s="12">
        <f t="shared" si="2"/>
        <v>98.940427272727263</v>
      </c>
      <c r="AC13" s="12">
        <f t="shared" si="2"/>
        <v>22.518954545454545</v>
      </c>
      <c r="AD13" s="12">
        <f t="shared" si="2"/>
        <v>0.10959363636363634</v>
      </c>
      <c r="AE13" s="12">
        <f t="shared" si="2"/>
        <v>0.2106311818181818</v>
      </c>
      <c r="AF13" s="12">
        <f t="shared" si="2"/>
        <v>1.235009090909091E-2</v>
      </c>
      <c r="AG13" s="12">
        <f t="shared" si="2"/>
        <v>4.1628181818181825E-3</v>
      </c>
      <c r="AH13" s="12">
        <f t="shared" si="2"/>
        <v>8.1186472727272712</v>
      </c>
      <c r="AI13" s="12">
        <f t="shared" si="2"/>
        <v>1.3219201818181818</v>
      </c>
      <c r="AJ13" s="12">
        <f t="shared" si="2"/>
        <v>1.0895090909090908E-2</v>
      </c>
      <c r="AK13" s="12">
        <f t="shared" si="2"/>
        <v>1.0745624545454544</v>
      </c>
      <c r="AL13" s="12">
        <f t="shared" si="2"/>
        <v>1.1811472727272727</v>
      </c>
      <c r="AM13" s="12">
        <f t="shared" si="2"/>
        <v>0.97379381818181809</v>
      </c>
      <c r="AN13" s="12">
        <f t="shared" si="2"/>
        <v>1.6657136363636362</v>
      </c>
      <c r="AO13" s="12">
        <f t="shared" si="2"/>
        <v>62.797627272727276</v>
      </c>
      <c r="AP13" s="12">
        <f t="shared" si="2"/>
        <v>100</v>
      </c>
      <c r="AQ13" s="12">
        <f t="shared" si="2"/>
        <v>24</v>
      </c>
      <c r="AS13" s="12">
        <f t="shared" si="0"/>
        <v>41.628181818181822</v>
      </c>
      <c r="AT13" s="12">
        <f t="shared" si="1"/>
        <v>123.50090909090909</v>
      </c>
    </row>
    <row r="14" spans="1:47" x14ac:dyDescent="0.2">
      <c r="A14" s="12" t="s">
        <v>502</v>
      </c>
      <c r="B14" s="12">
        <f t="shared" ref="B14:AP14" si="3">STDEV(B2:B12)</f>
        <v>0.71602972259282893</v>
      </c>
      <c r="C14" s="12">
        <f t="shared" si="3"/>
        <v>4.8263510123073297E-2</v>
      </c>
      <c r="D14" s="12">
        <f t="shared" si="3"/>
        <v>1.7261687572614249E-2</v>
      </c>
      <c r="E14" s="12">
        <f t="shared" si="3"/>
        <v>7.1085165413173126E-3</v>
      </c>
      <c r="F14" s="12">
        <f t="shared" si="3"/>
        <v>9.7949781316754025E-3</v>
      </c>
      <c r="G14" s="12">
        <f t="shared" si="3"/>
        <v>0.14374546269519112</v>
      </c>
      <c r="H14" s="12">
        <f t="shared" si="3"/>
        <v>0.82373936982298235</v>
      </c>
      <c r="I14" s="12">
        <f t="shared" si="3"/>
        <v>5.9962323337241948E-3</v>
      </c>
      <c r="J14" s="12">
        <f t="shared" si="3"/>
        <v>0.15966412565701249</v>
      </c>
      <c r="K14" s="12">
        <f t="shared" si="3"/>
        <v>0.14930474469109389</v>
      </c>
      <c r="L14" s="12">
        <f t="shared" si="3"/>
        <v>8.0848179020702973E-2</v>
      </c>
      <c r="M14" s="12">
        <f t="shared" si="3"/>
        <v>0.20851906346684682</v>
      </c>
      <c r="N14" s="12">
        <f t="shared" si="3"/>
        <v>0.37900827791391689</v>
      </c>
      <c r="O14" s="12">
        <f t="shared" si="3"/>
        <v>0.48957091435441674</v>
      </c>
      <c r="P14" s="12">
        <f t="shared" si="3"/>
        <v>1.5318327031844727</v>
      </c>
      <c r="Q14" s="12">
        <f t="shared" si="3"/>
        <v>2.8793716596760242E-2</v>
      </c>
      <c r="R14" s="12">
        <f t="shared" si="3"/>
        <v>0.27162379263840769</v>
      </c>
      <c r="S14" s="12">
        <f t="shared" si="3"/>
        <v>6.5194212150243153E-2</v>
      </c>
      <c r="T14" s="12">
        <f t="shared" si="3"/>
        <v>1.0597387319360623</v>
      </c>
      <c r="U14" s="12">
        <f t="shared" si="3"/>
        <v>7.7422248775494713E-3</v>
      </c>
      <c r="V14" s="12">
        <f t="shared" si="3"/>
        <v>0.26477113931915369</v>
      </c>
      <c r="W14" s="12">
        <f t="shared" si="3"/>
        <v>0.2089079671094862</v>
      </c>
      <c r="X14" s="12">
        <f t="shared" si="3"/>
        <v>0.10898302228078716</v>
      </c>
      <c r="Y14" s="12">
        <f t="shared" si="3"/>
        <v>0.25118101930679404</v>
      </c>
      <c r="Z14" s="12">
        <f t="shared" si="3"/>
        <v>8.0888366215982593E-3</v>
      </c>
      <c r="AA14" s="12">
        <f t="shared" si="3"/>
        <v>1.1111942811882384E-2</v>
      </c>
      <c r="AB14" s="12">
        <f t="shared" si="3"/>
        <v>0.48957091435441674</v>
      </c>
      <c r="AC14" s="12">
        <f t="shared" si="3"/>
        <v>0.44372191373344694</v>
      </c>
      <c r="AD14" s="12">
        <f t="shared" si="3"/>
        <v>1.1644231312308646E-2</v>
      </c>
      <c r="AE14" s="12">
        <f t="shared" si="3"/>
        <v>8.360011768151791E-3</v>
      </c>
      <c r="AF14" s="12">
        <f t="shared" si="3"/>
        <v>6.9594718974149968E-4</v>
      </c>
      <c r="AG14" s="12">
        <f t="shared" si="3"/>
        <v>8.9526921293897046E-4</v>
      </c>
      <c r="AH14" s="12">
        <f t="shared" si="3"/>
        <v>0.1374846005260886</v>
      </c>
      <c r="AI14" s="12">
        <f t="shared" si="3"/>
        <v>0.31963965823715346</v>
      </c>
      <c r="AJ14" s="12">
        <f t="shared" si="3"/>
        <v>2.3518953401265737E-3</v>
      </c>
      <c r="AK14" s="12">
        <f t="shared" si="3"/>
        <v>0.14450295570012772</v>
      </c>
      <c r="AL14" s="12">
        <f t="shared" si="3"/>
        <v>8.4630467574143664E-2</v>
      </c>
      <c r="AM14" s="12">
        <f t="shared" si="3"/>
        <v>7.8933357450216429E-2</v>
      </c>
      <c r="AN14" s="12">
        <f t="shared" si="3"/>
        <v>0.10789695076995712</v>
      </c>
      <c r="AO14" s="12">
        <f t="shared" si="3"/>
        <v>0.16898075683881345</v>
      </c>
      <c r="AP14" s="12">
        <f t="shared" si="3"/>
        <v>0</v>
      </c>
      <c r="AS14" s="17" t="s">
        <v>206</v>
      </c>
      <c r="AT14" s="17" t="s">
        <v>207</v>
      </c>
      <c r="AU14" s="17" t="s">
        <v>693</v>
      </c>
    </row>
    <row r="15" spans="1:47" x14ac:dyDescent="0.2">
      <c r="A15" s="12" t="s">
        <v>559</v>
      </c>
      <c r="B15" s="12">
        <v>15.085800000000001</v>
      </c>
      <c r="C15" s="12">
        <v>48.571300000000001</v>
      </c>
      <c r="D15" s="12">
        <v>0</v>
      </c>
      <c r="E15" s="12">
        <v>0.27234199999999997</v>
      </c>
      <c r="F15" s="12">
        <v>5.5134000000000002E-2</v>
      </c>
      <c r="G15" s="12">
        <v>0.151781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34.4069</v>
      </c>
      <c r="O15" s="12">
        <v>98.543400000000005</v>
      </c>
      <c r="P15" s="12">
        <v>32.273899999999998</v>
      </c>
      <c r="Q15" s="12">
        <v>0</v>
      </c>
      <c r="R15" s="12">
        <v>0.28678700000000001</v>
      </c>
      <c r="S15" s="12">
        <v>65.610200000000006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0.30990000000000001</v>
      </c>
      <c r="AA15" s="12">
        <v>6.2546000000000004E-2</v>
      </c>
      <c r="AB15" s="12">
        <v>98.543400000000005</v>
      </c>
      <c r="AC15" s="12">
        <v>16.644600000000001</v>
      </c>
      <c r="AD15" s="12">
        <v>16.5</v>
      </c>
      <c r="AE15" s="12">
        <v>0</v>
      </c>
      <c r="AF15" s="12">
        <v>3.637E-2</v>
      </c>
      <c r="AG15" s="12">
        <v>7.1780000000000004E-3</v>
      </c>
      <c r="AH15" s="12">
        <v>0.174316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66.637600000000006</v>
      </c>
      <c r="AP15" s="12">
        <v>100</v>
      </c>
      <c r="AQ15" s="12">
        <v>4</v>
      </c>
      <c r="AR15" s="12" t="s">
        <v>292</v>
      </c>
      <c r="AS15" s="17">
        <f>AG15/$AG$13</f>
        <v>1.7243126378546001</v>
      </c>
      <c r="AT15" s="17">
        <f t="shared" ref="AT15:AT23" si="4">AF15/$AF$13</f>
        <v>2.9449175935399809</v>
      </c>
      <c r="AU15" s="17">
        <f t="shared" ref="AU15:AU23" si="5">AS15/AT15</f>
        <v>0.5855215241462377</v>
      </c>
    </row>
    <row r="16" spans="1:47" x14ac:dyDescent="0.2">
      <c r="A16" s="12" t="s">
        <v>558</v>
      </c>
      <c r="B16" s="12">
        <v>15.1187</v>
      </c>
      <c r="C16" s="12">
        <v>49.146900000000002</v>
      </c>
      <c r="D16" s="12">
        <v>0</v>
      </c>
      <c r="E16" s="12">
        <v>0.18829799999999999</v>
      </c>
      <c r="F16" s="12">
        <v>0.14136099999999999</v>
      </c>
      <c r="G16" s="12">
        <v>6.9121000000000002E-2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34.572800000000001</v>
      </c>
      <c r="O16" s="12">
        <v>99.237200000000001</v>
      </c>
      <c r="P16" s="12">
        <v>32.344299999999997</v>
      </c>
      <c r="Q16" s="12">
        <v>0</v>
      </c>
      <c r="R16" s="12">
        <v>0.130603</v>
      </c>
      <c r="S16" s="12">
        <v>66.387699999999995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0.21426600000000001</v>
      </c>
      <c r="AA16" s="12">
        <v>0.16036500000000001</v>
      </c>
      <c r="AB16" s="12">
        <v>99.237200000000001</v>
      </c>
      <c r="AC16" s="12">
        <v>16.604800000000001</v>
      </c>
      <c r="AD16" s="12">
        <v>16.619399999999999</v>
      </c>
      <c r="AE16" s="12">
        <v>0</v>
      </c>
      <c r="AF16" s="12">
        <v>2.5031999999999999E-2</v>
      </c>
      <c r="AG16" s="12">
        <v>1.8318999999999998E-2</v>
      </c>
      <c r="AH16" s="12">
        <v>7.9020999999999994E-2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66.653499999999994</v>
      </c>
      <c r="AP16" s="12">
        <v>100</v>
      </c>
      <c r="AQ16" s="12">
        <v>4</v>
      </c>
      <c r="AR16" s="12" t="s">
        <v>292</v>
      </c>
      <c r="AS16" s="17">
        <f t="shared" ref="AS16:AS23" si="6">AG16/$AG$13</f>
        <v>4.4006245768819188</v>
      </c>
      <c r="AT16" s="17">
        <f t="shared" si="4"/>
        <v>2.0268676711985925</v>
      </c>
      <c r="AU16" s="17">
        <f t="shared" si="5"/>
        <v>2.1711454770402452</v>
      </c>
    </row>
    <row r="17" spans="1:47" x14ac:dyDescent="0.2">
      <c r="A17" s="12" t="s">
        <v>557</v>
      </c>
      <c r="B17" s="12">
        <v>15.024100000000001</v>
      </c>
      <c r="C17" s="12">
        <v>49.449199999999998</v>
      </c>
      <c r="D17" s="12">
        <v>0</v>
      </c>
      <c r="E17" s="12">
        <v>0.39563700000000002</v>
      </c>
      <c r="F17" s="12">
        <v>0.24268300000000001</v>
      </c>
      <c r="G17" s="12">
        <v>2.1125000000000001E-2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34.570599999999999</v>
      </c>
      <c r="O17" s="12">
        <v>99.703400000000002</v>
      </c>
      <c r="P17" s="12">
        <v>32.1419</v>
      </c>
      <c r="Q17" s="12">
        <v>0</v>
      </c>
      <c r="R17" s="12">
        <v>3.9916E-2</v>
      </c>
      <c r="S17" s="12">
        <v>66.796000000000006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0.45019900000000002</v>
      </c>
      <c r="AA17" s="12">
        <v>0.27530900000000003</v>
      </c>
      <c r="AB17" s="12">
        <v>99.703400000000002</v>
      </c>
      <c r="AC17" s="12">
        <v>16.504200000000001</v>
      </c>
      <c r="AD17" s="12">
        <v>16.725000000000001</v>
      </c>
      <c r="AE17" s="12">
        <v>0</v>
      </c>
      <c r="AF17" s="12">
        <v>5.2606E-2</v>
      </c>
      <c r="AG17" s="12">
        <v>3.1455999999999998E-2</v>
      </c>
      <c r="AH17" s="12">
        <v>2.4156E-2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66.662599999999998</v>
      </c>
      <c r="AP17" s="12">
        <v>100</v>
      </c>
      <c r="AQ17" s="12">
        <v>4</v>
      </c>
      <c r="AR17" s="12" t="s">
        <v>292</v>
      </c>
      <c r="AS17" s="17">
        <f t="shared" si="6"/>
        <v>7.55641938372169</v>
      </c>
      <c r="AT17" s="17">
        <f t="shared" si="4"/>
        <v>4.2595637867958276</v>
      </c>
      <c r="AU17" s="17">
        <f t="shared" si="5"/>
        <v>1.7739890190506706</v>
      </c>
    </row>
    <row r="18" spans="1:47" x14ac:dyDescent="0.2">
      <c r="A18" s="12" t="s">
        <v>556</v>
      </c>
      <c r="B18" s="12">
        <v>15.127800000000001</v>
      </c>
      <c r="C18" s="12">
        <v>47.905500000000004</v>
      </c>
      <c r="D18" s="12">
        <v>0</v>
      </c>
      <c r="E18" s="12">
        <v>0.194053</v>
      </c>
      <c r="F18" s="12">
        <v>0.12700700000000001</v>
      </c>
      <c r="G18" s="12">
        <v>0.15871299999999999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34.226300000000002</v>
      </c>
      <c r="O18" s="12">
        <v>97.739400000000003</v>
      </c>
      <c r="P18" s="12">
        <v>32.363799999999998</v>
      </c>
      <c r="Q18" s="12">
        <v>0</v>
      </c>
      <c r="R18" s="12">
        <v>0.29988500000000001</v>
      </c>
      <c r="S18" s="12">
        <v>64.710800000000006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0.22081500000000001</v>
      </c>
      <c r="AA18" s="12">
        <v>0.14408199999999999</v>
      </c>
      <c r="AB18" s="12">
        <v>97.739400000000003</v>
      </c>
      <c r="AC18" s="12">
        <v>16.778600000000001</v>
      </c>
      <c r="AD18" s="12">
        <v>16.359300000000001</v>
      </c>
      <c r="AE18" s="12">
        <v>0</v>
      </c>
      <c r="AF18" s="12">
        <v>2.6051000000000001E-2</v>
      </c>
      <c r="AG18" s="12">
        <v>1.6621E-2</v>
      </c>
      <c r="AH18" s="12">
        <v>0.18323500000000001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66.636099999999999</v>
      </c>
      <c r="AP18" s="12">
        <v>100</v>
      </c>
      <c r="AQ18" s="12">
        <v>4</v>
      </c>
      <c r="AR18" s="12" t="s">
        <v>292</v>
      </c>
      <c r="AS18" s="17">
        <f t="shared" si="6"/>
        <v>3.9927278286126091</v>
      </c>
      <c r="AT18" s="17">
        <f t="shared" si="4"/>
        <v>2.1093771852985994</v>
      </c>
      <c r="AU18" s="17">
        <f t="shared" si="5"/>
        <v>1.892846787402513</v>
      </c>
    </row>
    <row r="19" spans="1:47" x14ac:dyDescent="0.2">
      <c r="A19" s="12" t="s">
        <v>555</v>
      </c>
      <c r="B19" s="12">
        <v>14.832700000000001</v>
      </c>
      <c r="C19" s="12">
        <v>48.554900000000004</v>
      </c>
      <c r="D19" s="12">
        <v>0</v>
      </c>
      <c r="E19" s="12">
        <v>0.27567399999999997</v>
      </c>
      <c r="F19" s="12">
        <v>3.7248999999999997E-2</v>
      </c>
      <c r="G19" s="12">
        <v>4.9778999999999997E-2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34.020099999999999</v>
      </c>
      <c r="O19" s="12">
        <v>97.770399999999995</v>
      </c>
      <c r="P19" s="12">
        <v>31.732399999999998</v>
      </c>
      <c r="Q19" s="12">
        <v>0</v>
      </c>
      <c r="R19" s="12">
        <v>9.4057000000000002E-2</v>
      </c>
      <c r="S19" s="12">
        <v>65.587999999999994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0.313691</v>
      </c>
      <c r="AA19" s="12">
        <v>4.2256000000000002E-2</v>
      </c>
      <c r="AB19" s="12">
        <v>97.770399999999995</v>
      </c>
      <c r="AC19" s="12">
        <v>16.5562</v>
      </c>
      <c r="AD19" s="12">
        <v>16.686800000000002</v>
      </c>
      <c r="AE19" s="12">
        <v>0</v>
      </c>
      <c r="AF19" s="12">
        <v>3.7245E-2</v>
      </c>
      <c r="AG19" s="12">
        <v>4.9059999999999998E-3</v>
      </c>
      <c r="AH19" s="12">
        <v>5.7837E-2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66.656999999999996</v>
      </c>
      <c r="AP19" s="12">
        <v>100</v>
      </c>
      <c r="AQ19" s="12">
        <v>4</v>
      </c>
      <c r="AR19" s="12" t="s">
        <v>292</v>
      </c>
      <c r="AS19" s="17">
        <f t="shared" si="6"/>
        <v>1.1785285318075602</v>
      </c>
      <c r="AT19" s="17">
        <f t="shared" si="4"/>
        <v>3.0157672744403796</v>
      </c>
      <c r="AU19" s="17">
        <f t="shared" si="5"/>
        <v>0.39078895171917855</v>
      </c>
    </row>
    <row r="20" spans="1:47" x14ac:dyDescent="0.2">
      <c r="A20" s="12" t="s">
        <v>554</v>
      </c>
      <c r="B20" s="12">
        <v>14.4207</v>
      </c>
      <c r="C20" s="12">
        <v>46.917999999999999</v>
      </c>
      <c r="D20" s="12">
        <v>0</v>
      </c>
      <c r="E20" s="12">
        <v>0.42687900000000001</v>
      </c>
      <c r="F20" s="12">
        <v>6.0942000000000003E-2</v>
      </c>
      <c r="G20" s="12">
        <v>2.886E-2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32.981900000000003</v>
      </c>
      <c r="O20" s="12">
        <v>94.837299999999999</v>
      </c>
      <c r="P20" s="12">
        <v>30.850999999999999</v>
      </c>
      <c r="Q20" s="12">
        <v>0</v>
      </c>
      <c r="R20" s="12">
        <v>5.4530000000000002E-2</v>
      </c>
      <c r="S20" s="12">
        <v>63.376899999999999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0.48574899999999999</v>
      </c>
      <c r="AA20" s="12">
        <v>6.9135000000000002E-2</v>
      </c>
      <c r="AB20" s="12">
        <v>94.837299999999999</v>
      </c>
      <c r="AC20" s="12">
        <v>16.603999999999999</v>
      </c>
      <c r="AD20" s="12">
        <v>16.6328</v>
      </c>
      <c r="AE20" s="12">
        <v>0</v>
      </c>
      <c r="AF20" s="12">
        <v>5.9492000000000003E-2</v>
      </c>
      <c r="AG20" s="12">
        <v>8.2789999999999999E-3</v>
      </c>
      <c r="AH20" s="12">
        <v>3.4589000000000002E-2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66.660899999999998</v>
      </c>
      <c r="AP20" s="12">
        <v>100</v>
      </c>
      <c r="AQ20" s="12">
        <v>4</v>
      </c>
      <c r="AR20" s="12" t="s">
        <v>292</v>
      </c>
      <c r="AS20" s="17">
        <f t="shared" si="6"/>
        <v>1.9887969251599655</v>
      </c>
      <c r="AT20" s="17">
        <f t="shared" si="4"/>
        <v>4.8171305327159901</v>
      </c>
      <c r="AU20" s="17">
        <f t="shared" si="5"/>
        <v>0.41285925545360797</v>
      </c>
    </row>
    <row r="21" spans="1:47" x14ac:dyDescent="0.2">
      <c r="A21" s="12" t="s">
        <v>553</v>
      </c>
      <c r="B21" s="12">
        <v>15.251899999999999</v>
      </c>
      <c r="C21" s="12">
        <v>48.749299999999998</v>
      </c>
      <c r="D21" s="12">
        <v>0</v>
      </c>
      <c r="E21" s="12">
        <v>0.21937599999999999</v>
      </c>
      <c r="F21" s="12">
        <v>0.15687899999999999</v>
      </c>
      <c r="G21" s="12">
        <v>3.5154999999999999E-2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34.561300000000003</v>
      </c>
      <c r="O21" s="12">
        <v>98.9739</v>
      </c>
      <c r="P21" s="12">
        <v>32.629300000000001</v>
      </c>
      <c r="Q21" s="12">
        <v>0</v>
      </c>
      <c r="R21" s="12">
        <v>6.6424999999999998E-2</v>
      </c>
      <c r="S21" s="12">
        <v>65.8506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0.24962999999999999</v>
      </c>
      <c r="AA21" s="12">
        <v>0.17796899999999999</v>
      </c>
      <c r="AB21" s="12">
        <v>98.9739</v>
      </c>
      <c r="AC21" s="12">
        <v>16.758299999999998</v>
      </c>
      <c r="AD21" s="12">
        <v>16.492000000000001</v>
      </c>
      <c r="AE21" s="12">
        <v>0</v>
      </c>
      <c r="AF21" s="12">
        <v>2.9176000000000001E-2</v>
      </c>
      <c r="AG21" s="12">
        <v>2.0338999999999999E-2</v>
      </c>
      <c r="AH21" s="12">
        <v>4.0208000000000001E-2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66.66</v>
      </c>
      <c r="AP21" s="12">
        <v>100</v>
      </c>
      <c r="AQ21" s="12">
        <v>4</v>
      </c>
      <c r="AR21" s="12" t="s">
        <v>292</v>
      </c>
      <c r="AS21" s="17">
        <f t="shared" si="6"/>
        <v>4.8858727697582482</v>
      </c>
      <c r="AT21" s="17">
        <f t="shared" si="4"/>
        <v>2.3624117599428787</v>
      </c>
      <c r="AU21" s="17">
        <f t="shared" si="5"/>
        <v>2.0681715408817576</v>
      </c>
    </row>
    <row r="22" spans="1:47" x14ac:dyDescent="0.2">
      <c r="A22" s="12" t="s">
        <v>552</v>
      </c>
      <c r="B22" s="12">
        <v>15.161899999999999</v>
      </c>
      <c r="C22" s="12">
        <v>49.105400000000003</v>
      </c>
      <c r="D22" s="12">
        <v>0</v>
      </c>
      <c r="E22" s="12">
        <v>0.200826</v>
      </c>
      <c r="F22" s="12">
        <v>0.167684</v>
      </c>
      <c r="G22" s="12">
        <v>5.4271E-2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34.599499999999999</v>
      </c>
      <c r="O22" s="12">
        <v>99.289599999999993</v>
      </c>
      <c r="P22" s="12">
        <v>32.436799999999998</v>
      </c>
      <c r="Q22" s="12">
        <v>0</v>
      </c>
      <c r="R22" s="12">
        <v>0.102545</v>
      </c>
      <c r="S22" s="12">
        <v>66.331500000000005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0.228521</v>
      </c>
      <c r="AA22" s="12">
        <v>0.19022700000000001</v>
      </c>
      <c r="AB22" s="12">
        <v>99.289599999999993</v>
      </c>
      <c r="AC22" s="12">
        <v>16.6401</v>
      </c>
      <c r="AD22" s="12">
        <v>16.5932</v>
      </c>
      <c r="AE22" s="12">
        <v>0</v>
      </c>
      <c r="AF22" s="12">
        <v>2.6678E-2</v>
      </c>
      <c r="AG22" s="12">
        <v>2.1715000000000002E-2</v>
      </c>
      <c r="AH22" s="12">
        <v>6.1998999999999999E-2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66.656300000000002</v>
      </c>
      <c r="AP22" s="12">
        <v>100</v>
      </c>
      <c r="AQ22" s="12">
        <v>4</v>
      </c>
      <c r="AR22" s="12" t="s">
        <v>292</v>
      </c>
      <c r="AS22" s="17">
        <f t="shared" si="6"/>
        <v>5.2164180734205408</v>
      </c>
      <c r="AT22" s="17">
        <f t="shared" si="4"/>
        <v>2.1601460423552274</v>
      </c>
      <c r="AU22" s="17">
        <f t="shared" si="5"/>
        <v>2.4148450943312292</v>
      </c>
    </row>
    <row r="23" spans="1:47" x14ac:dyDescent="0.2">
      <c r="A23" s="12" t="s">
        <v>551</v>
      </c>
      <c r="B23" s="12">
        <v>14.8087</v>
      </c>
      <c r="C23" s="12">
        <v>48.038499999999999</v>
      </c>
      <c r="D23" s="12">
        <v>0</v>
      </c>
      <c r="E23" s="12">
        <v>0.131467</v>
      </c>
      <c r="F23" s="12">
        <v>2.0329E-2</v>
      </c>
      <c r="G23" s="12">
        <v>5.3886000000000003E-2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33.793100000000003</v>
      </c>
      <c r="O23" s="12">
        <v>96.846000000000004</v>
      </c>
      <c r="P23" s="12">
        <v>31.681100000000001</v>
      </c>
      <c r="Q23" s="12">
        <v>0</v>
      </c>
      <c r="R23" s="12">
        <v>0.101816</v>
      </c>
      <c r="S23" s="12">
        <v>64.8904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0.14959700000000001</v>
      </c>
      <c r="AA23" s="12">
        <v>2.3061999999999999E-2</v>
      </c>
      <c r="AB23" s="12">
        <v>96.846000000000004</v>
      </c>
      <c r="AC23" s="12">
        <v>16.6402</v>
      </c>
      <c r="AD23" s="12">
        <v>16.62</v>
      </c>
      <c r="AE23" s="12">
        <v>0</v>
      </c>
      <c r="AF23" s="12">
        <v>1.7881000000000001E-2</v>
      </c>
      <c r="AG23" s="12">
        <v>2.6949999999999999E-3</v>
      </c>
      <c r="AH23" s="12">
        <v>6.3028000000000001E-2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66.656199999999998</v>
      </c>
      <c r="AP23" s="12">
        <v>100</v>
      </c>
      <c r="AQ23" s="12">
        <v>4</v>
      </c>
      <c r="AR23" s="12" t="s">
        <v>292</v>
      </c>
      <c r="AS23" s="17">
        <f t="shared" si="6"/>
        <v>0.647397960297875</v>
      </c>
      <c r="AT23" s="17">
        <f t="shared" si="4"/>
        <v>1.4478435933485951</v>
      </c>
      <c r="AU23" s="17">
        <f t="shared" si="5"/>
        <v>0.44714633767903267</v>
      </c>
    </row>
    <row r="24" spans="1:47" x14ac:dyDescent="0.2">
      <c r="A24" s="12" t="s">
        <v>550</v>
      </c>
      <c r="B24" s="12">
        <f t="shared" ref="B24:AP24" si="7">AVERAGE(B15:B23)</f>
        <v>14.981366666666664</v>
      </c>
      <c r="C24" s="12">
        <f t="shared" si="7"/>
        <v>48.493222222222215</v>
      </c>
      <c r="D24" s="12">
        <f t="shared" si="7"/>
        <v>0</v>
      </c>
      <c r="E24" s="12">
        <f t="shared" si="7"/>
        <v>0.25606133333333336</v>
      </c>
      <c r="F24" s="12">
        <f t="shared" si="7"/>
        <v>0.1121408888888889</v>
      </c>
      <c r="G24" s="12">
        <f t="shared" si="7"/>
        <v>6.9187888888888882E-2</v>
      </c>
      <c r="H24" s="12">
        <f t="shared" si="7"/>
        <v>0</v>
      </c>
      <c r="I24" s="12">
        <f t="shared" si="7"/>
        <v>0</v>
      </c>
      <c r="J24" s="12">
        <f t="shared" si="7"/>
        <v>0</v>
      </c>
      <c r="K24" s="12">
        <f t="shared" si="7"/>
        <v>0</v>
      </c>
      <c r="L24" s="12">
        <f t="shared" si="7"/>
        <v>0</v>
      </c>
      <c r="M24" s="12">
        <f t="shared" si="7"/>
        <v>0</v>
      </c>
      <c r="N24" s="12">
        <f t="shared" si="7"/>
        <v>34.192499999999995</v>
      </c>
      <c r="O24" s="12">
        <f t="shared" si="7"/>
        <v>98.104511111111094</v>
      </c>
      <c r="P24" s="12">
        <f t="shared" si="7"/>
        <v>32.0505</v>
      </c>
      <c r="Q24" s="12">
        <f t="shared" si="7"/>
        <v>0</v>
      </c>
      <c r="R24" s="12">
        <f t="shared" si="7"/>
        <v>0.13072933333333334</v>
      </c>
      <c r="S24" s="12">
        <f t="shared" si="7"/>
        <v>65.504677777777772</v>
      </c>
      <c r="T24" s="12">
        <f t="shared" si="7"/>
        <v>0</v>
      </c>
      <c r="U24" s="12">
        <f t="shared" si="7"/>
        <v>0</v>
      </c>
      <c r="V24" s="12">
        <f t="shared" si="7"/>
        <v>0</v>
      </c>
      <c r="W24" s="12">
        <f t="shared" si="7"/>
        <v>0</v>
      </c>
      <c r="X24" s="12">
        <f t="shared" si="7"/>
        <v>0</v>
      </c>
      <c r="Y24" s="12">
        <f t="shared" si="7"/>
        <v>0</v>
      </c>
      <c r="Z24" s="12">
        <f t="shared" si="7"/>
        <v>0.29137422222222226</v>
      </c>
      <c r="AA24" s="12">
        <f t="shared" si="7"/>
        <v>0.12721677777777776</v>
      </c>
      <c r="AB24" s="12">
        <f t="shared" si="7"/>
        <v>98.104511111111094</v>
      </c>
      <c r="AC24" s="12">
        <f t="shared" si="7"/>
        <v>16.636777777777777</v>
      </c>
      <c r="AD24" s="12">
        <f t="shared" si="7"/>
        <v>16.580944444444448</v>
      </c>
      <c r="AE24" s="12">
        <f t="shared" si="7"/>
        <v>0</v>
      </c>
      <c r="AF24" s="12">
        <f t="shared" si="7"/>
        <v>3.4503444444444441E-2</v>
      </c>
      <c r="AG24" s="12">
        <f t="shared" si="7"/>
        <v>1.4611999999999998E-2</v>
      </c>
      <c r="AH24" s="12">
        <f t="shared" si="7"/>
        <v>7.9821000000000003E-2</v>
      </c>
      <c r="AI24" s="12">
        <f t="shared" si="7"/>
        <v>0</v>
      </c>
      <c r="AJ24" s="12">
        <f t="shared" si="7"/>
        <v>0</v>
      </c>
      <c r="AK24" s="12">
        <f t="shared" si="7"/>
        <v>0</v>
      </c>
      <c r="AL24" s="12">
        <f t="shared" si="7"/>
        <v>0</v>
      </c>
      <c r="AM24" s="12">
        <f t="shared" si="7"/>
        <v>0</v>
      </c>
      <c r="AN24" s="12">
        <f t="shared" si="7"/>
        <v>0</v>
      </c>
      <c r="AO24" s="12">
        <f t="shared" si="7"/>
        <v>66.653355555555549</v>
      </c>
      <c r="AP24" s="12">
        <f t="shared" si="7"/>
        <v>100</v>
      </c>
      <c r="AQ24" s="12">
        <f>AVERAGE(AQ2:AQ23)</f>
        <v>15.428571428571429</v>
      </c>
      <c r="AR24" s="12" t="e">
        <f>AVERAGE(AR2:AR23)</f>
        <v>#DIV/0!</v>
      </c>
      <c r="AS24" s="12">
        <f>AVERAGE(AS15:AS23)</f>
        <v>3.510122076390557</v>
      </c>
      <c r="AT24" s="12">
        <f>AVERAGE(AT15:AT23)</f>
        <v>2.7937806044040077</v>
      </c>
      <c r="AU24" s="12">
        <f>AVERAGE(AU14:AU23)</f>
        <v>1.3508126653004968</v>
      </c>
    </row>
    <row r="25" spans="1:47" x14ac:dyDescent="0.2">
      <c r="A25" s="12" t="s">
        <v>481</v>
      </c>
      <c r="B25" s="12">
        <f t="shared" ref="B25:AP25" si="8">STDEV(B15:B23)</f>
        <v>0.25619300829647934</v>
      </c>
      <c r="C25" s="12">
        <f t="shared" si="8"/>
        <v>0.77660645242261828</v>
      </c>
      <c r="D25" s="12">
        <f t="shared" si="8"/>
        <v>0</v>
      </c>
      <c r="E25" s="12">
        <f t="shared" si="8"/>
        <v>9.8531191221358852E-2</v>
      </c>
      <c r="F25" s="12">
        <f t="shared" si="8"/>
        <v>7.3409744134284458E-2</v>
      </c>
      <c r="G25" s="12">
        <f t="shared" si="8"/>
        <v>5.0946486359327178E-2</v>
      </c>
      <c r="H25" s="12">
        <f t="shared" si="8"/>
        <v>0</v>
      </c>
      <c r="I25" s="12">
        <f t="shared" si="8"/>
        <v>0</v>
      </c>
      <c r="J25" s="12">
        <f t="shared" si="8"/>
        <v>0</v>
      </c>
      <c r="K25" s="12">
        <f t="shared" si="8"/>
        <v>0</v>
      </c>
      <c r="L25" s="12">
        <f t="shared" si="8"/>
        <v>0</v>
      </c>
      <c r="M25" s="12">
        <f t="shared" si="8"/>
        <v>0</v>
      </c>
      <c r="N25" s="12">
        <f t="shared" si="8"/>
        <v>0.53515820324460972</v>
      </c>
      <c r="O25" s="12">
        <f t="shared" si="8"/>
        <v>1.5287160048913959</v>
      </c>
      <c r="P25" s="12">
        <f t="shared" si="8"/>
        <v>0.54811246564915828</v>
      </c>
      <c r="Q25" s="12">
        <f t="shared" si="8"/>
        <v>0</v>
      </c>
      <c r="R25" s="12">
        <f t="shared" si="8"/>
        <v>9.626220414186451E-2</v>
      </c>
      <c r="S25" s="12">
        <f t="shared" si="8"/>
        <v>1.0490253461878059</v>
      </c>
      <c r="T25" s="12">
        <f t="shared" si="8"/>
        <v>0</v>
      </c>
      <c r="U25" s="12">
        <f t="shared" si="8"/>
        <v>0</v>
      </c>
      <c r="V25" s="12">
        <f t="shared" si="8"/>
        <v>0</v>
      </c>
      <c r="W25" s="12">
        <f t="shared" si="8"/>
        <v>0</v>
      </c>
      <c r="X25" s="12">
        <f t="shared" si="8"/>
        <v>0</v>
      </c>
      <c r="Y25" s="12">
        <f t="shared" si="8"/>
        <v>0</v>
      </c>
      <c r="Z25" s="12">
        <f t="shared" si="8"/>
        <v>0.11211951069815826</v>
      </c>
      <c r="AA25" s="12">
        <f t="shared" si="8"/>
        <v>8.3278881407259864E-2</v>
      </c>
      <c r="AB25" s="12">
        <f t="shared" si="8"/>
        <v>1.5287160048913959</v>
      </c>
      <c r="AC25" s="12">
        <f t="shared" si="8"/>
        <v>8.7415484580504327E-2</v>
      </c>
      <c r="AD25" s="12">
        <f t="shared" si="8"/>
        <v>0.11257782986795306</v>
      </c>
      <c r="AE25" s="12">
        <f t="shared" si="8"/>
        <v>0</v>
      </c>
      <c r="AF25" s="12">
        <f t="shared" si="8"/>
        <v>1.3648294601443015E-2</v>
      </c>
      <c r="AG25" s="12">
        <f t="shared" si="8"/>
        <v>9.4627029304528015E-3</v>
      </c>
      <c r="AH25" s="12">
        <f t="shared" si="8"/>
        <v>5.8545965945571335E-2</v>
      </c>
      <c r="AI25" s="12">
        <f t="shared" si="8"/>
        <v>0</v>
      </c>
      <c r="AJ25" s="12">
        <f t="shared" si="8"/>
        <v>0</v>
      </c>
      <c r="AK25" s="12">
        <f t="shared" si="8"/>
        <v>0</v>
      </c>
      <c r="AL25" s="12">
        <f t="shared" si="8"/>
        <v>0</v>
      </c>
      <c r="AM25" s="12">
        <f t="shared" si="8"/>
        <v>0</v>
      </c>
      <c r="AN25" s="12">
        <f t="shared" si="8"/>
        <v>0</v>
      </c>
      <c r="AO25" s="12">
        <f t="shared" si="8"/>
        <v>9.7633384545318114E-3</v>
      </c>
      <c r="AP25" s="12">
        <f t="shared" si="8"/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78147B-2B93-4548-8B6F-A53D5C15B230}">
  <dimension ref="A1:AU31"/>
  <sheetViews>
    <sheetView zoomScale="140" workbookViewId="0">
      <pane xSplit="1" ySplit="1" topLeftCell="AN4" activePane="bottomRight" state="frozen"/>
      <selection activeCell="Q23" sqref="Q23"/>
      <selection pane="topRight" activeCell="Q23" sqref="Q23"/>
      <selection pane="bottomLeft" activeCell="Q23" sqref="Q23"/>
      <selection pane="bottomRight" activeCell="AT21" sqref="AT21"/>
    </sheetView>
  </sheetViews>
  <sheetFormatPr baseColWidth="10" defaultColWidth="8.83203125" defaultRowHeight="15" x14ac:dyDescent="0.2"/>
  <cols>
    <col min="1" max="1" width="13.6640625" style="12" customWidth="1"/>
    <col min="2" max="16384" width="8.83203125" style="12"/>
  </cols>
  <sheetData>
    <row r="1" spans="1:47" x14ac:dyDescent="0.2">
      <c r="A1" s="12" t="s">
        <v>72</v>
      </c>
      <c r="B1" s="12" t="s">
        <v>49</v>
      </c>
      <c r="C1" s="12" t="s">
        <v>50</v>
      </c>
      <c r="D1" s="12" t="s">
        <v>530</v>
      </c>
      <c r="E1" s="12" t="s">
        <v>48</v>
      </c>
      <c r="F1" s="12" t="s">
        <v>45</v>
      </c>
      <c r="G1" s="12" t="s">
        <v>529</v>
      </c>
      <c r="H1" s="12" t="s">
        <v>528</v>
      </c>
      <c r="I1" s="12" t="s">
        <v>527</v>
      </c>
      <c r="J1" s="12" t="s">
        <v>526</v>
      </c>
      <c r="K1" s="12" t="s">
        <v>290</v>
      </c>
      <c r="L1" s="12" t="s">
        <v>525</v>
      </c>
      <c r="M1" s="12" t="s">
        <v>291</v>
      </c>
      <c r="N1" s="12" t="s">
        <v>41</v>
      </c>
      <c r="O1" s="12" t="s">
        <v>38</v>
      </c>
      <c r="P1" s="12" t="s">
        <v>12</v>
      </c>
      <c r="Q1" s="12" t="s">
        <v>11</v>
      </c>
      <c r="R1" s="12" t="s">
        <v>10</v>
      </c>
      <c r="S1" s="12" t="s">
        <v>9</v>
      </c>
      <c r="T1" s="12" t="s">
        <v>8</v>
      </c>
      <c r="U1" s="12" t="s">
        <v>7</v>
      </c>
      <c r="V1" s="12" t="s">
        <v>6</v>
      </c>
      <c r="W1" s="12" t="s">
        <v>5</v>
      </c>
      <c r="X1" s="12" t="s">
        <v>4</v>
      </c>
      <c r="Y1" s="12" t="s">
        <v>3</v>
      </c>
      <c r="Z1" s="12" t="s">
        <v>40</v>
      </c>
      <c r="AA1" s="12" t="s">
        <v>39</v>
      </c>
      <c r="AB1" s="12" t="s">
        <v>38</v>
      </c>
      <c r="AC1" s="12" t="s">
        <v>524</v>
      </c>
      <c r="AD1" s="12" t="s">
        <v>71</v>
      </c>
      <c r="AE1" s="12" t="s">
        <v>523</v>
      </c>
      <c r="AF1" s="12" t="s">
        <v>70</v>
      </c>
      <c r="AG1" s="12" t="s">
        <v>69</v>
      </c>
      <c r="AH1" s="12" t="s">
        <v>522</v>
      </c>
      <c r="AI1" s="12" t="s">
        <v>521</v>
      </c>
      <c r="AJ1" s="12" t="s">
        <v>520</v>
      </c>
      <c r="AK1" s="12" t="s">
        <v>519</v>
      </c>
      <c r="AL1" s="12" t="s">
        <v>518</v>
      </c>
      <c r="AM1" s="12" t="s">
        <v>517</v>
      </c>
      <c r="AN1" s="12" t="s">
        <v>516</v>
      </c>
      <c r="AO1" s="12" t="s">
        <v>327</v>
      </c>
      <c r="AP1" s="12" t="s">
        <v>38</v>
      </c>
      <c r="AQ1" s="12" t="s">
        <v>515</v>
      </c>
      <c r="AR1" s="12" t="s">
        <v>514</v>
      </c>
      <c r="AS1" s="12" t="s">
        <v>513</v>
      </c>
      <c r="AT1" s="12" t="s">
        <v>512</v>
      </c>
    </row>
    <row r="2" spans="1:47" x14ac:dyDescent="0.2">
      <c r="A2" s="12" t="s">
        <v>594</v>
      </c>
      <c r="B2" s="12">
        <v>28.938300000000002</v>
      </c>
      <c r="C2" s="12">
        <v>0.487319</v>
      </c>
      <c r="D2" s="12">
        <v>0.44090800000000002</v>
      </c>
      <c r="E2" s="12">
        <v>0.13728599999999999</v>
      </c>
      <c r="F2" s="12">
        <v>3.0506999999999999E-2</v>
      </c>
      <c r="G2" s="12">
        <v>10.1867</v>
      </c>
      <c r="H2" s="12">
        <v>4.0069100000000004</v>
      </c>
      <c r="I2" s="12">
        <v>2.4233999999999999E-2</v>
      </c>
      <c r="J2" s="12">
        <v>1.3204499999999999</v>
      </c>
      <c r="K2" s="12">
        <v>2.2877700000000001</v>
      </c>
      <c r="L2" s="12">
        <v>0.96981600000000001</v>
      </c>
      <c r="M2" s="12">
        <v>2.92679</v>
      </c>
      <c r="N2" s="12">
        <v>46.394399999999997</v>
      </c>
      <c r="O2" s="12">
        <v>98.151399999999995</v>
      </c>
      <c r="P2" s="12">
        <v>61.909399999999998</v>
      </c>
      <c r="Q2" s="12">
        <v>0.73546</v>
      </c>
      <c r="R2" s="12">
        <v>19.247699999999998</v>
      </c>
      <c r="S2" s="12">
        <v>0.65827000000000002</v>
      </c>
      <c r="T2" s="12">
        <v>5.1548800000000004</v>
      </c>
      <c r="U2" s="12">
        <v>3.1292E-2</v>
      </c>
      <c r="V2" s="12">
        <v>2.1897000000000002</v>
      </c>
      <c r="W2" s="12">
        <v>3.20105</v>
      </c>
      <c r="X2" s="12">
        <v>1.3072900000000001</v>
      </c>
      <c r="Y2" s="12">
        <v>3.5255899999999998</v>
      </c>
      <c r="Z2" s="12">
        <v>0.156219</v>
      </c>
      <c r="AA2" s="12">
        <v>3.4609000000000001E-2</v>
      </c>
      <c r="AB2" s="12">
        <v>98.151399999999995</v>
      </c>
      <c r="AC2" s="12">
        <v>22.285299999999999</v>
      </c>
      <c r="AD2" s="12">
        <v>0.115547</v>
      </c>
      <c r="AE2" s="12">
        <v>0.19908899999999999</v>
      </c>
      <c r="AF2" s="12">
        <v>1.2796999999999999E-2</v>
      </c>
      <c r="AG2" s="12">
        <v>2.7720000000000002E-3</v>
      </c>
      <c r="AH2" s="12">
        <v>8.1657600000000006</v>
      </c>
      <c r="AI2" s="12">
        <v>1.55183</v>
      </c>
      <c r="AJ2" s="12">
        <v>9.5409999999999991E-3</v>
      </c>
      <c r="AK2" s="12">
        <v>1.17506</v>
      </c>
      <c r="AL2" s="12">
        <v>1.23458</v>
      </c>
      <c r="AM2" s="12">
        <v>0.91240200000000005</v>
      </c>
      <c r="AN2" s="12">
        <v>1.61893</v>
      </c>
      <c r="AO2" s="12">
        <v>62.7164</v>
      </c>
      <c r="AP2" s="12">
        <v>100</v>
      </c>
      <c r="AQ2" s="12">
        <v>24</v>
      </c>
      <c r="AR2" s="12" t="s">
        <v>292</v>
      </c>
      <c r="AS2" s="12">
        <f t="shared" ref="AS2:AS15" si="0">AG2*10000</f>
        <v>27.720000000000002</v>
      </c>
      <c r="AT2" s="12">
        <f t="shared" ref="AT2:AT15" si="1">AF2*10000</f>
        <v>127.97</v>
      </c>
    </row>
    <row r="3" spans="1:47" x14ac:dyDescent="0.2">
      <c r="A3" s="12" t="s">
        <v>593</v>
      </c>
      <c r="B3" s="12">
        <v>29.053000000000001</v>
      </c>
      <c r="C3" s="12">
        <v>0.466194</v>
      </c>
      <c r="D3" s="12">
        <v>0.45535300000000001</v>
      </c>
      <c r="E3" s="12">
        <v>0.124808</v>
      </c>
      <c r="F3" s="12">
        <v>4.6176000000000002E-2</v>
      </c>
      <c r="G3" s="12">
        <v>10.150399999999999</v>
      </c>
      <c r="H3" s="12">
        <v>3.9904500000000001</v>
      </c>
      <c r="I3" s="12">
        <v>3.4042999999999997E-2</v>
      </c>
      <c r="J3" s="12">
        <v>1.3029599999999999</v>
      </c>
      <c r="K3" s="12">
        <v>2.2770000000000001</v>
      </c>
      <c r="L3" s="12">
        <v>0.99700500000000003</v>
      </c>
      <c r="M3" s="12">
        <v>2.9181499999999998</v>
      </c>
      <c r="N3" s="12">
        <v>46.485399999999998</v>
      </c>
      <c r="O3" s="12">
        <v>98.300799999999995</v>
      </c>
      <c r="P3" s="12">
        <v>62.154800000000002</v>
      </c>
      <c r="Q3" s="12">
        <v>0.75955499999999998</v>
      </c>
      <c r="R3" s="12">
        <v>19.178899999999999</v>
      </c>
      <c r="S3" s="12">
        <v>0.62973500000000004</v>
      </c>
      <c r="T3" s="12">
        <v>5.1337000000000002</v>
      </c>
      <c r="U3" s="12">
        <v>4.3957999999999997E-2</v>
      </c>
      <c r="V3" s="12">
        <v>2.1606999999999998</v>
      </c>
      <c r="W3" s="12">
        <v>3.1859799999999998</v>
      </c>
      <c r="X3" s="12">
        <v>1.3439399999999999</v>
      </c>
      <c r="Y3" s="12">
        <v>3.51518</v>
      </c>
      <c r="Z3" s="12">
        <v>0.14202000000000001</v>
      </c>
      <c r="AA3" s="12">
        <v>5.2382999999999999E-2</v>
      </c>
      <c r="AB3" s="12">
        <v>98.300799999999995</v>
      </c>
      <c r="AC3" s="12">
        <v>22.333300000000001</v>
      </c>
      <c r="AD3" s="12">
        <v>0.11033900000000001</v>
      </c>
      <c r="AE3" s="12">
        <v>0.20524100000000001</v>
      </c>
      <c r="AF3" s="12">
        <v>1.1613E-2</v>
      </c>
      <c r="AG3" s="12">
        <v>4.1879999999999999E-3</v>
      </c>
      <c r="AH3" s="12">
        <v>8.1219099999999997</v>
      </c>
      <c r="AI3" s="12">
        <v>1.54267</v>
      </c>
      <c r="AJ3" s="12">
        <v>1.3379E-2</v>
      </c>
      <c r="AK3" s="12">
        <v>1.15741</v>
      </c>
      <c r="AL3" s="12">
        <v>1.22655</v>
      </c>
      <c r="AM3" s="12">
        <v>0.93628800000000001</v>
      </c>
      <c r="AN3" s="12">
        <v>1.61124</v>
      </c>
      <c r="AO3" s="12">
        <v>62.725900000000003</v>
      </c>
      <c r="AP3" s="12">
        <v>100</v>
      </c>
      <c r="AQ3" s="12">
        <v>24</v>
      </c>
      <c r="AR3" s="12" t="s">
        <v>292</v>
      </c>
      <c r="AS3" s="12">
        <f t="shared" si="0"/>
        <v>41.879999999999995</v>
      </c>
      <c r="AT3" s="12">
        <f t="shared" si="1"/>
        <v>116.13</v>
      </c>
    </row>
    <row r="4" spans="1:47" x14ac:dyDescent="0.2">
      <c r="A4" s="12" t="s">
        <v>593</v>
      </c>
      <c r="B4" s="12">
        <v>28.9679</v>
      </c>
      <c r="C4" s="12">
        <v>0.49496800000000002</v>
      </c>
      <c r="D4" s="12">
        <v>0.47275800000000001</v>
      </c>
      <c r="E4" s="12">
        <v>0.153864</v>
      </c>
      <c r="F4" s="12">
        <v>4.2486000000000003E-2</v>
      </c>
      <c r="G4" s="12">
        <v>10.4216</v>
      </c>
      <c r="H4" s="12">
        <v>4.1563699999999999</v>
      </c>
      <c r="I4" s="12">
        <v>2.6357999999999999E-2</v>
      </c>
      <c r="J4" s="12">
        <v>1.3774599999999999</v>
      </c>
      <c r="K4" s="12">
        <v>2.3919100000000002</v>
      </c>
      <c r="L4" s="12">
        <v>0.9052</v>
      </c>
      <c r="M4" s="12">
        <v>2.84918</v>
      </c>
      <c r="N4" s="12">
        <v>46.749000000000002</v>
      </c>
      <c r="O4" s="12">
        <v>99.009</v>
      </c>
      <c r="P4" s="12">
        <v>61.9726</v>
      </c>
      <c r="Q4" s="12">
        <v>0.78858799999999996</v>
      </c>
      <c r="R4" s="12">
        <v>19.691500000000001</v>
      </c>
      <c r="S4" s="12">
        <v>0.66860200000000003</v>
      </c>
      <c r="T4" s="12">
        <v>5.3471599999999997</v>
      </c>
      <c r="U4" s="12">
        <v>3.4034000000000002E-2</v>
      </c>
      <c r="V4" s="12">
        <v>2.28424</v>
      </c>
      <c r="W4" s="12">
        <v>3.3467699999999998</v>
      </c>
      <c r="X4" s="12">
        <v>1.2201900000000001</v>
      </c>
      <c r="Y4" s="12">
        <v>3.4321000000000002</v>
      </c>
      <c r="Z4" s="12">
        <v>0.17508399999999999</v>
      </c>
      <c r="AA4" s="12">
        <v>4.8196999999999997E-2</v>
      </c>
      <c r="AB4" s="12">
        <v>99.009</v>
      </c>
      <c r="AC4" s="12">
        <v>22.1374</v>
      </c>
      <c r="AD4" s="12">
        <v>0.116463</v>
      </c>
      <c r="AE4" s="12">
        <v>0.211837</v>
      </c>
      <c r="AF4" s="12">
        <v>1.4232E-2</v>
      </c>
      <c r="AG4" s="12">
        <v>3.8310000000000002E-3</v>
      </c>
      <c r="AH4" s="12">
        <v>8.2901100000000003</v>
      </c>
      <c r="AI4" s="12">
        <v>1.5973999999999999</v>
      </c>
      <c r="AJ4" s="12">
        <v>1.0298E-2</v>
      </c>
      <c r="AK4" s="12">
        <v>1.2164200000000001</v>
      </c>
      <c r="AL4" s="12">
        <v>1.2808999999999999</v>
      </c>
      <c r="AM4" s="12">
        <v>0.84509299999999998</v>
      </c>
      <c r="AN4" s="12">
        <v>1.5639400000000001</v>
      </c>
      <c r="AO4" s="12">
        <v>62.7121</v>
      </c>
      <c r="AP4" s="12">
        <v>100</v>
      </c>
      <c r="AQ4" s="12">
        <v>24</v>
      </c>
      <c r="AR4" s="12" t="s">
        <v>292</v>
      </c>
      <c r="AS4" s="12">
        <f t="shared" si="0"/>
        <v>38.31</v>
      </c>
      <c r="AT4" s="12">
        <f t="shared" si="1"/>
        <v>142.32</v>
      </c>
    </row>
    <row r="5" spans="1:47" x14ac:dyDescent="0.2">
      <c r="A5" s="12" t="s">
        <v>592</v>
      </c>
      <c r="B5" s="12">
        <v>28.501000000000001</v>
      </c>
      <c r="C5" s="12">
        <v>0.57392100000000001</v>
      </c>
      <c r="D5" s="12">
        <v>0.49673</v>
      </c>
      <c r="E5" s="12">
        <v>0.14513000000000001</v>
      </c>
      <c r="F5" s="12">
        <v>6.0416999999999998E-2</v>
      </c>
      <c r="G5" s="12">
        <v>10.297499999999999</v>
      </c>
      <c r="H5" s="12">
        <v>4.54528</v>
      </c>
      <c r="I5" s="12">
        <v>3.6403999999999999E-2</v>
      </c>
      <c r="J5" s="12">
        <v>1.4358599999999999</v>
      </c>
      <c r="K5" s="12">
        <v>2.4065599999999998</v>
      </c>
      <c r="L5" s="12">
        <v>1.05806</v>
      </c>
      <c r="M5" s="12">
        <v>2.7753800000000002</v>
      </c>
      <c r="N5" s="12">
        <v>46.348399999999998</v>
      </c>
      <c r="O5" s="12">
        <v>98.680599999999998</v>
      </c>
      <c r="P5" s="12">
        <v>60.9739</v>
      </c>
      <c r="Q5" s="12">
        <v>0.82857400000000003</v>
      </c>
      <c r="R5" s="12">
        <v>19.456900000000001</v>
      </c>
      <c r="S5" s="12">
        <v>0.77525299999999997</v>
      </c>
      <c r="T5" s="12">
        <v>5.8474899999999996</v>
      </c>
      <c r="U5" s="12">
        <v>4.7005999999999999E-2</v>
      </c>
      <c r="V5" s="12">
        <v>2.3810899999999999</v>
      </c>
      <c r="W5" s="12">
        <v>3.3672599999999999</v>
      </c>
      <c r="X5" s="12">
        <v>1.42624</v>
      </c>
      <c r="Y5" s="12">
        <v>3.34321</v>
      </c>
      <c r="Z5" s="12">
        <v>0.16514499999999999</v>
      </c>
      <c r="AA5" s="12">
        <v>6.8540000000000004E-2</v>
      </c>
      <c r="AB5" s="12">
        <v>98.680599999999998</v>
      </c>
      <c r="AC5" s="12">
        <v>21.922599999999999</v>
      </c>
      <c r="AD5" s="12">
        <v>0.13592000000000001</v>
      </c>
      <c r="AE5" s="12">
        <v>0.22403000000000001</v>
      </c>
      <c r="AF5" s="12">
        <v>1.3512E-2</v>
      </c>
      <c r="AG5" s="12">
        <v>5.483E-3</v>
      </c>
      <c r="AH5" s="12">
        <v>8.2447800000000004</v>
      </c>
      <c r="AI5" s="12">
        <v>1.7582599999999999</v>
      </c>
      <c r="AJ5" s="12">
        <v>1.4315E-2</v>
      </c>
      <c r="AK5" s="12">
        <v>1.27626</v>
      </c>
      <c r="AL5" s="12">
        <v>1.29715</v>
      </c>
      <c r="AM5" s="12">
        <v>0.99424400000000002</v>
      </c>
      <c r="AN5" s="12">
        <v>1.5333699999999999</v>
      </c>
      <c r="AO5" s="12">
        <v>62.580100000000002</v>
      </c>
      <c r="AP5" s="12">
        <v>100</v>
      </c>
      <c r="AQ5" s="12">
        <v>24</v>
      </c>
      <c r="AR5" s="12" t="s">
        <v>292</v>
      </c>
      <c r="AS5" s="12">
        <f t="shared" si="0"/>
        <v>54.83</v>
      </c>
      <c r="AT5" s="12">
        <f t="shared" si="1"/>
        <v>135.12</v>
      </c>
    </row>
    <row r="6" spans="1:47" x14ac:dyDescent="0.2">
      <c r="A6" s="12" t="s">
        <v>592</v>
      </c>
      <c r="B6" s="12">
        <v>29.012699999999999</v>
      </c>
      <c r="C6" s="12">
        <v>0.50076600000000004</v>
      </c>
      <c r="D6" s="12">
        <v>0.47668199999999999</v>
      </c>
      <c r="E6" s="12">
        <v>0.14081399999999999</v>
      </c>
      <c r="F6" s="12">
        <v>4.9197999999999999E-2</v>
      </c>
      <c r="G6" s="12">
        <v>10.239100000000001</v>
      </c>
      <c r="H6" s="12">
        <v>4.4119799999999998</v>
      </c>
      <c r="I6" s="12">
        <v>2.7199000000000001E-2</v>
      </c>
      <c r="J6" s="12">
        <v>1.4100999999999999</v>
      </c>
      <c r="K6" s="12">
        <v>2.3722300000000001</v>
      </c>
      <c r="L6" s="12">
        <v>1.0665899999999999</v>
      </c>
      <c r="M6" s="12">
        <v>2.8381699999999999</v>
      </c>
      <c r="N6" s="12">
        <v>46.782600000000002</v>
      </c>
      <c r="O6" s="12">
        <v>99.328199999999995</v>
      </c>
      <c r="P6" s="12">
        <v>62.068600000000004</v>
      </c>
      <c r="Q6" s="12">
        <v>0.79513400000000001</v>
      </c>
      <c r="R6" s="12">
        <v>19.346699999999998</v>
      </c>
      <c r="S6" s="12">
        <v>0.67643500000000001</v>
      </c>
      <c r="T6" s="12">
        <v>5.6760000000000002</v>
      </c>
      <c r="U6" s="12">
        <v>3.5120999999999999E-2</v>
      </c>
      <c r="V6" s="12">
        <v>2.3383699999999998</v>
      </c>
      <c r="W6" s="12">
        <v>3.3192300000000001</v>
      </c>
      <c r="X6" s="12">
        <v>1.43774</v>
      </c>
      <c r="Y6" s="12">
        <v>3.4188399999999999</v>
      </c>
      <c r="Z6" s="12">
        <v>0.16023399999999999</v>
      </c>
      <c r="AA6" s="12">
        <v>5.5812E-2</v>
      </c>
      <c r="AB6" s="12">
        <v>99.328199999999995</v>
      </c>
      <c r="AC6" s="12">
        <v>22.127800000000001</v>
      </c>
      <c r="AD6" s="12">
        <v>0.117594</v>
      </c>
      <c r="AE6" s="12">
        <v>0.213173</v>
      </c>
      <c r="AF6" s="12">
        <v>1.2999E-2</v>
      </c>
      <c r="AG6" s="12">
        <v>4.4270000000000004E-3</v>
      </c>
      <c r="AH6" s="12">
        <v>8.1288400000000003</v>
      </c>
      <c r="AI6" s="12">
        <v>1.69228</v>
      </c>
      <c r="AJ6" s="12">
        <v>1.0605E-2</v>
      </c>
      <c r="AK6" s="12">
        <v>1.24278</v>
      </c>
      <c r="AL6" s="12">
        <v>1.2678499999999999</v>
      </c>
      <c r="AM6" s="12">
        <v>0.99379499999999998</v>
      </c>
      <c r="AN6" s="12">
        <v>1.5548200000000001</v>
      </c>
      <c r="AO6" s="12">
        <v>62.633099999999999</v>
      </c>
      <c r="AP6" s="12">
        <v>100</v>
      </c>
      <c r="AQ6" s="12">
        <v>24</v>
      </c>
      <c r="AR6" s="12" t="s">
        <v>292</v>
      </c>
      <c r="AS6" s="12">
        <f t="shared" si="0"/>
        <v>44.27</v>
      </c>
      <c r="AT6" s="12">
        <f t="shared" si="1"/>
        <v>129.99</v>
      </c>
    </row>
    <row r="7" spans="1:47" x14ac:dyDescent="0.2">
      <c r="A7" s="12" t="s">
        <v>591</v>
      </c>
      <c r="B7" s="12">
        <v>29.090699999999998</v>
      </c>
      <c r="C7" s="12">
        <v>0.53722499999999995</v>
      </c>
      <c r="D7" s="12">
        <v>0.46303299999999997</v>
      </c>
      <c r="E7" s="12">
        <v>0.146894</v>
      </c>
      <c r="F7" s="12">
        <v>4.5249999999999999E-2</v>
      </c>
      <c r="G7" s="12">
        <v>10.254300000000001</v>
      </c>
      <c r="H7" s="12">
        <v>4.2854200000000002</v>
      </c>
      <c r="I7" s="12">
        <v>3.6214999999999997E-2</v>
      </c>
      <c r="J7" s="12">
        <v>1.37151</v>
      </c>
      <c r="K7" s="12">
        <v>2.3551600000000001</v>
      </c>
      <c r="L7" s="12">
        <v>1.0627500000000001</v>
      </c>
      <c r="M7" s="12">
        <v>2.82999</v>
      </c>
      <c r="N7" s="12">
        <v>46.82</v>
      </c>
      <c r="O7" s="12">
        <v>99.298400000000001</v>
      </c>
      <c r="P7" s="12">
        <v>62.235300000000002</v>
      </c>
      <c r="Q7" s="12">
        <v>0.77236499999999997</v>
      </c>
      <c r="R7" s="12">
        <v>19.375399999999999</v>
      </c>
      <c r="S7" s="12">
        <v>0.72568299999999997</v>
      </c>
      <c r="T7" s="12">
        <v>5.5131800000000002</v>
      </c>
      <c r="U7" s="12">
        <v>4.6761999999999998E-2</v>
      </c>
      <c r="V7" s="12">
        <v>2.2743699999999998</v>
      </c>
      <c r="W7" s="12">
        <v>3.2953399999999999</v>
      </c>
      <c r="X7" s="12">
        <v>1.4325600000000001</v>
      </c>
      <c r="Y7" s="12">
        <v>3.4089900000000002</v>
      </c>
      <c r="Z7" s="12">
        <v>0.167152</v>
      </c>
      <c r="AA7" s="12">
        <v>5.1332999999999997E-2</v>
      </c>
      <c r="AB7" s="12">
        <v>99.298400000000001</v>
      </c>
      <c r="AC7" s="12">
        <v>22.181000000000001</v>
      </c>
      <c r="AD7" s="12">
        <v>0.12612000000000001</v>
      </c>
      <c r="AE7" s="12">
        <v>0.207011</v>
      </c>
      <c r="AF7" s="12">
        <v>1.3557E-2</v>
      </c>
      <c r="AG7" s="12">
        <v>4.071E-3</v>
      </c>
      <c r="AH7" s="12">
        <v>8.1386199999999995</v>
      </c>
      <c r="AI7" s="12">
        <v>1.6432800000000001</v>
      </c>
      <c r="AJ7" s="12">
        <v>1.4116999999999999E-2</v>
      </c>
      <c r="AK7" s="12">
        <v>1.2084299999999999</v>
      </c>
      <c r="AL7" s="12">
        <v>1.25837</v>
      </c>
      <c r="AM7" s="12">
        <v>0.98993799999999998</v>
      </c>
      <c r="AN7" s="12">
        <v>1.5499000000000001</v>
      </c>
      <c r="AO7" s="12">
        <v>62.665599999999998</v>
      </c>
      <c r="AP7" s="12">
        <v>100</v>
      </c>
      <c r="AQ7" s="12">
        <v>24</v>
      </c>
      <c r="AR7" s="12" t="s">
        <v>292</v>
      </c>
      <c r="AS7" s="12">
        <f t="shared" si="0"/>
        <v>40.71</v>
      </c>
      <c r="AT7" s="12">
        <f t="shared" si="1"/>
        <v>135.57</v>
      </c>
    </row>
    <row r="8" spans="1:47" x14ac:dyDescent="0.2">
      <c r="A8" s="12" t="s">
        <v>591</v>
      </c>
      <c r="B8" s="12">
        <v>29.547599999999999</v>
      </c>
      <c r="C8" s="12">
        <v>0.44947500000000001</v>
      </c>
      <c r="D8" s="12">
        <v>0.47450500000000001</v>
      </c>
      <c r="E8" s="12">
        <v>0.13211999999999999</v>
      </c>
      <c r="F8" s="12">
        <v>2.1457E-2</v>
      </c>
      <c r="G8" s="12">
        <v>10.222099999999999</v>
      </c>
      <c r="H8" s="12">
        <v>3.7879399999999999</v>
      </c>
      <c r="I8" s="12">
        <v>3.2480000000000002E-2</v>
      </c>
      <c r="J8" s="12">
        <v>1.2530300000000001</v>
      </c>
      <c r="K8" s="12">
        <v>2.2455799999999999</v>
      </c>
      <c r="L8" s="12">
        <v>0.99930300000000005</v>
      </c>
      <c r="M8" s="12">
        <v>2.9892400000000001</v>
      </c>
      <c r="N8" s="12">
        <v>47.028799999999997</v>
      </c>
      <c r="O8" s="12">
        <v>99.183599999999998</v>
      </c>
      <c r="P8" s="12">
        <v>63.213000000000001</v>
      </c>
      <c r="Q8" s="12">
        <v>0.79150100000000001</v>
      </c>
      <c r="R8" s="12">
        <v>19.314399999999999</v>
      </c>
      <c r="S8" s="12">
        <v>0.607151</v>
      </c>
      <c r="T8" s="12">
        <v>4.8731799999999996</v>
      </c>
      <c r="U8" s="12">
        <v>4.1938999999999997E-2</v>
      </c>
      <c r="V8" s="12">
        <v>2.0779000000000001</v>
      </c>
      <c r="W8" s="12">
        <v>3.14202</v>
      </c>
      <c r="X8" s="12">
        <v>1.34704</v>
      </c>
      <c r="Y8" s="12">
        <v>3.6008200000000001</v>
      </c>
      <c r="Z8" s="12">
        <v>0.15034</v>
      </c>
      <c r="AA8" s="12">
        <v>2.4341000000000002E-2</v>
      </c>
      <c r="AB8" s="12">
        <v>99.183599999999998</v>
      </c>
      <c r="AC8" s="12">
        <v>22.471900000000002</v>
      </c>
      <c r="AD8" s="12">
        <v>0.10525</v>
      </c>
      <c r="AE8" s="12">
        <v>0.21159800000000001</v>
      </c>
      <c r="AF8" s="12">
        <v>1.2161999999999999E-2</v>
      </c>
      <c r="AG8" s="12">
        <v>1.9250000000000001E-3</v>
      </c>
      <c r="AH8" s="12">
        <v>8.0922900000000002</v>
      </c>
      <c r="AI8" s="12">
        <v>1.4488000000000001</v>
      </c>
      <c r="AJ8" s="12">
        <v>1.2628E-2</v>
      </c>
      <c r="AK8" s="12">
        <v>1.10121</v>
      </c>
      <c r="AL8" s="12">
        <v>1.19676</v>
      </c>
      <c r="AM8" s="12">
        <v>0.92846200000000001</v>
      </c>
      <c r="AN8" s="12">
        <v>1.63293</v>
      </c>
      <c r="AO8" s="12">
        <v>62.784100000000002</v>
      </c>
      <c r="AP8" s="12">
        <v>100</v>
      </c>
      <c r="AQ8" s="12">
        <v>24</v>
      </c>
      <c r="AR8" s="12" t="s">
        <v>292</v>
      </c>
      <c r="AS8" s="12">
        <f t="shared" si="0"/>
        <v>19.25</v>
      </c>
      <c r="AT8" s="12">
        <f t="shared" si="1"/>
        <v>121.61999999999999</v>
      </c>
    </row>
    <row r="9" spans="1:47" x14ac:dyDescent="0.2">
      <c r="A9" s="12" t="s">
        <v>590</v>
      </c>
      <c r="B9" s="12">
        <v>29.2515</v>
      </c>
      <c r="C9" s="12">
        <v>0.44836500000000001</v>
      </c>
      <c r="D9" s="12">
        <v>0.47337299999999999</v>
      </c>
      <c r="E9" s="12">
        <v>0.13780300000000001</v>
      </c>
      <c r="F9" s="12">
        <v>1.3691E-2</v>
      </c>
      <c r="G9" s="12">
        <v>10.1259</v>
      </c>
      <c r="H9" s="12">
        <v>3.6741600000000001</v>
      </c>
      <c r="I9" s="12">
        <v>2.7299E-2</v>
      </c>
      <c r="J9" s="12">
        <v>1.25621</v>
      </c>
      <c r="K9" s="12">
        <v>2.2383899999999999</v>
      </c>
      <c r="L9" s="12">
        <v>0.83170699999999997</v>
      </c>
      <c r="M9" s="12">
        <v>3.0319400000000001</v>
      </c>
      <c r="N9" s="12">
        <v>46.52</v>
      </c>
      <c r="O9" s="12">
        <v>98.030299999999997</v>
      </c>
      <c r="P9" s="12">
        <v>62.5794</v>
      </c>
      <c r="Q9" s="12">
        <v>0.78961400000000004</v>
      </c>
      <c r="R9" s="12">
        <v>19.1327</v>
      </c>
      <c r="S9" s="12">
        <v>0.60565199999999997</v>
      </c>
      <c r="T9" s="12">
        <v>4.7267999999999999</v>
      </c>
      <c r="U9" s="12">
        <v>3.5249999999999997E-2</v>
      </c>
      <c r="V9" s="12">
        <v>2.08318</v>
      </c>
      <c r="W9" s="12">
        <v>3.1319499999999998</v>
      </c>
      <c r="X9" s="12">
        <v>1.1211199999999999</v>
      </c>
      <c r="Y9" s="12">
        <v>3.6522600000000001</v>
      </c>
      <c r="Z9" s="12">
        <v>0.156807</v>
      </c>
      <c r="AA9" s="12">
        <v>1.5532000000000001E-2</v>
      </c>
      <c r="AB9" s="12">
        <v>98.030299999999997</v>
      </c>
      <c r="AC9" s="12">
        <v>22.507899999999999</v>
      </c>
      <c r="AD9" s="12">
        <v>0.106223</v>
      </c>
      <c r="AE9" s="12">
        <v>0.21357200000000001</v>
      </c>
      <c r="AF9" s="12">
        <v>1.2834E-2</v>
      </c>
      <c r="AG9" s="12">
        <v>1.243E-3</v>
      </c>
      <c r="AH9" s="12">
        <v>8.1102600000000002</v>
      </c>
      <c r="AI9" s="12">
        <v>1.4217900000000001</v>
      </c>
      <c r="AJ9" s="12">
        <v>1.0739E-2</v>
      </c>
      <c r="AK9" s="12">
        <v>1.1169800000000001</v>
      </c>
      <c r="AL9" s="12">
        <v>1.2069300000000001</v>
      </c>
      <c r="AM9" s="12">
        <v>0.78182099999999999</v>
      </c>
      <c r="AN9" s="12">
        <v>1.67571</v>
      </c>
      <c r="AO9" s="12">
        <v>62.834099999999999</v>
      </c>
      <c r="AP9" s="12">
        <v>100</v>
      </c>
      <c r="AQ9" s="12">
        <v>24</v>
      </c>
      <c r="AR9" s="12" t="s">
        <v>292</v>
      </c>
      <c r="AS9" s="12">
        <f t="shared" si="0"/>
        <v>12.43</v>
      </c>
      <c r="AT9" s="12">
        <f t="shared" si="1"/>
        <v>128.34</v>
      </c>
    </row>
    <row r="10" spans="1:47" x14ac:dyDescent="0.2">
      <c r="A10" s="12" t="s">
        <v>589</v>
      </c>
      <c r="B10" s="12">
        <v>28.607099999999999</v>
      </c>
      <c r="C10" s="12">
        <v>0.50283</v>
      </c>
      <c r="D10" s="12">
        <v>0.49935299999999999</v>
      </c>
      <c r="E10" s="12">
        <v>0.14344299999999999</v>
      </c>
      <c r="F10" s="12">
        <v>6.4472000000000002E-2</v>
      </c>
      <c r="G10" s="12">
        <v>10.2158</v>
      </c>
      <c r="H10" s="12">
        <v>4.6681800000000004</v>
      </c>
      <c r="I10" s="12">
        <v>3.8863000000000002E-2</v>
      </c>
      <c r="J10" s="12">
        <v>1.3729899999999999</v>
      </c>
      <c r="K10" s="12">
        <v>2.4212899999999999</v>
      </c>
      <c r="L10" s="12">
        <v>1.036</v>
      </c>
      <c r="M10" s="12">
        <v>2.8096999999999999</v>
      </c>
      <c r="N10" s="12">
        <v>46.373399999999997</v>
      </c>
      <c r="O10" s="12">
        <v>98.753500000000003</v>
      </c>
      <c r="P10" s="12">
        <v>61.200800000000001</v>
      </c>
      <c r="Q10" s="12">
        <v>0.832951</v>
      </c>
      <c r="R10" s="12">
        <v>19.302600000000002</v>
      </c>
      <c r="S10" s="12">
        <v>0.67922199999999999</v>
      </c>
      <c r="T10" s="12">
        <v>6.0056000000000003</v>
      </c>
      <c r="U10" s="12">
        <v>5.0181000000000003E-2</v>
      </c>
      <c r="V10" s="12">
        <v>2.2768299999999999</v>
      </c>
      <c r="W10" s="12">
        <v>3.38788</v>
      </c>
      <c r="X10" s="12">
        <v>1.3965000000000001</v>
      </c>
      <c r="Y10" s="12">
        <v>3.3845399999999999</v>
      </c>
      <c r="Z10" s="12">
        <v>0.16322500000000001</v>
      </c>
      <c r="AA10" s="12">
        <v>7.3139999999999997E-2</v>
      </c>
      <c r="AB10" s="12">
        <v>98.753500000000003</v>
      </c>
      <c r="AC10" s="12">
        <v>21.9969</v>
      </c>
      <c r="AD10" s="12">
        <v>0.119044</v>
      </c>
      <c r="AE10" s="12">
        <v>0.225138</v>
      </c>
      <c r="AF10" s="12">
        <v>1.3350000000000001E-2</v>
      </c>
      <c r="AG10" s="12">
        <v>5.8500000000000002E-3</v>
      </c>
      <c r="AH10" s="12">
        <v>8.1766500000000004</v>
      </c>
      <c r="AI10" s="12">
        <v>1.8051999999999999</v>
      </c>
      <c r="AJ10" s="12">
        <v>1.5277000000000001E-2</v>
      </c>
      <c r="AK10" s="12">
        <v>1.21997</v>
      </c>
      <c r="AL10" s="12">
        <v>1.3046599999999999</v>
      </c>
      <c r="AM10" s="12">
        <v>0.973186</v>
      </c>
      <c r="AN10" s="12">
        <v>1.5518099999999999</v>
      </c>
      <c r="AO10" s="12">
        <v>62.593000000000004</v>
      </c>
      <c r="AP10" s="12">
        <v>100</v>
      </c>
      <c r="AQ10" s="12">
        <v>24</v>
      </c>
      <c r="AR10" s="12" t="s">
        <v>292</v>
      </c>
      <c r="AS10" s="12">
        <f t="shared" si="0"/>
        <v>58.5</v>
      </c>
      <c r="AT10" s="12">
        <f t="shared" si="1"/>
        <v>133.5</v>
      </c>
    </row>
    <row r="11" spans="1:47" x14ac:dyDescent="0.2">
      <c r="A11" s="12" t="s">
        <v>588</v>
      </c>
      <c r="B11" s="12">
        <v>28.9618</v>
      </c>
      <c r="C11" s="12">
        <v>0.52094399999999996</v>
      </c>
      <c r="D11" s="12">
        <v>0.43740000000000001</v>
      </c>
      <c r="E11" s="12">
        <v>0.14063300000000001</v>
      </c>
      <c r="F11" s="12">
        <v>5.0743999999999997E-2</v>
      </c>
      <c r="G11" s="12">
        <v>10.378399999999999</v>
      </c>
      <c r="H11" s="12">
        <v>4.4134599999999997</v>
      </c>
      <c r="I11" s="12">
        <v>2.5911E-2</v>
      </c>
      <c r="J11" s="12">
        <v>1.42431</v>
      </c>
      <c r="K11" s="12">
        <v>2.3828</v>
      </c>
      <c r="L11" s="12">
        <v>0.79232899999999995</v>
      </c>
      <c r="M11" s="12">
        <v>2.8647</v>
      </c>
      <c r="N11" s="12">
        <v>46.753100000000003</v>
      </c>
      <c r="O11" s="12">
        <v>99.146500000000003</v>
      </c>
      <c r="P11" s="12">
        <v>61.959699999999998</v>
      </c>
      <c r="Q11" s="12">
        <v>0.72960899999999995</v>
      </c>
      <c r="R11" s="12">
        <v>19.6097</v>
      </c>
      <c r="S11" s="12">
        <v>0.70369099999999996</v>
      </c>
      <c r="T11" s="12">
        <v>5.6779099999999998</v>
      </c>
      <c r="U11" s="12">
        <v>3.3458000000000002E-2</v>
      </c>
      <c r="V11" s="12">
        <v>2.3619300000000001</v>
      </c>
      <c r="W11" s="12">
        <v>3.3340100000000001</v>
      </c>
      <c r="X11" s="12">
        <v>1.0680400000000001</v>
      </c>
      <c r="Y11" s="12">
        <v>3.45079</v>
      </c>
      <c r="Z11" s="12">
        <v>0.160028</v>
      </c>
      <c r="AA11" s="12">
        <v>5.7565999999999999E-2</v>
      </c>
      <c r="AB11" s="12">
        <v>99.146500000000003</v>
      </c>
      <c r="AC11" s="12">
        <v>22.134</v>
      </c>
      <c r="AD11" s="12">
        <v>0.122581</v>
      </c>
      <c r="AE11" s="12">
        <v>0.19600500000000001</v>
      </c>
      <c r="AF11" s="12">
        <v>1.3009E-2</v>
      </c>
      <c r="AG11" s="12">
        <v>4.5760000000000002E-3</v>
      </c>
      <c r="AH11" s="12">
        <v>8.2561499999999999</v>
      </c>
      <c r="AI11" s="12">
        <v>1.6962999999999999</v>
      </c>
      <c r="AJ11" s="12">
        <v>1.0123999999999999E-2</v>
      </c>
      <c r="AK11" s="12">
        <v>1.2578499999999999</v>
      </c>
      <c r="AL11" s="12">
        <v>1.2760899999999999</v>
      </c>
      <c r="AM11" s="12">
        <v>0.73975800000000003</v>
      </c>
      <c r="AN11" s="12">
        <v>1.57254</v>
      </c>
      <c r="AO11" s="12">
        <v>62.720999999999997</v>
      </c>
      <c r="AP11" s="12">
        <v>100</v>
      </c>
      <c r="AQ11" s="12">
        <v>24</v>
      </c>
      <c r="AR11" s="12" t="s">
        <v>292</v>
      </c>
      <c r="AS11" s="12">
        <f t="shared" si="0"/>
        <v>45.760000000000005</v>
      </c>
      <c r="AT11" s="12">
        <f t="shared" si="1"/>
        <v>130.09</v>
      </c>
    </row>
    <row r="12" spans="1:47" x14ac:dyDescent="0.2">
      <c r="A12" s="12" t="s">
        <v>587</v>
      </c>
      <c r="B12" s="12">
        <v>28.6312</v>
      </c>
      <c r="C12" s="12">
        <v>0.49608400000000002</v>
      </c>
      <c r="D12" s="12">
        <v>0.47126499999999999</v>
      </c>
      <c r="E12" s="12">
        <v>0.14445</v>
      </c>
      <c r="F12" s="12">
        <v>5.4237E-2</v>
      </c>
      <c r="G12" s="12">
        <v>10.1526</v>
      </c>
      <c r="H12" s="12">
        <v>4.5469200000000001</v>
      </c>
      <c r="I12" s="12">
        <v>3.6450000000000003E-2</v>
      </c>
      <c r="J12" s="12">
        <v>1.3817299999999999</v>
      </c>
      <c r="K12" s="12">
        <v>2.3657900000000001</v>
      </c>
      <c r="L12" s="12">
        <v>1.0002200000000001</v>
      </c>
      <c r="M12" s="12">
        <v>2.7978700000000001</v>
      </c>
      <c r="N12" s="12">
        <v>46.255600000000001</v>
      </c>
      <c r="O12" s="12">
        <v>98.334299999999999</v>
      </c>
      <c r="P12" s="12">
        <v>61.252299999999998</v>
      </c>
      <c r="Q12" s="12">
        <v>0.78609799999999996</v>
      </c>
      <c r="R12" s="12">
        <v>19.1831</v>
      </c>
      <c r="S12" s="12">
        <v>0.67011100000000001</v>
      </c>
      <c r="T12" s="12">
        <v>5.8495999999999997</v>
      </c>
      <c r="U12" s="12">
        <v>4.7065999999999997E-2</v>
      </c>
      <c r="V12" s="12">
        <v>2.2913199999999998</v>
      </c>
      <c r="W12" s="12">
        <v>3.3102200000000002</v>
      </c>
      <c r="X12" s="12">
        <v>1.3482799999999999</v>
      </c>
      <c r="Y12" s="12">
        <v>3.3702999999999999</v>
      </c>
      <c r="Z12" s="12">
        <v>0.16436999999999999</v>
      </c>
      <c r="AA12" s="12">
        <v>6.1529E-2</v>
      </c>
      <c r="AB12" s="12">
        <v>98.334299999999999</v>
      </c>
      <c r="AC12" s="12">
        <v>22.0853</v>
      </c>
      <c r="AD12" s="12">
        <v>0.11781999999999999</v>
      </c>
      <c r="AE12" s="12">
        <v>0.21314900000000001</v>
      </c>
      <c r="AF12" s="12">
        <v>1.3487000000000001E-2</v>
      </c>
      <c r="AG12" s="12">
        <v>4.9360000000000003E-3</v>
      </c>
      <c r="AH12" s="12">
        <v>8.15184</v>
      </c>
      <c r="AI12" s="12">
        <v>1.76389</v>
      </c>
      <c r="AJ12" s="12">
        <v>1.4374E-2</v>
      </c>
      <c r="AK12" s="12">
        <v>1.23163</v>
      </c>
      <c r="AL12" s="12">
        <v>1.2787999999999999</v>
      </c>
      <c r="AM12" s="12">
        <v>0.94256200000000001</v>
      </c>
      <c r="AN12" s="12">
        <v>1.5501799999999999</v>
      </c>
      <c r="AO12" s="12">
        <v>62.632100000000001</v>
      </c>
      <c r="AP12" s="12">
        <v>100</v>
      </c>
      <c r="AQ12" s="12">
        <v>24</v>
      </c>
      <c r="AR12" s="12" t="s">
        <v>292</v>
      </c>
      <c r="AS12" s="12">
        <f t="shared" si="0"/>
        <v>49.36</v>
      </c>
      <c r="AT12" s="12">
        <f t="shared" si="1"/>
        <v>134.87</v>
      </c>
    </row>
    <row r="13" spans="1:47" x14ac:dyDescent="0.2">
      <c r="A13" s="12" t="s">
        <v>586</v>
      </c>
      <c r="B13" s="12">
        <v>29.061299999999999</v>
      </c>
      <c r="C13" s="12">
        <v>0.47670899999999999</v>
      </c>
      <c r="D13" s="12">
        <v>0.46927400000000002</v>
      </c>
      <c r="E13" s="12">
        <v>0.148447</v>
      </c>
      <c r="F13" s="12">
        <v>6.0810000000000003E-2</v>
      </c>
      <c r="G13" s="12">
        <v>10.233700000000001</v>
      </c>
      <c r="H13" s="12">
        <v>4.2582899999999997</v>
      </c>
      <c r="I13" s="12">
        <v>2.7949999999999999E-2</v>
      </c>
      <c r="J13" s="12">
        <v>1.35368</v>
      </c>
      <c r="K13" s="12">
        <v>2.32782</v>
      </c>
      <c r="L13" s="12">
        <v>1.034</v>
      </c>
      <c r="M13" s="12">
        <v>2.8835500000000001</v>
      </c>
      <c r="N13" s="12">
        <v>46.721600000000002</v>
      </c>
      <c r="O13" s="12">
        <v>99.057199999999995</v>
      </c>
      <c r="P13" s="12">
        <v>62.172600000000003</v>
      </c>
      <c r="Q13" s="12">
        <v>0.78277600000000003</v>
      </c>
      <c r="R13" s="12">
        <v>19.336400000000001</v>
      </c>
      <c r="S13" s="12">
        <v>0.64393800000000001</v>
      </c>
      <c r="T13" s="12">
        <v>5.4782700000000002</v>
      </c>
      <c r="U13" s="12">
        <v>3.6089999999999997E-2</v>
      </c>
      <c r="V13" s="12">
        <v>2.2448199999999998</v>
      </c>
      <c r="W13" s="12">
        <v>3.2570899999999998</v>
      </c>
      <c r="X13" s="12">
        <v>1.3937999999999999</v>
      </c>
      <c r="Y13" s="12">
        <v>3.4735</v>
      </c>
      <c r="Z13" s="12">
        <v>0.16891900000000001</v>
      </c>
      <c r="AA13" s="12">
        <v>6.8985000000000005E-2</v>
      </c>
      <c r="AB13" s="12">
        <v>99.057199999999995</v>
      </c>
      <c r="AC13" s="12">
        <v>22.207899999999999</v>
      </c>
      <c r="AD13" s="12">
        <v>0.112162</v>
      </c>
      <c r="AE13" s="12">
        <v>0.21026800000000001</v>
      </c>
      <c r="AF13" s="12">
        <v>1.3731E-2</v>
      </c>
      <c r="AG13" s="12">
        <v>5.483E-3</v>
      </c>
      <c r="AH13" s="12">
        <v>8.1402900000000002</v>
      </c>
      <c r="AI13" s="12">
        <v>1.6365000000000001</v>
      </c>
      <c r="AJ13" s="12">
        <v>1.0919E-2</v>
      </c>
      <c r="AK13" s="12">
        <v>1.19537</v>
      </c>
      <c r="AL13" s="12">
        <v>1.2465299999999999</v>
      </c>
      <c r="AM13" s="12">
        <v>0.96529699999999996</v>
      </c>
      <c r="AN13" s="12">
        <v>1.58274</v>
      </c>
      <c r="AO13" s="12">
        <v>62.672800000000002</v>
      </c>
      <c r="AP13" s="12">
        <v>100</v>
      </c>
      <c r="AQ13" s="12">
        <v>24</v>
      </c>
      <c r="AR13" s="12" t="s">
        <v>292</v>
      </c>
      <c r="AS13" s="12">
        <f t="shared" si="0"/>
        <v>54.83</v>
      </c>
      <c r="AT13" s="12">
        <f t="shared" si="1"/>
        <v>137.31</v>
      </c>
    </row>
    <row r="14" spans="1:47" x14ac:dyDescent="0.2">
      <c r="A14" s="12" t="s">
        <v>585</v>
      </c>
      <c r="B14" s="12">
        <v>29.133800000000001</v>
      </c>
      <c r="C14" s="12">
        <v>0.50991900000000001</v>
      </c>
      <c r="D14" s="12">
        <v>0.48674099999999998</v>
      </c>
      <c r="E14" s="12">
        <v>0.14888899999999999</v>
      </c>
      <c r="F14" s="12">
        <v>2.5562000000000001E-2</v>
      </c>
      <c r="G14" s="12">
        <v>10.389099999999999</v>
      </c>
      <c r="H14" s="12">
        <v>3.9337900000000001</v>
      </c>
      <c r="I14" s="12">
        <v>3.2709000000000002E-2</v>
      </c>
      <c r="J14" s="12">
        <v>1.3857600000000001</v>
      </c>
      <c r="K14" s="12">
        <v>2.3160599999999998</v>
      </c>
      <c r="L14" s="12">
        <v>1.05301</v>
      </c>
      <c r="M14" s="12">
        <v>2.9051200000000001</v>
      </c>
      <c r="N14" s="12">
        <v>46.896900000000002</v>
      </c>
      <c r="O14" s="12">
        <v>99.217399999999998</v>
      </c>
      <c r="P14" s="12">
        <v>62.327599999999997</v>
      </c>
      <c r="Q14" s="12">
        <v>0.811913</v>
      </c>
      <c r="R14" s="12">
        <v>19.63</v>
      </c>
      <c r="S14" s="12">
        <v>0.68879800000000002</v>
      </c>
      <c r="T14" s="12">
        <v>5.06081</v>
      </c>
      <c r="U14" s="12">
        <v>4.2235000000000002E-2</v>
      </c>
      <c r="V14" s="12">
        <v>2.298</v>
      </c>
      <c r="W14" s="12">
        <v>3.24064</v>
      </c>
      <c r="X14" s="12">
        <v>1.41943</v>
      </c>
      <c r="Y14" s="12">
        <v>3.4994900000000002</v>
      </c>
      <c r="Z14" s="12">
        <v>0.16942199999999999</v>
      </c>
      <c r="AA14" s="12">
        <v>2.8999E-2</v>
      </c>
      <c r="AB14" s="12">
        <v>99.217399999999998</v>
      </c>
      <c r="AC14" s="12">
        <v>22.1844</v>
      </c>
      <c r="AD14" s="12">
        <v>0.119551</v>
      </c>
      <c r="AE14" s="12">
        <v>0.21732199999999999</v>
      </c>
      <c r="AF14" s="12">
        <v>1.3723000000000001E-2</v>
      </c>
      <c r="AG14" s="12">
        <v>2.297E-3</v>
      </c>
      <c r="AH14" s="12">
        <v>8.2346500000000002</v>
      </c>
      <c r="AI14" s="12">
        <v>1.50644</v>
      </c>
      <c r="AJ14" s="12">
        <v>1.2733E-2</v>
      </c>
      <c r="AK14" s="12">
        <v>1.21936</v>
      </c>
      <c r="AL14" s="12">
        <v>1.23584</v>
      </c>
      <c r="AM14" s="12">
        <v>0.97956299999999996</v>
      </c>
      <c r="AN14" s="12">
        <v>1.58893</v>
      </c>
      <c r="AO14" s="12">
        <v>62.685200000000002</v>
      </c>
      <c r="AP14" s="12">
        <v>100</v>
      </c>
      <c r="AQ14" s="12">
        <v>24</v>
      </c>
      <c r="AR14" s="12" t="s">
        <v>292</v>
      </c>
      <c r="AS14" s="12">
        <f t="shared" si="0"/>
        <v>22.97</v>
      </c>
      <c r="AT14" s="12">
        <f t="shared" si="1"/>
        <v>137.23000000000002</v>
      </c>
    </row>
    <row r="15" spans="1:47" x14ac:dyDescent="0.2">
      <c r="A15" s="12" t="s">
        <v>584</v>
      </c>
      <c r="B15" s="12">
        <f t="shared" ref="B15:AQ15" si="2">AVERAGE(B2:B14)</f>
        <v>28.981376923076919</v>
      </c>
      <c r="C15" s="12">
        <f t="shared" si="2"/>
        <v>0.49728607692307691</v>
      </c>
      <c r="D15" s="12">
        <f t="shared" si="2"/>
        <v>0.47056730769230776</v>
      </c>
      <c r="E15" s="12">
        <f t="shared" si="2"/>
        <v>0.14189084615384615</v>
      </c>
      <c r="F15" s="12">
        <f t="shared" si="2"/>
        <v>4.3462076923076923E-2</v>
      </c>
      <c r="G15" s="12">
        <f t="shared" si="2"/>
        <v>10.251323076923077</v>
      </c>
      <c r="H15" s="12">
        <f t="shared" si="2"/>
        <v>4.2060884615384619</v>
      </c>
      <c r="I15" s="12">
        <f t="shared" si="2"/>
        <v>3.123961538461538E-2</v>
      </c>
      <c r="J15" s="12">
        <f t="shared" si="2"/>
        <v>1.3573884615384615</v>
      </c>
      <c r="K15" s="12">
        <f t="shared" si="2"/>
        <v>2.3375661538461538</v>
      </c>
      <c r="L15" s="12">
        <f t="shared" si="2"/>
        <v>0.9850761538461541</v>
      </c>
      <c r="M15" s="12">
        <f t="shared" si="2"/>
        <v>2.8784446153846157</v>
      </c>
      <c r="N15" s="12">
        <f t="shared" si="2"/>
        <v>46.625323076923067</v>
      </c>
      <c r="O15" s="12">
        <f t="shared" si="2"/>
        <v>98.807015384615383</v>
      </c>
      <c r="P15" s="12">
        <f t="shared" si="2"/>
        <v>62.001538461538459</v>
      </c>
      <c r="Q15" s="12">
        <f t="shared" si="2"/>
        <v>0.7849336923076925</v>
      </c>
      <c r="R15" s="12">
        <f t="shared" si="2"/>
        <v>19.369692307692308</v>
      </c>
      <c r="S15" s="12">
        <f t="shared" si="2"/>
        <v>0.67173392307692315</v>
      </c>
      <c r="T15" s="12">
        <f t="shared" si="2"/>
        <v>5.4111215384615381</v>
      </c>
      <c r="U15" s="12">
        <f t="shared" si="2"/>
        <v>4.0337846153846155E-2</v>
      </c>
      <c r="V15" s="12">
        <f t="shared" si="2"/>
        <v>2.2509576923076926</v>
      </c>
      <c r="W15" s="12">
        <f t="shared" si="2"/>
        <v>3.2707261538461534</v>
      </c>
      <c r="X15" s="12">
        <f t="shared" si="2"/>
        <v>1.327859230769231</v>
      </c>
      <c r="Y15" s="12">
        <f t="shared" si="2"/>
        <v>3.4673546153846151</v>
      </c>
      <c r="Z15" s="12">
        <f t="shared" si="2"/>
        <v>0.16145884615384615</v>
      </c>
      <c r="AA15" s="12">
        <f t="shared" si="2"/>
        <v>4.9305076923076924E-2</v>
      </c>
      <c r="AB15" s="12">
        <f t="shared" si="2"/>
        <v>98.807015384615383</v>
      </c>
      <c r="AC15" s="12">
        <f t="shared" si="2"/>
        <v>22.198130769230772</v>
      </c>
      <c r="AD15" s="12">
        <f t="shared" si="2"/>
        <v>0.11727800000000001</v>
      </c>
      <c r="AE15" s="12">
        <f t="shared" si="2"/>
        <v>0.211341</v>
      </c>
      <c r="AF15" s="12">
        <f t="shared" si="2"/>
        <v>1.3154307692307694E-2</v>
      </c>
      <c r="AG15" s="12">
        <f t="shared" si="2"/>
        <v>3.9293846153846158E-3</v>
      </c>
      <c r="AH15" s="12">
        <f t="shared" si="2"/>
        <v>8.1732423076923073</v>
      </c>
      <c r="AI15" s="12">
        <f t="shared" si="2"/>
        <v>1.6203569230769235</v>
      </c>
      <c r="AJ15" s="12">
        <f t="shared" si="2"/>
        <v>1.2234538461538462E-2</v>
      </c>
      <c r="AK15" s="12">
        <f t="shared" si="2"/>
        <v>1.2014407692307691</v>
      </c>
      <c r="AL15" s="12">
        <f t="shared" si="2"/>
        <v>1.2546930769230769</v>
      </c>
      <c r="AM15" s="12">
        <f t="shared" si="2"/>
        <v>0.92172376923076926</v>
      </c>
      <c r="AN15" s="12">
        <f t="shared" si="2"/>
        <v>1.5836184615384616</v>
      </c>
      <c r="AO15" s="12">
        <f t="shared" si="2"/>
        <v>62.688884615384623</v>
      </c>
      <c r="AP15" s="12">
        <f t="shared" si="2"/>
        <v>100</v>
      </c>
      <c r="AQ15" s="12">
        <f t="shared" si="2"/>
        <v>24</v>
      </c>
      <c r="AS15" s="12">
        <f t="shared" si="0"/>
        <v>39.293846153846161</v>
      </c>
      <c r="AT15" s="12">
        <f t="shared" si="1"/>
        <v>131.54307692307694</v>
      </c>
    </row>
    <row r="16" spans="1:47" x14ac:dyDescent="0.2">
      <c r="A16" s="12" t="s">
        <v>502</v>
      </c>
      <c r="B16" s="12">
        <f t="shared" ref="B16:AP16" si="3">STDEV(B2:B14)</f>
        <v>0.27945596896424213</v>
      </c>
      <c r="C16" s="12">
        <f t="shared" si="3"/>
        <v>3.4647784088503976E-2</v>
      </c>
      <c r="D16" s="12">
        <f t="shared" si="3"/>
        <v>1.8507660577828367E-2</v>
      </c>
      <c r="E16" s="12">
        <f t="shared" si="3"/>
        <v>7.6797665746444164E-3</v>
      </c>
      <c r="F16" s="12">
        <f t="shared" si="3"/>
        <v>1.6078362481201952E-2</v>
      </c>
      <c r="G16" s="12">
        <f t="shared" si="3"/>
        <v>9.516699492511517E-2</v>
      </c>
      <c r="H16" s="12">
        <f t="shared" si="3"/>
        <v>0.31087843400720033</v>
      </c>
      <c r="I16" s="12">
        <f t="shared" si="3"/>
        <v>4.9347879140253089E-3</v>
      </c>
      <c r="J16" s="12">
        <f t="shared" si="3"/>
        <v>5.8542262347548779E-2</v>
      </c>
      <c r="K16" s="12">
        <f t="shared" si="3"/>
        <v>6.0607809526834318E-2</v>
      </c>
      <c r="L16" s="12">
        <f t="shared" si="3"/>
        <v>8.9193999745728586E-2</v>
      </c>
      <c r="M16" s="12">
        <f t="shared" si="3"/>
        <v>7.49130148478203E-2</v>
      </c>
      <c r="N16" s="12">
        <f t="shared" si="3"/>
        <v>0.241681371347505</v>
      </c>
      <c r="O16" s="12">
        <f t="shared" si="3"/>
        <v>0.46310911213621192</v>
      </c>
      <c r="P16" s="12">
        <f t="shared" si="3"/>
        <v>0.59787335272399977</v>
      </c>
      <c r="Q16" s="12">
        <f t="shared" si="3"/>
        <v>3.0872028192698485E-2</v>
      </c>
      <c r="R16" s="12">
        <f t="shared" si="3"/>
        <v>0.17982010668785317</v>
      </c>
      <c r="S16" s="12">
        <f t="shared" si="3"/>
        <v>4.6802179909098136E-2</v>
      </c>
      <c r="T16" s="12">
        <f t="shared" si="3"/>
        <v>0.39994330014486962</v>
      </c>
      <c r="U16" s="12">
        <f t="shared" si="3"/>
        <v>6.3718267376286167E-3</v>
      </c>
      <c r="V16" s="12">
        <f t="shared" si="3"/>
        <v>9.707919757890511E-2</v>
      </c>
      <c r="W16" s="12">
        <f t="shared" si="3"/>
        <v>8.4804402650890523E-2</v>
      </c>
      <c r="X16" s="12">
        <f t="shared" si="3"/>
        <v>0.12023108163459913</v>
      </c>
      <c r="Y16" s="12">
        <f t="shared" si="3"/>
        <v>9.0240050847298858E-2</v>
      </c>
      <c r="Z16" s="12">
        <f t="shared" si="3"/>
        <v>8.7390173345954017E-3</v>
      </c>
      <c r="AA16" s="12">
        <f t="shared" si="3"/>
        <v>1.8239936962891511E-2</v>
      </c>
      <c r="AB16" s="12">
        <f t="shared" si="3"/>
        <v>0.46310911213621192</v>
      </c>
      <c r="AC16" s="12">
        <f t="shared" si="3"/>
        <v>0.16813744568365999</v>
      </c>
      <c r="AD16" s="12">
        <f t="shared" si="3"/>
        <v>8.2025169612747559E-3</v>
      </c>
      <c r="AE16" s="12">
        <f t="shared" si="3"/>
        <v>8.3739150242484149E-3</v>
      </c>
      <c r="AF16" s="12">
        <f t="shared" si="3"/>
        <v>7.0073144934601332E-4</v>
      </c>
      <c r="AG16" s="12">
        <f t="shared" si="3"/>
        <v>1.458602843960705E-3</v>
      </c>
      <c r="AH16" s="12">
        <f t="shared" si="3"/>
        <v>6.2820592318369436E-2</v>
      </c>
      <c r="AI16" s="12">
        <f t="shared" si="3"/>
        <v>0.12200006689783785</v>
      </c>
      <c r="AJ16" s="12">
        <f t="shared" si="3"/>
        <v>1.9472479133118711E-3</v>
      </c>
      <c r="AK16" s="12">
        <f t="shared" si="3"/>
        <v>5.1792240966760369E-2</v>
      </c>
      <c r="AL16" s="12">
        <f t="shared" si="3"/>
        <v>3.3501093112667045E-2</v>
      </c>
      <c r="AM16" s="12">
        <f t="shared" si="3"/>
        <v>8.2832280505201042E-2</v>
      </c>
      <c r="AN16" s="12">
        <f t="shared" si="3"/>
        <v>4.0908836218709915E-2</v>
      </c>
      <c r="AO16" s="12">
        <f t="shared" si="3"/>
        <v>7.1896857211723869E-2</v>
      </c>
      <c r="AP16" s="12">
        <f t="shared" si="3"/>
        <v>0</v>
      </c>
      <c r="AS16" s="17" t="s">
        <v>206</v>
      </c>
      <c r="AT16" s="17" t="s">
        <v>207</v>
      </c>
      <c r="AU16" s="17" t="s">
        <v>693</v>
      </c>
    </row>
    <row r="17" spans="1:47" x14ac:dyDescent="0.2">
      <c r="A17" s="12" t="s">
        <v>583</v>
      </c>
      <c r="B17" s="12">
        <v>15.097</v>
      </c>
      <c r="C17" s="12">
        <v>48.732199999999999</v>
      </c>
      <c r="D17" s="12">
        <v>0</v>
      </c>
      <c r="E17" s="12">
        <v>0.228266</v>
      </c>
      <c r="F17" s="12">
        <v>4.4209999999999999E-2</v>
      </c>
      <c r="G17" s="12">
        <v>1.9826E-2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34.351199999999999</v>
      </c>
      <c r="O17" s="12">
        <v>98.472700000000003</v>
      </c>
      <c r="P17" s="12">
        <v>32.297899999999998</v>
      </c>
      <c r="Q17" s="12">
        <v>0</v>
      </c>
      <c r="R17" s="12">
        <v>3.7461000000000001E-2</v>
      </c>
      <c r="S17" s="12">
        <v>65.827399999999997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0.25974599999999998</v>
      </c>
      <c r="AA17" s="12">
        <v>5.0153000000000003E-2</v>
      </c>
      <c r="AB17" s="12">
        <v>98.472700000000003</v>
      </c>
      <c r="AC17" s="12">
        <v>16.690300000000001</v>
      </c>
      <c r="AD17" s="12">
        <v>16.587800000000001</v>
      </c>
      <c r="AE17" s="12">
        <v>0</v>
      </c>
      <c r="AF17" s="12">
        <v>3.0544999999999999E-2</v>
      </c>
      <c r="AG17" s="12">
        <v>5.7670000000000004E-3</v>
      </c>
      <c r="AH17" s="12">
        <v>2.2814999999999998E-2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66.662899999999993</v>
      </c>
      <c r="AP17" s="12">
        <v>100</v>
      </c>
      <c r="AQ17" s="12">
        <v>4</v>
      </c>
      <c r="AR17" s="12" t="s">
        <v>292</v>
      </c>
      <c r="AS17" s="17">
        <f t="shared" ref="AS17:AS29" si="4">AG17/$AG$15</f>
        <v>1.4676598410398967</v>
      </c>
      <c r="AT17" s="17">
        <f t="shared" ref="AT17:AT29" si="5">AF17/$AF$15</f>
        <v>2.3220530273791558</v>
      </c>
      <c r="AU17" s="17">
        <f t="shared" ref="AU17:AU29" si="6">AS17/AT17</f>
        <v>0.63205268085389432</v>
      </c>
    </row>
    <row r="18" spans="1:47" x14ac:dyDescent="0.2">
      <c r="A18" s="12" t="s">
        <v>582</v>
      </c>
      <c r="B18" s="12">
        <v>14.8858</v>
      </c>
      <c r="C18" s="12">
        <v>47.599299999999999</v>
      </c>
      <c r="D18" s="12">
        <v>0</v>
      </c>
      <c r="E18" s="12">
        <v>0.367649</v>
      </c>
      <c r="F18" s="12">
        <v>5.6276E-2</v>
      </c>
      <c r="G18" s="12">
        <v>6.5310000000000003E-3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33.722099999999998</v>
      </c>
      <c r="O18" s="12">
        <v>96.637600000000006</v>
      </c>
      <c r="P18" s="12">
        <v>31.846</v>
      </c>
      <c r="Q18" s="12">
        <v>0</v>
      </c>
      <c r="R18" s="12">
        <v>1.2341E-2</v>
      </c>
      <c r="S18" s="12">
        <v>64.2971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0.41835099999999997</v>
      </c>
      <c r="AA18" s="12">
        <v>6.3840999999999995E-2</v>
      </c>
      <c r="AB18" s="12">
        <v>96.637600000000006</v>
      </c>
      <c r="AC18" s="12">
        <v>16.764399999999998</v>
      </c>
      <c r="AD18" s="12">
        <v>16.504999999999999</v>
      </c>
      <c r="AE18" s="12">
        <v>0</v>
      </c>
      <c r="AF18" s="12">
        <v>5.0116000000000001E-2</v>
      </c>
      <c r="AG18" s="12">
        <v>7.4780000000000003E-3</v>
      </c>
      <c r="AH18" s="12">
        <v>7.6569999999999997E-3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66.665400000000005</v>
      </c>
      <c r="AP18" s="12">
        <v>100</v>
      </c>
      <c r="AQ18" s="12">
        <v>4</v>
      </c>
      <c r="AR18" s="12" t="s">
        <v>292</v>
      </c>
      <c r="AS18" s="17">
        <f t="shared" si="4"/>
        <v>1.9030969813241454</v>
      </c>
      <c r="AT18" s="17">
        <f t="shared" si="5"/>
        <v>3.809854624983918</v>
      </c>
      <c r="AU18" s="17">
        <f t="shared" si="6"/>
        <v>0.49951957978768774</v>
      </c>
    </row>
    <row r="19" spans="1:47" x14ac:dyDescent="0.2">
      <c r="A19" s="12" t="s">
        <v>581</v>
      </c>
      <c r="B19" s="12">
        <v>14.9655</v>
      </c>
      <c r="C19" s="12">
        <v>48.122700000000002</v>
      </c>
      <c r="D19" s="12">
        <v>0</v>
      </c>
      <c r="E19" s="12">
        <v>0.15049499999999999</v>
      </c>
      <c r="F19" s="12">
        <v>2.7122E-2</v>
      </c>
      <c r="G19" s="12">
        <v>7.3264999999999997E-2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34.022100000000002</v>
      </c>
      <c r="O19" s="12">
        <v>97.361099999999993</v>
      </c>
      <c r="P19" s="12">
        <v>32.016599999999997</v>
      </c>
      <c r="Q19" s="12">
        <v>0</v>
      </c>
      <c r="R19" s="12">
        <v>0.138433</v>
      </c>
      <c r="S19" s="12">
        <v>65.004099999999994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0.17124900000000001</v>
      </c>
      <c r="AA19" s="12">
        <v>3.0769000000000001E-2</v>
      </c>
      <c r="AB19" s="12">
        <v>97.361099999999993</v>
      </c>
      <c r="AC19" s="12">
        <v>16.702300000000001</v>
      </c>
      <c r="AD19" s="12">
        <v>16.536200000000001</v>
      </c>
      <c r="AE19" s="12">
        <v>0</v>
      </c>
      <c r="AF19" s="12">
        <v>2.0330000000000001E-2</v>
      </c>
      <c r="AG19" s="12">
        <v>3.5720000000000001E-3</v>
      </c>
      <c r="AH19" s="12">
        <v>8.5113999999999995E-2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66.652500000000003</v>
      </c>
      <c r="AP19" s="12">
        <v>100</v>
      </c>
      <c r="AQ19" s="12">
        <v>4</v>
      </c>
      <c r="AR19" s="12" t="s">
        <v>292</v>
      </c>
      <c r="AS19" s="17">
        <f t="shared" si="4"/>
        <v>0.90904819701656148</v>
      </c>
      <c r="AT19" s="17">
        <f t="shared" si="5"/>
        <v>1.5455013274388032</v>
      </c>
      <c r="AU19" s="17">
        <f t="shared" si="6"/>
        <v>0.58818985197704843</v>
      </c>
    </row>
    <row r="20" spans="1:47" x14ac:dyDescent="0.2">
      <c r="A20" s="12" t="s">
        <v>580</v>
      </c>
      <c r="B20" s="12">
        <v>14.889900000000001</v>
      </c>
      <c r="C20" s="12">
        <v>48.511099999999999</v>
      </c>
      <c r="D20" s="12">
        <v>0</v>
      </c>
      <c r="E20" s="12">
        <v>9.6652000000000002E-2</v>
      </c>
      <c r="F20" s="12">
        <v>2.0702999999999999E-2</v>
      </c>
      <c r="G20" s="12">
        <v>7.6960000000000001E-2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34.0672</v>
      </c>
      <c r="O20" s="12">
        <v>97.662499999999994</v>
      </c>
      <c r="P20" s="12">
        <v>31.854900000000001</v>
      </c>
      <c r="Q20" s="12">
        <v>0</v>
      </c>
      <c r="R20" s="12">
        <v>0.14541499999999999</v>
      </c>
      <c r="S20" s="12">
        <v>65.528800000000004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0.109981</v>
      </c>
      <c r="AA20" s="12">
        <v>2.3486E-2</v>
      </c>
      <c r="AB20" s="12">
        <v>97.662499999999994</v>
      </c>
      <c r="AC20" s="12">
        <v>16.595800000000001</v>
      </c>
      <c r="AD20" s="12">
        <v>16.647400000000001</v>
      </c>
      <c r="AE20" s="12">
        <v>0</v>
      </c>
      <c r="AF20" s="12">
        <v>1.3039E-2</v>
      </c>
      <c r="AG20" s="12">
        <v>2.7230000000000002E-3</v>
      </c>
      <c r="AH20" s="12">
        <v>8.9287000000000005E-2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66.651799999999994</v>
      </c>
      <c r="AP20" s="12">
        <v>100</v>
      </c>
      <c r="AQ20" s="12">
        <v>4</v>
      </c>
      <c r="AR20" s="12" t="s">
        <v>292</v>
      </c>
      <c r="AS20" s="17">
        <f t="shared" si="4"/>
        <v>0.69298382992051988</v>
      </c>
      <c r="AT20" s="17">
        <f t="shared" si="5"/>
        <v>0.99123422569968289</v>
      </c>
      <c r="AU20" s="17">
        <f t="shared" si="6"/>
        <v>0.69911208870069341</v>
      </c>
    </row>
    <row r="21" spans="1:47" x14ac:dyDescent="0.2">
      <c r="A21" s="12" t="s">
        <v>579</v>
      </c>
      <c r="B21" s="12">
        <v>14.9291</v>
      </c>
      <c r="C21" s="12">
        <v>48.195</v>
      </c>
      <c r="D21" s="12">
        <v>0</v>
      </c>
      <c r="E21" s="12">
        <v>0.28396199999999999</v>
      </c>
      <c r="F21" s="12">
        <v>5.9520000000000003E-2</v>
      </c>
      <c r="G21" s="12">
        <v>3.882E-2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33.998100000000001</v>
      </c>
      <c r="O21" s="12">
        <v>97.504499999999993</v>
      </c>
      <c r="P21" s="12">
        <v>31.938800000000001</v>
      </c>
      <c r="Q21" s="12">
        <v>0</v>
      </c>
      <c r="R21" s="12">
        <v>7.3348999999999998E-2</v>
      </c>
      <c r="S21" s="12">
        <v>65.101799999999997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0.32312200000000002</v>
      </c>
      <c r="AA21" s="12">
        <v>6.7521999999999999E-2</v>
      </c>
      <c r="AB21" s="12">
        <v>97.504499999999993</v>
      </c>
      <c r="AC21" s="12">
        <v>16.6752</v>
      </c>
      <c r="AD21" s="12">
        <v>16.574300000000001</v>
      </c>
      <c r="AE21" s="12">
        <v>0</v>
      </c>
      <c r="AF21" s="12">
        <v>3.8391000000000002E-2</v>
      </c>
      <c r="AG21" s="12">
        <v>7.8440000000000003E-3</v>
      </c>
      <c r="AH21" s="12">
        <v>4.5134000000000001E-2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66.659099999999995</v>
      </c>
      <c r="AP21" s="12">
        <v>100</v>
      </c>
      <c r="AQ21" s="12">
        <v>4</v>
      </c>
      <c r="AR21" s="12" t="s">
        <v>292</v>
      </c>
      <c r="AS21" s="17">
        <f t="shared" si="4"/>
        <v>1.9962413374574213</v>
      </c>
      <c r="AT21" s="17">
        <f t="shared" si="5"/>
        <v>2.9185116311708357</v>
      </c>
      <c r="AU21" s="17">
        <f t="shared" si="6"/>
        <v>0.68399293534991945</v>
      </c>
    </row>
    <row r="22" spans="1:47" x14ac:dyDescent="0.2">
      <c r="A22" s="12" t="s">
        <v>578</v>
      </c>
      <c r="B22" s="12">
        <v>14.6935</v>
      </c>
      <c r="C22" s="12">
        <v>48.155099999999997</v>
      </c>
      <c r="D22" s="12">
        <v>0</v>
      </c>
      <c r="E22" s="12">
        <v>0.20033400000000001</v>
      </c>
      <c r="F22" s="12">
        <v>5.8742999999999997E-2</v>
      </c>
      <c r="G22" s="12">
        <v>5.8533000000000002E-2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33.721499999999999</v>
      </c>
      <c r="O22" s="12">
        <v>96.887600000000006</v>
      </c>
      <c r="P22" s="12">
        <v>31.4346</v>
      </c>
      <c r="Q22" s="12">
        <v>0</v>
      </c>
      <c r="R22" s="12">
        <v>0.110596</v>
      </c>
      <c r="S22" s="12">
        <v>65.047899999999998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0.227962</v>
      </c>
      <c r="AA22" s="12">
        <v>6.6640000000000005E-2</v>
      </c>
      <c r="AB22" s="12">
        <v>96.887600000000006</v>
      </c>
      <c r="AC22" s="12">
        <v>16.5456</v>
      </c>
      <c r="AD22" s="12">
        <v>16.695499999999999</v>
      </c>
      <c r="AE22" s="12">
        <v>0</v>
      </c>
      <c r="AF22" s="12">
        <v>2.7304999999999999E-2</v>
      </c>
      <c r="AG22" s="12">
        <v>7.8050000000000003E-3</v>
      </c>
      <c r="AH22" s="12">
        <v>6.8607000000000001E-2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66.655199999999994</v>
      </c>
      <c r="AP22" s="12">
        <v>100</v>
      </c>
      <c r="AQ22" s="12">
        <v>4</v>
      </c>
      <c r="AR22" s="12" t="s">
        <v>292</v>
      </c>
      <c r="AS22" s="17">
        <f t="shared" si="4"/>
        <v>1.9863161191809247</v>
      </c>
      <c r="AT22" s="17">
        <f t="shared" si="5"/>
        <v>2.0757458802615107</v>
      </c>
      <c r="AU22" s="17">
        <f t="shared" si="6"/>
        <v>0.95691680666165202</v>
      </c>
    </row>
    <row r="23" spans="1:47" x14ac:dyDescent="0.2">
      <c r="A23" s="12" t="s">
        <v>577</v>
      </c>
      <c r="B23" s="12">
        <v>14.985300000000001</v>
      </c>
      <c r="C23" s="12">
        <v>47.914099999999998</v>
      </c>
      <c r="D23" s="12">
        <v>0</v>
      </c>
      <c r="E23" s="12">
        <v>0.14729100000000001</v>
      </c>
      <c r="F23" s="12">
        <v>4.4464999999999998E-2</v>
      </c>
      <c r="G23" s="12">
        <v>2.9318E-2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33.9343</v>
      </c>
      <c r="O23" s="12">
        <v>97.054699999999997</v>
      </c>
      <c r="P23" s="12">
        <v>32.058900000000001</v>
      </c>
      <c r="Q23" s="12">
        <v>0</v>
      </c>
      <c r="R23" s="12">
        <v>5.5395E-2</v>
      </c>
      <c r="S23" s="12">
        <v>64.722300000000004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0.167604</v>
      </c>
      <c r="AA23" s="12">
        <v>5.0443000000000002E-2</v>
      </c>
      <c r="AB23" s="12">
        <v>97.054699999999997</v>
      </c>
      <c r="AC23" s="12">
        <v>16.7698</v>
      </c>
      <c r="AD23" s="12">
        <v>16.5092</v>
      </c>
      <c r="AE23" s="12">
        <v>0</v>
      </c>
      <c r="AF23" s="12">
        <v>1.9951E-2</v>
      </c>
      <c r="AG23" s="12">
        <v>5.8710000000000004E-3</v>
      </c>
      <c r="AH23" s="12">
        <v>3.4151000000000001E-2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66.661000000000001</v>
      </c>
      <c r="AP23" s="12">
        <v>100</v>
      </c>
      <c r="AQ23" s="12">
        <v>4</v>
      </c>
      <c r="AR23" s="12" t="s">
        <v>292</v>
      </c>
      <c r="AS23" s="17">
        <f t="shared" si="4"/>
        <v>1.4941270897772208</v>
      </c>
      <c r="AT23" s="17">
        <f t="shared" si="5"/>
        <v>1.5166894728839921</v>
      </c>
      <c r="AU23" s="17">
        <f t="shared" si="6"/>
        <v>0.98512392713857977</v>
      </c>
    </row>
    <row r="24" spans="1:47" x14ac:dyDescent="0.2">
      <c r="A24" s="12" t="s">
        <v>576</v>
      </c>
      <c r="B24" s="12">
        <v>15.032400000000001</v>
      </c>
      <c r="C24" s="12">
        <v>47.996200000000002</v>
      </c>
      <c r="D24" s="12">
        <v>0</v>
      </c>
      <c r="E24" s="12">
        <v>0.190665</v>
      </c>
      <c r="F24" s="12">
        <v>5.3309000000000002E-2</v>
      </c>
      <c r="G24" s="12">
        <v>1.2456999999999999E-2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34.008899999999997</v>
      </c>
      <c r="O24" s="12">
        <v>97.293899999999994</v>
      </c>
      <c r="P24" s="12">
        <v>32.159700000000001</v>
      </c>
      <c r="Q24" s="12">
        <v>0</v>
      </c>
      <c r="R24" s="12">
        <v>2.3536999999999999E-2</v>
      </c>
      <c r="S24" s="12">
        <v>64.833200000000005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0.21695900000000001</v>
      </c>
      <c r="AA24" s="12">
        <v>6.0476000000000002E-2</v>
      </c>
      <c r="AB24" s="12">
        <v>97.293899999999994</v>
      </c>
      <c r="AC24" s="12">
        <v>16.7865</v>
      </c>
      <c r="AD24" s="12">
        <v>16.501999999999999</v>
      </c>
      <c r="AE24" s="12">
        <v>0</v>
      </c>
      <c r="AF24" s="12">
        <v>2.5770999999999999E-2</v>
      </c>
      <c r="AG24" s="12">
        <v>7.0239999999999999E-3</v>
      </c>
      <c r="AH24" s="12">
        <v>1.448E-2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66.664299999999997</v>
      </c>
      <c r="AP24" s="12">
        <v>100</v>
      </c>
      <c r="AQ24" s="12">
        <v>4</v>
      </c>
      <c r="AR24" s="12" t="s">
        <v>292</v>
      </c>
      <c r="AS24" s="17">
        <f t="shared" si="4"/>
        <v>1.7875572608746719</v>
      </c>
      <c r="AT24" s="17">
        <f t="shared" si="5"/>
        <v>1.9591300890027246</v>
      </c>
      <c r="AU24" s="17">
        <f t="shared" si="6"/>
        <v>0.91242397373653217</v>
      </c>
    </row>
    <row r="25" spans="1:47" x14ac:dyDescent="0.2">
      <c r="A25" s="12" t="s">
        <v>575</v>
      </c>
      <c r="B25" s="12">
        <v>15.121</v>
      </c>
      <c r="C25" s="12">
        <v>47.776400000000002</v>
      </c>
      <c r="D25" s="12">
        <v>0</v>
      </c>
      <c r="E25" s="12">
        <v>0.18327299999999999</v>
      </c>
      <c r="F25" s="12">
        <v>4.5716E-2</v>
      </c>
      <c r="G25" s="12">
        <v>0.106172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34.113999999999997</v>
      </c>
      <c r="O25" s="12">
        <v>97.346500000000006</v>
      </c>
      <c r="P25" s="12">
        <v>32.349200000000003</v>
      </c>
      <c r="Q25" s="12">
        <v>0</v>
      </c>
      <c r="R25" s="12">
        <v>0.20060900000000001</v>
      </c>
      <c r="S25" s="12">
        <v>64.5364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0.20854800000000001</v>
      </c>
      <c r="AA25" s="12">
        <v>5.1861999999999998E-2</v>
      </c>
      <c r="AB25" s="12">
        <v>97.346500000000006</v>
      </c>
      <c r="AC25" s="12">
        <v>16.828800000000001</v>
      </c>
      <c r="AD25" s="12">
        <v>16.371400000000001</v>
      </c>
      <c r="AE25" s="12">
        <v>0</v>
      </c>
      <c r="AF25" s="12">
        <v>2.4688999999999999E-2</v>
      </c>
      <c r="AG25" s="12">
        <v>6.0029999999999997E-3</v>
      </c>
      <c r="AH25" s="12">
        <v>0.122997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66.646199999999993</v>
      </c>
      <c r="AP25" s="12">
        <v>100</v>
      </c>
      <c r="AQ25" s="12">
        <v>4</v>
      </c>
      <c r="AR25" s="12" t="s">
        <v>292</v>
      </c>
      <c r="AS25" s="17">
        <f t="shared" si="4"/>
        <v>1.5277201362515169</v>
      </c>
      <c r="AT25" s="17">
        <f t="shared" si="5"/>
        <v>1.8768756651813383</v>
      </c>
      <c r="AU25" s="17">
        <f t="shared" si="6"/>
        <v>0.81396981408670621</v>
      </c>
    </row>
    <row r="26" spans="1:47" x14ac:dyDescent="0.2">
      <c r="A26" s="12" t="s">
        <v>574</v>
      </c>
      <c r="B26" s="12">
        <v>14.936999999999999</v>
      </c>
      <c r="C26" s="12">
        <v>48.391300000000001</v>
      </c>
      <c r="D26" s="12">
        <v>0</v>
      </c>
      <c r="E26" s="12">
        <v>0.17374200000000001</v>
      </c>
      <c r="F26" s="12">
        <v>4.6626000000000001E-2</v>
      </c>
      <c r="G26" s="12">
        <v>8.7873000000000007E-2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34.102600000000002</v>
      </c>
      <c r="O26" s="12">
        <v>97.739099999999993</v>
      </c>
      <c r="P26" s="12">
        <v>31.955500000000001</v>
      </c>
      <c r="Q26" s="12">
        <v>0</v>
      </c>
      <c r="R26" s="12">
        <v>0.16603399999999999</v>
      </c>
      <c r="S26" s="12">
        <v>65.367000000000004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0.19770199999999999</v>
      </c>
      <c r="AA26" s="12">
        <v>5.2894999999999998E-2</v>
      </c>
      <c r="AB26" s="12">
        <v>97.739099999999993</v>
      </c>
      <c r="AC26" s="12">
        <v>16.630400000000002</v>
      </c>
      <c r="AD26" s="12">
        <v>16.5885</v>
      </c>
      <c r="AE26" s="12">
        <v>0</v>
      </c>
      <c r="AF26" s="12">
        <v>2.3414000000000001E-2</v>
      </c>
      <c r="AG26" s="12">
        <v>6.1250000000000002E-3</v>
      </c>
      <c r="AH26" s="12">
        <v>0.101838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66.649699999999996</v>
      </c>
      <c r="AP26" s="12">
        <v>100</v>
      </c>
      <c r="AQ26" s="12">
        <v>4</v>
      </c>
      <c r="AR26" s="12" t="s">
        <v>292</v>
      </c>
      <c r="AS26" s="17">
        <f t="shared" si="4"/>
        <v>1.558768254962609</v>
      </c>
      <c r="AT26" s="17">
        <f t="shared" si="5"/>
        <v>1.7799492415470801</v>
      </c>
      <c r="AU26" s="17">
        <f t="shared" si="6"/>
        <v>0.8757374753045053</v>
      </c>
    </row>
    <row r="27" spans="1:47" x14ac:dyDescent="0.2">
      <c r="A27" s="12" t="s">
        <v>573</v>
      </c>
      <c r="B27" s="12">
        <v>14.906499999999999</v>
      </c>
      <c r="C27" s="12">
        <v>47.546799999999998</v>
      </c>
      <c r="D27" s="12">
        <v>0</v>
      </c>
      <c r="E27" s="12">
        <v>0.28928300000000001</v>
      </c>
      <c r="F27" s="12">
        <v>7.7913999999999997E-2</v>
      </c>
      <c r="G27" s="12">
        <v>5.6232999999999998E-2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33.763599999999997</v>
      </c>
      <c r="O27" s="12">
        <v>96.640299999999996</v>
      </c>
      <c r="P27" s="12">
        <v>31.8903</v>
      </c>
      <c r="Q27" s="12">
        <v>0</v>
      </c>
      <c r="R27" s="12">
        <v>0.106251</v>
      </c>
      <c r="S27" s="12">
        <v>64.226200000000006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0.32917800000000003</v>
      </c>
      <c r="AA27" s="12">
        <v>8.8387999999999994E-2</v>
      </c>
      <c r="AB27" s="12">
        <v>96.640299999999996</v>
      </c>
      <c r="AC27" s="12">
        <v>16.764600000000002</v>
      </c>
      <c r="AD27" s="12">
        <v>16.464200000000002</v>
      </c>
      <c r="AE27" s="12">
        <v>0</v>
      </c>
      <c r="AF27" s="12">
        <v>3.9379999999999998E-2</v>
      </c>
      <c r="AG27" s="12">
        <v>1.0338999999999999E-2</v>
      </c>
      <c r="AH27" s="12">
        <v>6.583E-2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66.655699999999996</v>
      </c>
      <c r="AP27" s="12">
        <v>100</v>
      </c>
      <c r="AQ27" s="12">
        <v>4</v>
      </c>
      <c r="AR27" s="12" t="s">
        <v>292</v>
      </c>
      <c r="AS27" s="17">
        <f t="shared" si="4"/>
        <v>2.6312008143768839</v>
      </c>
      <c r="AT27" s="17">
        <f t="shared" si="5"/>
        <v>2.9936961276212526</v>
      </c>
      <c r="AU27" s="17">
        <f t="shared" si="6"/>
        <v>0.87891379158364946</v>
      </c>
    </row>
    <row r="28" spans="1:47" x14ac:dyDescent="0.2">
      <c r="A28" s="12" t="s">
        <v>572</v>
      </c>
      <c r="B28" s="12">
        <v>14.8864</v>
      </c>
      <c r="C28" s="12">
        <v>48.31</v>
      </c>
      <c r="D28" s="12">
        <v>0</v>
      </c>
      <c r="E28" s="12">
        <v>0.28650300000000001</v>
      </c>
      <c r="F28" s="12">
        <v>8.7636000000000006E-2</v>
      </c>
      <c r="G28" s="12">
        <v>3.4988999999999999E-2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33.990600000000001</v>
      </c>
      <c r="O28" s="12">
        <v>97.596100000000007</v>
      </c>
      <c r="P28" s="12">
        <v>31.8474</v>
      </c>
      <c r="Q28" s="12">
        <v>0</v>
      </c>
      <c r="R28" s="12">
        <v>6.6111000000000003E-2</v>
      </c>
      <c r="S28" s="12">
        <v>65.257199999999997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0.326015</v>
      </c>
      <c r="AA28" s="12">
        <v>9.9418000000000006E-2</v>
      </c>
      <c r="AB28" s="12">
        <v>97.596100000000007</v>
      </c>
      <c r="AC28" s="12">
        <v>16.6313</v>
      </c>
      <c r="AD28" s="12">
        <v>16.617799999999999</v>
      </c>
      <c r="AE28" s="12">
        <v>0</v>
      </c>
      <c r="AF28" s="12">
        <v>3.8743E-2</v>
      </c>
      <c r="AG28" s="12">
        <v>1.1553000000000001E-2</v>
      </c>
      <c r="AH28" s="12">
        <v>4.0689999999999997E-2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66.659899999999993</v>
      </c>
      <c r="AP28" s="12">
        <v>100</v>
      </c>
      <c r="AQ28" s="12">
        <v>4</v>
      </c>
      <c r="AR28" s="12" t="s">
        <v>292</v>
      </c>
      <c r="AS28" s="17">
        <f t="shared" si="4"/>
        <v>2.9401550448298814</v>
      </c>
      <c r="AT28" s="17">
        <f t="shared" si="5"/>
        <v>2.9452709261663328</v>
      </c>
      <c r="AU28" s="17">
        <f t="shared" si="6"/>
        <v>0.99826301842353415</v>
      </c>
    </row>
    <row r="29" spans="1:47" x14ac:dyDescent="0.2">
      <c r="A29" s="12" t="s">
        <v>571</v>
      </c>
      <c r="B29" s="12">
        <v>15.183999999999999</v>
      </c>
      <c r="C29" s="12">
        <v>48.092399999999998</v>
      </c>
      <c r="D29" s="12">
        <v>0</v>
      </c>
      <c r="E29" s="12">
        <v>9.5638000000000001E-2</v>
      </c>
      <c r="F29" s="12">
        <v>5.0845000000000001E-2</v>
      </c>
      <c r="G29" s="12">
        <v>0.13661000000000001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34.312399999999997</v>
      </c>
      <c r="O29" s="12">
        <v>97.871899999999997</v>
      </c>
      <c r="P29" s="12">
        <v>32.484000000000002</v>
      </c>
      <c r="Q29" s="12">
        <v>0</v>
      </c>
      <c r="R29" s="12">
        <v>0.25812200000000002</v>
      </c>
      <c r="S29" s="12">
        <v>64.963300000000004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0.10882799999999999</v>
      </c>
      <c r="AA29" s="12">
        <v>5.7681000000000003E-2</v>
      </c>
      <c r="AB29" s="12">
        <v>97.871899999999997</v>
      </c>
      <c r="AC29" s="12">
        <v>16.799800000000001</v>
      </c>
      <c r="AD29" s="12">
        <v>16.382999999999999</v>
      </c>
      <c r="AE29" s="12">
        <v>0</v>
      </c>
      <c r="AF29" s="12">
        <v>1.2808E-2</v>
      </c>
      <c r="AG29" s="12">
        <v>6.6379999999999998E-3</v>
      </c>
      <c r="AH29" s="12">
        <v>0.157332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66.6404</v>
      </c>
      <c r="AP29" s="12">
        <v>100</v>
      </c>
      <c r="AQ29" s="12">
        <v>4</v>
      </c>
      <c r="AR29" s="12" t="s">
        <v>292</v>
      </c>
      <c r="AS29" s="17">
        <f t="shared" si="4"/>
        <v>1.6893230492149873</v>
      </c>
      <c r="AT29" s="17">
        <f t="shared" si="5"/>
        <v>0.97367343835888787</v>
      </c>
      <c r="AU29" s="17">
        <f t="shared" si="6"/>
        <v>1.7349996237571359</v>
      </c>
    </row>
    <row r="30" spans="1:47" x14ac:dyDescent="0.2">
      <c r="A30" s="12" t="s">
        <v>570</v>
      </c>
      <c r="B30" s="12">
        <f t="shared" ref="B30:AP30" si="7">AVERAGE(B17:B29)</f>
        <v>14.962569230769232</v>
      </c>
      <c r="C30" s="12">
        <f t="shared" si="7"/>
        <v>48.103276923076919</v>
      </c>
      <c r="D30" s="12">
        <f t="shared" si="7"/>
        <v>0</v>
      </c>
      <c r="E30" s="12">
        <f t="shared" si="7"/>
        <v>0.20721176923076928</v>
      </c>
      <c r="F30" s="12">
        <f t="shared" si="7"/>
        <v>5.1775769230769236E-2</v>
      </c>
      <c r="G30" s="12">
        <f t="shared" si="7"/>
        <v>5.6737461538461535E-2</v>
      </c>
      <c r="H30" s="12">
        <f t="shared" si="7"/>
        <v>0</v>
      </c>
      <c r="I30" s="12">
        <f t="shared" si="7"/>
        <v>0</v>
      </c>
      <c r="J30" s="12">
        <f t="shared" si="7"/>
        <v>0</v>
      </c>
      <c r="K30" s="12">
        <f t="shared" si="7"/>
        <v>0</v>
      </c>
      <c r="L30" s="12">
        <f t="shared" si="7"/>
        <v>0</v>
      </c>
      <c r="M30" s="12">
        <f t="shared" si="7"/>
        <v>0</v>
      </c>
      <c r="N30" s="12">
        <f t="shared" si="7"/>
        <v>34.008353846153845</v>
      </c>
      <c r="O30" s="12">
        <f t="shared" si="7"/>
        <v>97.389884615384616</v>
      </c>
      <c r="P30" s="12">
        <f t="shared" si="7"/>
        <v>32.01029230769231</v>
      </c>
      <c r="Q30" s="12">
        <f t="shared" si="7"/>
        <v>0</v>
      </c>
      <c r="R30" s="12">
        <f t="shared" si="7"/>
        <v>0.10720415384615387</v>
      </c>
      <c r="S30" s="12">
        <f t="shared" si="7"/>
        <v>64.977899999999991</v>
      </c>
      <c r="T30" s="12">
        <f t="shared" si="7"/>
        <v>0</v>
      </c>
      <c r="U30" s="12">
        <f t="shared" si="7"/>
        <v>0</v>
      </c>
      <c r="V30" s="12">
        <f t="shared" si="7"/>
        <v>0</v>
      </c>
      <c r="W30" s="12">
        <f t="shared" si="7"/>
        <v>0</v>
      </c>
      <c r="X30" s="12">
        <f t="shared" si="7"/>
        <v>0</v>
      </c>
      <c r="Y30" s="12">
        <f t="shared" si="7"/>
        <v>0</v>
      </c>
      <c r="Z30" s="12">
        <f t="shared" si="7"/>
        <v>0.23578807692307693</v>
      </c>
      <c r="AA30" s="12">
        <f t="shared" si="7"/>
        <v>5.8736461538461536E-2</v>
      </c>
      <c r="AB30" s="12">
        <f t="shared" si="7"/>
        <v>97.389884615384616</v>
      </c>
      <c r="AC30" s="12">
        <f t="shared" si="7"/>
        <v>16.70652307692308</v>
      </c>
      <c r="AD30" s="12">
        <f t="shared" si="7"/>
        <v>16.537100000000002</v>
      </c>
      <c r="AE30" s="12">
        <f t="shared" si="7"/>
        <v>0</v>
      </c>
      <c r="AF30" s="12">
        <f t="shared" si="7"/>
        <v>2.8037076923076918E-2</v>
      </c>
      <c r="AG30" s="12">
        <f t="shared" si="7"/>
        <v>6.8263076923076932E-3</v>
      </c>
      <c r="AH30" s="12">
        <f t="shared" si="7"/>
        <v>6.5840923076923075E-2</v>
      </c>
      <c r="AI30" s="12">
        <f t="shared" si="7"/>
        <v>0</v>
      </c>
      <c r="AJ30" s="12">
        <f t="shared" si="7"/>
        <v>0</v>
      </c>
      <c r="AK30" s="12">
        <f t="shared" si="7"/>
        <v>0</v>
      </c>
      <c r="AL30" s="12">
        <f t="shared" si="7"/>
        <v>0</v>
      </c>
      <c r="AM30" s="12">
        <f t="shared" si="7"/>
        <v>0</v>
      </c>
      <c r="AN30" s="12">
        <f t="shared" si="7"/>
        <v>0</v>
      </c>
      <c r="AO30" s="12">
        <f t="shared" si="7"/>
        <v>66.655699999999996</v>
      </c>
      <c r="AP30" s="12">
        <f t="shared" si="7"/>
        <v>100</v>
      </c>
      <c r="AQ30" s="12">
        <f>AVERAGE(AQ2:AQ29)</f>
        <v>14.37037037037037</v>
      </c>
      <c r="AR30" s="12" t="e">
        <f>AVERAGE(AR2:AR29)</f>
        <v>#DIV/0!</v>
      </c>
      <c r="AS30" s="12">
        <f>AVERAGE(AS17:AS29)</f>
        <v>1.7372459966328648</v>
      </c>
      <c r="AT30" s="12">
        <f>AVERAGE(AT16:AT29)</f>
        <v>2.1313988982842704</v>
      </c>
      <c r="AU30" s="12">
        <f>AVERAGE(AU16:AU29)</f>
        <v>0.86609350518165695</v>
      </c>
    </row>
    <row r="31" spans="1:47" x14ac:dyDescent="0.2">
      <c r="A31" s="12" t="s">
        <v>481</v>
      </c>
      <c r="B31" s="12">
        <f t="shared" ref="B31:AP31" si="8">STDEV(B17:B29)</f>
        <v>0.12645724168413192</v>
      </c>
      <c r="C31" s="12">
        <f t="shared" si="8"/>
        <v>0.34362178130867038</v>
      </c>
      <c r="D31" s="12">
        <f t="shared" si="8"/>
        <v>0</v>
      </c>
      <c r="E31" s="12">
        <f t="shared" si="8"/>
        <v>8.0927240071101081E-2</v>
      </c>
      <c r="F31" s="12">
        <f t="shared" si="8"/>
        <v>1.790810417173299E-2</v>
      </c>
      <c r="G31" s="12">
        <f t="shared" si="8"/>
        <v>3.8587744927665375E-2</v>
      </c>
      <c r="H31" s="12">
        <f t="shared" si="8"/>
        <v>0</v>
      </c>
      <c r="I31" s="12">
        <f t="shared" si="8"/>
        <v>0</v>
      </c>
      <c r="J31" s="12">
        <f t="shared" si="8"/>
        <v>0</v>
      </c>
      <c r="K31" s="12">
        <f t="shared" si="8"/>
        <v>0</v>
      </c>
      <c r="L31" s="12">
        <f t="shared" si="8"/>
        <v>0</v>
      </c>
      <c r="M31" s="12">
        <f t="shared" si="8"/>
        <v>0</v>
      </c>
      <c r="N31" s="12">
        <f t="shared" si="8"/>
        <v>0.19657871034009353</v>
      </c>
      <c r="O31" s="12">
        <f t="shared" si="8"/>
        <v>0.51325201874282866</v>
      </c>
      <c r="P31" s="12">
        <f t="shared" si="8"/>
        <v>0.27054058679348725</v>
      </c>
      <c r="Q31" s="12">
        <f t="shared" si="8"/>
        <v>0</v>
      </c>
      <c r="R31" s="12">
        <f t="shared" si="8"/>
        <v>7.2910710430459783E-2</v>
      </c>
      <c r="S31" s="12">
        <f t="shared" si="8"/>
        <v>0.46416882704464218</v>
      </c>
      <c r="T31" s="12">
        <f t="shared" si="8"/>
        <v>0</v>
      </c>
      <c r="U31" s="12">
        <f t="shared" si="8"/>
        <v>0</v>
      </c>
      <c r="V31" s="12">
        <f t="shared" si="8"/>
        <v>0</v>
      </c>
      <c r="W31" s="12">
        <f t="shared" si="8"/>
        <v>0</v>
      </c>
      <c r="X31" s="12">
        <f t="shared" si="8"/>
        <v>0</v>
      </c>
      <c r="Y31" s="12">
        <f t="shared" si="8"/>
        <v>0</v>
      </c>
      <c r="Z31" s="12">
        <f t="shared" si="8"/>
        <v>9.2087814818666028E-2</v>
      </c>
      <c r="AA31" s="12">
        <f t="shared" si="8"/>
        <v>2.0315555147125509E-2</v>
      </c>
      <c r="AB31" s="12">
        <f t="shared" si="8"/>
        <v>0.51325201874282866</v>
      </c>
      <c r="AC31" s="12">
        <f t="shared" si="8"/>
        <v>8.7391076526212128E-2</v>
      </c>
      <c r="AD31" s="12">
        <f t="shared" si="8"/>
        <v>9.5709969874268122E-2</v>
      </c>
      <c r="AE31" s="12">
        <f t="shared" si="8"/>
        <v>0</v>
      </c>
      <c r="AF31" s="12">
        <f t="shared" si="8"/>
        <v>1.1045946499821711E-2</v>
      </c>
      <c r="AG31" s="12">
        <f t="shared" si="8"/>
        <v>2.377068831727266E-3</v>
      </c>
      <c r="AH31" s="12">
        <f t="shared" si="8"/>
        <v>4.453667529026225E-2</v>
      </c>
      <c r="AI31" s="12">
        <f t="shared" si="8"/>
        <v>0</v>
      </c>
      <c r="AJ31" s="12">
        <f t="shared" si="8"/>
        <v>0</v>
      </c>
      <c r="AK31" s="12">
        <f t="shared" si="8"/>
        <v>0</v>
      </c>
      <c r="AL31" s="12">
        <f t="shared" si="8"/>
        <v>0</v>
      </c>
      <c r="AM31" s="12">
        <f t="shared" si="8"/>
        <v>0</v>
      </c>
      <c r="AN31" s="12">
        <f t="shared" si="8"/>
        <v>0</v>
      </c>
      <c r="AO31" s="12">
        <f t="shared" si="8"/>
        <v>7.4342675048280349E-3</v>
      </c>
      <c r="AP31" s="12">
        <f t="shared" si="8"/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D14B65-ACFA-0D45-B61C-D6580A77E73C}">
  <dimension ref="A1:AU214"/>
  <sheetViews>
    <sheetView zoomScaleNormal="146" workbookViewId="0">
      <pane xSplit="1" ySplit="1" topLeftCell="AM3" activePane="bottomRight" state="frozen"/>
      <selection activeCell="Q23" sqref="Q23"/>
      <selection pane="topRight" activeCell="Q23" sqref="Q23"/>
      <selection pane="bottomLeft" activeCell="Q23" sqref="Q23"/>
      <selection pane="bottomRight" activeCell="AS21" sqref="AS21:AU27"/>
    </sheetView>
  </sheetViews>
  <sheetFormatPr baseColWidth="10" defaultColWidth="8.83203125" defaultRowHeight="15" x14ac:dyDescent="0.2"/>
  <cols>
    <col min="1" max="1" width="22.33203125" style="12" customWidth="1"/>
    <col min="2" max="4" width="8.83203125" style="12"/>
    <col min="5" max="5" width="16.83203125" style="12" bestFit="1" customWidth="1"/>
    <col min="6" max="6" width="15.1640625" style="12" bestFit="1" customWidth="1"/>
    <col min="7" max="7" width="2.83203125" style="12" bestFit="1" customWidth="1"/>
    <col min="8" max="8" width="10.6640625" style="12" bestFit="1" customWidth="1"/>
    <col min="9" max="110" width="14.83203125" style="12" bestFit="1" customWidth="1"/>
    <col min="111" max="111" width="10" style="12" bestFit="1" customWidth="1"/>
    <col min="112" max="16384" width="8.83203125" style="12"/>
  </cols>
  <sheetData>
    <row r="1" spans="1:46" x14ac:dyDescent="0.2">
      <c r="A1" s="12" t="s">
        <v>72</v>
      </c>
      <c r="B1" s="12" t="s">
        <v>49</v>
      </c>
      <c r="C1" s="12" t="s">
        <v>50</v>
      </c>
      <c r="D1" s="12" t="s">
        <v>530</v>
      </c>
      <c r="E1" s="12" t="s">
        <v>48</v>
      </c>
      <c r="F1" s="12" t="s">
        <v>45</v>
      </c>
      <c r="G1" s="12" t="s">
        <v>529</v>
      </c>
      <c r="H1" s="12" t="s">
        <v>528</v>
      </c>
      <c r="I1" s="12" t="s">
        <v>527</v>
      </c>
      <c r="J1" s="12" t="s">
        <v>526</v>
      </c>
      <c r="K1" s="12" t="s">
        <v>290</v>
      </c>
      <c r="L1" s="12" t="s">
        <v>525</v>
      </c>
      <c r="M1" s="12" t="s">
        <v>291</v>
      </c>
      <c r="N1" s="12" t="s">
        <v>41</v>
      </c>
      <c r="O1" s="12" t="s">
        <v>38</v>
      </c>
      <c r="P1" s="12" t="s">
        <v>12</v>
      </c>
      <c r="Q1" s="12" t="s">
        <v>11</v>
      </c>
      <c r="R1" s="12" t="s">
        <v>10</v>
      </c>
      <c r="S1" s="12" t="s">
        <v>9</v>
      </c>
      <c r="T1" s="12" t="s">
        <v>8</v>
      </c>
      <c r="U1" s="12" t="s">
        <v>7</v>
      </c>
      <c r="V1" s="12" t="s">
        <v>6</v>
      </c>
      <c r="W1" s="12" t="s">
        <v>5</v>
      </c>
      <c r="X1" s="12" t="s">
        <v>4</v>
      </c>
      <c r="Y1" s="12" t="s">
        <v>3</v>
      </c>
      <c r="Z1" s="12" t="s">
        <v>40</v>
      </c>
      <c r="AA1" s="12" t="s">
        <v>39</v>
      </c>
      <c r="AB1" s="12" t="s">
        <v>38</v>
      </c>
      <c r="AC1" s="12" t="s">
        <v>524</v>
      </c>
      <c r="AD1" s="12" t="s">
        <v>71</v>
      </c>
      <c r="AE1" s="12" t="s">
        <v>523</v>
      </c>
      <c r="AF1" s="12" t="s">
        <v>70</v>
      </c>
      <c r="AG1" s="12" t="s">
        <v>69</v>
      </c>
      <c r="AH1" s="12" t="s">
        <v>522</v>
      </c>
      <c r="AI1" s="12" t="s">
        <v>521</v>
      </c>
      <c r="AJ1" s="12" t="s">
        <v>520</v>
      </c>
      <c r="AK1" s="12" t="s">
        <v>519</v>
      </c>
      <c r="AL1" s="12" t="s">
        <v>518</v>
      </c>
      <c r="AM1" s="12" t="s">
        <v>517</v>
      </c>
      <c r="AN1" s="12" t="s">
        <v>516</v>
      </c>
      <c r="AO1" s="12" t="s">
        <v>327</v>
      </c>
      <c r="AP1" s="12" t="s">
        <v>38</v>
      </c>
      <c r="AQ1" s="12" t="s">
        <v>515</v>
      </c>
      <c r="AR1" s="12" t="s">
        <v>514</v>
      </c>
      <c r="AS1" s="12" t="s">
        <v>513</v>
      </c>
      <c r="AT1" s="12" t="s">
        <v>512</v>
      </c>
    </row>
    <row r="2" spans="1:46" x14ac:dyDescent="0.2">
      <c r="A2" s="12" t="s">
        <v>612</v>
      </c>
      <c r="B2" s="12">
        <v>23.937899999999999</v>
      </c>
      <c r="C2" s="12">
        <v>2.53369</v>
      </c>
      <c r="D2" s="12">
        <v>0.37644300000000003</v>
      </c>
      <c r="E2" s="12">
        <v>0.171289</v>
      </c>
      <c r="F2" s="12">
        <v>6.5310999999999994E-2</v>
      </c>
      <c r="G2" s="12">
        <v>8.9016599999999997</v>
      </c>
      <c r="H2" s="12">
        <v>5.3897300000000001</v>
      </c>
      <c r="I2" s="12">
        <v>0.13511799999999999</v>
      </c>
      <c r="J2" s="12">
        <v>5.2250899999999998</v>
      </c>
      <c r="K2" s="12">
        <v>6.1315600000000003</v>
      </c>
      <c r="L2" s="12">
        <v>1.61727</v>
      </c>
      <c r="M2" s="12">
        <v>0.48601899999999998</v>
      </c>
      <c r="N2" s="12">
        <v>44.497500000000002</v>
      </c>
      <c r="O2" s="12">
        <v>99.468599999999995</v>
      </c>
      <c r="P2" s="12">
        <v>51.2117</v>
      </c>
      <c r="Q2" s="12">
        <v>0.62792899999999996</v>
      </c>
      <c r="R2" s="12">
        <v>16.819500000000001</v>
      </c>
      <c r="S2" s="12">
        <v>3.4224999999999999</v>
      </c>
      <c r="T2" s="12">
        <v>6.9338699999999998</v>
      </c>
      <c r="U2" s="12">
        <v>0.17446900000000001</v>
      </c>
      <c r="V2" s="12">
        <v>8.6647700000000007</v>
      </c>
      <c r="W2" s="12">
        <v>8.5792900000000003</v>
      </c>
      <c r="X2" s="12">
        <v>2.18005</v>
      </c>
      <c r="Y2" s="12">
        <v>0.58545599999999998</v>
      </c>
      <c r="Z2" s="12">
        <v>0.194911</v>
      </c>
      <c r="AA2" s="12">
        <v>7.4091000000000004E-2</v>
      </c>
      <c r="AB2" s="12">
        <v>99.468599999999995</v>
      </c>
      <c r="AC2" s="12">
        <v>18.7334</v>
      </c>
      <c r="AD2" s="12">
        <v>0.61049600000000004</v>
      </c>
      <c r="AE2" s="12">
        <v>0.172737</v>
      </c>
      <c r="AF2" s="12">
        <v>1.6225E-2</v>
      </c>
      <c r="AG2" s="12">
        <v>6.0309999999999999E-3</v>
      </c>
      <c r="AH2" s="12">
        <v>7.2513300000000003</v>
      </c>
      <c r="AI2" s="12">
        <v>2.1212300000000002</v>
      </c>
      <c r="AJ2" s="12">
        <v>5.4058000000000002E-2</v>
      </c>
      <c r="AK2" s="12">
        <v>4.7251799999999999</v>
      </c>
      <c r="AL2" s="12">
        <v>3.3625099999999999</v>
      </c>
      <c r="AM2" s="12">
        <v>1.5462</v>
      </c>
      <c r="AN2" s="12">
        <v>0.27319599999999999</v>
      </c>
      <c r="AO2" s="12">
        <v>61.127400000000002</v>
      </c>
      <c r="AP2" s="12">
        <v>100</v>
      </c>
      <c r="AQ2" s="12">
        <v>24</v>
      </c>
      <c r="AR2" s="12" t="s">
        <v>292</v>
      </c>
      <c r="AS2" s="12">
        <f t="shared" ref="AS2:AS20" si="0">AG2*10000</f>
        <v>60.31</v>
      </c>
      <c r="AT2" s="12">
        <f t="shared" ref="AT2:AT20" si="1">AF2*10000</f>
        <v>162.25</v>
      </c>
    </row>
    <row r="3" spans="1:46" x14ac:dyDescent="0.2">
      <c r="A3" s="12" t="s">
        <v>612</v>
      </c>
      <c r="B3" s="12">
        <v>23.881599999999999</v>
      </c>
      <c r="C3" s="12">
        <v>2.5579700000000001</v>
      </c>
      <c r="D3" s="12">
        <v>0.348719</v>
      </c>
      <c r="E3" s="12">
        <v>0.165572</v>
      </c>
      <c r="F3" s="12">
        <v>6.9469000000000003E-2</v>
      </c>
      <c r="G3" s="12">
        <v>8.8769399999999994</v>
      </c>
      <c r="H3" s="12">
        <v>5.4495399999999998</v>
      </c>
      <c r="I3" s="12">
        <v>0.12583900000000001</v>
      </c>
      <c r="J3" s="12">
        <v>5.3279399999999999</v>
      </c>
      <c r="K3" s="12">
        <v>6.1057699999999997</v>
      </c>
      <c r="L3" s="12">
        <v>1.6357600000000001</v>
      </c>
      <c r="M3" s="12">
        <v>0.48849799999999999</v>
      </c>
      <c r="N3" s="12">
        <v>44.479900000000001</v>
      </c>
      <c r="O3" s="12">
        <v>99.513400000000004</v>
      </c>
      <c r="P3" s="12">
        <v>51.091200000000001</v>
      </c>
      <c r="Q3" s="12">
        <v>0.58168299999999995</v>
      </c>
      <c r="R3" s="12">
        <v>16.7728</v>
      </c>
      <c r="S3" s="12">
        <v>3.4553099999999999</v>
      </c>
      <c r="T3" s="12">
        <v>7.0108100000000002</v>
      </c>
      <c r="U3" s="12">
        <v>0.16248799999999999</v>
      </c>
      <c r="V3" s="12">
        <v>8.8353300000000008</v>
      </c>
      <c r="W3" s="12">
        <v>8.5432000000000006</v>
      </c>
      <c r="X3" s="12">
        <v>2.2049699999999999</v>
      </c>
      <c r="Y3" s="12">
        <v>0.58844200000000002</v>
      </c>
      <c r="Z3" s="12">
        <v>0.18840599999999999</v>
      </c>
      <c r="AA3" s="12">
        <v>7.8808000000000003E-2</v>
      </c>
      <c r="AB3" s="12">
        <v>99.513400000000004</v>
      </c>
      <c r="AC3" s="12">
        <v>18.685099999999998</v>
      </c>
      <c r="AD3" s="12">
        <v>0.61621099999999995</v>
      </c>
      <c r="AE3" s="12">
        <v>0.15997900000000001</v>
      </c>
      <c r="AF3" s="12">
        <v>1.5679999999999999E-2</v>
      </c>
      <c r="AG3" s="12">
        <v>6.4130000000000003E-3</v>
      </c>
      <c r="AH3" s="12">
        <v>7.2295699999999998</v>
      </c>
      <c r="AI3" s="12">
        <v>2.1442899999999998</v>
      </c>
      <c r="AJ3" s="12">
        <v>5.0334999999999998E-2</v>
      </c>
      <c r="AK3" s="12">
        <v>4.8171200000000001</v>
      </c>
      <c r="AL3" s="12">
        <v>3.34762</v>
      </c>
      <c r="AM3" s="12">
        <v>1.56352</v>
      </c>
      <c r="AN3" s="12">
        <v>0.27452900000000002</v>
      </c>
      <c r="AO3" s="12">
        <v>61.089599999999997</v>
      </c>
      <c r="AP3" s="12">
        <v>100</v>
      </c>
      <c r="AQ3" s="12">
        <v>24</v>
      </c>
      <c r="AR3" s="12" t="s">
        <v>292</v>
      </c>
      <c r="AS3" s="12">
        <f t="shared" si="0"/>
        <v>64.13000000000001</v>
      </c>
      <c r="AT3" s="12">
        <f t="shared" si="1"/>
        <v>156.79999999999998</v>
      </c>
    </row>
    <row r="4" spans="1:46" x14ac:dyDescent="0.2">
      <c r="A4" s="12" t="s">
        <v>612</v>
      </c>
      <c r="B4" s="12">
        <v>23.9693</v>
      </c>
      <c r="C4" s="12">
        <v>2.53966</v>
      </c>
      <c r="D4" s="12">
        <v>0.37295499999999998</v>
      </c>
      <c r="E4" s="12">
        <v>0.16996900000000001</v>
      </c>
      <c r="F4" s="12">
        <v>7.2785000000000002E-2</v>
      </c>
      <c r="G4" s="12">
        <v>8.8682300000000005</v>
      </c>
      <c r="H4" s="12">
        <v>5.3860900000000003</v>
      </c>
      <c r="I4" s="12">
        <v>0.12518799999999999</v>
      </c>
      <c r="J4" s="12">
        <v>5.2525000000000004</v>
      </c>
      <c r="K4" s="12">
        <v>6.1329200000000004</v>
      </c>
      <c r="L4" s="12">
        <v>1.6203000000000001</v>
      </c>
      <c r="M4" s="12">
        <v>0.482904</v>
      </c>
      <c r="N4" s="12">
        <v>44.519199999999998</v>
      </c>
      <c r="O4" s="12">
        <v>99.511899999999997</v>
      </c>
      <c r="P4" s="12">
        <v>51.278799999999997</v>
      </c>
      <c r="Q4" s="12">
        <v>0.62211099999999997</v>
      </c>
      <c r="R4" s="12">
        <v>16.756399999999999</v>
      </c>
      <c r="S4" s="12">
        <v>3.4305699999999999</v>
      </c>
      <c r="T4" s="12">
        <v>6.9291900000000002</v>
      </c>
      <c r="U4" s="12">
        <v>0.16164700000000001</v>
      </c>
      <c r="V4" s="12">
        <v>8.7102299999999993</v>
      </c>
      <c r="W4" s="12">
        <v>8.5812000000000008</v>
      </c>
      <c r="X4" s="12">
        <v>2.1841200000000001</v>
      </c>
      <c r="Y4" s="12">
        <v>0.58170299999999997</v>
      </c>
      <c r="Z4" s="12">
        <v>0.193409</v>
      </c>
      <c r="AA4" s="12">
        <v>8.2570000000000005E-2</v>
      </c>
      <c r="AB4" s="12">
        <v>99.511899999999997</v>
      </c>
      <c r="AC4" s="12">
        <v>18.748799999999999</v>
      </c>
      <c r="AD4" s="12">
        <v>0.61163699999999999</v>
      </c>
      <c r="AE4" s="12">
        <v>0.17105300000000001</v>
      </c>
      <c r="AF4" s="12">
        <v>1.6091999999999999E-2</v>
      </c>
      <c r="AG4" s="12">
        <v>6.718E-3</v>
      </c>
      <c r="AH4" s="12">
        <v>7.2205700000000004</v>
      </c>
      <c r="AI4" s="12">
        <v>2.11876</v>
      </c>
      <c r="AJ4" s="12">
        <v>5.0061000000000001E-2</v>
      </c>
      <c r="AK4" s="12">
        <v>4.7476599999999998</v>
      </c>
      <c r="AL4" s="12">
        <v>3.3616199999999998</v>
      </c>
      <c r="AM4" s="12">
        <v>1.54833</v>
      </c>
      <c r="AN4" s="12">
        <v>0.27131300000000003</v>
      </c>
      <c r="AO4" s="12">
        <v>61.127400000000002</v>
      </c>
      <c r="AP4" s="12">
        <v>100</v>
      </c>
      <c r="AQ4" s="12">
        <v>24</v>
      </c>
      <c r="AR4" s="12" t="s">
        <v>292</v>
      </c>
      <c r="AS4" s="12">
        <f t="shared" si="0"/>
        <v>67.180000000000007</v>
      </c>
      <c r="AT4" s="12">
        <f t="shared" si="1"/>
        <v>160.91999999999999</v>
      </c>
    </row>
    <row r="5" spans="1:46" x14ac:dyDescent="0.2">
      <c r="A5" s="12" t="s">
        <v>611</v>
      </c>
      <c r="B5" s="12">
        <v>24.103899999999999</v>
      </c>
      <c r="C5" s="12">
        <v>2.6795</v>
      </c>
      <c r="D5" s="12">
        <v>0.38550800000000002</v>
      </c>
      <c r="E5" s="12">
        <v>0.174841</v>
      </c>
      <c r="F5" s="12">
        <v>6.8817000000000003E-2</v>
      </c>
      <c r="G5" s="12">
        <v>8.9995799999999999</v>
      </c>
      <c r="H5" s="12">
        <v>5.4666199999999998</v>
      </c>
      <c r="I5" s="12">
        <v>0.136569</v>
      </c>
      <c r="J5" s="12">
        <v>5.2717799999999997</v>
      </c>
      <c r="K5" s="12">
        <v>6.04732</v>
      </c>
      <c r="L5" s="12">
        <v>1.62158</v>
      </c>
      <c r="M5" s="12">
        <v>0.49206899999999998</v>
      </c>
      <c r="N5" s="12">
        <v>44.854199999999999</v>
      </c>
      <c r="O5" s="12">
        <v>100.30200000000001</v>
      </c>
      <c r="P5" s="12">
        <v>51.566899999999997</v>
      </c>
      <c r="Q5" s="12">
        <v>0.64305000000000001</v>
      </c>
      <c r="R5" s="12">
        <v>17.0045</v>
      </c>
      <c r="S5" s="12">
        <v>3.6194700000000002</v>
      </c>
      <c r="T5" s="12">
        <v>7.0327900000000003</v>
      </c>
      <c r="U5" s="12">
        <v>0.176344</v>
      </c>
      <c r="V5" s="12">
        <v>8.7422000000000004</v>
      </c>
      <c r="W5" s="12">
        <v>8.4614100000000008</v>
      </c>
      <c r="X5" s="12">
        <v>2.1858599999999999</v>
      </c>
      <c r="Y5" s="12">
        <v>0.59274300000000002</v>
      </c>
      <c r="Z5" s="12">
        <v>0.19895299999999999</v>
      </c>
      <c r="AA5" s="12">
        <v>7.8069E-2</v>
      </c>
      <c r="AB5" s="12">
        <v>100.30200000000001</v>
      </c>
      <c r="AC5" s="12">
        <v>18.718399999999999</v>
      </c>
      <c r="AD5" s="12">
        <v>0.64067200000000002</v>
      </c>
      <c r="AE5" s="12">
        <v>0.175537</v>
      </c>
      <c r="AF5" s="12">
        <v>1.6434000000000001E-2</v>
      </c>
      <c r="AG5" s="12">
        <v>6.306E-3</v>
      </c>
      <c r="AH5" s="12">
        <v>7.2747700000000002</v>
      </c>
      <c r="AI5" s="12">
        <v>2.13496</v>
      </c>
      <c r="AJ5" s="12">
        <v>5.4219000000000003E-2</v>
      </c>
      <c r="AK5" s="12">
        <v>4.7307899999999998</v>
      </c>
      <c r="AL5" s="12">
        <v>3.2908400000000002</v>
      </c>
      <c r="AM5" s="12">
        <v>1.5384100000000001</v>
      </c>
      <c r="AN5" s="12">
        <v>0.27447199999999999</v>
      </c>
      <c r="AO5" s="12">
        <v>61.144199999999998</v>
      </c>
      <c r="AP5" s="12">
        <v>100</v>
      </c>
      <c r="AQ5" s="12">
        <v>24</v>
      </c>
      <c r="AR5" s="12" t="s">
        <v>292</v>
      </c>
      <c r="AS5" s="12">
        <f t="shared" si="0"/>
        <v>63.06</v>
      </c>
      <c r="AT5" s="12">
        <f t="shared" si="1"/>
        <v>164.34</v>
      </c>
    </row>
    <row r="6" spans="1:46" x14ac:dyDescent="0.2">
      <c r="A6" s="12" t="s">
        <v>610</v>
      </c>
      <c r="B6" s="12">
        <v>23.9755</v>
      </c>
      <c r="C6" s="12">
        <v>2.5728399999999998</v>
      </c>
      <c r="D6" s="12">
        <v>0.37743700000000002</v>
      </c>
      <c r="E6" s="12">
        <v>0.17061599999999999</v>
      </c>
      <c r="F6" s="12">
        <v>6.4440999999999998E-2</v>
      </c>
      <c r="G6" s="12">
        <v>8.8743300000000005</v>
      </c>
      <c r="H6" s="12">
        <v>5.4335899999999997</v>
      </c>
      <c r="I6" s="12">
        <v>0.13261800000000001</v>
      </c>
      <c r="J6" s="12">
        <v>5.2470999999999997</v>
      </c>
      <c r="K6" s="12">
        <v>6.12155</v>
      </c>
      <c r="L6" s="12">
        <v>1.71685</v>
      </c>
      <c r="M6" s="12">
        <v>0.56300399999999995</v>
      </c>
      <c r="N6" s="12">
        <v>44.602899999999998</v>
      </c>
      <c r="O6" s="12">
        <v>99.852800000000002</v>
      </c>
      <c r="P6" s="12">
        <v>51.292099999999998</v>
      </c>
      <c r="Q6" s="12">
        <v>0.62958800000000004</v>
      </c>
      <c r="R6" s="12">
        <v>16.767900000000001</v>
      </c>
      <c r="S6" s="12">
        <v>3.4754</v>
      </c>
      <c r="T6" s="12">
        <v>6.9903000000000004</v>
      </c>
      <c r="U6" s="12">
        <v>0.17124200000000001</v>
      </c>
      <c r="V6" s="12">
        <v>8.7012599999999996</v>
      </c>
      <c r="W6" s="12">
        <v>8.5652899999999992</v>
      </c>
      <c r="X6" s="12">
        <v>2.3142800000000001</v>
      </c>
      <c r="Y6" s="12">
        <v>0.67819099999999999</v>
      </c>
      <c r="Z6" s="12">
        <v>0.19414500000000001</v>
      </c>
      <c r="AA6" s="12">
        <v>7.3104000000000002E-2</v>
      </c>
      <c r="AB6" s="12">
        <v>99.852800000000002</v>
      </c>
      <c r="AC6" s="12">
        <v>18.700900000000001</v>
      </c>
      <c r="AD6" s="12">
        <v>0.61788699999999996</v>
      </c>
      <c r="AE6" s="12">
        <v>0.172622</v>
      </c>
      <c r="AF6" s="12">
        <v>1.6108000000000001E-2</v>
      </c>
      <c r="AG6" s="12">
        <v>5.9309999999999996E-3</v>
      </c>
      <c r="AH6" s="12">
        <v>7.2052199999999997</v>
      </c>
      <c r="AI6" s="12">
        <v>2.13144</v>
      </c>
      <c r="AJ6" s="12">
        <v>5.2882999999999999E-2</v>
      </c>
      <c r="AK6" s="12">
        <v>4.7294400000000003</v>
      </c>
      <c r="AL6" s="12">
        <v>3.3459500000000002</v>
      </c>
      <c r="AM6" s="12">
        <v>1.6359900000000001</v>
      </c>
      <c r="AN6" s="12">
        <v>0.31542700000000001</v>
      </c>
      <c r="AO6" s="12">
        <v>61.0702</v>
      </c>
      <c r="AP6" s="12">
        <v>100</v>
      </c>
      <c r="AQ6" s="12">
        <v>24</v>
      </c>
      <c r="AR6" s="12" t="s">
        <v>292</v>
      </c>
      <c r="AS6" s="12">
        <f t="shared" si="0"/>
        <v>59.309999999999995</v>
      </c>
      <c r="AT6" s="12">
        <f t="shared" si="1"/>
        <v>161.08000000000001</v>
      </c>
    </row>
    <row r="7" spans="1:46" x14ac:dyDescent="0.2">
      <c r="A7" s="12" t="s">
        <v>610</v>
      </c>
      <c r="B7" s="12">
        <v>23.792200000000001</v>
      </c>
      <c r="C7" s="12">
        <v>2.5682999999999998</v>
      </c>
      <c r="D7" s="12">
        <v>0.332063</v>
      </c>
      <c r="E7" s="12">
        <v>0.16916</v>
      </c>
      <c r="F7" s="12">
        <v>7.0241999999999999E-2</v>
      </c>
      <c r="G7" s="12">
        <v>8.8794799999999992</v>
      </c>
      <c r="H7" s="12">
        <v>5.4704300000000003</v>
      </c>
      <c r="I7" s="12">
        <v>0.13318099999999999</v>
      </c>
      <c r="J7" s="12">
        <v>5.3333399999999997</v>
      </c>
      <c r="K7" s="12">
        <v>6.1374199999999997</v>
      </c>
      <c r="L7" s="12">
        <v>1.62659</v>
      </c>
      <c r="M7" s="12">
        <v>0.478493</v>
      </c>
      <c r="N7" s="12">
        <v>44.392499999999998</v>
      </c>
      <c r="O7" s="12">
        <v>99.383300000000006</v>
      </c>
      <c r="P7" s="12">
        <v>50.899900000000002</v>
      </c>
      <c r="Q7" s="12">
        <v>0.55390099999999998</v>
      </c>
      <c r="R7" s="12">
        <v>16.7776</v>
      </c>
      <c r="S7" s="12">
        <v>3.4692599999999998</v>
      </c>
      <c r="T7" s="12">
        <v>7.0377000000000001</v>
      </c>
      <c r="U7" s="12">
        <v>0.17196800000000001</v>
      </c>
      <c r="V7" s="12">
        <v>8.8442799999999995</v>
      </c>
      <c r="W7" s="12">
        <v>8.5874900000000007</v>
      </c>
      <c r="X7" s="12">
        <v>2.1926100000000002</v>
      </c>
      <c r="Y7" s="12">
        <v>0.57638900000000004</v>
      </c>
      <c r="Z7" s="12">
        <v>0.19248899999999999</v>
      </c>
      <c r="AA7" s="12">
        <v>7.9685000000000006E-2</v>
      </c>
      <c r="AB7" s="12">
        <v>99.383300000000006</v>
      </c>
      <c r="AC7" s="12">
        <v>18.647600000000001</v>
      </c>
      <c r="AD7" s="12">
        <v>0.61977499999999996</v>
      </c>
      <c r="AE7" s="12">
        <v>0.15260299999999999</v>
      </c>
      <c r="AF7" s="12">
        <v>1.6048E-2</v>
      </c>
      <c r="AG7" s="12">
        <v>6.496E-3</v>
      </c>
      <c r="AH7" s="12">
        <v>7.2442299999999999</v>
      </c>
      <c r="AI7" s="12">
        <v>2.1562600000000001</v>
      </c>
      <c r="AJ7" s="12">
        <v>5.3364000000000002E-2</v>
      </c>
      <c r="AK7" s="12">
        <v>4.8303900000000004</v>
      </c>
      <c r="AL7" s="12">
        <v>3.3708300000000002</v>
      </c>
      <c r="AM7" s="12">
        <v>1.5574600000000001</v>
      </c>
      <c r="AN7" s="12">
        <v>0.26937299999999997</v>
      </c>
      <c r="AO7" s="12">
        <v>61.075600000000001</v>
      </c>
      <c r="AP7" s="12">
        <v>100</v>
      </c>
      <c r="AQ7" s="12">
        <v>24</v>
      </c>
      <c r="AR7" s="12" t="s">
        <v>292</v>
      </c>
      <c r="AS7" s="12">
        <f t="shared" si="0"/>
        <v>64.959999999999994</v>
      </c>
      <c r="AT7" s="12">
        <f t="shared" si="1"/>
        <v>160.47999999999999</v>
      </c>
    </row>
    <row r="8" spans="1:46" x14ac:dyDescent="0.2">
      <c r="A8" s="12" t="s">
        <v>609</v>
      </c>
      <c r="B8" s="12">
        <v>23.917000000000002</v>
      </c>
      <c r="C8" s="12">
        <v>2.5403899999999999</v>
      </c>
      <c r="D8" s="12">
        <v>0.36549500000000001</v>
      </c>
      <c r="E8" s="12">
        <v>0.170655</v>
      </c>
      <c r="F8" s="12">
        <v>6.9624000000000005E-2</v>
      </c>
      <c r="G8" s="12">
        <v>8.8605400000000003</v>
      </c>
      <c r="H8" s="12">
        <v>5.5960400000000003</v>
      </c>
      <c r="I8" s="12">
        <v>0.14269799999999999</v>
      </c>
      <c r="J8" s="12">
        <v>5.4159300000000004</v>
      </c>
      <c r="K8" s="12">
        <v>6.1984300000000001</v>
      </c>
      <c r="L8" s="12">
        <v>1.5918699999999999</v>
      </c>
      <c r="M8" s="12">
        <v>0.46906999999999999</v>
      </c>
      <c r="N8" s="12">
        <v>44.634</v>
      </c>
      <c r="O8" s="12">
        <v>99.971800000000002</v>
      </c>
      <c r="P8" s="12">
        <v>51.167099999999998</v>
      </c>
      <c r="Q8" s="12">
        <v>0.60966699999999996</v>
      </c>
      <c r="R8" s="12">
        <v>16.741800000000001</v>
      </c>
      <c r="S8" s="12">
        <v>3.4315600000000002</v>
      </c>
      <c r="T8" s="12">
        <v>7.1992900000000004</v>
      </c>
      <c r="U8" s="12">
        <v>0.184257</v>
      </c>
      <c r="V8" s="12">
        <v>8.9812499999999993</v>
      </c>
      <c r="W8" s="12">
        <v>8.6728500000000004</v>
      </c>
      <c r="X8" s="12">
        <v>2.14581</v>
      </c>
      <c r="Y8" s="12">
        <v>0.56503899999999996</v>
      </c>
      <c r="Z8" s="12">
        <v>0.19419</v>
      </c>
      <c r="AA8" s="12">
        <v>7.8983999999999999E-2</v>
      </c>
      <c r="AB8" s="12">
        <v>99.971800000000002</v>
      </c>
      <c r="AC8" s="12">
        <v>18.6435</v>
      </c>
      <c r="AD8" s="12">
        <v>0.60970800000000003</v>
      </c>
      <c r="AE8" s="12">
        <v>0.16705400000000001</v>
      </c>
      <c r="AF8" s="12">
        <v>1.6102000000000002E-2</v>
      </c>
      <c r="AG8" s="12">
        <v>6.404E-3</v>
      </c>
      <c r="AH8" s="12">
        <v>7.1894799999999996</v>
      </c>
      <c r="AI8" s="12">
        <v>2.1937799999999998</v>
      </c>
      <c r="AJ8" s="12">
        <v>5.6866E-2</v>
      </c>
      <c r="AK8" s="12">
        <v>4.8785299999999996</v>
      </c>
      <c r="AL8" s="12">
        <v>3.3858299999999999</v>
      </c>
      <c r="AM8" s="12">
        <v>1.51593</v>
      </c>
      <c r="AN8" s="12">
        <v>0.26263399999999998</v>
      </c>
      <c r="AO8" s="12">
        <v>61.074100000000001</v>
      </c>
      <c r="AP8" s="12">
        <v>100</v>
      </c>
      <c r="AQ8" s="12">
        <v>24</v>
      </c>
      <c r="AR8" s="12" t="s">
        <v>292</v>
      </c>
      <c r="AS8" s="12">
        <f t="shared" si="0"/>
        <v>64.040000000000006</v>
      </c>
      <c r="AT8" s="12">
        <f t="shared" si="1"/>
        <v>161.02000000000001</v>
      </c>
    </row>
    <row r="9" spans="1:46" x14ac:dyDescent="0.2">
      <c r="A9" s="12" t="s">
        <v>609</v>
      </c>
      <c r="B9" s="12">
        <v>24.199200000000001</v>
      </c>
      <c r="C9" s="12">
        <v>2.5497399999999999</v>
      </c>
      <c r="D9" s="12">
        <v>0.38431700000000002</v>
      </c>
      <c r="E9" s="12">
        <v>0.16739699999999999</v>
      </c>
      <c r="F9" s="12">
        <v>6.8692000000000003E-2</v>
      </c>
      <c r="G9" s="12">
        <v>8.9689700000000006</v>
      </c>
      <c r="H9" s="12">
        <v>5.4055799999999996</v>
      </c>
      <c r="I9" s="12">
        <v>0.13655900000000001</v>
      </c>
      <c r="J9" s="12">
        <v>5.3094799999999998</v>
      </c>
      <c r="K9" s="12">
        <v>6.1318799999999998</v>
      </c>
      <c r="L9" s="12">
        <v>1.6162399999999999</v>
      </c>
      <c r="M9" s="12">
        <v>0.481655</v>
      </c>
      <c r="N9" s="12">
        <v>44.9253</v>
      </c>
      <c r="O9" s="12">
        <v>100.345</v>
      </c>
      <c r="P9" s="12">
        <v>51.770800000000001</v>
      </c>
      <c r="Q9" s="12">
        <v>0.64106399999999997</v>
      </c>
      <c r="R9" s="12">
        <v>16.9467</v>
      </c>
      <c r="S9" s="12">
        <v>3.4441899999999999</v>
      </c>
      <c r="T9" s="12">
        <v>6.9542700000000002</v>
      </c>
      <c r="U9" s="12">
        <v>0.17632999999999999</v>
      </c>
      <c r="V9" s="12">
        <v>8.80471</v>
      </c>
      <c r="W9" s="12">
        <v>8.5797399999999993</v>
      </c>
      <c r="X9" s="12">
        <v>2.1786500000000002</v>
      </c>
      <c r="Y9" s="12">
        <v>0.58019799999999999</v>
      </c>
      <c r="Z9" s="12">
        <v>0.19048200000000001</v>
      </c>
      <c r="AA9" s="12">
        <v>7.7926999999999996E-2</v>
      </c>
      <c r="AB9" s="12">
        <v>100.345</v>
      </c>
      <c r="AC9" s="12">
        <v>18.762599999999999</v>
      </c>
      <c r="AD9" s="12">
        <v>0.60867800000000005</v>
      </c>
      <c r="AE9" s="12">
        <v>0.17471700000000001</v>
      </c>
      <c r="AF9" s="12">
        <v>1.5709999999999998E-2</v>
      </c>
      <c r="AG9" s="12">
        <v>6.2839999999999997E-3</v>
      </c>
      <c r="AH9" s="12">
        <v>7.2385200000000003</v>
      </c>
      <c r="AI9" s="12">
        <v>2.1077699999999999</v>
      </c>
      <c r="AJ9" s="12">
        <v>5.4128999999999997E-2</v>
      </c>
      <c r="AK9" s="12">
        <v>4.7570499999999996</v>
      </c>
      <c r="AL9" s="12">
        <v>3.3315600000000001</v>
      </c>
      <c r="AM9" s="12">
        <v>1.5308999999999999</v>
      </c>
      <c r="AN9" s="12">
        <v>0.268237</v>
      </c>
      <c r="AO9" s="12">
        <v>61.143799999999999</v>
      </c>
      <c r="AP9" s="12">
        <v>100</v>
      </c>
      <c r="AQ9" s="12">
        <v>24</v>
      </c>
      <c r="AR9" s="12" t="s">
        <v>292</v>
      </c>
      <c r="AS9" s="12">
        <f t="shared" si="0"/>
        <v>62.839999999999996</v>
      </c>
      <c r="AT9" s="12">
        <f t="shared" si="1"/>
        <v>157.1</v>
      </c>
    </row>
    <row r="10" spans="1:46" x14ac:dyDescent="0.2">
      <c r="A10" s="12" t="s">
        <v>608</v>
      </c>
      <c r="B10" s="12">
        <v>23.967700000000001</v>
      </c>
      <c r="C10" s="12">
        <v>2.57199</v>
      </c>
      <c r="D10" s="12">
        <v>0.36107800000000001</v>
      </c>
      <c r="E10" s="12">
        <v>0.16774800000000001</v>
      </c>
      <c r="F10" s="12">
        <v>6.2005999999999999E-2</v>
      </c>
      <c r="G10" s="12">
        <v>8.8815200000000001</v>
      </c>
      <c r="H10" s="12">
        <v>5.4812000000000003</v>
      </c>
      <c r="I10" s="12">
        <v>0.14951999999999999</v>
      </c>
      <c r="J10" s="12">
        <v>5.3545499999999997</v>
      </c>
      <c r="K10" s="12">
        <v>6.1634500000000001</v>
      </c>
      <c r="L10" s="12">
        <v>1.60921</v>
      </c>
      <c r="M10" s="12">
        <v>0.48339399999999999</v>
      </c>
      <c r="N10" s="12">
        <v>44.640799999999999</v>
      </c>
      <c r="O10" s="12">
        <v>99.894199999999998</v>
      </c>
      <c r="P10" s="12">
        <v>51.275500000000001</v>
      </c>
      <c r="Q10" s="12">
        <v>0.60229999999999995</v>
      </c>
      <c r="R10" s="12">
        <v>16.781500000000001</v>
      </c>
      <c r="S10" s="12">
        <v>3.4742500000000001</v>
      </c>
      <c r="T10" s="12">
        <v>7.0515499999999998</v>
      </c>
      <c r="U10" s="12">
        <v>0.19306599999999999</v>
      </c>
      <c r="V10" s="12">
        <v>8.8794599999999999</v>
      </c>
      <c r="W10" s="12">
        <v>8.6239100000000004</v>
      </c>
      <c r="X10" s="12">
        <v>2.1691799999999999</v>
      </c>
      <c r="Y10" s="12">
        <v>0.58229299999999995</v>
      </c>
      <c r="Z10" s="12">
        <v>0.190882</v>
      </c>
      <c r="AA10" s="12">
        <v>7.0342000000000002E-2</v>
      </c>
      <c r="AB10" s="12">
        <v>99.894199999999998</v>
      </c>
      <c r="AC10" s="12">
        <v>18.687100000000001</v>
      </c>
      <c r="AD10" s="12">
        <v>0.61742600000000003</v>
      </c>
      <c r="AE10" s="12">
        <v>0.165071</v>
      </c>
      <c r="AF10" s="12">
        <v>1.5831000000000001E-2</v>
      </c>
      <c r="AG10" s="12">
        <v>5.7039999999999999E-3</v>
      </c>
      <c r="AH10" s="12">
        <v>7.2080700000000002</v>
      </c>
      <c r="AI10" s="12">
        <v>2.1492200000000001</v>
      </c>
      <c r="AJ10" s="12">
        <v>5.9597999999999998E-2</v>
      </c>
      <c r="AK10" s="12">
        <v>4.8242900000000004</v>
      </c>
      <c r="AL10" s="12">
        <v>3.3674599999999999</v>
      </c>
      <c r="AM10" s="12">
        <v>1.53278</v>
      </c>
      <c r="AN10" s="12">
        <v>0.27071200000000001</v>
      </c>
      <c r="AO10" s="12">
        <v>61.096699999999998</v>
      </c>
      <c r="AP10" s="12">
        <v>100</v>
      </c>
      <c r="AQ10" s="12">
        <v>24</v>
      </c>
      <c r="AR10" s="12" t="s">
        <v>292</v>
      </c>
      <c r="AS10" s="12">
        <f t="shared" si="0"/>
        <v>57.04</v>
      </c>
      <c r="AT10" s="12">
        <f t="shared" si="1"/>
        <v>158.31</v>
      </c>
    </row>
    <row r="11" spans="1:46" x14ac:dyDescent="0.2">
      <c r="A11" s="12" t="s">
        <v>607</v>
      </c>
      <c r="B11" s="12">
        <v>23.904800000000002</v>
      </c>
      <c r="C11" s="12">
        <v>2.4699</v>
      </c>
      <c r="D11" s="12">
        <v>0.35813200000000001</v>
      </c>
      <c r="E11" s="12">
        <v>0.167351</v>
      </c>
      <c r="F11" s="12">
        <v>6.6956000000000002E-2</v>
      </c>
      <c r="G11" s="12">
        <v>8.8482500000000002</v>
      </c>
      <c r="H11" s="12">
        <v>5.5303000000000004</v>
      </c>
      <c r="I11" s="12">
        <v>0.14076</v>
      </c>
      <c r="J11" s="12">
        <v>5.3409800000000001</v>
      </c>
      <c r="K11" s="12">
        <v>6.18987</v>
      </c>
      <c r="L11" s="12">
        <v>1.58894</v>
      </c>
      <c r="M11" s="12">
        <v>0.474246</v>
      </c>
      <c r="N11" s="12">
        <v>44.506599999999999</v>
      </c>
      <c r="O11" s="12">
        <v>99.587100000000007</v>
      </c>
      <c r="P11" s="12">
        <v>51.140999999999998</v>
      </c>
      <c r="Q11" s="12">
        <v>0.59738599999999997</v>
      </c>
      <c r="R11" s="12">
        <v>16.718599999999999</v>
      </c>
      <c r="S11" s="12">
        <v>3.3363499999999999</v>
      </c>
      <c r="T11" s="12">
        <v>7.1147200000000002</v>
      </c>
      <c r="U11" s="12">
        <v>0.181755</v>
      </c>
      <c r="V11" s="12">
        <v>8.8569499999999994</v>
      </c>
      <c r="W11" s="12">
        <v>8.6608800000000006</v>
      </c>
      <c r="X11" s="12">
        <v>2.1418499999999998</v>
      </c>
      <c r="Y11" s="12">
        <v>0.57127300000000003</v>
      </c>
      <c r="Z11" s="12">
        <v>0.19042999999999999</v>
      </c>
      <c r="AA11" s="12">
        <v>7.5956999999999997E-2</v>
      </c>
      <c r="AB11" s="12">
        <v>99.587100000000007</v>
      </c>
      <c r="AC11" s="12">
        <v>18.692599999999999</v>
      </c>
      <c r="AD11" s="12">
        <v>0.59465299999999999</v>
      </c>
      <c r="AE11" s="12">
        <v>0.16420299999999999</v>
      </c>
      <c r="AF11" s="12">
        <v>1.584E-2</v>
      </c>
      <c r="AG11" s="12">
        <v>6.1780000000000003E-3</v>
      </c>
      <c r="AH11" s="12">
        <v>7.2020600000000004</v>
      </c>
      <c r="AI11" s="12">
        <v>2.17482</v>
      </c>
      <c r="AJ11" s="12">
        <v>5.6270000000000001E-2</v>
      </c>
      <c r="AK11" s="12">
        <v>4.82613</v>
      </c>
      <c r="AL11" s="12">
        <v>3.3917799999999998</v>
      </c>
      <c r="AM11" s="12">
        <v>1.5179</v>
      </c>
      <c r="AN11" s="12">
        <v>0.26636599999999999</v>
      </c>
      <c r="AO11" s="12">
        <v>61.091200000000001</v>
      </c>
      <c r="AP11" s="12">
        <v>100</v>
      </c>
      <c r="AQ11" s="12">
        <v>24</v>
      </c>
      <c r="AR11" s="12" t="s">
        <v>292</v>
      </c>
      <c r="AS11" s="12">
        <f t="shared" si="0"/>
        <v>61.78</v>
      </c>
      <c r="AT11" s="12">
        <f t="shared" si="1"/>
        <v>158.4</v>
      </c>
    </row>
    <row r="12" spans="1:46" x14ac:dyDescent="0.2">
      <c r="A12" s="12" t="s">
        <v>607</v>
      </c>
      <c r="B12" s="12">
        <v>23.6645</v>
      </c>
      <c r="C12" s="12">
        <v>2.5370900000000001</v>
      </c>
      <c r="D12" s="12">
        <v>0.36796099999999998</v>
      </c>
      <c r="E12" s="12">
        <v>0.169651</v>
      </c>
      <c r="F12" s="12">
        <v>6.9736999999999993E-2</v>
      </c>
      <c r="G12" s="12">
        <v>8.8871599999999997</v>
      </c>
      <c r="H12" s="12">
        <v>5.5591999999999997</v>
      </c>
      <c r="I12" s="12">
        <v>0.132045</v>
      </c>
      <c r="J12" s="12">
        <v>5.4081299999999999</v>
      </c>
      <c r="K12" s="12">
        <v>6.1758300000000004</v>
      </c>
      <c r="L12" s="12">
        <v>1.5467299999999999</v>
      </c>
      <c r="M12" s="12">
        <v>0.47618199999999999</v>
      </c>
      <c r="N12" s="12">
        <v>44.328299999999999</v>
      </c>
      <c r="O12" s="12">
        <v>99.322599999999994</v>
      </c>
      <c r="P12" s="12">
        <v>50.626899999999999</v>
      </c>
      <c r="Q12" s="12">
        <v>0.61377999999999999</v>
      </c>
      <c r="R12" s="12">
        <v>16.792100000000001</v>
      </c>
      <c r="S12" s="12">
        <v>3.4271099999999999</v>
      </c>
      <c r="T12" s="12">
        <v>7.1519000000000004</v>
      </c>
      <c r="U12" s="12">
        <v>0.17050199999999999</v>
      </c>
      <c r="V12" s="12">
        <v>8.9682999999999993</v>
      </c>
      <c r="W12" s="12">
        <v>8.6412399999999998</v>
      </c>
      <c r="X12" s="12">
        <v>2.0849600000000001</v>
      </c>
      <c r="Y12" s="12">
        <v>0.57360500000000003</v>
      </c>
      <c r="Z12" s="12">
        <v>0.193047</v>
      </c>
      <c r="AA12" s="12">
        <v>7.9113000000000003E-2</v>
      </c>
      <c r="AB12" s="12">
        <v>99.322599999999994</v>
      </c>
      <c r="AC12" s="12">
        <v>18.571200000000001</v>
      </c>
      <c r="AD12" s="12">
        <v>0.61302599999999996</v>
      </c>
      <c r="AE12" s="12">
        <v>0.16931599999999999</v>
      </c>
      <c r="AF12" s="12">
        <v>1.6115000000000001E-2</v>
      </c>
      <c r="AG12" s="12">
        <v>6.4580000000000002E-3</v>
      </c>
      <c r="AH12" s="12">
        <v>7.2597399999999999</v>
      </c>
      <c r="AI12" s="12">
        <v>2.1940400000000002</v>
      </c>
      <c r="AJ12" s="12">
        <v>5.2976000000000002E-2</v>
      </c>
      <c r="AK12" s="12">
        <v>4.9043700000000001</v>
      </c>
      <c r="AL12" s="12">
        <v>3.3962500000000002</v>
      </c>
      <c r="AM12" s="12">
        <v>1.48289</v>
      </c>
      <c r="AN12" s="12">
        <v>0.26841500000000001</v>
      </c>
      <c r="AO12" s="12">
        <v>61.065199999999997</v>
      </c>
      <c r="AP12" s="12">
        <v>100</v>
      </c>
      <c r="AQ12" s="12">
        <v>24</v>
      </c>
      <c r="AR12" s="12" t="s">
        <v>292</v>
      </c>
      <c r="AS12" s="12">
        <f t="shared" si="0"/>
        <v>64.58</v>
      </c>
      <c r="AT12" s="12">
        <f t="shared" si="1"/>
        <v>161.15</v>
      </c>
    </row>
    <row r="13" spans="1:46" x14ac:dyDescent="0.2">
      <c r="A13" s="12" t="s">
        <v>606</v>
      </c>
      <c r="B13" s="12">
        <v>23.592400000000001</v>
      </c>
      <c r="C13" s="12">
        <v>2.5621900000000002</v>
      </c>
      <c r="D13" s="12">
        <v>0.35463299999999998</v>
      </c>
      <c r="E13" s="12">
        <v>0.172316</v>
      </c>
      <c r="F13" s="12">
        <v>6.0718000000000001E-2</v>
      </c>
      <c r="G13" s="12">
        <v>8.8087800000000005</v>
      </c>
      <c r="H13" s="12">
        <v>5.4173200000000001</v>
      </c>
      <c r="I13" s="12">
        <v>0.13385</v>
      </c>
      <c r="J13" s="12">
        <v>5.2751200000000003</v>
      </c>
      <c r="K13" s="12">
        <v>6.1112799999999998</v>
      </c>
      <c r="L13" s="12">
        <v>1.69655</v>
      </c>
      <c r="M13" s="12">
        <v>0.54447000000000001</v>
      </c>
      <c r="N13" s="12">
        <v>44.088099999999997</v>
      </c>
      <c r="O13" s="12">
        <v>98.817800000000005</v>
      </c>
      <c r="P13" s="12">
        <v>50.4726</v>
      </c>
      <c r="Q13" s="12">
        <v>0.59154799999999996</v>
      </c>
      <c r="R13" s="12">
        <v>16.643999999999998</v>
      </c>
      <c r="S13" s="12">
        <v>3.4610099999999999</v>
      </c>
      <c r="T13" s="12">
        <v>6.96936</v>
      </c>
      <c r="U13" s="12">
        <v>0.17283200000000001</v>
      </c>
      <c r="V13" s="12">
        <v>8.7477300000000007</v>
      </c>
      <c r="W13" s="12">
        <v>8.55091</v>
      </c>
      <c r="X13" s="12">
        <v>2.2869100000000002</v>
      </c>
      <c r="Y13" s="12">
        <v>0.65586500000000003</v>
      </c>
      <c r="Z13" s="12">
        <v>0.19608</v>
      </c>
      <c r="AA13" s="12">
        <v>6.8880999999999998E-2</v>
      </c>
      <c r="AB13" s="12">
        <v>98.817800000000005</v>
      </c>
      <c r="AC13" s="12">
        <v>18.604199999999999</v>
      </c>
      <c r="AD13" s="12">
        <v>0.622085</v>
      </c>
      <c r="AE13" s="12">
        <v>0.16397300000000001</v>
      </c>
      <c r="AF13" s="12">
        <v>1.6447E-2</v>
      </c>
      <c r="AG13" s="12">
        <v>5.6499999999999996E-3</v>
      </c>
      <c r="AH13" s="12">
        <v>7.2305200000000003</v>
      </c>
      <c r="AI13" s="12">
        <v>2.14839</v>
      </c>
      <c r="AJ13" s="12">
        <v>5.3960000000000001E-2</v>
      </c>
      <c r="AK13" s="12">
        <v>4.8068999999999997</v>
      </c>
      <c r="AL13" s="12">
        <v>3.3770099999999998</v>
      </c>
      <c r="AM13" s="12">
        <v>1.63439</v>
      </c>
      <c r="AN13" s="12">
        <v>0.308392</v>
      </c>
      <c r="AO13" s="12">
        <v>61.028100000000002</v>
      </c>
      <c r="AP13" s="12">
        <v>100</v>
      </c>
      <c r="AQ13" s="12">
        <v>24</v>
      </c>
      <c r="AR13" s="12" t="s">
        <v>292</v>
      </c>
      <c r="AS13" s="12">
        <f t="shared" si="0"/>
        <v>56.499999999999993</v>
      </c>
      <c r="AT13" s="12">
        <f t="shared" si="1"/>
        <v>164.47</v>
      </c>
    </row>
    <row r="14" spans="1:46" x14ac:dyDescent="0.2">
      <c r="A14" s="12" t="s">
        <v>606</v>
      </c>
      <c r="B14" s="12">
        <v>24.0168</v>
      </c>
      <c r="C14" s="12">
        <v>2.5206499999999998</v>
      </c>
      <c r="D14" s="12">
        <v>0.366535</v>
      </c>
      <c r="E14" s="12">
        <v>0.173432</v>
      </c>
      <c r="F14" s="12">
        <v>6.6386000000000001E-2</v>
      </c>
      <c r="G14" s="12">
        <v>8.8528500000000001</v>
      </c>
      <c r="H14" s="12">
        <v>5.3693499999999998</v>
      </c>
      <c r="I14" s="12">
        <v>0.13398299999999999</v>
      </c>
      <c r="J14" s="12">
        <v>5.2788500000000003</v>
      </c>
      <c r="K14" s="12">
        <v>6.1368900000000002</v>
      </c>
      <c r="L14" s="12">
        <v>1.6081799999999999</v>
      </c>
      <c r="M14" s="12">
        <v>0.49509900000000001</v>
      </c>
      <c r="N14" s="12">
        <v>44.563299999999998</v>
      </c>
      <c r="O14" s="12">
        <v>99.5822</v>
      </c>
      <c r="P14" s="12">
        <v>51.380499999999998</v>
      </c>
      <c r="Q14" s="12">
        <v>0.61140099999999997</v>
      </c>
      <c r="R14" s="12">
        <v>16.7273</v>
      </c>
      <c r="S14" s="12">
        <v>3.40489</v>
      </c>
      <c r="T14" s="12">
        <v>6.9076599999999999</v>
      </c>
      <c r="U14" s="12">
        <v>0.17300399999999999</v>
      </c>
      <c r="V14" s="12">
        <v>8.7539200000000008</v>
      </c>
      <c r="W14" s="12">
        <v>8.5867500000000003</v>
      </c>
      <c r="X14" s="12">
        <v>2.1677900000000001</v>
      </c>
      <c r="Y14" s="12">
        <v>0.59639200000000003</v>
      </c>
      <c r="Z14" s="12">
        <v>0.197349</v>
      </c>
      <c r="AA14" s="12">
        <v>7.5311000000000003E-2</v>
      </c>
      <c r="AB14" s="12">
        <v>99.5822</v>
      </c>
      <c r="AC14" s="12">
        <v>18.768000000000001</v>
      </c>
      <c r="AD14" s="12">
        <v>0.60647899999999999</v>
      </c>
      <c r="AE14" s="12">
        <v>0.16794799999999999</v>
      </c>
      <c r="AF14" s="12">
        <v>1.6403999999999998E-2</v>
      </c>
      <c r="AG14" s="12">
        <v>6.1209999999999997E-3</v>
      </c>
      <c r="AH14" s="12">
        <v>7.2011599999999998</v>
      </c>
      <c r="AI14" s="12">
        <v>2.11016</v>
      </c>
      <c r="AJ14" s="12">
        <v>5.3526999999999998E-2</v>
      </c>
      <c r="AK14" s="12">
        <v>4.7669199999999998</v>
      </c>
      <c r="AL14" s="12">
        <v>3.3605800000000001</v>
      </c>
      <c r="AM14" s="12">
        <v>1.53529</v>
      </c>
      <c r="AN14" s="12">
        <v>0.27789900000000001</v>
      </c>
      <c r="AO14" s="12">
        <v>61.1295</v>
      </c>
      <c r="AP14" s="12">
        <v>100</v>
      </c>
      <c r="AQ14" s="12">
        <v>24</v>
      </c>
      <c r="AR14" s="12" t="s">
        <v>292</v>
      </c>
      <c r="AS14" s="12">
        <f t="shared" si="0"/>
        <v>61.209999999999994</v>
      </c>
      <c r="AT14" s="12">
        <f t="shared" si="1"/>
        <v>164.04</v>
      </c>
    </row>
    <row r="15" spans="1:46" x14ac:dyDescent="0.2">
      <c r="A15" s="12" t="s">
        <v>605</v>
      </c>
      <c r="B15" s="12">
        <v>23.9251</v>
      </c>
      <c r="C15" s="12">
        <v>2.5436100000000001</v>
      </c>
      <c r="D15" s="12">
        <v>0.34028599999999998</v>
      </c>
      <c r="E15" s="12">
        <v>0.17469699999999999</v>
      </c>
      <c r="F15" s="12">
        <v>7.1879999999999999E-2</v>
      </c>
      <c r="G15" s="12">
        <v>8.9113699999999998</v>
      </c>
      <c r="H15" s="12">
        <v>5.5547199999999997</v>
      </c>
      <c r="I15" s="12">
        <v>0.13145899999999999</v>
      </c>
      <c r="J15" s="12">
        <v>5.3951799999999999</v>
      </c>
      <c r="K15" s="12">
        <v>6.1793699999999996</v>
      </c>
      <c r="L15" s="12">
        <v>1.5942000000000001</v>
      </c>
      <c r="M15" s="12">
        <v>0.48795500000000003</v>
      </c>
      <c r="N15" s="12">
        <v>44.6419</v>
      </c>
      <c r="O15" s="12">
        <v>99.951800000000006</v>
      </c>
      <c r="P15" s="12">
        <v>51.184399999999997</v>
      </c>
      <c r="Q15" s="12">
        <v>0.56761700000000004</v>
      </c>
      <c r="R15" s="12">
        <v>16.837900000000001</v>
      </c>
      <c r="S15" s="12">
        <v>3.4359099999999998</v>
      </c>
      <c r="T15" s="12">
        <v>7.1461300000000003</v>
      </c>
      <c r="U15" s="12">
        <v>0.16974500000000001</v>
      </c>
      <c r="V15" s="12">
        <v>8.9468300000000003</v>
      </c>
      <c r="W15" s="12">
        <v>8.6461900000000007</v>
      </c>
      <c r="X15" s="12">
        <v>2.1489400000000001</v>
      </c>
      <c r="Y15" s="12">
        <v>0.58778699999999995</v>
      </c>
      <c r="Z15" s="12">
        <v>0.19878899999999999</v>
      </c>
      <c r="AA15" s="12">
        <v>8.1544000000000005E-2</v>
      </c>
      <c r="AB15" s="12">
        <v>99.951800000000006</v>
      </c>
      <c r="AC15" s="12">
        <v>18.6478</v>
      </c>
      <c r="AD15" s="12">
        <v>0.61041199999999995</v>
      </c>
      <c r="AE15" s="12">
        <v>0.15551499999999999</v>
      </c>
      <c r="AF15" s="12">
        <v>1.6480999999999999E-2</v>
      </c>
      <c r="AG15" s="12">
        <v>6.6109999999999997E-3</v>
      </c>
      <c r="AH15" s="12">
        <v>7.2299100000000003</v>
      </c>
      <c r="AI15" s="12">
        <v>2.17733</v>
      </c>
      <c r="AJ15" s="12">
        <v>5.2381999999999998E-2</v>
      </c>
      <c r="AK15" s="12">
        <v>4.8592899999999997</v>
      </c>
      <c r="AL15" s="12">
        <v>3.3750399999999998</v>
      </c>
      <c r="AM15" s="12">
        <v>1.5179800000000001</v>
      </c>
      <c r="AN15" s="12">
        <v>0.27317599999999997</v>
      </c>
      <c r="AO15" s="12">
        <v>61.078099999999999</v>
      </c>
      <c r="AP15" s="12">
        <v>100</v>
      </c>
      <c r="AQ15" s="12">
        <v>24</v>
      </c>
      <c r="AR15" s="12" t="s">
        <v>292</v>
      </c>
      <c r="AS15" s="12">
        <f t="shared" si="0"/>
        <v>66.11</v>
      </c>
      <c r="AT15" s="12">
        <f t="shared" si="1"/>
        <v>164.81</v>
      </c>
    </row>
    <row r="16" spans="1:46" x14ac:dyDescent="0.2">
      <c r="A16" s="12" t="s">
        <v>604</v>
      </c>
      <c r="B16" s="12">
        <v>23.8535</v>
      </c>
      <c r="C16" s="12">
        <v>2.54501</v>
      </c>
      <c r="D16" s="12">
        <v>0.36751099999999998</v>
      </c>
      <c r="E16" s="12">
        <v>0.16526299999999999</v>
      </c>
      <c r="F16" s="12">
        <v>6.7438999999999999E-2</v>
      </c>
      <c r="G16" s="12">
        <v>8.9113199999999999</v>
      </c>
      <c r="H16" s="12">
        <v>5.5637600000000003</v>
      </c>
      <c r="I16" s="12">
        <v>0.14491799999999999</v>
      </c>
      <c r="J16" s="12">
        <v>5.4294200000000004</v>
      </c>
      <c r="K16" s="12">
        <v>6.1719200000000001</v>
      </c>
      <c r="L16" s="12">
        <v>1.57823</v>
      </c>
      <c r="M16" s="12">
        <v>0.47741099999999997</v>
      </c>
      <c r="N16" s="12">
        <v>44.595399999999998</v>
      </c>
      <c r="O16" s="12">
        <v>99.871099999999998</v>
      </c>
      <c r="P16" s="12">
        <v>51.031199999999998</v>
      </c>
      <c r="Q16" s="12">
        <v>0.61302999999999996</v>
      </c>
      <c r="R16" s="12">
        <v>16.837800000000001</v>
      </c>
      <c r="S16" s="12">
        <v>3.4378000000000002</v>
      </c>
      <c r="T16" s="12">
        <v>7.1577599999999997</v>
      </c>
      <c r="U16" s="12">
        <v>0.18712400000000001</v>
      </c>
      <c r="V16" s="12">
        <v>9.0036100000000001</v>
      </c>
      <c r="W16" s="12">
        <v>8.6357599999999994</v>
      </c>
      <c r="X16" s="12">
        <v>2.1274099999999998</v>
      </c>
      <c r="Y16" s="12">
        <v>0.57508599999999999</v>
      </c>
      <c r="Z16" s="12">
        <v>0.188054</v>
      </c>
      <c r="AA16" s="12">
        <v>7.6505000000000004E-2</v>
      </c>
      <c r="AB16" s="12">
        <v>99.871099999999998</v>
      </c>
      <c r="AC16" s="12">
        <v>18.609300000000001</v>
      </c>
      <c r="AD16" s="12">
        <v>0.61131899999999995</v>
      </c>
      <c r="AE16" s="12">
        <v>0.16811400000000001</v>
      </c>
      <c r="AF16" s="12">
        <v>1.5606E-2</v>
      </c>
      <c r="AG16" s="12">
        <v>6.208E-3</v>
      </c>
      <c r="AH16" s="12">
        <v>7.2366400000000004</v>
      </c>
      <c r="AI16" s="12">
        <v>2.1829200000000002</v>
      </c>
      <c r="AJ16" s="12">
        <v>5.7799000000000003E-2</v>
      </c>
      <c r="AK16" s="12">
        <v>4.8947099999999999</v>
      </c>
      <c r="AL16" s="12">
        <v>3.3741300000000001</v>
      </c>
      <c r="AM16" s="12">
        <v>1.5041800000000001</v>
      </c>
      <c r="AN16" s="12">
        <v>0.26752399999999998</v>
      </c>
      <c r="AO16" s="12">
        <v>61.0715</v>
      </c>
      <c r="AP16" s="12">
        <v>100</v>
      </c>
      <c r="AQ16" s="12">
        <v>24</v>
      </c>
      <c r="AR16" s="12" t="s">
        <v>292</v>
      </c>
      <c r="AS16" s="12">
        <f t="shared" si="0"/>
        <v>62.08</v>
      </c>
      <c r="AT16" s="12">
        <f t="shared" si="1"/>
        <v>156.06</v>
      </c>
    </row>
    <row r="17" spans="1:47" x14ac:dyDescent="0.2">
      <c r="A17" s="12" t="s">
        <v>604</v>
      </c>
      <c r="B17" s="12">
        <v>23.869499999999999</v>
      </c>
      <c r="C17" s="12">
        <v>2.5302500000000001</v>
      </c>
      <c r="D17" s="12">
        <v>0.36549100000000001</v>
      </c>
      <c r="E17" s="12">
        <v>0.18145500000000001</v>
      </c>
      <c r="F17" s="12">
        <v>6.5571000000000004E-2</v>
      </c>
      <c r="G17" s="12">
        <v>8.9206199999999995</v>
      </c>
      <c r="H17" s="12">
        <v>5.6027800000000001</v>
      </c>
      <c r="I17" s="12">
        <v>0.13899500000000001</v>
      </c>
      <c r="J17" s="12">
        <v>5.3825399999999997</v>
      </c>
      <c r="K17" s="12">
        <v>6.2159700000000004</v>
      </c>
      <c r="L17" s="12">
        <v>1.6065700000000001</v>
      </c>
      <c r="M17" s="12">
        <v>0.48613099999999998</v>
      </c>
      <c r="N17" s="12">
        <v>44.625100000000003</v>
      </c>
      <c r="O17" s="12">
        <v>99.991</v>
      </c>
      <c r="P17" s="12">
        <v>51.065300000000001</v>
      </c>
      <c r="Q17" s="12">
        <v>0.60966100000000001</v>
      </c>
      <c r="R17" s="12">
        <v>16.855399999999999</v>
      </c>
      <c r="S17" s="12">
        <v>3.4178600000000001</v>
      </c>
      <c r="T17" s="12">
        <v>7.2079599999999999</v>
      </c>
      <c r="U17" s="12">
        <v>0.179476</v>
      </c>
      <c r="V17" s="12">
        <v>8.9258699999999997</v>
      </c>
      <c r="W17" s="12">
        <v>8.6974</v>
      </c>
      <c r="X17" s="12">
        <v>2.1656200000000001</v>
      </c>
      <c r="Y17" s="12">
        <v>0.58559000000000005</v>
      </c>
      <c r="Z17" s="12">
        <v>0.206479</v>
      </c>
      <c r="AA17" s="12">
        <v>7.4385999999999994E-2</v>
      </c>
      <c r="AB17" s="12">
        <v>99.991</v>
      </c>
      <c r="AC17" s="12">
        <v>18.606100000000001</v>
      </c>
      <c r="AD17" s="12">
        <v>0.60726199999999997</v>
      </c>
      <c r="AE17" s="12">
        <v>0.167049</v>
      </c>
      <c r="AF17" s="12">
        <v>1.712E-2</v>
      </c>
      <c r="AG17" s="12">
        <v>6.0309999999999999E-3</v>
      </c>
      <c r="AH17" s="12">
        <v>7.2380899999999997</v>
      </c>
      <c r="AI17" s="12">
        <v>2.19638</v>
      </c>
      <c r="AJ17" s="12">
        <v>5.5390000000000002E-2</v>
      </c>
      <c r="AK17" s="12">
        <v>4.8483499999999999</v>
      </c>
      <c r="AL17" s="12">
        <v>3.3953500000000001</v>
      </c>
      <c r="AM17" s="12">
        <v>1.5299</v>
      </c>
      <c r="AN17" s="12">
        <v>0.27217999999999998</v>
      </c>
      <c r="AO17" s="12">
        <v>61.0608</v>
      </c>
      <c r="AP17" s="12">
        <v>100</v>
      </c>
      <c r="AQ17" s="12">
        <v>24</v>
      </c>
      <c r="AR17" s="12" t="s">
        <v>292</v>
      </c>
      <c r="AS17" s="12">
        <f t="shared" si="0"/>
        <v>60.31</v>
      </c>
      <c r="AT17" s="12">
        <f t="shared" si="1"/>
        <v>171.2</v>
      </c>
    </row>
    <row r="18" spans="1:47" x14ac:dyDescent="0.2">
      <c r="A18" s="12" t="s">
        <v>603</v>
      </c>
      <c r="B18" s="12">
        <v>23.776800000000001</v>
      </c>
      <c r="C18" s="12">
        <v>2.5827499999999999</v>
      </c>
      <c r="D18" s="12">
        <v>0.34610800000000003</v>
      </c>
      <c r="E18" s="12">
        <v>0.172515</v>
      </c>
      <c r="F18" s="12">
        <v>6.5965999999999997E-2</v>
      </c>
      <c r="G18" s="12">
        <v>8.8550199999999997</v>
      </c>
      <c r="H18" s="12">
        <v>5.4881700000000002</v>
      </c>
      <c r="I18" s="12">
        <v>0.137765</v>
      </c>
      <c r="J18" s="12">
        <v>5.3223500000000001</v>
      </c>
      <c r="K18" s="12">
        <v>6.1168899999999997</v>
      </c>
      <c r="L18" s="12">
        <v>1.6079399999999999</v>
      </c>
      <c r="M18" s="12">
        <v>0.471387</v>
      </c>
      <c r="N18" s="12">
        <v>44.3506</v>
      </c>
      <c r="O18" s="12">
        <v>99.294399999999996</v>
      </c>
      <c r="P18" s="12">
        <v>50.867199999999997</v>
      </c>
      <c r="Q18" s="12">
        <v>0.57732799999999995</v>
      </c>
      <c r="R18" s="12">
        <v>16.731400000000001</v>
      </c>
      <c r="S18" s="12">
        <v>3.4887899999999998</v>
      </c>
      <c r="T18" s="12">
        <v>7.0605099999999998</v>
      </c>
      <c r="U18" s="12">
        <v>0.17788799999999999</v>
      </c>
      <c r="V18" s="12">
        <v>8.82606</v>
      </c>
      <c r="W18" s="12">
        <v>8.5587700000000009</v>
      </c>
      <c r="X18" s="12">
        <v>2.1674699999999998</v>
      </c>
      <c r="Y18" s="12">
        <v>0.56782999999999995</v>
      </c>
      <c r="Z18" s="12">
        <v>0.19630700000000001</v>
      </c>
      <c r="AA18" s="12">
        <v>7.4833999999999998E-2</v>
      </c>
      <c r="AB18" s="12">
        <v>99.294399999999996</v>
      </c>
      <c r="AC18" s="12">
        <v>18.6568</v>
      </c>
      <c r="AD18" s="12">
        <v>0.62397400000000003</v>
      </c>
      <c r="AE18" s="12">
        <v>0.15923899999999999</v>
      </c>
      <c r="AF18" s="12">
        <v>1.6385E-2</v>
      </c>
      <c r="AG18" s="12">
        <v>6.1069999999999996E-3</v>
      </c>
      <c r="AH18" s="12">
        <v>7.2325100000000004</v>
      </c>
      <c r="AI18" s="12">
        <v>2.1657099999999998</v>
      </c>
      <c r="AJ18" s="12">
        <v>5.5264000000000001E-2</v>
      </c>
      <c r="AK18" s="12">
        <v>4.8259299999999996</v>
      </c>
      <c r="AL18" s="12">
        <v>3.3633899999999999</v>
      </c>
      <c r="AM18" s="12">
        <v>1.5413600000000001</v>
      </c>
      <c r="AN18" s="12">
        <v>0.26567600000000002</v>
      </c>
      <c r="AO18" s="12">
        <v>61.087600000000002</v>
      </c>
      <c r="AP18" s="12">
        <v>100</v>
      </c>
      <c r="AQ18" s="12">
        <v>24</v>
      </c>
      <c r="AR18" s="12" t="s">
        <v>292</v>
      </c>
      <c r="AS18" s="12">
        <f t="shared" si="0"/>
        <v>61.069999999999993</v>
      </c>
      <c r="AT18" s="12">
        <f t="shared" si="1"/>
        <v>163.85</v>
      </c>
    </row>
    <row r="19" spans="1:47" x14ac:dyDescent="0.2">
      <c r="A19" s="12" t="s">
        <v>603</v>
      </c>
      <c r="B19" s="12">
        <v>23.987500000000001</v>
      </c>
      <c r="C19" s="12">
        <v>2.5701499999999999</v>
      </c>
      <c r="D19" s="12">
        <v>0.36907400000000001</v>
      </c>
      <c r="E19" s="12">
        <v>0.168603</v>
      </c>
      <c r="F19" s="12">
        <v>7.1594000000000005E-2</v>
      </c>
      <c r="G19" s="12">
        <v>8.9017300000000006</v>
      </c>
      <c r="H19" s="12">
        <v>5.4793900000000004</v>
      </c>
      <c r="I19" s="12">
        <v>0.14072499999999999</v>
      </c>
      <c r="J19" s="12">
        <v>5.3137499999999998</v>
      </c>
      <c r="K19" s="12">
        <v>6.1555499999999999</v>
      </c>
      <c r="L19" s="12">
        <v>1.5926499999999999</v>
      </c>
      <c r="M19" s="12">
        <v>0.49029699999999998</v>
      </c>
      <c r="N19" s="12">
        <v>44.65</v>
      </c>
      <c r="O19" s="12">
        <v>99.891000000000005</v>
      </c>
      <c r="P19" s="12">
        <v>51.317799999999998</v>
      </c>
      <c r="Q19" s="12">
        <v>0.61563699999999999</v>
      </c>
      <c r="R19" s="12">
        <v>16.819700000000001</v>
      </c>
      <c r="S19" s="12">
        <v>3.4717600000000002</v>
      </c>
      <c r="T19" s="12">
        <v>7.04922</v>
      </c>
      <c r="U19" s="12">
        <v>0.18170900000000001</v>
      </c>
      <c r="V19" s="12">
        <v>8.8117999999999999</v>
      </c>
      <c r="W19" s="12">
        <v>8.6128499999999999</v>
      </c>
      <c r="X19" s="12">
        <v>2.1468600000000002</v>
      </c>
      <c r="Y19" s="12">
        <v>0.59060800000000002</v>
      </c>
      <c r="Z19" s="12">
        <v>0.191854</v>
      </c>
      <c r="AA19" s="12">
        <v>8.1219E-2</v>
      </c>
      <c r="AB19" s="12">
        <v>99.891000000000005</v>
      </c>
      <c r="AC19" s="12">
        <v>18.7042</v>
      </c>
      <c r="AD19" s="12">
        <v>0.61703799999999998</v>
      </c>
      <c r="AE19" s="12">
        <v>0.168741</v>
      </c>
      <c r="AF19" s="12">
        <v>1.5913E-2</v>
      </c>
      <c r="AG19" s="12">
        <v>6.587E-3</v>
      </c>
      <c r="AH19" s="12">
        <v>7.2251000000000003</v>
      </c>
      <c r="AI19" s="12">
        <v>2.1486999999999998</v>
      </c>
      <c r="AJ19" s="12">
        <v>5.6097000000000001E-2</v>
      </c>
      <c r="AK19" s="12">
        <v>4.7879500000000004</v>
      </c>
      <c r="AL19" s="12">
        <v>3.3634300000000001</v>
      </c>
      <c r="AM19" s="12">
        <v>1.5171399999999999</v>
      </c>
      <c r="AN19" s="12">
        <v>0.27460200000000001</v>
      </c>
      <c r="AO19" s="12">
        <v>61.114600000000003</v>
      </c>
      <c r="AP19" s="12">
        <v>100</v>
      </c>
      <c r="AQ19" s="12">
        <v>24</v>
      </c>
      <c r="AR19" s="12" t="s">
        <v>292</v>
      </c>
      <c r="AS19" s="12">
        <f t="shared" si="0"/>
        <v>65.87</v>
      </c>
      <c r="AT19" s="12">
        <f t="shared" si="1"/>
        <v>159.13</v>
      </c>
    </row>
    <row r="20" spans="1:47" x14ac:dyDescent="0.2">
      <c r="A20" s="12" t="s">
        <v>602</v>
      </c>
      <c r="B20" s="12">
        <f t="shared" ref="B20:AQ20" si="2">AVERAGE(B2:B19)</f>
        <v>23.907511111111106</v>
      </c>
      <c r="C20" s="12">
        <f t="shared" si="2"/>
        <v>2.5542044444444438</v>
      </c>
      <c r="D20" s="12">
        <f t="shared" si="2"/>
        <v>0.36331922222222229</v>
      </c>
      <c r="E20" s="12">
        <f t="shared" si="2"/>
        <v>0.17069611111111113</v>
      </c>
      <c r="F20" s="12">
        <f t="shared" si="2"/>
        <v>6.7646333333333336E-2</v>
      </c>
      <c r="G20" s="12">
        <f t="shared" si="2"/>
        <v>8.8893527777777788</v>
      </c>
      <c r="H20" s="12">
        <f t="shared" si="2"/>
        <v>5.4802116666666656</v>
      </c>
      <c r="I20" s="12">
        <f t="shared" si="2"/>
        <v>0.13621055555555556</v>
      </c>
      <c r="J20" s="12">
        <f t="shared" si="2"/>
        <v>5.3268905555555568</v>
      </c>
      <c r="K20" s="12">
        <f t="shared" si="2"/>
        <v>6.1457705555555551</v>
      </c>
      <c r="L20" s="12">
        <f t="shared" si="2"/>
        <v>1.6153144444444445</v>
      </c>
      <c r="M20" s="12">
        <f t="shared" si="2"/>
        <v>0.49046022222222213</v>
      </c>
      <c r="N20" s="12">
        <f t="shared" si="2"/>
        <v>44.549755555555549</v>
      </c>
      <c r="O20" s="12">
        <f t="shared" si="2"/>
        <v>99.697333333333347</v>
      </c>
      <c r="P20" s="12">
        <f t="shared" si="2"/>
        <v>51.146716666666663</v>
      </c>
      <c r="Q20" s="12">
        <f t="shared" si="2"/>
        <v>0.60603783333333328</v>
      </c>
      <c r="R20" s="12">
        <f t="shared" si="2"/>
        <v>16.796272222222221</v>
      </c>
      <c r="S20" s="12">
        <f t="shared" si="2"/>
        <v>3.4502216666666672</v>
      </c>
      <c r="T20" s="12">
        <f t="shared" si="2"/>
        <v>7.0502772222222223</v>
      </c>
      <c r="U20" s="12">
        <f t="shared" si="2"/>
        <v>0.17588033333333333</v>
      </c>
      <c r="V20" s="12">
        <f t="shared" si="2"/>
        <v>8.8335866666666689</v>
      </c>
      <c r="W20" s="12">
        <f t="shared" si="2"/>
        <v>8.59917388888889</v>
      </c>
      <c r="X20" s="12">
        <f t="shared" si="2"/>
        <v>2.1774077777777774</v>
      </c>
      <c r="Y20" s="12">
        <f t="shared" si="2"/>
        <v>0.59080500000000002</v>
      </c>
      <c r="Z20" s="12">
        <f t="shared" si="2"/>
        <v>0.19423644444444446</v>
      </c>
      <c r="AA20" s="12">
        <f t="shared" si="2"/>
        <v>7.6740555555555548E-2</v>
      </c>
      <c r="AB20" s="12">
        <f t="shared" si="2"/>
        <v>99.697333333333347</v>
      </c>
      <c r="AC20" s="12">
        <f t="shared" si="2"/>
        <v>18.677088888888889</v>
      </c>
      <c r="AD20" s="12">
        <f t="shared" si="2"/>
        <v>0.61437433333333347</v>
      </c>
      <c r="AE20" s="12">
        <f t="shared" si="2"/>
        <v>0.16641505555555555</v>
      </c>
      <c r="AF20" s="12">
        <f t="shared" si="2"/>
        <v>1.6141166666666665E-2</v>
      </c>
      <c r="AG20" s="12">
        <f t="shared" si="2"/>
        <v>6.2354444444444445E-3</v>
      </c>
      <c r="AH20" s="12">
        <f t="shared" si="2"/>
        <v>7.2287494444444444</v>
      </c>
      <c r="AI20" s="12">
        <f t="shared" si="2"/>
        <v>2.1531199999999995</v>
      </c>
      <c r="AJ20" s="12">
        <f t="shared" si="2"/>
        <v>5.4398777777777782E-2</v>
      </c>
      <c r="AK20" s="12">
        <f t="shared" si="2"/>
        <v>4.8089444444444442</v>
      </c>
      <c r="AL20" s="12">
        <f t="shared" si="2"/>
        <v>3.3645100000000001</v>
      </c>
      <c r="AM20" s="12">
        <f t="shared" si="2"/>
        <v>1.5416972222222227</v>
      </c>
      <c r="AN20" s="12">
        <f t="shared" si="2"/>
        <v>0.27522905555555549</v>
      </c>
      <c r="AO20" s="12">
        <f t="shared" si="2"/>
        <v>61.093088888888893</v>
      </c>
      <c r="AP20" s="12">
        <f t="shared" si="2"/>
        <v>100</v>
      </c>
      <c r="AQ20" s="12">
        <f t="shared" si="2"/>
        <v>24</v>
      </c>
      <c r="AS20" s="12">
        <f t="shared" si="0"/>
        <v>62.354444444444447</v>
      </c>
      <c r="AT20" s="12">
        <f t="shared" si="1"/>
        <v>161.41166666666666</v>
      </c>
    </row>
    <row r="21" spans="1:47" x14ac:dyDescent="0.2">
      <c r="A21" s="12" t="s">
        <v>502</v>
      </c>
      <c r="B21" s="12">
        <f t="shared" ref="B21:AP21" si="3">STDEV(B2:B19)</f>
        <v>0.14331197515288865</v>
      </c>
      <c r="C21" s="12">
        <f t="shared" si="3"/>
        <v>4.0473754781880443E-2</v>
      </c>
      <c r="D21" s="12">
        <f t="shared" si="3"/>
        <v>1.4580249697513079E-2</v>
      </c>
      <c r="E21" s="12">
        <f t="shared" si="3"/>
        <v>3.8928304217895828E-3</v>
      </c>
      <c r="F21" s="12">
        <f t="shared" si="3"/>
        <v>3.303305421223166E-3</v>
      </c>
      <c r="G21" s="12">
        <f t="shared" si="3"/>
        <v>4.4225961607017153E-2</v>
      </c>
      <c r="H21" s="12">
        <f t="shared" si="3"/>
        <v>7.3580736709453323E-2</v>
      </c>
      <c r="I21" s="12">
        <f t="shared" si="3"/>
        <v>6.1803883774995882E-3</v>
      </c>
      <c r="J21" s="12">
        <f t="shared" si="3"/>
        <v>6.1640436257591073E-2</v>
      </c>
      <c r="K21" s="12">
        <f t="shared" si="3"/>
        <v>4.0133397779408955E-2</v>
      </c>
      <c r="L21" s="12">
        <f t="shared" si="3"/>
        <v>3.9126853757583437E-2</v>
      </c>
      <c r="M21" s="12">
        <f t="shared" si="3"/>
        <v>2.4300249954065597E-2</v>
      </c>
      <c r="N21" s="12">
        <f t="shared" si="3"/>
        <v>0.19026003018229412</v>
      </c>
      <c r="O21" s="12">
        <f t="shared" si="3"/>
        <v>0.38063154949450606</v>
      </c>
      <c r="P21" s="12">
        <f t="shared" si="3"/>
        <v>0.30659057245396004</v>
      </c>
      <c r="Q21" s="12">
        <f t="shared" si="3"/>
        <v>2.4320837689351182E-2</v>
      </c>
      <c r="R21" s="12">
        <f t="shared" si="3"/>
        <v>8.3564640745991264E-2</v>
      </c>
      <c r="S21" s="12">
        <f t="shared" si="3"/>
        <v>5.4672309073348725E-2</v>
      </c>
      <c r="T21" s="12">
        <f t="shared" si="3"/>
        <v>9.4661255991813881E-2</v>
      </c>
      <c r="U21" s="12">
        <f t="shared" si="3"/>
        <v>7.9804417244690798E-3</v>
      </c>
      <c r="V21" s="12">
        <f t="shared" si="3"/>
        <v>0.10221921570244751</v>
      </c>
      <c r="W21" s="12">
        <f t="shared" si="3"/>
        <v>5.6156630758126554E-2</v>
      </c>
      <c r="X21" s="12">
        <f t="shared" si="3"/>
        <v>5.2743094731254339E-2</v>
      </c>
      <c r="Y21" s="12">
        <f t="shared" si="3"/>
        <v>2.9271969482967234E-2</v>
      </c>
      <c r="Z21" s="12">
        <f t="shared" si="3"/>
        <v>4.4296739120752741E-3</v>
      </c>
      <c r="AA21" s="12">
        <f t="shared" si="3"/>
        <v>3.7474757342890125E-3</v>
      </c>
      <c r="AB21" s="12">
        <f t="shared" si="3"/>
        <v>0.38063154949450606</v>
      </c>
      <c r="AC21" s="12">
        <f t="shared" si="3"/>
        <v>5.7767932167666035E-2</v>
      </c>
      <c r="AD21" s="12">
        <f t="shared" si="3"/>
        <v>9.4243909773585755E-3</v>
      </c>
      <c r="AE21" s="12">
        <f t="shared" si="3"/>
        <v>6.3578287495415263E-3</v>
      </c>
      <c r="AF21" s="12">
        <f t="shared" si="3"/>
        <v>3.6996140498229079E-4</v>
      </c>
      <c r="AG21" s="12">
        <f t="shared" si="3"/>
        <v>2.987517604619009E-4</v>
      </c>
      <c r="AH21" s="12">
        <f t="shared" si="3"/>
        <v>2.1921238284104742E-2</v>
      </c>
      <c r="AI21" s="12">
        <f t="shared" si="3"/>
        <v>2.9050861483632062E-2</v>
      </c>
      <c r="AJ21" s="12">
        <f t="shared" si="3"/>
        <v>2.4102912334540323E-3</v>
      </c>
      <c r="AK21" s="12">
        <f t="shared" si="3"/>
        <v>5.6798328705965011E-2</v>
      </c>
      <c r="AL21" s="12">
        <f t="shared" si="3"/>
        <v>2.513257038421746E-2</v>
      </c>
      <c r="AM21" s="12">
        <f t="shared" si="3"/>
        <v>3.9048192366922481E-2</v>
      </c>
      <c r="AN21" s="12">
        <f t="shared" si="3"/>
        <v>1.3922171312534393E-2</v>
      </c>
      <c r="AO21" s="12">
        <f t="shared" si="3"/>
        <v>3.1910608394459701E-2</v>
      </c>
      <c r="AP21" s="12">
        <f t="shared" si="3"/>
        <v>0</v>
      </c>
      <c r="AS21" s="17" t="s">
        <v>206</v>
      </c>
      <c r="AT21" s="17" t="s">
        <v>694</v>
      </c>
      <c r="AU21" s="17" t="s">
        <v>693</v>
      </c>
    </row>
    <row r="22" spans="1:47" x14ac:dyDescent="0.2">
      <c r="A22" s="12" t="s">
        <v>601</v>
      </c>
      <c r="B22" s="12">
        <v>15.0404</v>
      </c>
      <c r="C22" s="12">
        <v>48.255099999999999</v>
      </c>
      <c r="D22" s="12">
        <v>0</v>
      </c>
      <c r="E22" s="12">
        <v>0.45651399999999998</v>
      </c>
      <c r="F22" s="12">
        <v>0.22314800000000001</v>
      </c>
      <c r="G22" s="12">
        <v>-8.4000000000000003E-4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34.156500000000001</v>
      </c>
      <c r="O22" s="12">
        <v>98.130799999999994</v>
      </c>
      <c r="P22" s="12">
        <v>32.1768</v>
      </c>
      <c r="Q22" s="12">
        <v>0</v>
      </c>
      <c r="R22" s="12">
        <v>-1.5900000000000001E-3</v>
      </c>
      <c r="S22" s="12">
        <v>65.183000000000007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0.51947100000000002</v>
      </c>
      <c r="AA22" s="12">
        <v>0.25314799999999998</v>
      </c>
      <c r="AB22" s="12">
        <v>98.130799999999994</v>
      </c>
      <c r="AC22" s="12">
        <v>16.723500000000001</v>
      </c>
      <c r="AD22" s="12">
        <v>16.52</v>
      </c>
      <c r="AE22" s="12">
        <v>0</v>
      </c>
      <c r="AF22" s="12">
        <v>6.1440000000000002E-2</v>
      </c>
      <c r="AG22" s="12">
        <v>2.9276E-2</v>
      </c>
      <c r="AH22" s="12">
        <v>-9.7999999999999997E-4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66.666799999999995</v>
      </c>
      <c r="AP22" s="12">
        <v>100</v>
      </c>
      <c r="AQ22" s="12">
        <v>4</v>
      </c>
      <c r="AR22" s="12" t="s">
        <v>292</v>
      </c>
      <c r="AS22" s="17">
        <f>AG22/$AG$20</f>
        <v>4.695094353071152</v>
      </c>
      <c r="AT22" s="17">
        <f t="shared" ref="AT22:AT27" si="4">AF22/$AF$20</f>
        <v>3.8064163061323537</v>
      </c>
      <c r="AU22" s="17">
        <f t="shared" ref="AU22:AU27" si="5">AS22/AT22</f>
        <v>1.2334684321068843</v>
      </c>
    </row>
    <row r="23" spans="1:47" x14ac:dyDescent="0.2">
      <c r="A23" s="12" t="s">
        <v>600</v>
      </c>
      <c r="B23" s="12">
        <v>15.0684</v>
      </c>
      <c r="C23" s="12">
        <v>48.363399999999999</v>
      </c>
      <c r="D23" s="12">
        <v>0</v>
      </c>
      <c r="E23" s="12">
        <v>0.101428</v>
      </c>
      <c r="F23" s="12">
        <v>8.9595999999999995E-2</v>
      </c>
      <c r="G23" s="12">
        <v>-4.8000000000000001E-4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34.159799999999997</v>
      </c>
      <c r="O23" s="12">
        <v>97.7821</v>
      </c>
      <c r="P23" s="12">
        <v>32.236600000000003</v>
      </c>
      <c r="Q23" s="12">
        <v>0</v>
      </c>
      <c r="R23" s="12">
        <v>-9.1E-4</v>
      </c>
      <c r="S23" s="12">
        <v>65.329300000000003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0.115415</v>
      </c>
      <c r="AA23" s="12">
        <v>0.101642</v>
      </c>
      <c r="AB23" s="12">
        <v>97.7821</v>
      </c>
      <c r="AC23" s="12">
        <v>16.7529</v>
      </c>
      <c r="AD23" s="12">
        <v>16.555499999999999</v>
      </c>
      <c r="AE23" s="12">
        <v>0</v>
      </c>
      <c r="AF23" s="12">
        <v>1.3649E-2</v>
      </c>
      <c r="AG23" s="12">
        <v>1.1754000000000001E-2</v>
      </c>
      <c r="AH23" s="12">
        <v>-5.5999999999999995E-4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66.666799999999995</v>
      </c>
      <c r="AP23" s="12">
        <v>100</v>
      </c>
      <c r="AQ23" s="12">
        <v>4</v>
      </c>
      <c r="AR23" s="12" t="s">
        <v>292</v>
      </c>
      <c r="AS23" s="17">
        <f t="shared" ref="AS23:AS27" si="6">AG23/$AG$20</f>
        <v>1.885030025481566</v>
      </c>
      <c r="AT23" s="17">
        <f t="shared" si="4"/>
        <v>0.84560182555990382</v>
      </c>
      <c r="AU23" s="17">
        <f t="shared" si="5"/>
        <v>2.229217071797851</v>
      </c>
    </row>
    <row r="24" spans="1:47" x14ac:dyDescent="0.2">
      <c r="A24" s="12" t="s">
        <v>599</v>
      </c>
      <c r="B24" s="12">
        <v>15.0379</v>
      </c>
      <c r="C24" s="12">
        <v>48.292200000000001</v>
      </c>
      <c r="D24" s="12">
        <v>0</v>
      </c>
      <c r="E24" s="12">
        <v>0.32136599999999999</v>
      </c>
      <c r="F24" s="12">
        <v>0.17364199999999999</v>
      </c>
      <c r="G24" s="12">
        <v>-5.8700000000000002E-3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34.136899999999997</v>
      </c>
      <c r="O24" s="12">
        <v>97.956100000000006</v>
      </c>
      <c r="P24" s="12">
        <v>32.171399999999998</v>
      </c>
      <c r="Q24" s="12">
        <v>0</v>
      </c>
      <c r="R24" s="12">
        <v>-1.11E-2</v>
      </c>
      <c r="S24" s="12">
        <v>65.233199999999997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0.36568499999999998</v>
      </c>
      <c r="AA24" s="12">
        <v>0.19698499999999999</v>
      </c>
      <c r="AB24" s="12">
        <v>97.956100000000006</v>
      </c>
      <c r="AC24" s="12">
        <v>16.730499999999999</v>
      </c>
      <c r="AD24" s="12">
        <v>16.542400000000001</v>
      </c>
      <c r="AE24" s="12">
        <v>0</v>
      </c>
      <c r="AF24" s="12">
        <v>4.3277000000000003E-2</v>
      </c>
      <c r="AG24" s="12">
        <v>2.2794999999999999E-2</v>
      </c>
      <c r="AH24" s="12">
        <v>-6.7999999999999996E-3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66.6678</v>
      </c>
      <c r="AP24" s="12">
        <v>100</v>
      </c>
      <c r="AQ24" s="12">
        <v>4</v>
      </c>
      <c r="AR24" s="12" t="s">
        <v>292</v>
      </c>
      <c r="AS24" s="17">
        <f t="shared" si="6"/>
        <v>3.6557137511359787</v>
      </c>
      <c r="AT24" s="17">
        <f t="shared" si="4"/>
        <v>2.6811568763100566</v>
      </c>
      <c r="AU24" s="17">
        <f t="shared" si="5"/>
        <v>1.3634837198214065</v>
      </c>
    </row>
    <row r="25" spans="1:47" x14ac:dyDescent="0.2">
      <c r="A25" s="12" t="s">
        <v>598</v>
      </c>
      <c r="B25" s="12">
        <v>14.977499999999999</v>
      </c>
      <c r="C25" s="12">
        <v>48.364800000000002</v>
      </c>
      <c r="D25" s="12">
        <v>0</v>
      </c>
      <c r="E25" s="12">
        <v>0.16692299999999999</v>
      </c>
      <c r="F25" s="12">
        <v>0.121806</v>
      </c>
      <c r="G25" s="12">
        <v>-6.45E-3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34.064799999999998</v>
      </c>
      <c r="O25" s="12">
        <v>97.689300000000003</v>
      </c>
      <c r="P25" s="12">
        <v>32.042299999999997</v>
      </c>
      <c r="Q25" s="12">
        <v>0</v>
      </c>
      <c r="R25" s="12">
        <v>-1.2189999999999999E-2</v>
      </c>
      <c r="S25" s="12">
        <v>65.331100000000006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0.189943</v>
      </c>
      <c r="AA25" s="12">
        <v>0.138181</v>
      </c>
      <c r="AB25" s="12">
        <v>97.689300000000003</v>
      </c>
      <c r="AC25" s="12">
        <v>16.698599999999999</v>
      </c>
      <c r="AD25" s="12">
        <v>16.602399999999999</v>
      </c>
      <c r="AE25" s="12">
        <v>0</v>
      </c>
      <c r="AF25" s="12">
        <v>2.2526000000000001E-2</v>
      </c>
      <c r="AG25" s="12">
        <v>1.6024E-2</v>
      </c>
      <c r="AH25" s="12">
        <v>-7.4900000000000001E-3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66.667900000000003</v>
      </c>
      <c r="AP25" s="12">
        <v>100</v>
      </c>
      <c r="AQ25" s="12">
        <v>4</v>
      </c>
      <c r="AR25" s="12" t="s">
        <v>292</v>
      </c>
      <c r="AS25" s="17">
        <f t="shared" si="6"/>
        <v>2.5698248365081344</v>
      </c>
      <c r="AT25" s="17">
        <f t="shared" si="4"/>
        <v>1.3955620721343978</v>
      </c>
      <c r="AU25" s="17">
        <f t="shared" si="5"/>
        <v>1.8414263957301433</v>
      </c>
    </row>
    <row r="26" spans="1:47" x14ac:dyDescent="0.2">
      <c r="A26" s="12" t="s">
        <v>597</v>
      </c>
      <c r="B26" s="12">
        <v>14.929500000000001</v>
      </c>
      <c r="C26" s="12">
        <v>48.132399999999997</v>
      </c>
      <c r="D26" s="12">
        <v>0</v>
      </c>
      <c r="E26" s="12">
        <v>0.17715400000000001</v>
      </c>
      <c r="F26" s="12">
        <v>0.12607599999999999</v>
      </c>
      <c r="G26" s="12">
        <v>-2.2699999999999999E-3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33.934199999999997</v>
      </c>
      <c r="O26" s="12">
        <v>97.2971</v>
      </c>
      <c r="P26" s="12">
        <v>31.939399999999999</v>
      </c>
      <c r="Q26" s="12">
        <v>0</v>
      </c>
      <c r="R26" s="12">
        <v>-4.2900000000000004E-3</v>
      </c>
      <c r="S26" s="12">
        <v>65.017300000000006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0.20158599999999999</v>
      </c>
      <c r="AA26" s="12">
        <v>0.14302500000000001</v>
      </c>
      <c r="AB26" s="12">
        <v>97.2971</v>
      </c>
      <c r="AC26" s="12">
        <v>16.7089</v>
      </c>
      <c r="AD26" s="12">
        <v>16.585999999999999</v>
      </c>
      <c r="AE26" s="12">
        <v>0</v>
      </c>
      <c r="AF26" s="12">
        <v>2.3998999999999999E-2</v>
      </c>
      <c r="AG26" s="12">
        <v>1.6649000000000001E-2</v>
      </c>
      <c r="AH26" s="12">
        <v>-2.65E-3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66.667100000000005</v>
      </c>
      <c r="AP26" s="12">
        <v>100</v>
      </c>
      <c r="AQ26" s="12">
        <v>4</v>
      </c>
      <c r="AR26" s="12" t="s">
        <v>292</v>
      </c>
      <c r="AS26" s="17">
        <f t="shared" si="6"/>
        <v>2.6700582690354424</v>
      </c>
      <c r="AT26" s="17">
        <f t="shared" si="4"/>
        <v>1.4868194161925512</v>
      </c>
      <c r="AU26" s="17">
        <f t="shared" si="5"/>
        <v>1.7958188062091163</v>
      </c>
    </row>
    <row r="27" spans="1:47" x14ac:dyDescent="0.2">
      <c r="A27" s="12" t="s">
        <v>596</v>
      </c>
      <c r="B27" s="12">
        <v>14.8331</v>
      </c>
      <c r="C27" s="12">
        <v>48.106900000000003</v>
      </c>
      <c r="D27" s="12">
        <v>0</v>
      </c>
      <c r="E27" s="12">
        <v>0.13589200000000001</v>
      </c>
      <c r="F27" s="12">
        <v>0.103322</v>
      </c>
      <c r="G27" s="12">
        <v>2.4120000000000001E-3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33.810899999999997</v>
      </c>
      <c r="O27" s="12">
        <v>96.992500000000007</v>
      </c>
      <c r="P27" s="12">
        <v>31.7333</v>
      </c>
      <c r="Q27" s="12">
        <v>0</v>
      </c>
      <c r="R27" s="12">
        <v>4.5570000000000003E-3</v>
      </c>
      <c r="S27" s="12">
        <v>64.982799999999997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0.15463299999999999</v>
      </c>
      <c r="AA27" s="12">
        <v>0.117213</v>
      </c>
      <c r="AB27" s="12">
        <v>96.992500000000007</v>
      </c>
      <c r="AC27" s="12">
        <v>16.6614</v>
      </c>
      <c r="AD27" s="12">
        <v>16.6374</v>
      </c>
      <c r="AE27" s="12">
        <v>0</v>
      </c>
      <c r="AF27" s="12">
        <v>1.8475999999999999E-2</v>
      </c>
      <c r="AG27" s="12">
        <v>1.3694E-2</v>
      </c>
      <c r="AH27" s="12">
        <v>2.82E-3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66.666200000000003</v>
      </c>
      <c r="AP27" s="12">
        <v>100</v>
      </c>
      <c r="AQ27" s="12">
        <v>4</v>
      </c>
      <c r="AR27" s="12" t="s">
        <v>292</v>
      </c>
      <c r="AS27" s="17">
        <f t="shared" si="6"/>
        <v>2.1961546000463299</v>
      </c>
      <c r="AT27" s="17">
        <f t="shared" si="4"/>
        <v>1.1446508410172747</v>
      </c>
      <c r="AU27" s="17">
        <f t="shared" si="5"/>
        <v>1.9186240217100285</v>
      </c>
    </row>
    <row r="28" spans="1:47" x14ac:dyDescent="0.2">
      <c r="A28" s="12" t="s">
        <v>595</v>
      </c>
      <c r="B28" s="12">
        <f t="shared" ref="B28:AU28" si="7">AVERAGE(B22:B27)</f>
        <v>14.981133333333334</v>
      </c>
      <c r="C28" s="12">
        <f t="shared" si="7"/>
        <v>48.252466666666663</v>
      </c>
      <c r="D28" s="12">
        <f t="shared" si="7"/>
        <v>0</v>
      </c>
      <c r="E28" s="12">
        <f t="shared" si="7"/>
        <v>0.22654616666666669</v>
      </c>
      <c r="F28" s="12">
        <f t="shared" si="7"/>
        <v>0.13959833333333332</v>
      </c>
      <c r="G28" s="12">
        <f t="shared" si="7"/>
        <v>-2.2496666666666667E-3</v>
      </c>
      <c r="H28" s="12">
        <f t="shared" si="7"/>
        <v>0</v>
      </c>
      <c r="I28" s="12">
        <f t="shared" si="7"/>
        <v>0</v>
      </c>
      <c r="J28" s="12">
        <f t="shared" si="7"/>
        <v>0</v>
      </c>
      <c r="K28" s="12">
        <f t="shared" si="7"/>
        <v>0</v>
      </c>
      <c r="L28" s="12">
        <f t="shared" si="7"/>
        <v>0</v>
      </c>
      <c r="M28" s="12">
        <f t="shared" si="7"/>
        <v>0</v>
      </c>
      <c r="N28" s="12">
        <f t="shared" si="7"/>
        <v>34.043849999999999</v>
      </c>
      <c r="O28" s="12">
        <f t="shared" si="7"/>
        <v>97.641316666666668</v>
      </c>
      <c r="P28" s="12">
        <f t="shared" si="7"/>
        <v>32.04996666666667</v>
      </c>
      <c r="Q28" s="12">
        <f t="shared" si="7"/>
        <v>0</v>
      </c>
      <c r="R28" s="12">
        <f t="shared" si="7"/>
        <v>-4.2538333333333343E-3</v>
      </c>
      <c r="S28" s="12">
        <f t="shared" si="7"/>
        <v>65.179449999999989</v>
      </c>
      <c r="T28" s="12">
        <f t="shared" si="7"/>
        <v>0</v>
      </c>
      <c r="U28" s="12">
        <f t="shared" si="7"/>
        <v>0</v>
      </c>
      <c r="V28" s="12">
        <f t="shared" si="7"/>
        <v>0</v>
      </c>
      <c r="W28" s="12">
        <f t="shared" si="7"/>
        <v>0</v>
      </c>
      <c r="X28" s="12">
        <f t="shared" si="7"/>
        <v>0</v>
      </c>
      <c r="Y28" s="12">
        <f t="shared" si="7"/>
        <v>0</v>
      </c>
      <c r="Z28" s="12">
        <f t="shared" si="7"/>
        <v>0.25778883333333336</v>
      </c>
      <c r="AA28" s="12">
        <f t="shared" si="7"/>
        <v>0.15836566666666665</v>
      </c>
      <c r="AB28" s="12">
        <f t="shared" si="7"/>
        <v>97.641316666666668</v>
      </c>
      <c r="AC28" s="12">
        <f t="shared" si="7"/>
        <v>16.712633333333333</v>
      </c>
      <c r="AD28" s="12">
        <f t="shared" si="7"/>
        <v>16.57395</v>
      </c>
      <c r="AE28" s="12">
        <f t="shared" si="7"/>
        <v>0</v>
      </c>
      <c r="AF28" s="12">
        <f t="shared" si="7"/>
        <v>3.0561166666666664E-2</v>
      </c>
      <c r="AG28" s="12">
        <f t="shared" si="7"/>
        <v>1.8365333333333331E-2</v>
      </c>
      <c r="AH28" s="12">
        <f t="shared" si="7"/>
        <v>-2.6099999999999999E-3</v>
      </c>
      <c r="AI28" s="12">
        <f t="shared" si="7"/>
        <v>0</v>
      </c>
      <c r="AJ28" s="12">
        <f t="shared" si="7"/>
        <v>0</v>
      </c>
      <c r="AK28" s="12">
        <f t="shared" si="7"/>
        <v>0</v>
      </c>
      <c r="AL28" s="12">
        <f t="shared" si="7"/>
        <v>0</v>
      </c>
      <c r="AM28" s="12">
        <f t="shared" si="7"/>
        <v>0</v>
      </c>
      <c r="AN28" s="12">
        <f t="shared" si="7"/>
        <v>0</v>
      </c>
      <c r="AO28" s="12">
        <f t="shared" si="7"/>
        <v>66.667100000000005</v>
      </c>
      <c r="AP28" s="12">
        <f t="shared" si="7"/>
        <v>100</v>
      </c>
      <c r="AQ28" s="12">
        <f t="shared" si="7"/>
        <v>4</v>
      </c>
      <c r="AS28" s="12">
        <f t="shared" si="7"/>
        <v>2.9453126392131002</v>
      </c>
      <c r="AT28" s="12">
        <f t="shared" si="7"/>
        <v>1.8933678895577561</v>
      </c>
      <c r="AU28" s="12">
        <f t="shared" si="7"/>
        <v>1.7303397412292385</v>
      </c>
    </row>
    <row r="29" spans="1:47" x14ac:dyDescent="0.2">
      <c r="A29" s="12" t="s">
        <v>481</v>
      </c>
      <c r="B29" s="12">
        <f t="shared" ref="B29:AP29" si="8">STDEV(B22:B27)</f>
        <v>8.8253649594034811E-2</v>
      </c>
      <c r="C29" s="12">
        <f t="shared" si="8"/>
        <v>0.11145969077055029</v>
      </c>
      <c r="D29" s="12">
        <f t="shared" si="8"/>
        <v>0</v>
      </c>
      <c r="E29" s="12">
        <f t="shared" si="8"/>
        <v>0.13545718648844979</v>
      </c>
      <c r="F29" s="12">
        <f t="shared" si="8"/>
        <v>4.9910208100815111E-2</v>
      </c>
      <c r="G29" s="12">
        <f t="shared" si="8"/>
        <v>3.3941138264157655E-3</v>
      </c>
      <c r="H29" s="12">
        <f t="shared" si="8"/>
        <v>0</v>
      </c>
      <c r="I29" s="12">
        <f t="shared" si="8"/>
        <v>0</v>
      </c>
      <c r="J29" s="12">
        <f t="shared" si="8"/>
        <v>0</v>
      </c>
      <c r="K29" s="12">
        <f t="shared" si="8"/>
        <v>0</v>
      </c>
      <c r="L29" s="12">
        <f t="shared" si="8"/>
        <v>0</v>
      </c>
      <c r="M29" s="12">
        <f t="shared" si="8"/>
        <v>0</v>
      </c>
      <c r="N29" s="12">
        <f t="shared" si="8"/>
        <v>0.14249242436003481</v>
      </c>
      <c r="O29" s="12">
        <f t="shared" si="8"/>
        <v>0.42432369915745272</v>
      </c>
      <c r="P29" s="12">
        <f t="shared" si="8"/>
        <v>0.18879951977340109</v>
      </c>
      <c r="Q29" s="12">
        <f t="shared" si="8"/>
        <v>0</v>
      </c>
      <c r="R29" s="12">
        <f t="shared" si="8"/>
        <v>6.4150145881881416E-3</v>
      </c>
      <c r="S29" s="12">
        <f t="shared" si="8"/>
        <v>0.15054451501134258</v>
      </c>
      <c r="T29" s="12">
        <f t="shared" si="8"/>
        <v>0</v>
      </c>
      <c r="U29" s="12">
        <f t="shared" si="8"/>
        <v>0</v>
      </c>
      <c r="V29" s="12">
        <f t="shared" si="8"/>
        <v>0</v>
      </c>
      <c r="W29" s="12">
        <f t="shared" si="8"/>
        <v>0</v>
      </c>
      <c r="X29" s="12">
        <f t="shared" si="8"/>
        <v>0</v>
      </c>
      <c r="Y29" s="12">
        <f t="shared" si="8"/>
        <v>0</v>
      </c>
      <c r="Z29" s="12">
        <f t="shared" si="8"/>
        <v>0.15413785328518961</v>
      </c>
      <c r="AA29" s="12">
        <f t="shared" si="8"/>
        <v>5.6619814156059066E-2</v>
      </c>
      <c r="AB29" s="12">
        <f t="shared" si="8"/>
        <v>0.42432369915745272</v>
      </c>
      <c r="AC29" s="12">
        <f t="shared" si="8"/>
        <v>3.128716456738561E-2</v>
      </c>
      <c r="AD29" s="12">
        <f t="shared" si="8"/>
        <v>4.2957921271867719E-2</v>
      </c>
      <c r="AE29" s="12">
        <f t="shared" si="8"/>
        <v>0</v>
      </c>
      <c r="AF29" s="12">
        <f t="shared" si="8"/>
        <v>1.8192819104434231E-2</v>
      </c>
      <c r="AG29" s="12">
        <f t="shared" si="8"/>
        <v>6.5210937630635788E-3</v>
      </c>
      <c r="AH29" s="12">
        <f t="shared" si="8"/>
        <v>3.9424966708926975E-3</v>
      </c>
      <c r="AI29" s="12">
        <f t="shared" si="8"/>
        <v>0</v>
      </c>
      <c r="AJ29" s="12">
        <f t="shared" si="8"/>
        <v>0</v>
      </c>
      <c r="AK29" s="12">
        <f t="shared" si="8"/>
        <v>0</v>
      </c>
      <c r="AL29" s="12">
        <f t="shared" si="8"/>
        <v>0</v>
      </c>
      <c r="AM29" s="12">
        <f t="shared" si="8"/>
        <v>0</v>
      </c>
      <c r="AN29" s="12">
        <f t="shared" si="8"/>
        <v>0</v>
      </c>
      <c r="AO29" s="12">
        <f t="shared" si="8"/>
        <v>6.5115282384465309E-4</v>
      </c>
      <c r="AP29" s="12">
        <f t="shared" si="8"/>
        <v>0</v>
      </c>
    </row>
    <row r="103" spans="2:8" x14ac:dyDescent="0.2">
      <c r="F103" s="14"/>
    </row>
    <row r="104" spans="2:8" x14ac:dyDescent="0.2">
      <c r="F104" s="14"/>
    </row>
    <row r="105" spans="2:8" x14ac:dyDescent="0.2">
      <c r="F105" s="14"/>
    </row>
    <row r="106" spans="2:8" x14ac:dyDescent="0.2">
      <c r="F106" s="14"/>
    </row>
    <row r="109" spans="2:8" ht="16" x14ac:dyDescent="0.2">
      <c r="E109"/>
      <c r="F109"/>
      <c r="G109"/>
      <c r="H109"/>
    </row>
    <row r="110" spans="2:8" ht="16" x14ac:dyDescent="0.2">
      <c r="B110" s="13"/>
      <c r="E110"/>
      <c r="F110"/>
      <c r="G110"/>
      <c r="H110"/>
    </row>
    <row r="111" spans="2:8" ht="16" x14ac:dyDescent="0.2">
      <c r="B111" s="13"/>
      <c r="E111"/>
      <c r="F111"/>
      <c r="G111"/>
      <c r="H111"/>
    </row>
    <row r="112" spans="2:8" ht="16" x14ac:dyDescent="0.2">
      <c r="B112" s="13"/>
      <c r="E112"/>
      <c r="F112"/>
      <c r="G112"/>
      <c r="H112"/>
    </row>
    <row r="113" spans="2:8" ht="16" x14ac:dyDescent="0.2">
      <c r="B113" s="13"/>
      <c r="E113"/>
      <c r="F113"/>
      <c r="G113"/>
      <c r="H113"/>
    </row>
    <row r="114" spans="2:8" ht="16" x14ac:dyDescent="0.2">
      <c r="B114" s="13"/>
      <c r="E114"/>
      <c r="F114"/>
      <c r="G114"/>
      <c r="H114"/>
    </row>
    <row r="115" spans="2:8" ht="16" x14ac:dyDescent="0.2">
      <c r="B115" s="13"/>
      <c r="E115"/>
      <c r="F115"/>
      <c r="G115"/>
      <c r="H115"/>
    </row>
    <row r="116" spans="2:8" ht="16" x14ac:dyDescent="0.2">
      <c r="E116"/>
      <c r="F116"/>
      <c r="G116"/>
      <c r="H116"/>
    </row>
    <row r="117" spans="2:8" ht="16" x14ac:dyDescent="0.2">
      <c r="E117"/>
      <c r="F117"/>
      <c r="G117"/>
      <c r="H117"/>
    </row>
    <row r="118" spans="2:8" ht="16" x14ac:dyDescent="0.2">
      <c r="E118"/>
      <c r="F118"/>
      <c r="G118"/>
      <c r="H118"/>
    </row>
    <row r="119" spans="2:8" ht="16" x14ac:dyDescent="0.2">
      <c r="E119"/>
      <c r="F119"/>
      <c r="G119"/>
      <c r="H119"/>
    </row>
    <row r="120" spans="2:8" ht="16" x14ac:dyDescent="0.2">
      <c r="E120"/>
      <c r="F120"/>
      <c r="G120"/>
      <c r="H120"/>
    </row>
    <row r="122" spans="2:8" x14ac:dyDescent="0.2">
      <c r="B122" s="13"/>
    </row>
    <row r="123" spans="2:8" x14ac:dyDescent="0.2">
      <c r="B123" s="13"/>
    </row>
    <row r="124" spans="2:8" x14ac:dyDescent="0.2">
      <c r="B124" s="13"/>
    </row>
    <row r="125" spans="2:8" x14ac:dyDescent="0.2">
      <c r="B125" s="13"/>
    </row>
    <row r="126" spans="2:8" x14ac:dyDescent="0.2">
      <c r="B126" s="13"/>
    </row>
    <row r="127" spans="2:8" x14ac:dyDescent="0.2">
      <c r="B127" s="13"/>
    </row>
    <row r="128" spans="2:8" x14ac:dyDescent="0.2">
      <c r="B128" s="13"/>
    </row>
    <row r="129" spans="2:2" x14ac:dyDescent="0.2">
      <c r="B129" s="13"/>
    </row>
    <row r="130" spans="2:2" x14ac:dyDescent="0.2">
      <c r="B130" s="13"/>
    </row>
    <row r="131" spans="2:2" x14ac:dyDescent="0.2">
      <c r="B131" s="13"/>
    </row>
    <row r="132" spans="2:2" x14ac:dyDescent="0.2">
      <c r="B132" s="13"/>
    </row>
    <row r="133" spans="2:2" x14ac:dyDescent="0.2">
      <c r="B133" s="13"/>
    </row>
    <row r="134" spans="2:2" x14ac:dyDescent="0.2">
      <c r="B134" s="13"/>
    </row>
    <row r="135" spans="2:2" x14ac:dyDescent="0.2">
      <c r="B135" s="13"/>
    </row>
    <row r="136" spans="2:2" x14ac:dyDescent="0.2">
      <c r="B136" s="13"/>
    </row>
    <row r="137" spans="2:2" x14ac:dyDescent="0.2">
      <c r="B137" s="13"/>
    </row>
    <row r="138" spans="2:2" x14ac:dyDescent="0.2">
      <c r="B138" s="13"/>
    </row>
    <row r="139" spans="2:2" x14ac:dyDescent="0.2">
      <c r="B139" s="13"/>
    </row>
    <row r="140" spans="2:2" x14ac:dyDescent="0.2">
      <c r="B140" s="13"/>
    </row>
    <row r="141" spans="2:2" x14ac:dyDescent="0.2">
      <c r="B141" s="13"/>
    </row>
    <row r="211" spans="6:6" x14ac:dyDescent="0.2">
      <c r="F211" s="14"/>
    </row>
    <row r="212" spans="6:6" x14ac:dyDescent="0.2">
      <c r="F212" s="14"/>
    </row>
    <row r="213" spans="6:6" x14ac:dyDescent="0.2">
      <c r="F213" s="14"/>
    </row>
    <row r="214" spans="6:6" x14ac:dyDescent="0.2">
      <c r="F214" s="14"/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1E7D50-581B-9C49-8715-F701A1FCB327}">
  <dimension ref="A1:AU43"/>
  <sheetViews>
    <sheetView zoomScale="125" workbookViewId="0">
      <pane xSplit="1" ySplit="1" topLeftCell="AI11" activePane="bottomRight" state="frozen"/>
      <selection activeCell="Q23" sqref="Q23"/>
      <selection pane="topRight" activeCell="Q23" sqref="Q23"/>
      <selection pane="bottomLeft" activeCell="Q23" sqref="Q23"/>
      <selection pane="bottomRight" activeCell="AS21" sqref="AS21:AU41"/>
    </sheetView>
  </sheetViews>
  <sheetFormatPr baseColWidth="10" defaultColWidth="8.83203125" defaultRowHeight="15" x14ac:dyDescent="0.2"/>
  <cols>
    <col min="1" max="16384" width="8.83203125" style="12"/>
  </cols>
  <sheetData>
    <row r="1" spans="1:44" x14ac:dyDescent="0.2">
      <c r="A1" s="12" t="s">
        <v>72</v>
      </c>
      <c r="B1" s="12" t="s">
        <v>49</v>
      </c>
      <c r="C1" s="12" t="s">
        <v>50</v>
      </c>
      <c r="D1" s="12" t="s">
        <v>530</v>
      </c>
      <c r="E1" s="12" t="s">
        <v>48</v>
      </c>
      <c r="F1" s="12" t="s">
        <v>45</v>
      </c>
      <c r="G1" s="12" t="s">
        <v>529</v>
      </c>
      <c r="H1" s="12" t="s">
        <v>528</v>
      </c>
      <c r="I1" s="12" t="s">
        <v>527</v>
      </c>
      <c r="J1" s="12" t="s">
        <v>526</v>
      </c>
      <c r="K1" s="12" t="s">
        <v>290</v>
      </c>
      <c r="L1" s="12" t="s">
        <v>525</v>
      </c>
      <c r="M1" s="12" t="s">
        <v>291</v>
      </c>
      <c r="N1" s="12" t="s">
        <v>41</v>
      </c>
      <c r="O1" s="12" t="s">
        <v>38</v>
      </c>
      <c r="P1" s="12" t="s">
        <v>12</v>
      </c>
      <c r="Q1" s="12" t="s">
        <v>11</v>
      </c>
      <c r="R1" s="12" t="s">
        <v>10</v>
      </c>
      <c r="S1" s="12" t="s">
        <v>9</v>
      </c>
      <c r="T1" s="12" t="s">
        <v>8</v>
      </c>
      <c r="U1" s="12" t="s">
        <v>7</v>
      </c>
      <c r="V1" s="12" t="s">
        <v>6</v>
      </c>
      <c r="W1" s="12" t="s">
        <v>5</v>
      </c>
      <c r="X1" s="12" t="s">
        <v>4</v>
      </c>
      <c r="Y1" s="12" t="s">
        <v>3</v>
      </c>
      <c r="Z1" s="12" t="s">
        <v>40</v>
      </c>
      <c r="AA1" s="12" t="s">
        <v>39</v>
      </c>
      <c r="AB1" s="12" t="s">
        <v>38</v>
      </c>
      <c r="AC1" s="12" t="s">
        <v>524</v>
      </c>
      <c r="AD1" s="12" t="s">
        <v>71</v>
      </c>
      <c r="AE1" s="12" t="s">
        <v>523</v>
      </c>
      <c r="AF1" s="12" t="s">
        <v>70</v>
      </c>
      <c r="AG1" s="12" t="s">
        <v>69</v>
      </c>
      <c r="AH1" s="12" t="s">
        <v>522</v>
      </c>
      <c r="AI1" s="12" t="s">
        <v>521</v>
      </c>
      <c r="AJ1" s="12" t="s">
        <v>520</v>
      </c>
      <c r="AK1" s="12" t="s">
        <v>519</v>
      </c>
      <c r="AL1" s="12" t="s">
        <v>518</v>
      </c>
      <c r="AM1" s="12" t="s">
        <v>517</v>
      </c>
      <c r="AN1" s="12" t="s">
        <v>516</v>
      </c>
      <c r="AO1" s="12" t="s">
        <v>327</v>
      </c>
      <c r="AP1" s="12" t="s">
        <v>38</v>
      </c>
      <c r="AQ1" s="12" t="s">
        <v>515</v>
      </c>
      <c r="AR1" s="12" t="s">
        <v>514</v>
      </c>
    </row>
    <row r="2" spans="1:44" x14ac:dyDescent="0.2">
      <c r="A2" s="12" t="s">
        <v>644</v>
      </c>
      <c r="B2" s="15">
        <v>23.7746</v>
      </c>
      <c r="C2" s="12">
        <v>1.76834</v>
      </c>
      <c r="D2" s="12">
        <v>0.37913799999999998</v>
      </c>
      <c r="E2" s="12">
        <v>0.16636799999999999</v>
      </c>
      <c r="F2" s="12">
        <v>6.3979999999999995E-2</v>
      </c>
      <c r="G2" s="12">
        <v>9.1359700000000004</v>
      </c>
      <c r="H2" s="12">
        <v>5.6458599999999999</v>
      </c>
      <c r="I2" s="12">
        <v>0.14310600000000001</v>
      </c>
      <c r="J2" s="12">
        <v>5.4615999999999998</v>
      </c>
      <c r="K2" s="12">
        <v>6.27149</v>
      </c>
      <c r="L2" s="12">
        <v>2.3878499999999998</v>
      </c>
      <c r="M2" s="12">
        <v>0.51065000000000005</v>
      </c>
      <c r="N2" s="12">
        <v>44.812800000000003</v>
      </c>
      <c r="O2" s="12">
        <v>100.52200000000001</v>
      </c>
      <c r="P2" s="12">
        <v>50.862299999999998</v>
      </c>
      <c r="Q2" s="12">
        <v>0.63242399999999999</v>
      </c>
      <c r="R2" s="12">
        <v>17.2622</v>
      </c>
      <c r="S2" s="12">
        <v>2.3886799999999999</v>
      </c>
      <c r="T2" s="12">
        <v>7.2633900000000002</v>
      </c>
      <c r="U2" s="12">
        <v>0.184783</v>
      </c>
      <c r="V2" s="12">
        <v>9.0569699999999997</v>
      </c>
      <c r="W2" s="12">
        <v>8.7750800000000009</v>
      </c>
      <c r="X2" s="12">
        <v>3.2187700000000001</v>
      </c>
      <c r="Y2" s="12">
        <v>0.61512599999999995</v>
      </c>
      <c r="Z2" s="12">
        <v>0.18931100000000001</v>
      </c>
      <c r="AA2" s="12">
        <v>7.2581999999999994E-2</v>
      </c>
      <c r="AB2" s="12">
        <v>100.52200000000001</v>
      </c>
      <c r="AC2" s="12">
        <v>18.3383</v>
      </c>
      <c r="AD2" s="12">
        <v>0.419964</v>
      </c>
      <c r="AE2" s="12">
        <v>0.17147399999999999</v>
      </c>
      <c r="AF2" s="12">
        <v>1.5533E-2</v>
      </c>
      <c r="AG2" s="12">
        <v>5.8230000000000001E-3</v>
      </c>
      <c r="AH2" s="12">
        <v>7.3352700000000004</v>
      </c>
      <c r="AI2" s="12">
        <v>2.1901099999999998</v>
      </c>
      <c r="AJ2" s="12">
        <v>5.6431000000000002E-2</v>
      </c>
      <c r="AK2" s="12">
        <v>4.8681000000000001</v>
      </c>
      <c r="AL2" s="12">
        <v>3.38984</v>
      </c>
      <c r="AM2" s="12">
        <v>2.2501099999999998</v>
      </c>
      <c r="AN2" s="12">
        <v>0.282918</v>
      </c>
      <c r="AO2" s="12">
        <v>60.676099999999998</v>
      </c>
      <c r="AP2" s="12">
        <v>100</v>
      </c>
      <c r="AQ2" s="12">
        <v>24</v>
      </c>
      <c r="AR2" s="12" t="s">
        <v>292</v>
      </c>
    </row>
    <row r="3" spans="1:44" x14ac:dyDescent="0.2">
      <c r="A3" s="12" t="s">
        <v>643</v>
      </c>
      <c r="B3" s="12">
        <v>23.6815</v>
      </c>
      <c r="C3" s="12">
        <v>1.80724</v>
      </c>
      <c r="D3" s="12">
        <v>0.40504200000000001</v>
      </c>
      <c r="E3" s="12">
        <v>0.16367899999999999</v>
      </c>
      <c r="F3" s="12">
        <v>7.2844000000000006E-2</v>
      </c>
      <c r="G3" s="12">
        <v>9.1318699999999993</v>
      </c>
      <c r="H3" s="12">
        <v>5.5729699999999998</v>
      </c>
      <c r="I3" s="12">
        <v>0.14177500000000001</v>
      </c>
      <c r="J3" s="12">
        <v>5.5159599999999998</v>
      </c>
      <c r="K3" s="12">
        <v>6.3219599999999998</v>
      </c>
      <c r="L3" s="12">
        <v>2.3676499999999998</v>
      </c>
      <c r="M3" s="12">
        <v>0.49749500000000002</v>
      </c>
      <c r="N3" s="12">
        <v>44.759799999999998</v>
      </c>
      <c r="O3" s="12">
        <v>100.44</v>
      </c>
      <c r="P3" s="12">
        <v>50.663200000000003</v>
      </c>
      <c r="Q3" s="12">
        <v>0.67563399999999996</v>
      </c>
      <c r="R3" s="12">
        <v>17.2545</v>
      </c>
      <c r="S3" s="12">
        <v>2.4412199999999999</v>
      </c>
      <c r="T3" s="12">
        <v>7.1696</v>
      </c>
      <c r="U3" s="12">
        <v>0.18306500000000001</v>
      </c>
      <c r="V3" s="12">
        <v>9.1471199999999993</v>
      </c>
      <c r="W3" s="12">
        <v>8.8456899999999994</v>
      </c>
      <c r="X3" s="12">
        <v>3.1915399999999998</v>
      </c>
      <c r="Y3" s="12">
        <v>0.59927900000000001</v>
      </c>
      <c r="Z3" s="12">
        <v>0.186252</v>
      </c>
      <c r="AA3" s="12">
        <v>8.2637000000000002E-2</v>
      </c>
      <c r="AB3" s="12">
        <v>100.44</v>
      </c>
      <c r="AC3" s="12">
        <v>18.285699999999999</v>
      </c>
      <c r="AD3" s="12">
        <v>0.42965199999999998</v>
      </c>
      <c r="AE3" s="12">
        <v>0.18338199999999999</v>
      </c>
      <c r="AF3" s="12">
        <v>1.5298000000000001E-2</v>
      </c>
      <c r="AG3" s="12">
        <v>6.6369999999999997E-3</v>
      </c>
      <c r="AH3" s="12">
        <v>7.3396699999999999</v>
      </c>
      <c r="AI3" s="12">
        <v>2.1640999999999999</v>
      </c>
      <c r="AJ3" s="12">
        <v>5.5965000000000001E-2</v>
      </c>
      <c r="AK3" s="12">
        <v>4.92171</v>
      </c>
      <c r="AL3" s="12">
        <v>3.4207000000000001</v>
      </c>
      <c r="AM3" s="12">
        <v>2.2334200000000002</v>
      </c>
      <c r="AN3" s="12">
        <v>0.275918</v>
      </c>
      <c r="AO3" s="12">
        <v>60.667900000000003</v>
      </c>
      <c r="AP3" s="12">
        <v>100</v>
      </c>
      <c r="AQ3" s="12">
        <v>24</v>
      </c>
      <c r="AR3" s="12" t="s">
        <v>292</v>
      </c>
    </row>
    <row r="4" spans="1:44" x14ac:dyDescent="0.2">
      <c r="A4" s="12" t="s">
        <v>643</v>
      </c>
      <c r="B4" s="12">
        <v>23.7471</v>
      </c>
      <c r="C4" s="12">
        <v>1.78664</v>
      </c>
      <c r="D4" s="12">
        <v>0.36223300000000003</v>
      </c>
      <c r="E4" s="12">
        <v>0.16867399999999999</v>
      </c>
      <c r="F4" s="12">
        <v>6.4122999999999999E-2</v>
      </c>
      <c r="G4" s="12">
        <v>9.1665700000000001</v>
      </c>
      <c r="H4" s="12">
        <v>5.6017299999999999</v>
      </c>
      <c r="I4" s="12">
        <v>0.13322800000000001</v>
      </c>
      <c r="J4" s="12">
        <v>5.5522400000000003</v>
      </c>
      <c r="K4" s="12">
        <v>6.3301999999999996</v>
      </c>
      <c r="L4" s="12">
        <v>2.36903</v>
      </c>
      <c r="M4" s="12">
        <v>0.501301</v>
      </c>
      <c r="N4" s="12">
        <v>44.863199999999999</v>
      </c>
      <c r="O4" s="12">
        <v>100.646</v>
      </c>
      <c r="P4" s="12">
        <v>50.8035</v>
      </c>
      <c r="Q4" s="12">
        <v>0.60422600000000004</v>
      </c>
      <c r="R4" s="12">
        <v>17.3201</v>
      </c>
      <c r="S4" s="12">
        <v>2.4133900000000001</v>
      </c>
      <c r="T4" s="12">
        <v>7.2066100000000004</v>
      </c>
      <c r="U4" s="12">
        <v>0.17202999999999999</v>
      </c>
      <c r="V4" s="12">
        <v>9.2072800000000008</v>
      </c>
      <c r="W4" s="12">
        <v>8.8572299999999995</v>
      </c>
      <c r="X4" s="12">
        <v>3.1934</v>
      </c>
      <c r="Y4" s="12">
        <v>0.60386399999999996</v>
      </c>
      <c r="Z4" s="12">
        <v>0.19193499999999999</v>
      </c>
      <c r="AA4" s="12">
        <v>7.2743000000000002E-2</v>
      </c>
      <c r="AB4" s="12">
        <v>100.646</v>
      </c>
      <c r="AC4" s="12">
        <v>18.292000000000002</v>
      </c>
      <c r="AD4" s="12">
        <v>0.42372799999999999</v>
      </c>
      <c r="AE4" s="12">
        <v>0.163604</v>
      </c>
      <c r="AF4" s="12">
        <v>1.5726E-2</v>
      </c>
      <c r="AG4" s="12">
        <v>5.8279999999999998E-3</v>
      </c>
      <c r="AH4" s="12">
        <v>7.3497599999999998</v>
      </c>
      <c r="AI4" s="12">
        <v>2.17001</v>
      </c>
      <c r="AJ4" s="12">
        <v>5.2463999999999997E-2</v>
      </c>
      <c r="AK4" s="12">
        <v>4.9421099999999996</v>
      </c>
      <c r="AL4" s="12">
        <v>3.41689</v>
      </c>
      <c r="AM4" s="12">
        <v>2.22932</v>
      </c>
      <c r="AN4" s="12">
        <v>0.27735799999999999</v>
      </c>
      <c r="AO4" s="12">
        <v>60.661200000000001</v>
      </c>
      <c r="AP4" s="12">
        <v>100</v>
      </c>
      <c r="AQ4" s="12">
        <v>24</v>
      </c>
      <c r="AR4" s="12" t="s">
        <v>292</v>
      </c>
    </row>
    <row r="5" spans="1:44" x14ac:dyDescent="0.2">
      <c r="A5" s="12" t="s">
        <v>643</v>
      </c>
      <c r="B5" s="12">
        <v>23.816700000000001</v>
      </c>
      <c r="C5" s="12">
        <v>1.84189</v>
      </c>
      <c r="D5" s="12">
        <v>0.39684599999999998</v>
      </c>
      <c r="E5" s="12">
        <v>0.161078</v>
      </c>
      <c r="F5" s="12">
        <v>7.1249000000000007E-2</v>
      </c>
      <c r="G5" s="12">
        <v>9.2068899999999996</v>
      </c>
      <c r="H5" s="12">
        <v>5.5243799999999998</v>
      </c>
      <c r="I5" s="12">
        <v>0.13819600000000001</v>
      </c>
      <c r="J5" s="12">
        <v>5.5193199999999996</v>
      </c>
      <c r="K5" s="12">
        <v>6.3548099999999996</v>
      </c>
      <c r="L5" s="12">
        <v>2.3600099999999999</v>
      </c>
      <c r="M5" s="12">
        <v>0.50413300000000005</v>
      </c>
      <c r="N5" s="12">
        <v>44.985700000000001</v>
      </c>
      <c r="O5" s="12">
        <v>100.881</v>
      </c>
      <c r="P5" s="12">
        <v>50.952300000000001</v>
      </c>
      <c r="Q5" s="12">
        <v>0.66196299999999997</v>
      </c>
      <c r="R5" s="12">
        <v>17.3963</v>
      </c>
      <c r="S5" s="12">
        <v>2.4880300000000002</v>
      </c>
      <c r="T5" s="12">
        <v>7.1071</v>
      </c>
      <c r="U5" s="12">
        <v>0.17844399999999999</v>
      </c>
      <c r="V5" s="12">
        <v>9.1526899999999998</v>
      </c>
      <c r="W5" s="12">
        <v>8.8916599999999999</v>
      </c>
      <c r="X5" s="12">
        <v>3.1812399999999998</v>
      </c>
      <c r="Y5" s="12">
        <v>0.60727500000000001</v>
      </c>
      <c r="Z5" s="12">
        <v>0.18329200000000001</v>
      </c>
      <c r="AA5" s="12">
        <v>8.0826999999999996E-2</v>
      </c>
      <c r="AB5" s="12">
        <v>100.881</v>
      </c>
      <c r="AC5" s="12">
        <v>18.303599999999999</v>
      </c>
      <c r="AD5" s="12">
        <v>0.43583300000000003</v>
      </c>
      <c r="AE5" s="12">
        <v>0.17882700000000001</v>
      </c>
      <c r="AF5" s="12">
        <v>1.4984000000000001E-2</v>
      </c>
      <c r="AG5" s="12">
        <v>6.4609999999999997E-3</v>
      </c>
      <c r="AH5" s="12">
        <v>7.3652100000000003</v>
      </c>
      <c r="AI5" s="12">
        <v>2.1351599999999999</v>
      </c>
      <c r="AJ5" s="12">
        <v>5.4295999999999997E-2</v>
      </c>
      <c r="AK5" s="12">
        <v>4.90158</v>
      </c>
      <c r="AL5" s="12">
        <v>3.4223300000000001</v>
      </c>
      <c r="AM5" s="12">
        <v>2.2157499999999999</v>
      </c>
      <c r="AN5" s="12">
        <v>0.27828700000000001</v>
      </c>
      <c r="AO5" s="12">
        <v>60.6877</v>
      </c>
      <c r="AP5" s="12">
        <v>100</v>
      </c>
      <c r="AQ5" s="12">
        <v>24</v>
      </c>
      <c r="AR5" s="12" t="s">
        <v>292</v>
      </c>
    </row>
    <row r="6" spans="1:44" x14ac:dyDescent="0.2">
      <c r="A6" s="12" t="s">
        <v>642</v>
      </c>
      <c r="B6" s="12">
        <v>23.702300000000001</v>
      </c>
      <c r="C6" s="12">
        <v>1.75776</v>
      </c>
      <c r="D6" s="12">
        <v>0.38453300000000001</v>
      </c>
      <c r="E6" s="12">
        <v>0.163801</v>
      </c>
      <c r="F6" s="12">
        <v>6.7624000000000004E-2</v>
      </c>
      <c r="G6" s="12">
        <v>9.1014599999999994</v>
      </c>
      <c r="H6" s="12">
        <v>5.7893999999999997</v>
      </c>
      <c r="I6" s="12">
        <v>0.13875399999999999</v>
      </c>
      <c r="J6" s="12">
        <v>5.4678800000000001</v>
      </c>
      <c r="K6" s="12">
        <v>6.3237899999999998</v>
      </c>
      <c r="L6" s="12">
        <v>2.3469099999999998</v>
      </c>
      <c r="M6" s="12">
        <v>0.507965</v>
      </c>
      <c r="N6" s="12">
        <v>44.749899999999997</v>
      </c>
      <c r="O6" s="12">
        <v>100.502</v>
      </c>
      <c r="P6" s="12">
        <v>50.707799999999999</v>
      </c>
      <c r="Q6" s="12">
        <v>0.64142399999999999</v>
      </c>
      <c r="R6" s="12">
        <v>17.197099999999999</v>
      </c>
      <c r="S6" s="12">
        <v>2.3743799999999999</v>
      </c>
      <c r="T6" s="12">
        <v>7.4480500000000003</v>
      </c>
      <c r="U6" s="12">
        <v>0.17916499999999999</v>
      </c>
      <c r="V6" s="12">
        <v>9.0673899999999996</v>
      </c>
      <c r="W6" s="12">
        <v>8.8482500000000002</v>
      </c>
      <c r="X6" s="12">
        <v>3.1635800000000001</v>
      </c>
      <c r="Y6" s="12">
        <v>0.61189199999999999</v>
      </c>
      <c r="Z6" s="12">
        <v>0.186391</v>
      </c>
      <c r="AA6" s="12">
        <v>7.6715000000000005E-2</v>
      </c>
      <c r="AB6" s="12">
        <v>100.502</v>
      </c>
      <c r="AC6" s="12">
        <v>18.3047</v>
      </c>
      <c r="AD6" s="12">
        <v>0.41795500000000002</v>
      </c>
      <c r="AE6" s="12">
        <v>0.174124</v>
      </c>
      <c r="AF6" s="12">
        <v>1.5311999999999999E-2</v>
      </c>
      <c r="AG6" s="12">
        <v>6.1619999999999999E-3</v>
      </c>
      <c r="AH6" s="12">
        <v>7.3164100000000003</v>
      </c>
      <c r="AI6" s="12">
        <v>2.24851</v>
      </c>
      <c r="AJ6" s="12">
        <v>5.4781999999999997E-2</v>
      </c>
      <c r="AK6" s="12">
        <v>4.8795999999999999</v>
      </c>
      <c r="AL6" s="12">
        <v>3.4222399999999999</v>
      </c>
      <c r="AM6" s="12">
        <v>2.21421</v>
      </c>
      <c r="AN6" s="12">
        <v>0.28177099999999999</v>
      </c>
      <c r="AO6" s="12">
        <v>60.664200000000001</v>
      </c>
      <c r="AP6" s="12">
        <v>100</v>
      </c>
      <c r="AQ6" s="12">
        <v>24</v>
      </c>
      <c r="AR6" s="12" t="s">
        <v>292</v>
      </c>
    </row>
    <row r="7" spans="1:44" x14ac:dyDescent="0.2">
      <c r="A7" s="12" t="s">
        <v>642</v>
      </c>
      <c r="B7" s="12">
        <v>23.762799999999999</v>
      </c>
      <c r="C7" s="12">
        <v>1.75177</v>
      </c>
      <c r="D7" s="12">
        <v>0.41506900000000002</v>
      </c>
      <c r="E7" s="12">
        <v>0.165688</v>
      </c>
      <c r="F7" s="12">
        <v>6.2922000000000006E-2</v>
      </c>
      <c r="G7" s="12">
        <v>9.1145700000000005</v>
      </c>
      <c r="H7" s="12">
        <v>5.6258800000000004</v>
      </c>
      <c r="I7" s="12">
        <v>0.13503599999999999</v>
      </c>
      <c r="J7" s="12">
        <v>5.4779799999999996</v>
      </c>
      <c r="K7" s="12">
        <v>6.2517199999999997</v>
      </c>
      <c r="L7" s="12">
        <v>2.35534</v>
      </c>
      <c r="M7" s="12">
        <v>0.50603600000000004</v>
      </c>
      <c r="N7" s="12">
        <v>44.780799999999999</v>
      </c>
      <c r="O7" s="12">
        <v>100.40600000000001</v>
      </c>
      <c r="P7" s="12">
        <v>50.837000000000003</v>
      </c>
      <c r="Q7" s="12">
        <v>0.69235899999999995</v>
      </c>
      <c r="R7" s="12">
        <v>17.221800000000002</v>
      </c>
      <c r="S7" s="12">
        <v>2.3662899999999998</v>
      </c>
      <c r="T7" s="12">
        <v>7.2376800000000001</v>
      </c>
      <c r="U7" s="12">
        <v>0.17436299999999999</v>
      </c>
      <c r="V7" s="12">
        <v>9.0841399999999997</v>
      </c>
      <c r="W7" s="12">
        <v>8.74742</v>
      </c>
      <c r="X7" s="12">
        <v>3.1749499999999999</v>
      </c>
      <c r="Y7" s="12">
        <v>0.60956699999999997</v>
      </c>
      <c r="Z7" s="12">
        <v>0.18853800000000001</v>
      </c>
      <c r="AA7" s="12">
        <v>7.1381E-2</v>
      </c>
      <c r="AB7" s="12">
        <v>100.40600000000001</v>
      </c>
      <c r="AC7" s="12">
        <v>18.347100000000001</v>
      </c>
      <c r="AD7" s="12">
        <v>0.41643599999999997</v>
      </c>
      <c r="AE7" s="12">
        <v>0.18790799999999999</v>
      </c>
      <c r="AF7" s="12">
        <v>1.5484E-2</v>
      </c>
      <c r="AG7" s="12">
        <v>5.7320000000000001E-3</v>
      </c>
      <c r="AH7" s="12">
        <v>7.3252499999999996</v>
      </c>
      <c r="AI7" s="12">
        <v>2.1844999999999999</v>
      </c>
      <c r="AJ7" s="12">
        <v>5.3301000000000001E-2</v>
      </c>
      <c r="AK7" s="12">
        <v>4.88748</v>
      </c>
      <c r="AL7" s="12">
        <v>3.38246</v>
      </c>
      <c r="AM7" s="12">
        <v>2.2216499999999999</v>
      </c>
      <c r="AN7" s="12">
        <v>0.280636</v>
      </c>
      <c r="AO7" s="12">
        <v>60.692100000000003</v>
      </c>
      <c r="AP7" s="12">
        <v>100</v>
      </c>
      <c r="AQ7" s="12">
        <v>24</v>
      </c>
      <c r="AR7" s="12" t="s">
        <v>292</v>
      </c>
    </row>
    <row r="8" spans="1:44" x14ac:dyDescent="0.2">
      <c r="A8" s="12" t="s">
        <v>641</v>
      </c>
      <c r="B8" s="12">
        <v>23.413599999999999</v>
      </c>
      <c r="C8" s="12">
        <v>1.86303</v>
      </c>
      <c r="D8" s="12">
        <v>0.40194000000000002</v>
      </c>
      <c r="E8" s="12">
        <v>0.174154</v>
      </c>
      <c r="F8" s="12">
        <v>7.9545000000000005E-2</v>
      </c>
      <c r="G8" s="12">
        <v>9.4018200000000007</v>
      </c>
      <c r="H8" s="12">
        <v>5.57369</v>
      </c>
      <c r="I8" s="12">
        <v>0.14070299999999999</v>
      </c>
      <c r="J8" s="12">
        <v>5.6585099999999997</v>
      </c>
      <c r="K8" s="12">
        <v>6.4946999999999999</v>
      </c>
      <c r="L8" s="12">
        <v>2.2904399999999998</v>
      </c>
      <c r="M8" s="12">
        <v>0.46451500000000001</v>
      </c>
      <c r="N8" s="12">
        <v>44.843600000000002</v>
      </c>
      <c r="O8" s="12">
        <v>100.8</v>
      </c>
      <c r="P8" s="12">
        <v>50.0901</v>
      </c>
      <c r="Q8" s="12">
        <v>0.67045900000000003</v>
      </c>
      <c r="R8" s="12">
        <v>17.764600000000002</v>
      </c>
      <c r="S8" s="12">
        <v>2.5165799999999998</v>
      </c>
      <c r="T8" s="12">
        <v>7.1705300000000003</v>
      </c>
      <c r="U8" s="12">
        <v>0.18168100000000001</v>
      </c>
      <c r="V8" s="12">
        <v>9.3835200000000007</v>
      </c>
      <c r="W8" s="12">
        <v>9.0873899999999992</v>
      </c>
      <c r="X8" s="12">
        <v>3.0874600000000001</v>
      </c>
      <c r="Y8" s="12">
        <v>0.55955200000000005</v>
      </c>
      <c r="Z8" s="12">
        <v>0.19817100000000001</v>
      </c>
      <c r="AA8" s="12">
        <v>9.0239E-2</v>
      </c>
      <c r="AB8" s="12">
        <v>100.8</v>
      </c>
      <c r="AC8" s="12">
        <v>18.0307</v>
      </c>
      <c r="AD8" s="12">
        <v>0.44173800000000002</v>
      </c>
      <c r="AE8" s="12">
        <v>0.18149299999999999</v>
      </c>
      <c r="AF8" s="12">
        <v>1.6233000000000001E-2</v>
      </c>
      <c r="AG8" s="12">
        <v>7.228E-3</v>
      </c>
      <c r="AH8" s="12">
        <v>7.5365500000000001</v>
      </c>
      <c r="AI8" s="12">
        <v>2.15863</v>
      </c>
      <c r="AJ8" s="12">
        <v>5.5393999999999999E-2</v>
      </c>
      <c r="AK8" s="12">
        <v>5.0354900000000002</v>
      </c>
      <c r="AL8" s="12">
        <v>3.50482</v>
      </c>
      <c r="AM8" s="12">
        <v>2.1548400000000001</v>
      </c>
      <c r="AN8" s="12">
        <v>0.256942</v>
      </c>
      <c r="AO8" s="12">
        <v>60.619900000000001</v>
      </c>
      <c r="AP8" s="12">
        <v>100</v>
      </c>
      <c r="AQ8" s="12">
        <v>24</v>
      </c>
      <c r="AR8" s="12" t="s">
        <v>292</v>
      </c>
    </row>
    <row r="9" spans="1:44" x14ac:dyDescent="0.2">
      <c r="A9" s="12" t="s">
        <v>641</v>
      </c>
      <c r="B9" s="12">
        <v>23.495100000000001</v>
      </c>
      <c r="C9" s="12">
        <v>1.93557</v>
      </c>
      <c r="D9" s="12">
        <v>0.40082800000000002</v>
      </c>
      <c r="E9" s="12">
        <v>0.165911</v>
      </c>
      <c r="F9" s="12">
        <v>8.2003000000000006E-2</v>
      </c>
      <c r="G9" s="12">
        <v>9.4218700000000002</v>
      </c>
      <c r="H9" s="12">
        <v>5.5327099999999998</v>
      </c>
      <c r="I9" s="12">
        <v>0.15498000000000001</v>
      </c>
      <c r="J9" s="12">
        <v>5.6891299999999996</v>
      </c>
      <c r="K9" s="12">
        <v>6.4662499999999996</v>
      </c>
      <c r="L9" s="12">
        <v>2.2915399999999999</v>
      </c>
      <c r="M9" s="12">
        <v>0.46295399999999998</v>
      </c>
      <c r="N9" s="12">
        <v>44.979399999999998</v>
      </c>
      <c r="O9" s="12">
        <v>101.078</v>
      </c>
      <c r="P9" s="12">
        <v>50.264400000000002</v>
      </c>
      <c r="Q9" s="12">
        <v>0.66860399999999998</v>
      </c>
      <c r="R9" s="12">
        <v>17.802499999999998</v>
      </c>
      <c r="S9" s="12">
        <v>2.6145700000000001</v>
      </c>
      <c r="T9" s="12">
        <v>7.11782</v>
      </c>
      <c r="U9" s="12">
        <v>0.20011599999999999</v>
      </c>
      <c r="V9" s="12">
        <v>9.4342799999999993</v>
      </c>
      <c r="W9" s="12">
        <v>9.0475899999999996</v>
      </c>
      <c r="X9" s="12">
        <v>3.08894</v>
      </c>
      <c r="Y9" s="12">
        <v>0.55767100000000003</v>
      </c>
      <c r="Z9" s="12">
        <v>0.18879199999999999</v>
      </c>
      <c r="AA9" s="12">
        <v>9.3026999999999999E-2</v>
      </c>
      <c r="AB9" s="12">
        <v>101.078</v>
      </c>
      <c r="AC9" s="12">
        <v>18.042899999999999</v>
      </c>
      <c r="AD9" s="12">
        <v>0.45765499999999998</v>
      </c>
      <c r="AE9" s="12">
        <v>0.18048500000000001</v>
      </c>
      <c r="AF9" s="12">
        <v>1.5422E-2</v>
      </c>
      <c r="AG9" s="12">
        <v>7.43E-3</v>
      </c>
      <c r="AH9" s="12">
        <v>7.5315099999999999</v>
      </c>
      <c r="AI9" s="12">
        <v>2.1367699999999998</v>
      </c>
      <c r="AJ9" s="12">
        <v>6.0845000000000003E-2</v>
      </c>
      <c r="AK9" s="12">
        <v>5.0485800000000003</v>
      </c>
      <c r="AL9" s="12">
        <v>3.4797199999999999</v>
      </c>
      <c r="AM9" s="12">
        <v>2.1498499999999998</v>
      </c>
      <c r="AN9" s="12">
        <v>0.25536300000000001</v>
      </c>
      <c r="AO9" s="12">
        <v>60.633499999999998</v>
      </c>
      <c r="AP9" s="12">
        <v>100</v>
      </c>
      <c r="AQ9" s="12">
        <v>24</v>
      </c>
      <c r="AR9" s="12" t="s">
        <v>292</v>
      </c>
    </row>
    <row r="10" spans="1:44" x14ac:dyDescent="0.2">
      <c r="A10" s="12" t="s">
        <v>640</v>
      </c>
      <c r="B10" s="12">
        <v>23.757300000000001</v>
      </c>
      <c r="C10" s="12">
        <v>1.8521700000000001</v>
      </c>
      <c r="D10" s="12">
        <v>0.39723700000000001</v>
      </c>
      <c r="E10" s="12">
        <v>0.17163400000000001</v>
      </c>
      <c r="F10" s="12">
        <v>8.0343999999999999E-2</v>
      </c>
      <c r="G10" s="12">
        <v>9.6407100000000003</v>
      </c>
      <c r="H10" s="12">
        <v>4.2971899999999996</v>
      </c>
      <c r="I10" s="12">
        <v>0.15023400000000001</v>
      </c>
      <c r="J10" s="12">
        <v>5.7221799999999998</v>
      </c>
      <c r="K10" s="12">
        <v>6.6151099999999996</v>
      </c>
      <c r="L10" s="12">
        <v>2.41066</v>
      </c>
      <c r="M10" s="12">
        <v>0.454679</v>
      </c>
      <c r="N10" s="12">
        <v>45.207299999999996</v>
      </c>
      <c r="O10" s="12">
        <v>100.75700000000001</v>
      </c>
      <c r="P10" s="12">
        <v>50.825299999999999</v>
      </c>
      <c r="Q10" s="12">
        <v>0.66261400000000004</v>
      </c>
      <c r="R10" s="12">
        <v>18.215900000000001</v>
      </c>
      <c r="S10" s="12">
        <v>2.5019100000000001</v>
      </c>
      <c r="T10" s="12">
        <v>5.5283199999999999</v>
      </c>
      <c r="U10" s="12">
        <v>0.19398699999999999</v>
      </c>
      <c r="V10" s="12">
        <v>9.4891000000000005</v>
      </c>
      <c r="W10" s="12">
        <v>9.2558699999999998</v>
      </c>
      <c r="X10" s="12">
        <v>3.24952</v>
      </c>
      <c r="Y10" s="12">
        <v>0.54770300000000005</v>
      </c>
      <c r="Z10" s="12">
        <v>0.19530400000000001</v>
      </c>
      <c r="AA10" s="12">
        <v>9.1145000000000004E-2</v>
      </c>
      <c r="AB10" s="12">
        <v>100.75700000000001</v>
      </c>
      <c r="AC10" s="12">
        <v>18.171500000000002</v>
      </c>
      <c r="AD10" s="12">
        <v>0.43618899999999999</v>
      </c>
      <c r="AE10" s="12">
        <v>0.17815500000000001</v>
      </c>
      <c r="AF10" s="12">
        <v>1.5890000000000001E-2</v>
      </c>
      <c r="AG10" s="12">
        <v>7.2509999999999996E-3</v>
      </c>
      <c r="AH10" s="12">
        <v>7.6757299999999997</v>
      </c>
      <c r="AI10" s="12">
        <v>1.65299</v>
      </c>
      <c r="AJ10" s="12">
        <v>5.8746E-2</v>
      </c>
      <c r="AK10" s="12">
        <v>5.0576699999999999</v>
      </c>
      <c r="AL10" s="12">
        <v>3.5456400000000001</v>
      </c>
      <c r="AM10" s="12">
        <v>2.2525900000000001</v>
      </c>
      <c r="AN10" s="12">
        <v>0.24979899999999999</v>
      </c>
      <c r="AO10" s="12">
        <v>60.697800000000001</v>
      </c>
      <c r="AP10" s="12">
        <v>100</v>
      </c>
      <c r="AQ10" s="12">
        <v>24</v>
      </c>
      <c r="AR10" s="12" t="s">
        <v>292</v>
      </c>
    </row>
    <row r="11" spans="1:44" x14ac:dyDescent="0.2">
      <c r="A11" s="12" t="s">
        <v>640</v>
      </c>
      <c r="B11" s="12">
        <v>24.1691</v>
      </c>
      <c r="C11" s="12">
        <v>1.8284499999999999</v>
      </c>
      <c r="D11" s="12">
        <v>0.401897</v>
      </c>
      <c r="E11" s="12">
        <v>0.16411400000000001</v>
      </c>
      <c r="F11" s="12">
        <v>7.7106999999999995E-2</v>
      </c>
      <c r="G11" s="12">
        <v>9.6601900000000001</v>
      </c>
      <c r="H11" s="12">
        <v>3.4839799999999999</v>
      </c>
      <c r="I11" s="12">
        <v>0.14287</v>
      </c>
      <c r="J11" s="12">
        <v>5.8272500000000003</v>
      </c>
      <c r="K11" s="12">
        <v>6.75183</v>
      </c>
      <c r="L11" s="12">
        <v>2.4350800000000001</v>
      </c>
      <c r="M11" s="12">
        <v>0.46526299999999998</v>
      </c>
      <c r="N11" s="12">
        <v>45.586399999999998</v>
      </c>
      <c r="O11" s="12">
        <v>100.994</v>
      </c>
      <c r="P11" s="12">
        <v>51.706200000000003</v>
      </c>
      <c r="Q11" s="12">
        <v>0.67038699999999996</v>
      </c>
      <c r="R11" s="12">
        <v>18.252800000000001</v>
      </c>
      <c r="S11" s="12">
        <v>2.4698799999999999</v>
      </c>
      <c r="T11" s="12">
        <v>4.4821299999999997</v>
      </c>
      <c r="U11" s="12">
        <v>0.184479</v>
      </c>
      <c r="V11" s="12">
        <v>9.6633399999999998</v>
      </c>
      <c r="W11" s="12">
        <v>9.4471699999999998</v>
      </c>
      <c r="X11" s="12">
        <v>3.2824399999999998</v>
      </c>
      <c r="Y11" s="12">
        <v>0.56045299999999998</v>
      </c>
      <c r="Z11" s="12">
        <v>0.186746</v>
      </c>
      <c r="AA11" s="12">
        <v>8.7472999999999995E-2</v>
      </c>
      <c r="AB11" s="12">
        <v>100.994</v>
      </c>
      <c r="AC11" s="12">
        <v>18.355399999999999</v>
      </c>
      <c r="AD11" s="12">
        <v>0.42755199999999999</v>
      </c>
      <c r="AE11" s="12">
        <v>0.17896699999999999</v>
      </c>
      <c r="AF11" s="12">
        <v>1.5086E-2</v>
      </c>
      <c r="AG11" s="12">
        <v>6.9100000000000003E-3</v>
      </c>
      <c r="AH11" s="12">
        <v>7.6367099999999999</v>
      </c>
      <c r="AI11" s="12">
        <v>1.33067</v>
      </c>
      <c r="AJ11" s="12">
        <v>5.5469999999999998E-2</v>
      </c>
      <c r="AK11" s="12">
        <v>5.11402</v>
      </c>
      <c r="AL11" s="12">
        <v>3.5932599999999999</v>
      </c>
      <c r="AM11" s="12">
        <v>2.25928</v>
      </c>
      <c r="AN11" s="12">
        <v>0.25380200000000003</v>
      </c>
      <c r="AO11" s="12">
        <v>60.7729</v>
      </c>
      <c r="AP11" s="12">
        <v>100</v>
      </c>
      <c r="AQ11" s="12">
        <v>24</v>
      </c>
      <c r="AR11" s="12" t="s">
        <v>292</v>
      </c>
    </row>
    <row r="12" spans="1:44" x14ac:dyDescent="0.2">
      <c r="A12" s="12" t="s">
        <v>639</v>
      </c>
      <c r="B12" s="12">
        <v>23.7668</v>
      </c>
      <c r="C12" s="12">
        <v>1.7527699999999999</v>
      </c>
      <c r="D12" s="12">
        <v>0.39445999999999998</v>
      </c>
      <c r="E12" s="12">
        <v>0.17185400000000001</v>
      </c>
      <c r="F12" s="12">
        <v>7.2674000000000002E-2</v>
      </c>
      <c r="G12" s="12">
        <v>9.0697700000000001</v>
      </c>
      <c r="H12" s="12">
        <v>5.7718699999999998</v>
      </c>
      <c r="I12" s="12">
        <v>0.14976700000000001</v>
      </c>
      <c r="J12" s="12">
        <v>5.4924999999999997</v>
      </c>
      <c r="K12" s="12">
        <v>6.3201700000000001</v>
      </c>
      <c r="L12" s="12">
        <v>2.3614199999999999</v>
      </c>
      <c r="M12" s="12">
        <v>0.508683</v>
      </c>
      <c r="N12" s="12">
        <v>44.819899999999997</v>
      </c>
      <c r="O12" s="12">
        <v>100.65300000000001</v>
      </c>
      <c r="P12" s="12">
        <v>50.845599999999997</v>
      </c>
      <c r="Q12" s="12">
        <v>0.65798199999999996</v>
      </c>
      <c r="R12" s="12">
        <v>17.1372</v>
      </c>
      <c r="S12" s="12">
        <v>2.3676400000000002</v>
      </c>
      <c r="T12" s="12">
        <v>7.4255000000000004</v>
      </c>
      <c r="U12" s="12">
        <v>0.193385</v>
      </c>
      <c r="V12" s="12">
        <v>9.1082099999999997</v>
      </c>
      <c r="W12" s="12">
        <v>8.8431899999999999</v>
      </c>
      <c r="X12" s="12">
        <v>3.1831399999999999</v>
      </c>
      <c r="Y12" s="12">
        <v>0.61275599999999997</v>
      </c>
      <c r="Z12" s="12">
        <v>0.19555400000000001</v>
      </c>
      <c r="AA12" s="12">
        <v>8.2444000000000003E-2</v>
      </c>
      <c r="AB12" s="12">
        <v>100.65300000000001</v>
      </c>
      <c r="AC12" s="12">
        <v>18.326000000000001</v>
      </c>
      <c r="AD12" s="12">
        <v>0.41612300000000002</v>
      </c>
      <c r="AE12" s="12">
        <v>0.178342</v>
      </c>
      <c r="AF12" s="12">
        <v>1.6039000000000001E-2</v>
      </c>
      <c r="AG12" s="12">
        <v>6.6119999999999998E-3</v>
      </c>
      <c r="AH12" s="12">
        <v>7.27963</v>
      </c>
      <c r="AI12" s="12">
        <v>2.2382300000000002</v>
      </c>
      <c r="AJ12" s="12">
        <v>5.9038E-2</v>
      </c>
      <c r="AK12" s="12">
        <v>4.8939700000000004</v>
      </c>
      <c r="AL12" s="12">
        <v>3.4149799999999999</v>
      </c>
      <c r="AM12" s="12">
        <v>2.22444</v>
      </c>
      <c r="AN12" s="12">
        <v>0.28173100000000001</v>
      </c>
      <c r="AO12" s="12">
        <v>60.664900000000003</v>
      </c>
      <c r="AP12" s="12">
        <v>100</v>
      </c>
      <c r="AQ12" s="12">
        <v>24</v>
      </c>
      <c r="AR12" s="12" t="s">
        <v>292</v>
      </c>
    </row>
    <row r="13" spans="1:44" x14ac:dyDescent="0.2">
      <c r="A13" s="12" t="s">
        <v>639</v>
      </c>
      <c r="B13" s="12">
        <v>23.654699999999998</v>
      </c>
      <c r="C13" s="12">
        <v>1.72553</v>
      </c>
      <c r="D13" s="12">
        <v>0.37922400000000001</v>
      </c>
      <c r="E13" s="12">
        <v>0.16728399999999999</v>
      </c>
      <c r="F13" s="12">
        <v>6.9847000000000006E-2</v>
      </c>
      <c r="G13" s="12">
        <v>9.0441500000000001</v>
      </c>
      <c r="H13" s="12">
        <v>5.7597399999999999</v>
      </c>
      <c r="I13" s="12">
        <v>0.16356499999999999</v>
      </c>
      <c r="J13" s="12">
        <v>5.4421999999999997</v>
      </c>
      <c r="K13" s="12">
        <v>6.25467</v>
      </c>
      <c r="L13" s="12">
        <v>2.3307899999999999</v>
      </c>
      <c r="M13" s="12">
        <v>0.50244999999999995</v>
      </c>
      <c r="N13" s="12">
        <v>44.578000000000003</v>
      </c>
      <c r="O13" s="12">
        <v>100.072</v>
      </c>
      <c r="P13" s="12">
        <v>50.605800000000002</v>
      </c>
      <c r="Q13" s="12">
        <v>0.63256699999999999</v>
      </c>
      <c r="R13" s="12">
        <v>17.088799999999999</v>
      </c>
      <c r="S13" s="12">
        <v>2.3308399999999998</v>
      </c>
      <c r="T13" s="12">
        <v>7.4098899999999999</v>
      </c>
      <c r="U13" s="12">
        <v>0.211201</v>
      </c>
      <c r="V13" s="12">
        <v>9.0248000000000008</v>
      </c>
      <c r="W13" s="12">
        <v>8.7515499999999999</v>
      </c>
      <c r="X13" s="12">
        <v>3.1418599999999999</v>
      </c>
      <c r="Y13" s="12">
        <v>0.60524800000000001</v>
      </c>
      <c r="Z13" s="12">
        <v>0.190354</v>
      </c>
      <c r="AA13" s="12">
        <v>7.9237000000000002E-2</v>
      </c>
      <c r="AB13" s="12">
        <v>100.072</v>
      </c>
      <c r="AC13" s="12">
        <v>18.342300000000002</v>
      </c>
      <c r="AD13" s="12">
        <v>0.41196300000000002</v>
      </c>
      <c r="AE13" s="12">
        <v>0.17241999999999999</v>
      </c>
      <c r="AF13" s="12">
        <v>1.5701E-2</v>
      </c>
      <c r="AG13" s="12">
        <v>6.391E-3</v>
      </c>
      <c r="AH13" s="12">
        <v>7.2999599999999996</v>
      </c>
      <c r="AI13" s="12">
        <v>2.2461000000000002</v>
      </c>
      <c r="AJ13" s="12">
        <v>6.4839999999999995E-2</v>
      </c>
      <c r="AK13" s="12">
        <v>4.8764700000000003</v>
      </c>
      <c r="AL13" s="12">
        <v>3.3986299999999998</v>
      </c>
      <c r="AM13" s="12">
        <v>2.2079599999999999</v>
      </c>
      <c r="AN13" s="12">
        <v>0.27984700000000001</v>
      </c>
      <c r="AO13" s="12">
        <v>60.677399999999999</v>
      </c>
      <c r="AP13" s="12">
        <v>100</v>
      </c>
      <c r="AQ13" s="12">
        <v>24</v>
      </c>
      <c r="AR13" s="12" t="s">
        <v>292</v>
      </c>
    </row>
    <row r="14" spans="1:44" x14ac:dyDescent="0.2">
      <c r="A14" s="12" t="s">
        <v>638</v>
      </c>
      <c r="B14" s="12">
        <v>23.761199999999999</v>
      </c>
      <c r="C14" s="12">
        <v>1.76884</v>
      </c>
      <c r="D14" s="12">
        <v>0.35804799999999998</v>
      </c>
      <c r="E14" s="12">
        <v>0.16475799999999999</v>
      </c>
      <c r="F14" s="12">
        <v>7.0496000000000003E-2</v>
      </c>
      <c r="G14" s="12">
        <v>9.0825600000000009</v>
      </c>
      <c r="H14" s="12">
        <v>5.7230100000000004</v>
      </c>
      <c r="I14" s="12">
        <v>0.148809</v>
      </c>
      <c r="J14" s="12">
        <v>5.4710900000000002</v>
      </c>
      <c r="K14" s="12">
        <v>6.2974300000000003</v>
      </c>
      <c r="L14" s="12">
        <v>2.3767999999999998</v>
      </c>
      <c r="M14" s="12">
        <v>0.51610199999999995</v>
      </c>
      <c r="N14" s="12">
        <v>44.774299999999997</v>
      </c>
      <c r="O14" s="12">
        <v>100.514</v>
      </c>
      <c r="P14" s="12">
        <v>50.833599999999997</v>
      </c>
      <c r="Q14" s="12">
        <v>0.597244</v>
      </c>
      <c r="R14" s="12">
        <v>17.161300000000001</v>
      </c>
      <c r="S14" s="12">
        <v>2.3893499999999999</v>
      </c>
      <c r="T14" s="12">
        <v>7.3626399999999999</v>
      </c>
      <c r="U14" s="12">
        <v>0.19214800000000001</v>
      </c>
      <c r="V14" s="12">
        <v>9.0727200000000003</v>
      </c>
      <c r="W14" s="12">
        <v>8.8113799999999998</v>
      </c>
      <c r="X14" s="12">
        <v>3.2038700000000002</v>
      </c>
      <c r="Y14" s="12">
        <v>0.62169300000000005</v>
      </c>
      <c r="Z14" s="12">
        <v>0.18748000000000001</v>
      </c>
      <c r="AA14" s="12">
        <v>7.9973000000000002E-2</v>
      </c>
      <c r="AB14" s="12">
        <v>100.514</v>
      </c>
      <c r="AC14" s="12">
        <v>18.340199999999999</v>
      </c>
      <c r="AD14" s="12">
        <v>0.42036400000000002</v>
      </c>
      <c r="AE14" s="12">
        <v>0.16204399999999999</v>
      </c>
      <c r="AF14" s="12">
        <v>1.5393E-2</v>
      </c>
      <c r="AG14" s="12">
        <v>6.4200000000000004E-3</v>
      </c>
      <c r="AH14" s="12">
        <v>7.2972799999999998</v>
      </c>
      <c r="AI14" s="12">
        <v>2.22153</v>
      </c>
      <c r="AJ14" s="12">
        <v>5.8720000000000001E-2</v>
      </c>
      <c r="AK14" s="12">
        <v>4.8798399999999997</v>
      </c>
      <c r="AL14" s="12">
        <v>3.4061400000000002</v>
      </c>
      <c r="AM14" s="12">
        <v>2.2412000000000001</v>
      </c>
      <c r="AN14" s="12">
        <v>0.28613</v>
      </c>
      <c r="AO14" s="12">
        <v>60.664700000000003</v>
      </c>
      <c r="AP14" s="12">
        <v>100</v>
      </c>
      <c r="AQ14" s="12">
        <v>24</v>
      </c>
      <c r="AR14" s="12" t="s">
        <v>292</v>
      </c>
    </row>
    <row r="15" spans="1:44" x14ac:dyDescent="0.2">
      <c r="A15" s="12" t="s">
        <v>637</v>
      </c>
      <c r="B15" s="12">
        <v>23.732900000000001</v>
      </c>
      <c r="C15" s="12">
        <v>1.77895</v>
      </c>
      <c r="D15" s="12">
        <v>0.37432799999999999</v>
      </c>
      <c r="E15" s="12">
        <v>0.160964</v>
      </c>
      <c r="F15" s="12">
        <v>6.5483E-2</v>
      </c>
      <c r="G15" s="12">
        <v>9.1069399999999998</v>
      </c>
      <c r="H15" s="12">
        <v>5.6738</v>
      </c>
      <c r="I15" s="12">
        <v>0.14046500000000001</v>
      </c>
      <c r="J15" s="12">
        <v>5.4628199999999998</v>
      </c>
      <c r="K15" s="12">
        <v>6.3011600000000003</v>
      </c>
      <c r="L15" s="12">
        <v>2.3483499999999999</v>
      </c>
      <c r="M15" s="12">
        <v>0.50685100000000005</v>
      </c>
      <c r="N15" s="12">
        <v>44.744799999999998</v>
      </c>
      <c r="O15" s="12">
        <v>100.398</v>
      </c>
      <c r="P15" s="12">
        <v>50.773099999999999</v>
      </c>
      <c r="Q15" s="12">
        <v>0.62439999999999996</v>
      </c>
      <c r="R15" s="12">
        <v>17.2074</v>
      </c>
      <c r="S15" s="12">
        <v>2.4030100000000001</v>
      </c>
      <c r="T15" s="12">
        <v>7.2993300000000003</v>
      </c>
      <c r="U15" s="12">
        <v>0.18137300000000001</v>
      </c>
      <c r="V15" s="12">
        <v>9.0590100000000007</v>
      </c>
      <c r="W15" s="12">
        <v>8.8165899999999997</v>
      </c>
      <c r="X15" s="12">
        <v>3.16553</v>
      </c>
      <c r="Y15" s="12">
        <v>0.61054900000000001</v>
      </c>
      <c r="Z15" s="12">
        <v>0.18316199999999999</v>
      </c>
      <c r="AA15" s="12">
        <v>7.4287000000000006E-2</v>
      </c>
      <c r="AB15" s="12">
        <v>100.398</v>
      </c>
      <c r="AC15" s="12">
        <v>18.3355</v>
      </c>
      <c r="AD15" s="12">
        <v>0.42315999999999998</v>
      </c>
      <c r="AE15" s="12">
        <v>0.16957</v>
      </c>
      <c r="AF15" s="12">
        <v>1.5051999999999999E-2</v>
      </c>
      <c r="AG15" s="12">
        <v>5.9690000000000003E-3</v>
      </c>
      <c r="AH15" s="12">
        <v>7.32369</v>
      </c>
      <c r="AI15" s="12">
        <v>2.2044800000000002</v>
      </c>
      <c r="AJ15" s="12">
        <v>5.5479000000000001E-2</v>
      </c>
      <c r="AK15" s="12">
        <v>4.8769999999999998</v>
      </c>
      <c r="AL15" s="12">
        <v>3.41133</v>
      </c>
      <c r="AM15" s="12">
        <v>2.21644</v>
      </c>
      <c r="AN15" s="12">
        <v>0.28126299999999999</v>
      </c>
      <c r="AO15" s="12">
        <v>60.681100000000001</v>
      </c>
      <c r="AP15" s="12">
        <v>100</v>
      </c>
      <c r="AQ15" s="12">
        <v>24</v>
      </c>
      <c r="AR15" s="12" t="s">
        <v>292</v>
      </c>
    </row>
    <row r="16" spans="1:44" x14ac:dyDescent="0.2">
      <c r="A16" s="12" t="s">
        <v>637</v>
      </c>
      <c r="B16" s="12">
        <v>23.661000000000001</v>
      </c>
      <c r="C16" s="12">
        <v>1.70547</v>
      </c>
      <c r="D16" s="12">
        <v>0.37478499999999998</v>
      </c>
      <c r="E16" s="12">
        <v>0.16583300000000001</v>
      </c>
      <c r="F16" s="12">
        <v>7.0331000000000005E-2</v>
      </c>
      <c r="G16" s="12">
        <v>9.0458200000000009</v>
      </c>
      <c r="H16" s="12">
        <v>5.7369300000000001</v>
      </c>
      <c r="I16" s="12">
        <v>0.13678000000000001</v>
      </c>
      <c r="J16" s="12">
        <v>5.3898400000000004</v>
      </c>
      <c r="K16" s="12">
        <v>6.2957200000000002</v>
      </c>
      <c r="L16" s="12">
        <v>2.3773300000000002</v>
      </c>
      <c r="M16" s="12">
        <v>0.51495800000000003</v>
      </c>
      <c r="N16" s="12">
        <v>44.562899999999999</v>
      </c>
      <c r="O16" s="12">
        <v>100.038</v>
      </c>
      <c r="P16" s="12">
        <v>50.619300000000003</v>
      </c>
      <c r="Q16" s="12">
        <v>0.62516400000000005</v>
      </c>
      <c r="R16" s="12">
        <v>17.091899999999999</v>
      </c>
      <c r="S16" s="12">
        <v>2.30375</v>
      </c>
      <c r="T16" s="12">
        <v>7.3805500000000004</v>
      </c>
      <c r="U16" s="12">
        <v>0.17661499999999999</v>
      </c>
      <c r="V16" s="12">
        <v>8.9379799999999996</v>
      </c>
      <c r="W16" s="12">
        <v>8.80898</v>
      </c>
      <c r="X16" s="12">
        <v>3.20458</v>
      </c>
      <c r="Y16" s="12">
        <v>0.62031499999999995</v>
      </c>
      <c r="Z16" s="12">
        <v>0.18870300000000001</v>
      </c>
      <c r="AA16" s="12">
        <v>7.9785999999999996E-2</v>
      </c>
      <c r="AB16" s="12">
        <v>100.038</v>
      </c>
      <c r="AC16" s="12">
        <v>18.349799999999998</v>
      </c>
      <c r="AD16" s="12">
        <v>0.40723300000000001</v>
      </c>
      <c r="AE16" s="12">
        <v>0.17042599999999999</v>
      </c>
      <c r="AF16" s="12">
        <v>1.5566999999999999E-2</v>
      </c>
      <c r="AG16" s="12">
        <v>6.4359999999999999E-3</v>
      </c>
      <c r="AH16" s="12">
        <v>7.3023499999999997</v>
      </c>
      <c r="AI16" s="12">
        <v>2.23753</v>
      </c>
      <c r="AJ16" s="12">
        <v>5.423E-2</v>
      </c>
      <c r="AK16" s="12">
        <v>4.8302500000000004</v>
      </c>
      <c r="AL16" s="12">
        <v>3.4214199999999999</v>
      </c>
      <c r="AM16" s="12">
        <v>2.2523599999999999</v>
      </c>
      <c r="AN16" s="12">
        <v>0.28685500000000003</v>
      </c>
      <c r="AO16" s="12">
        <v>60.665500000000002</v>
      </c>
      <c r="AP16" s="12">
        <v>100</v>
      </c>
      <c r="AQ16" s="12">
        <v>24</v>
      </c>
      <c r="AR16" s="12" t="s">
        <v>292</v>
      </c>
    </row>
    <row r="17" spans="1:47" x14ac:dyDescent="0.2">
      <c r="A17" s="12" t="s">
        <v>636</v>
      </c>
      <c r="B17" s="12">
        <v>23.569199999999999</v>
      </c>
      <c r="C17" s="12">
        <v>1.7913699999999999</v>
      </c>
      <c r="D17" s="12">
        <v>0.36907699999999999</v>
      </c>
      <c r="E17" s="12">
        <v>0.154305</v>
      </c>
      <c r="F17" s="12">
        <v>6.9904999999999995E-2</v>
      </c>
      <c r="G17" s="12">
        <v>8.9339200000000005</v>
      </c>
      <c r="H17" s="12">
        <v>5.6232699999999998</v>
      </c>
      <c r="I17" s="12">
        <v>0.146177</v>
      </c>
      <c r="J17" s="12">
        <v>5.3954899999999997</v>
      </c>
      <c r="K17" s="12">
        <v>6.2871300000000003</v>
      </c>
      <c r="L17" s="12">
        <v>2.30579</v>
      </c>
      <c r="M17" s="12">
        <v>0.49444399999999999</v>
      </c>
      <c r="N17" s="12">
        <v>44.324800000000003</v>
      </c>
      <c r="O17" s="12">
        <v>99.464799999999997</v>
      </c>
      <c r="P17" s="12">
        <v>50.422899999999998</v>
      </c>
      <c r="Q17" s="12">
        <v>0.61564200000000002</v>
      </c>
      <c r="R17" s="12">
        <v>16.880500000000001</v>
      </c>
      <c r="S17" s="12">
        <v>2.4197799999999998</v>
      </c>
      <c r="T17" s="12">
        <v>7.2343200000000003</v>
      </c>
      <c r="U17" s="12">
        <v>0.18875</v>
      </c>
      <c r="V17" s="12">
        <v>8.9473500000000001</v>
      </c>
      <c r="W17" s="12">
        <v>8.7969600000000003</v>
      </c>
      <c r="X17" s="12">
        <v>3.1081500000000002</v>
      </c>
      <c r="Y17" s="12">
        <v>0.59560400000000002</v>
      </c>
      <c r="Z17" s="12">
        <v>0.17558499999999999</v>
      </c>
      <c r="AA17" s="12">
        <v>7.9302999999999998E-2</v>
      </c>
      <c r="AB17" s="12">
        <v>99.464799999999997</v>
      </c>
      <c r="AC17" s="12">
        <v>18.386800000000001</v>
      </c>
      <c r="AD17" s="12">
        <v>0.43027500000000002</v>
      </c>
      <c r="AE17" s="12">
        <v>0.168823</v>
      </c>
      <c r="AF17" s="12">
        <v>1.457E-2</v>
      </c>
      <c r="AG17" s="12">
        <v>6.4349999999999997E-3</v>
      </c>
      <c r="AH17" s="12">
        <v>7.2546999999999997</v>
      </c>
      <c r="AI17" s="12">
        <v>2.2061799999999998</v>
      </c>
      <c r="AJ17" s="12">
        <v>5.8298999999999997E-2</v>
      </c>
      <c r="AK17" s="12">
        <v>4.8639200000000002</v>
      </c>
      <c r="AL17" s="12">
        <v>3.4369700000000001</v>
      </c>
      <c r="AM17" s="12">
        <v>2.1975199999999999</v>
      </c>
      <c r="AN17" s="12">
        <v>0.277057</v>
      </c>
      <c r="AO17" s="12">
        <v>60.698500000000003</v>
      </c>
      <c r="AP17" s="12">
        <v>100</v>
      </c>
      <c r="AQ17" s="12">
        <v>24</v>
      </c>
      <c r="AR17" s="12" t="s">
        <v>292</v>
      </c>
    </row>
    <row r="18" spans="1:47" x14ac:dyDescent="0.2">
      <c r="A18" s="12" t="s">
        <v>636</v>
      </c>
      <c r="B18" s="12">
        <v>23.447099999999999</v>
      </c>
      <c r="C18" s="12">
        <v>1.79718</v>
      </c>
      <c r="D18" s="12">
        <v>0.36407699999999998</v>
      </c>
      <c r="E18" s="12">
        <v>0.17333699999999999</v>
      </c>
      <c r="F18" s="12">
        <v>6.4716999999999997E-2</v>
      </c>
      <c r="G18" s="12">
        <v>8.9741800000000005</v>
      </c>
      <c r="H18" s="12">
        <v>5.7078300000000004</v>
      </c>
      <c r="I18" s="12">
        <v>0.13880400000000001</v>
      </c>
      <c r="J18" s="12">
        <v>5.3838100000000004</v>
      </c>
      <c r="K18" s="12">
        <v>6.2989499999999996</v>
      </c>
      <c r="L18" s="12">
        <v>2.3342000000000001</v>
      </c>
      <c r="M18" s="12">
        <v>0.49818000000000001</v>
      </c>
      <c r="N18" s="12">
        <v>44.251899999999999</v>
      </c>
      <c r="O18" s="12">
        <v>99.434299999999993</v>
      </c>
      <c r="P18" s="12">
        <v>50.161799999999999</v>
      </c>
      <c r="Q18" s="12">
        <v>0.60730200000000001</v>
      </c>
      <c r="R18" s="12">
        <v>16.956600000000002</v>
      </c>
      <c r="S18" s="12">
        <v>2.4276399999999998</v>
      </c>
      <c r="T18" s="12">
        <v>7.3431100000000002</v>
      </c>
      <c r="U18" s="12">
        <v>0.179229</v>
      </c>
      <c r="V18" s="12">
        <v>8.9279700000000002</v>
      </c>
      <c r="W18" s="12">
        <v>8.8134999999999994</v>
      </c>
      <c r="X18" s="12">
        <v>3.1464500000000002</v>
      </c>
      <c r="Y18" s="12">
        <v>0.60010399999999997</v>
      </c>
      <c r="Z18" s="12">
        <v>0.197242</v>
      </c>
      <c r="AA18" s="12">
        <v>7.3417999999999997E-2</v>
      </c>
      <c r="AB18" s="12">
        <v>99.434299999999993</v>
      </c>
      <c r="AC18" s="12">
        <v>18.3111</v>
      </c>
      <c r="AD18" s="12">
        <v>0.43213200000000002</v>
      </c>
      <c r="AE18" s="12">
        <v>0.166714</v>
      </c>
      <c r="AF18" s="12">
        <v>1.6385E-2</v>
      </c>
      <c r="AG18" s="12">
        <v>5.9639999999999997E-3</v>
      </c>
      <c r="AH18" s="12">
        <v>7.2951699999999997</v>
      </c>
      <c r="AI18" s="12">
        <v>2.2417400000000001</v>
      </c>
      <c r="AJ18" s="12">
        <v>5.5417000000000001E-2</v>
      </c>
      <c r="AK18" s="12">
        <v>4.8585700000000003</v>
      </c>
      <c r="AL18" s="12">
        <v>3.4471099999999999</v>
      </c>
      <c r="AM18" s="12">
        <v>2.2269700000000001</v>
      </c>
      <c r="AN18" s="12">
        <v>0.27944799999999997</v>
      </c>
      <c r="AO18" s="12">
        <v>60.6633</v>
      </c>
      <c r="AP18" s="12">
        <v>100</v>
      </c>
      <c r="AQ18" s="12">
        <v>24</v>
      </c>
      <c r="AR18" s="12" t="s">
        <v>292</v>
      </c>
    </row>
    <row r="19" spans="1:47" x14ac:dyDescent="0.2">
      <c r="A19" s="12" t="s">
        <v>635</v>
      </c>
      <c r="B19" s="12">
        <v>23.714200000000002</v>
      </c>
      <c r="C19" s="12">
        <v>1.7558800000000001</v>
      </c>
      <c r="D19" s="12">
        <v>0.36491800000000002</v>
      </c>
      <c r="E19" s="12">
        <v>0.17086299999999999</v>
      </c>
      <c r="F19" s="12">
        <v>7.1429000000000006E-2</v>
      </c>
      <c r="G19" s="12">
        <v>9.0755400000000002</v>
      </c>
      <c r="H19" s="12">
        <v>5.6092000000000004</v>
      </c>
      <c r="I19" s="12">
        <v>0.13178100000000001</v>
      </c>
      <c r="J19" s="12">
        <v>5.4084399999999997</v>
      </c>
      <c r="K19" s="12">
        <v>6.2882600000000002</v>
      </c>
      <c r="L19" s="12">
        <v>2.3646400000000001</v>
      </c>
      <c r="M19" s="12">
        <v>0.51190000000000002</v>
      </c>
      <c r="N19" s="12">
        <v>44.628</v>
      </c>
      <c r="O19" s="12">
        <v>100.095</v>
      </c>
      <c r="P19" s="12">
        <v>50.7331</v>
      </c>
      <c r="Q19" s="12">
        <v>0.60870500000000005</v>
      </c>
      <c r="R19" s="12">
        <v>17.148099999999999</v>
      </c>
      <c r="S19" s="12">
        <v>2.3718499999999998</v>
      </c>
      <c r="T19" s="12">
        <v>7.2162199999999999</v>
      </c>
      <c r="U19" s="12">
        <v>0.17016100000000001</v>
      </c>
      <c r="V19" s="12">
        <v>8.9688199999999991</v>
      </c>
      <c r="W19" s="12">
        <v>8.7985500000000005</v>
      </c>
      <c r="X19" s="12">
        <v>3.1874899999999999</v>
      </c>
      <c r="Y19" s="12">
        <v>0.61663199999999996</v>
      </c>
      <c r="Z19" s="12">
        <v>0.19442599999999999</v>
      </c>
      <c r="AA19" s="12">
        <v>8.1032000000000007E-2</v>
      </c>
      <c r="AB19" s="12">
        <v>100.095</v>
      </c>
      <c r="AC19" s="12">
        <v>18.370999999999999</v>
      </c>
      <c r="AD19" s="12">
        <v>0.41881299999999999</v>
      </c>
      <c r="AE19" s="12">
        <v>0.16575799999999999</v>
      </c>
      <c r="AF19" s="12">
        <v>1.6022000000000002E-2</v>
      </c>
      <c r="AG19" s="12">
        <v>6.5290000000000001E-3</v>
      </c>
      <c r="AH19" s="12">
        <v>7.3183499999999997</v>
      </c>
      <c r="AI19" s="12">
        <v>2.18533</v>
      </c>
      <c r="AJ19" s="12">
        <v>5.2191000000000001E-2</v>
      </c>
      <c r="AK19" s="12">
        <v>4.8416300000000003</v>
      </c>
      <c r="AL19" s="12">
        <v>3.41364</v>
      </c>
      <c r="AM19" s="12">
        <v>2.2379099999999998</v>
      </c>
      <c r="AN19" s="12">
        <v>0.28483999999999998</v>
      </c>
      <c r="AO19" s="12">
        <v>60.688000000000002</v>
      </c>
      <c r="AP19" s="12">
        <v>100</v>
      </c>
      <c r="AQ19" s="12">
        <v>24</v>
      </c>
      <c r="AR19" s="12" t="s">
        <v>292</v>
      </c>
    </row>
    <row r="20" spans="1:47" x14ac:dyDescent="0.2">
      <c r="A20" s="12" t="s">
        <v>634</v>
      </c>
      <c r="B20" s="12">
        <f t="shared" ref="B20:AQ20" si="0">AVERAGE(B2:B19)</f>
        <v>23.70151111111111</v>
      </c>
      <c r="C20" s="12">
        <f t="shared" si="0"/>
        <v>1.7927138888888889</v>
      </c>
      <c r="D20" s="12">
        <f t="shared" si="0"/>
        <v>0.38464888888888893</v>
      </c>
      <c r="E20" s="12">
        <f t="shared" si="0"/>
        <v>0.16634994444444443</v>
      </c>
      <c r="F20" s="12">
        <f t="shared" si="0"/>
        <v>7.09235E-2</v>
      </c>
      <c r="G20" s="12">
        <f t="shared" si="0"/>
        <v>9.1841555555555558</v>
      </c>
      <c r="H20" s="12">
        <f t="shared" si="0"/>
        <v>5.4585244444444454</v>
      </c>
      <c r="I20" s="12">
        <f t="shared" si="0"/>
        <v>0.1430572222222222</v>
      </c>
      <c r="J20" s="12">
        <f t="shared" si="0"/>
        <v>5.5187911111111108</v>
      </c>
      <c r="K20" s="12">
        <f t="shared" si="0"/>
        <v>6.3625194444444464</v>
      </c>
      <c r="L20" s="12">
        <f t="shared" si="0"/>
        <v>2.3563238888888893</v>
      </c>
      <c r="M20" s="12">
        <f t="shared" si="0"/>
        <v>0.49603105555555554</v>
      </c>
      <c r="N20" s="12">
        <f t="shared" si="0"/>
        <v>44.791861111111118</v>
      </c>
      <c r="O20" s="12">
        <f t="shared" si="0"/>
        <v>100.42750555555553</v>
      </c>
      <c r="P20" s="12">
        <f t="shared" si="0"/>
        <v>50.705961111111122</v>
      </c>
      <c r="Q20" s="12">
        <f t="shared" si="0"/>
        <v>0.64161666666666672</v>
      </c>
      <c r="R20" s="12">
        <f t="shared" si="0"/>
        <v>17.353311111111111</v>
      </c>
      <c r="S20" s="12">
        <f t="shared" si="0"/>
        <v>2.4215994444444444</v>
      </c>
      <c r="T20" s="12">
        <f t="shared" si="0"/>
        <v>7.0223772222222216</v>
      </c>
      <c r="U20" s="12">
        <f t="shared" si="0"/>
        <v>0.18472083333333333</v>
      </c>
      <c r="V20" s="12">
        <f t="shared" si="0"/>
        <v>9.1518161111111116</v>
      </c>
      <c r="W20" s="12">
        <f t="shared" si="0"/>
        <v>8.9024472222222251</v>
      </c>
      <c r="X20" s="12">
        <f t="shared" si="0"/>
        <v>3.1762727777777777</v>
      </c>
      <c r="Y20" s="12">
        <f t="shared" si="0"/>
        <v>0.59751572222222227</v>
      </c>
      <c r="Z20" s="12">
        <f t="shared" si="0"/>
        <v>0.18929099999999999</v>
      </c>
      <c r="AA20" s="12">
        <f t="shared" si="0"/>
        <v>8.0458277777777754E-2</v>
      </c>
      <c r="AB20" s="12">
        <f t="shared" si="0"/>
        <v>100.42750555555553</v>
      </c>
      <c r="AC20" s="12">
        <f t="shared" si="0"/>
        <v>18.290811111111111</v>
      </c>
      <c r="AD20" s="12">
        <f t="shared" si="0"/>
        <v>0.42593138888888893</v>
      </c>
      <c r="AE20" s="12">
        <f t="shared" si="0"/>
        <v>0.17402866666666666</v>
      </c>
      <c r="AF20" s="12">
        <f t="shared" si="0"/>
        <v>1.5538722222222221E-2</v>
      </c>
      <c r="AG20" s="12">
        <f t="shared" si="0"/>
        <v>6.4565555555555548E-3</v>
      </c>
      <c r="AH20" s="12">
        <f t="shared" si="0"/>
        <v>7.3768444444444441</v>
      </c>
      <c r="AI20" s="12">
        <f t="shared" si="0"/>
        <v>2.1195872222222225</v>
      </c>
      <c r="AJ20" s="12">
        <f t="shared" si="0"/>
        <v>5.6439333333333334E-2</v>
      </c>
      <c r="AK20" s="12">
        <f t="shared" si="0"/>
        <v>4.920999444444444</v>
      </c>
      <c r="AL20" s="12">
        <f t="shared" si="0"/>
        <v>3.4404511111111109</v>
      </c>
      <c r="AM20" s="12">
        <f t="shared" si="0"/>
        <v>2.2214344444444443</v>
      </c>
      <c r="AN20" s="12">
        <f t="shared" si="0"/>
        <v>0.27499805555555557</v>
      </c>
      <c r="AO20" s="12">
        <f t="shared" si="0"/>
        <v>60.676483333333344</v>
      </c>
      <c r="AP20" s="12">
        <f t="shared" si="0"/>
        <v>100</v>
      </c>
      <c r="AQ20" s="12">
        <f t="shared" si="0"/>
        <v>24</v>
      </c>
    </row>
    <row r="21" spans="1:47" x14ac:dyDescent="0.2">
      <c r="A21" s="12" t="s">
        <v>502</v>
      </c>
      <c r="B21" s="15">
        <f t="shared" ref="B21:AP21" si="1">STDEV(B2:B19)</f>
        <v>0.16576590115861642</v>
      </c>
      <c r="C21" s="12">
        <f t="shared" si="1"/>
        <v>5.5402991864305841E-2</v>
      </c>
      <c r="D21" s="12">
        <f t="shared" si="1"/>
        <v>1.7374249156485416E-2</v>
      </c>
      <c r="E21" s="12">
        <f t="shared" si="1"/>
        <v>4.9617664249292865E-3</v>
      </c>
      <c r="F21" s="12">
        <f t="shared" si="1"/>
        <v>5.7975680017826551E-3</v>
      </c>
      <c r="G21" s="12">
        <f t="shared" si="1"/>
        <v>0.2090750358750269</v>
      </c>
      <c r="H21" s="12">
        <f t="shared" si="1"/>
        <v>0.5926775390222172</v>
      </c>
      <c r="I21" s="12">
        <f t="shared" si="1"/>
        <v>8.0577245551418496E-3</v>
      </c>
      <c r="J21" s="12">
        <f t="shared" si="1"/>
        <v>0.12553426267189036</v>
      </c>
      <c r="K21" s="12">
        <f t="shared" si="1"/>
        <v>0.13493706391247826</v>
      </c>
      <c r="L21" s="12">
        <f t="shared" si="1"/>
        <v>3.7411648255101002E-2</v>
      </c>
      <c r="M21" s="12">
        <f t="shared" si="1"/>
        <v>1.9754650116669405E-2</v>
      </c>
      <c r="N21" s="12">
        <f t="shared" si="1"/>
        <v>0.2995845243369919</v>
      </c>
      <c r="O21" s="12">
        <f t="shared" si="1"/>
        <v>0.46151856309900363</v>
      </c>
      <c r="P21" s="12">
        <f t="shared" si="1"/>
        <v>0.35458629604070918</v>
      </c>
      <c r="Q21" s="12">
        <f t="shared" si="1"/>
        <v>2.8981203577897317E-2</v>
      </c>
      <c r="R21" s="12">
        <f t="shared" si="1"/>
        <v>0.39504191272630496</v>
      </c>
      <c r="S21" s="12">
        <f t="shared" si="1"/>
        <v>7.4839203667299681E-2</v>
      </c>
      <c r="T21" s="12">
        <f t="shared" si="1"/>
        <v>0.76247905338100275</v>
      </c>
      <c r="U21" s="12">
        <f t="shared" si="1"/>
        <v>1.0404329145629151E-2</v>
      </c>
      <c r="V21" s="12">
        <f t="shared" si="1"/>
        <v>0.20817455995725972</v>
      </c>
      <c r="W21" s="12">
        <f t="shared" si="1"/>
        <v>0.18880309714575663</v>
      </c>
      <c r="X21" s="12">
        <f t="shared" si="1"/>
        <v>5.0431654019317838E-2</v>
      </c>
      <c r="Y21" s="12">
        <f t="shared" si="1"/>
        <v>2.379636511492891E-2</v>
      </c>
      <c r="Z21" s="12">
        <f t="shared" si="1"/>
        <v>5.6460010210246849E-3</v>
      </c>
      <c r="AA21" s="12">
        <f t="shared" si="1"/>
        <v>6.5768617744828414E-3</v>
      </c>
      <c r="AB21" s="12">
        <f t="shared" si="1"/>
        <v>0.46151856309900363</v>
      </c>
      <c r="AC21" s="12">
        <f t="shared" si="1"/>
        <v>0.10323969191608481</v>
      </c>
      <c r="AD21" s="12">
        <f t="shared" si="1"/>
        <v>1.2024065707321582E-2</v>
      </c>
      <c r="AE21" s="12">
        <f t="shared" si="1"/>
        <v>7.2916517373516638E-3</v>
      </c>
      <c r="AF21" s="12">
        <f t="shared" si="1"/>
        <v>4.6670797086117971E-4</v>
      </c>
      <c r="AG21" s="12">
        <f t="shared" si="1"/>
        <v>5.0506414528223356E-4</v>
      </c>
      <c r="AH21" s="12">
        <f t="shared" si="1"/>
        <v>0.12641257268177936</v>
      </c>
      <c r="AI21" s="12">
        <f t="shared" si="1"/>
        <v>0.23773816959012714</v>
      </c>
      <c r="AJ21" s="12">
        <f t="shared" si="1"/>
        <v>3.1702849009105122E-3</v>
      </c>
      <c r="AK21" s="12">
        <f t="shared" si="1"/>
        <v>8.3951574590020561E-2</v>
      </c>
      <c r="AL21" s="12">
        <f t="shared" si="1"/>
        <v>5.5936369089601312E-2</v>
      </c>
      <c r="AM21" s="12">
        <f t="shared" si="1"/>
        <v>3.0206519596666401E-2</v>
      </c>
      <c r="AN21" s="12">
        <f t="shared" si="1"/>
        <v>1.1997416400661003E-2</v>
      </c>
      <c r="AO21" s="12">
        <f t="shared" si="1"/>
        <v>3.1468719295796754E-2</v>
      </c>
      <c r="AP21" s="12">
        <f t="shared" si="1"/>
        <v>0</v>
      </c>
      <c r="AS21" s="17" t="s">
        <v>206</v>
      </c>
      <c r="AT21" s="17" t="s">
        <v>207</v>
      </c>
      <c r="AU21" s="17" t="s">
        <v>693</v>
      </c>
    </row>
    <row r="22" spans="1:47" x14ac:dyDescent="0.2">
      <c r="A22" s="12" t="s">
        <v>633</v>
      </c>
      <c r="B22" s="12">
        <v>14.9613</v>
      </c>
      <c r="C22" s="12">
        <v>48.434800000000003</v>
      </c>
      <c r="D22" s="12">
        <v>0</v>
      </c>
      <c r="E22" s="12">
        <v>0.47353699999999999</v>
      </c>
      <c r="F22" s="12">
        <v>0.232212</v>
      </c>
      <c r="G22" s="12">
        <v>1.5280000000000001E-3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34.135100000000001</v>
      </c>
      <c r="O22" s="12">
        <v>98.238500000000002</v>
      </c>
      <c r="P22" s="12">
        <v>32.007599999999996</v>
      </c>
      <c r="Q22" s="12">
        <v>0</v>
      </c>
      <c r="R22" s="12">
        <v>2.8869999999999998E-3</v>
      </c>
      <c r="S22" s="12">
        <v>65.425799999999995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0.53884200000000004</v>
      </c>
      <c r="AA22" s="12">
        <v>0.26343</v>
      </c>
      <c r="AB22" s="12">
        <v>98.238500000000002</v>
      </c>
      <c r="AC22" s="12">
        <v>16.645800000000001</v>
      </c>
      <c r="AD22" s="12">
        <v>16.591799999999999</v>
      </c>
      <c r="AE22" s="12">
        <v>0</v>
      </c>
      <c r="AF22" s="12">
        <v>6.3770999999999994E-2</v>
      </c>
      <c r="AG22" s="12">
        <v>3.0484000000000001E-2</v>
      </c>
      <c r="AH22" s="12">
        <v>1.769E-3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66.666399999999996</v>
      </c>
      <c r="AP22" s="12">
        <v>100</v>
      </c>
      <c r="AQ22" s="12">
        <v>4</v>
      </c>
      <c r="AR22" s="12" t="s">
        <v>292</v>
      </c>
      <c r="AS22" s="17">
        <f>AG22/$AG$20</f>
        <v>4.7214028807929935</v>
      </c>
      <c r="AT22" s="17">
        <f t="shared" ref="AT22:AT41" si="2">AF22/$AF$20</f>
        <v>4.104005405849902</v>
      </c>
      <c r="AU22" s="17">
        <f t="shared" ref="AU22:AU41" si="3">AS22/AT22</f>
        <v>1.1504377830650625</v>
      </c>
    </row>
    <row r="23" spans="1:47" x14ac:dyDescent="0.2">
      <c r="A23" s="12" t="s">
        <v>632</v>
      </c>
      <c r="B23" s="12">
        <v>14.5177</v>
      </c>
      <c r="C23" s="12">
        <v>46.222499999999997</v>
      </c>
      <c r="D23" s="12">
        <v>0</v>
      </c>
      <c r="E23" s="12">
        <v>0.333457</v>
      </c>
      <c r="F23" s="12">
        <v>0.179146</v>
      </c>
      <c r="G23" s="12">
        <v>9.3439999999999999E-3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32.834099999999999</v>
      </c>
      <c r="O23" s="12">
        <v>94.096199999999996</v>
      </c>
      <c r="P23" s="12">
        <v>31.058499999999999</v>
      </c>
      <c r="Q23" s="12">
        <v>0</v>
      </c>
      <c r="R23" s="12">
        <v>1.7656000000000002E-2</v>
      </c>
      <c r="S23" s="12">
        <v>62.437399999999997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0.37944299999999997</v>
      </c>
      <c r="AA23" s="12">
        <v>0.20322899999999999</v>
      </c>
      <c r="AB23" s="12">
        <v>94.096199999999996</v>
      </c>
      <c r="AC23" s="12">
        <v>16.791899999999998</v>
      </c>
      <c r="AD23" s="12">
        <v>16.460999999999999</v>
      </c>
      <c r="AE23" s="12">
        <v>0</v>
      </c>
      <c r="AF23" s="12">
        <v>4.6684000000000003E-2</v>
      </c>
      <c r="AG23" s="12">
        <v>2.4448999999999999E-2</v>
      </c>
      <c r="AH23" s="12">
        <v>1.125E-2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66.6648</v>
      </c>
      <c r="AP23" s="12">
        <v>100</v>
      </c>
      <c r="AQ23" s="12">
        <v>4</v>
      </c>
      <c r="AR23" s="12" t="s">
        <v>292</v>
      </c>
      <c r="AS23" s="17">
        <f t="shared" ref="AS23:AS41" si="4">AG23/$AG$20</f>
        <v>3.7866939716739232</v>
      </c>
      <c r="AT23" s="17">
        <f t="shared" si="2"/>
        <v>3.004365438313604</v>
      </c>
      <c r="AU23" s="17">
        <f t="shared" si="3"/>
        <v>1.2603972617257413</v>
      </c>
    </row>
    <row r="24" spans="1:47" x14ac:dyDescent="0.2">
      <c r="A24" s="12" t="s">
        <v>631</v>
      </c>
      <c r="B24" s="12">
        <v>15.0642</v>
      </c>
      <c r="C24" s="12">
        <v>48.723999999999997</v>
      </c>
      <c r="D24" s="12">
        <v>0</v>
      </c>
      <c r="E24" s="12">
        <v>0.122185</v>
      </c>
      <c r="F24" s="12">
        <v>9.5649999999999999E-2</v>
      </c>
      <c r="G24" s="12">
        <v>9.6299999999999999E-4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34.286499999999997</v>
      </c>
      <c r="O24" s="12">
        <v>98.293599999999998</v>
      </c>
      <c r="P24" s="12">
        <v>32.227800000000002</v>
      </c>
      <c r="Q24" s="12">
        <v>0</v>
      </c>
      <c r="R24" s="12">
        <v>1.82E-3</v>
      </c>
      <c r="S24" s="12">
        <v>65.816400000000002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0.13903599999999999</v>
      </c>
      <c r="AA24" s="12">
        <v>0.10850899999999999</v>
      </c>
      <c r="AB24" s="12">
        <v>98.293599999999998</v>
      </c>
      <c r="AC24" s="12">
        <v>16.686399999999999</v>
      </c>
      <c r="AD24" s="12">
        <v>16.6172</v>
      </c>
      <c r="AE24" s="12">
        <v>0</v>
      </c>
      <c r="AF24" s="12">
        <v>1.6382000000000001E-2</v>
      </c>
      <c r="AG24" s="12">
        <v>1.2501E-2</v>
      </c>
      <c r="AH24" s="12">
        <v>1.111E-3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66.666499999999999</v>
      </c>
      <c r="AP24" s="12">
        <v>100</v>
      </c>
      <c r="AQ24" s="12">
        <v>4</v>
      </c>
      <c r="AR24" s="12" t="s">
        <v>292</v>
      </c>
      <c r="AS24" s="17">
        <f t="shared" si="4"/>
        <v>1.9361716773649522</v>
      </c>
      <c r="AT24" s="17">
        <f t="shared" si="2"/>
        <v>1.054269441574275</v>
      </c>
      <c r="AU24" s="17">
        <f t="shared" si="3"/>
        <v>1.8365055468873188</v>
      </c>
    </row>
    <row r="25" spans="1:47" x14ac:dyDescent="0.2">
      <c r="A25" s="12" t="s">
        <v>630</v>
      </c>
      <c r="B25" s="12">
        <v>15.099299999999999</v>
      </c>
      <c r="C25" s="12">
        <v>48.153500000000001</v>
      </c>
      <c r="D25" s="12">
        <v>0</v>
      </c>
      <c r="E25" s="12">
        <v>7.0824999999999999E-2</v>
      </c>
      <c r="F25" s="12">
        <v>6.4310999999999993E-2</v>
      </c>
      <c r="G25" s="12">
        <v>-5.0499999999999998E-3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34.109699999999997</v>
      </c>
      <c r="O25" s="12">
        <v>97.492599999999996</v>
      </c>
      <c r="P25" s="12">
        <v>32.302799999999998</v>
      </c>
      <c r="Q25" s="12">
        <v>0</v>
      </c>
      <c r="R25" s="12">
        <v>-9.5399999999999999E-3</v>
      </c>
      <c r="S25" s="12">
        <v>65.045699999999997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8.0591999999999997E-2</v>
      </c>
      <c r="AA25" s="12">
        <v>7.2956999999999994E-2</v>
      </c>
      <c r="AB25" s="12">
        <v>97.492599999999996</v>
      </c>
      <c r="AC25" s="12">
        <v>16.812200000000001</v>
      </c>
      <c r="AD25" s="12">
        <v>16.507999999999999</v>
      </c>
      <c r="AE25" s="12">
        <v>0</v>
      </c>
      <c r="AF25" s="12">
        <v>9.5449999999999997E-3</v>
      </c>
      <c r="AG25" s="12">
        <v>8.4489999999999999E-3</v>
      </c>
      <c r="AH25" s="12">
        <v>-5.8500000000000002E-3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66.667599999999993</v>
      </c>
      <c r="AP25" s="12">
        <v>100</v>
      </c>
      <c r="AQ25" s="12">
        <v>4</v>
      </c>
      <c r="AR25" s="12" t="s">
        <v>292</v>
      </c>
      <c r="AS25" s="17">
        <f t="shared" si="4"/>
        <v>1.3085924727666971</v>
      </c>
      <c r="AT25" s="17">
        <f t="shared" si="2"/>
        <v>0.61427187277661188</v>
      </c>
      <c r="AU25" s="17">
        <f t="shared" si="3"/>
        <v>2.1303148178535989</v>
      </c>
    </row>
    <row r="26" spans="1:47" x14ac:dyDescent="0.2">
      <c r="A26" s="12" t="s">
        <v>629</v>
      </c>
      <c r="B26" s="12">
        <v>15.2485</v>
      </c>
      <c r="C26" s="12">
        <v>49.320099999999996</v>
      </c>
      <c r="D26" s="12">
        <v>0</v>
      </c>
      <c r="E26" s="12">
        <v>5.8557999999999999E-2</v>
      </c>
      <c r="F26" s="12">
        <v>7.5628000000000001E-2</v>
      </c>
      <c r="G26" s="12">
        <v>-7.8100000000000001E-3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34.686300000000003</v>
      </c>
      <c r="O26" s="12">
        <v>99.381299999999996</v>
      </c>
      <c r="P26" s="12">
        <v>32.622</v>
      </c>
      <c r="Q26" s="12">
        <v>0</v>
      </c>
      <c r="R26" s="12">
        <v>-1.4760000000000001E-2</v>
      </c>
      <c r="S26" s="12">
        <v>66.621600000000001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6.6633999999999999E-2</v>
      </c>
      <c r="AA26" s="12">
        <v>8.5794999999999996E-2</v>
      </c>
      <c r="AB26" s="12">
        <v>99.381299999999996</v>
      </c>
      <c r="AC26" s="12">
        <v>16.696200000000001</v>
      </c>
      <c r="AD26" s="12">
        <v>16.626999999999999</v>
      </c>
      <c r="AE26" s="12">
        <v>0</v>
      </c>
      <c r="AF26" s="12">
        <v>7.7609999999999997E-3</v>
      </c>
      <c r="AG26" s="12">
        <v>9.7710000000000002E-3</v>
      </c>
      <c r="AH26" s="12">
        <v>-8.8999999999999999E-3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66.668199999999999</v>
      </c>
      <c r="AP26" s="12">
        <v>100</v>
      </c>
      <c r="AQ26" s="12">
        <v>4</v>
      </c>
      <c r="AR26" s="12" t="s">
        <v>292</v>
      </c>
      <c r="AS26" s="17">
        <f t="shared" si="4"/>
        <v>1.5133456091139068</v>
      </c>
      <c r="AT26" s="17">
        <f t="shared" si="2"/>
        <v>0.49946191771810211</v>
      </c>
      <c r="AU26" s="17">
        <f t="shared" si="3"/>
        <v>3.0299519451411787</v>
      </c>
    </row>
    <row r="27" spans="1:47" x14ac:dyDescent="0.2">
      <c r="A27" s="12" t="s">
        <v>628</v>
      </c>
      <c r="B27" s="12">
        <v>15.1243</v>
      </c>
      <c r="C27" s="12">
        <v>48.834699999999998</v>
      </c>
      <c r="D27" s="12">
        <v>0</v>
      </c>
      <c r="E27" s="12">
        <v>0.131192</v>
      </c>
      <c r="F27" s="12">
        <v>0.103584</v>
      </c>
      <c r="G27" s="12">
        <v>7.437E-3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34.401899999999998</v>
      </c>
      <c r="O27" s="12">
        <v>98.603099999999998</v>
      </c>
      <c r="P27" s="12">
        <v>32.356400000000001</v>
      </c>
      <c r="Q27" s="12">
        <v>0</v>
      </c>
      <c r="R27" s="12">
        <v>1.4052E-2</v>
      </c>
      <c r="S27" s="12">
        <v>65.965900000000005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0.149284</v>
      </c>
      <c r="AA27" s="12">
        <v>0.11751</v>
      </c>
      <c r="AB27" s="12">
        <v>98.603099999999998</v>
      </c>
      <c r="AC27" s="12">
        <v>16.696400000000001</v>
      </c>
      <c r="AD27" s="12">
        <v>16.598800000000001</v>
      </c>
      <c r="AE27" s="12">
        <v>0</v>
      </c>
      <c r="AF27" s="12">
        <v>1.753E-2</v>
      </c>
      <c r="AG27" s="12">
        <v>1.3493E-2</v>
      </c>
      <c r="AH27" s="12">
        <v>8.5459999999999998E-3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66.665199999999999</v>
      </c>
      <c r="AP27" s="12">
        <v>100</v>
      </c>
      <c r="AQ27" s="12">
        <v>4</v>
      </c>
      <c r="AR27" s="12" t="s">
        <v>292</v>
      </c>
      <c r="AS27" s="17">
        <f t="shared" si="4"/>
        <v>2.0898139702972003</v>
      </c>
      <c r="AT27" s="17">
        <f t="shared" si="2"/>
        <v>1.1281493902330022</v>
      </c>
      <c r="AU27" s="17">
        <f t="shared" si="3"/>
        <v>1.8524266275280978</v>
      </c>
    </row>
    <row r="28" spans="1:47" x14ac:dyDescent="0.2">
      <c r="A28" s="12" t="s">
        <v>627</v>
      </c>
      <c r="B28" s="12">
        <v>15.3344</v>
      </c>
      <c r="C28" s="12">
        <v>50.067799999999998</v>
      </c>
      <c r="D28" s="12">
        <v>0</v>
      </c>
      <c r="E28" s="12">
        <v>6.8718000000000001E-2</v>
      </c>
      <c r="F28" s="12">
        <v>7.0767999999999998E-2</v>
      </c>
      <c r="G28" s="12">
        <v>-4.9899999999999996E-3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35.049700000000001</v>
      </c>
      <c r="O28" s="12">
        <v>100.586</v>
      </c>
      <c r="P28" s="12">
        <v>32.805799999999998</v>
      </c>
      <c r="Q28" s="12">
        <v>0</v>
      </c>
      <c r="R28" s="12">
        <v>-9.4299999999999991E-3</v>
      </c>
      <c r="S28" s="12">
        <v>67.631600000000006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7.8195000000000001E-2</v>
      </c>
      <c r="AA28" s="12">
        <v>8.0282000000000006E-2</v>
      </c>
      <c r="AB28" s="12">
        <v>100.586</v>
      </c>
      <c r="AC28" s="12">
        <v>16.616</v>
      </c>
      <c r="AD28" s="12">
        <v>16.703900000000001</v>
      </c>
      <c r="AE28" s="12">
        <v>0</v>
      </c>
      <c r="AF28" s="12">
        <v>9.0130000000000002E-3</v>
      </c>
      <c r="AG28" s="12">
        <v>9.0480000000000005E-3</v>
      </c>
      <c r="AH28" s="12">
        <v>-5.6299999999999996E-3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66.667599999999993</v>
      </c>
      <c r="AP28" s="12">
        <v>100</v>
      </c>
      <c r="AQ28" s="12">
        <v>4</v>
      </c>
      <c r="AR28" s="12" t="s">
        <v>292</v>
      </c>
      <c r="AS28" s="17">
        <f t="shared" si="4"/>
        <v>1.4013663976320365</v>
      </c>
      <c r="AT28" s="17">
        <f t="shared" si="2"/>
        <v>0.58003482339817736</v>
      </c>
      <c r="AU28" s="17">
        <f t="shared" si="3"/>
        <v>2.4160039037346528</v>
      </c>
    </row>
    <row r="29" spans="1:47" x14ac:dyDescent="0.2">
      <c r="A29" s="12" t="s">
        <v>626</v>
      </c>
      <c r="B29" s="12">
        <v>14.849299999999999</v>
      </c>
      <c r="C29" s="12">
        <v>48.765900000000002</v>
      </c>
      <c r="D29" s="12">
        <v>0</v>
      </c>
      <c r="E29" s="12">
        <v>0.28068300000000002</v>
      </c>
      <c r="F29" s="12">
        <v>0.109684</v>
      </c>
      <c r="G29" s="12">
        <v>2.1006E-2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34.097799999999999</v>
      </c>
      <c r="O29" s="12">
        <v>98.124300000000005</v>
      </c>
      <c r="P29" s="12">
        <v>31.767900000000001</v>
      </c>
      <c r="Q29" s="12">
        <v>0</v>
      </c>
      <c r="R29" s="12">
        <v>3.9690999999999997E-2</v>
      </c>
      <c r="S29" s="12">
        <v>65.873000000000005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0.31939099999999998</v>
      </c>
      <c r="AA29" s="12">
        <v>0.12443</v>
      </c>
      <c r="AB29" s="12">
        <v>98.124300000000005</v>
      </c>
      <c r="AC29" s="12">
        <v>16.5383</v>
      </c>
      <c r="AD29" s="12">
        <v>16.7225</v>
      </c>
      <c r="AE29" s="12">
        <v>0</v>
      </c>
      <c r="AF29" s="12">
        <v>3.7837999999999997E-2</v>
      </c>
      <c r="AG29" s="12">
        <v>1.4414E-2</v>
      </c>
      <c r="AH29" s="12">
        <v>2.4353E-2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66.662599999999998</v>
      </c>
      <c r="AP29" s="12">
        <v>100</v>
      </c>
      <c r="AQ29" s="12">
        <v>4</v>
      </c>
      <c r="AR29" s="12" t="s">
        <v>292</v>
      </c>
      <c r="AS29" s="17">
        <f t="shared" si="4"/>
        <v>2.2324596878280474</v>
      </c>
      <c r="AT29" s="17">
        <f t="shared" si="2"/>
        <v>2.4350779593631677</v>
      </c>
      <c r="AU29" s="17">
        <f t="shared" si="3"/>
        <v>0.91679187487364466</v>
      </c>
    </row>
    <row r="30" spans="1:47" x14ac:dyDescent="0.2">
      <c r="A30" s="12" t="s">
        <v>625</v>
      </c>
      <c r="B30" s="12">
        <v>14.852600000000001</v>
      </c>
      <c r="C30" s="12">
        <v>48.138100000000001</v>
      </c>
      <c r="D30" s="12">
        <v>0</v>
      </c>
      <c r="E30" s="12">
        <v>0.165851</v>
      </c>
      <c r="F30" s="12">
        <v>0.149811</v>
      </c>
      <c r="G30" s="12">
        <v>1.3037999999999999E-2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33.863900000000001</v>
      </c>
      <c r="O30" s="12">
        <v>97.183199999999999</v>
      </c>
      <c r="P30" s="12">
        <v>31.774999999999999</v>
      </c>
      <c r="Q30" s="12">
        <v>0</v>
      </c>
      <c r="R30" s="12">
        <v>2.4635000000000001E-2</v>
      </c>
      <c r="S30" s="12">
        <v>65.024900000000002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0.188723</v>
      </c>
      <c r="AA30" s="12">
        <v>0.16995099999999999</v>
      </c>
      <c r="AB30" s="12">
        <v>97.183199999999999</v>
      </c>
      <c r="AC30" s="12">
        <v>16.656700000000001</v>
      </c>
      <c r="AD30" s="12">
        <v>16.621700000000001</v>
      </c>
      <c r="AE30" s="12">
        <v>0</v>
      </c>
      <c r="AF30" s="12">
        <v>2.2512999999999998E-2</v>
      </c>
      <c r="AG30" s="12">
        <v>1.9824000000000001E-2</v>
      </c>
      <c r="AH30" s="12">
        <v>1.5219999999999999E-2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66.664100000000005</v>
      </c>
      <c r="AP30" s="12">
        <v>100</v>
      </c>
      <c r="AQ30" s="12">
        <v>4</v>
      </c>
      <c r="AR30" s="12" t="s">
        <v>292</v>
      </c>
      <c r="AS30" s="17">
        <f t="shared" si="4"/>
        <v>3.0703677571460535</v>
      </c>
      <c r="AT30" s="17">
        <f t="shared" si="2"/>
        <v>1.4488321290539405</v>
      </c>
      <c r="AU30" s="17">
        <f t="shared" si="3"/>
        <v>2.1192018699578012</v>
      </c>
    </row>
    <row r="31" spans="1:47" x14ac:dyDescent="0.2">
      <c r="A31" s="12" t="s">
        <v>624</v>
      </c>
      <c r="B31" s="12">
        <v>15.1044</v>
      </c>
      <c r="C31" s="12">
        <v>48.942799999999998</v>
      </c>
      <c r="D31" s="12">
        <v>0</v>
      </c>
      <c r="E31" s="12">
        <v>0.21371699999999999</v>
      </c>
      <c r="F31" s="12">
        <v>0.12223000000000001</v>
      </c>
      <c r="G31" s="12">
        <v>2.6770000000000001E-3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34.4268</v>
      </c>
      <c r="O31" s="12">
        <v>98.812600000000003</v>
      </c>
      <c r="P31" s="12">
        <v>32.313699999999997</v>
      </c>
      <c r="Q31" s="12">
        <v>0</v>
      </c>
      <c r="R31" s="12">
        <v>5.0590000000000001E-3</v>
      </c>
      <c r="S31" s="12">
        <v>66.111900000000006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0.24318999999999999</v>
      </c>
      <c r="AA31" s="12">
        <v>0.13866200000000001</v>
      </c>
      <c r="AB31" s="12">
        <v>98.812600000000003</v>
      </c>
      <c r="AC31" s="12">
        <v>16.662600000000001</v>
      </c>
      <c r="AD31" s="12">
        <v>16.623699999999999</v>
      </c>
      <c r="AE31" s="12">
        <v>0</v>
      </c>
      <c r="AF31" s="12">
        <v>2.8537E-2</v>
      </c>
      <c r="AG31" s="12">
        <v>1.5910000000000001E-2</v>
      </c>
      <c r="AH31" s="12">
        <v>3.0739999999999999E-3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66.666200000000003</v>
      </c>
      <c r="AP31" s="12">
        <v>100</v>
      </c>
      <c r="AQ31" s="12">
        <v>4</v>
      </c>
      <c r="AR31" s="12" t="s">
        <v>292</v>
      </c>
      <c r="AS31" s="17">
        <f t="shared" si="4"/>
        <v>2.4641621779758731</v>
      </c>
      <c r="AT31" s="17">
        <f t="shared" si="2"/>
        <v>1.8365087934443345</v>
      </c>
      <c r="AU31" s="17">
        <f t="shared" si="3"/>
        <v>1.3417644319330415</v>
      </c>
    </row>
    <row r="32" spans="1:47" x14ac:dyDescent="0.2">
      <c r="A32" s="12" t="s">
        <v>623</v>
      </c>
      <c r="B32" s="12">
        <v>14.9048</v>
      </c>
      <c r="C32" s="12">
        <v>47.469099999999997</v>
      </c>
      <c r="D32" s="12">
        <v>0</v>
      </c>
      <c r="E32" s="12">
        <v>9.9232000000000001E-2</v>
      </c>
      <c r="F32" s="12">
        <v>8.8385000000000005E-2</v>
      </c>
      <c r="G32" s="12">
        <v>-5.8999999999999999E-3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33.654400000000003</v>
      </c>
      <c r="O32" s="12">
        <v>96.210099999999997</v>
      </c>
      <c r="P32" s="12">
        <v>31.886700000000001</v>
      </c>
      <c r="Q32" s="12">
        <v>0</v>
      </c>
      <c r="R32" s="12">
        <v>-1.1140000000000001E-2</v>
      </c>
      <c r="S32" s="12">
        <v>64.121300000000005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0.112917</v>
      </c>
      <c r="AA32" s="12">
        <v>0.100267</v>
      </c>
      <c r="AB32" s="12">
        <v>96.210099999999997</v>
      </c>
      <c r="AC32" s="12">
        <v>16.8202</v>
      </c>
      <c r="AD32" s="12">
        <v>16.493600000000001</v>
      </c>
      <c r="AE32" s="12">
        <v>0</v>
      </c>
      <c r="AF32" s="12">
        <v>1.3554999999999999E-2</v>
      </c>
      <c r="AG32" s="12">
        <v>1.1769E-2</v>
      </c>
      <c r="AH32" s="12">
        <v>-6.9300000000000004E-3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66.6678</v>
      </c>
      <c r="AP32" s="12">
        <v>100</v>
      </c>
      <c r="AQ32" s="12">
        <v>4</v>
      </c>
      <c r="AR32" s="12" t="s">
        <v>292</v>
      </c>
      <c r="AS32" s="17">
        <f t="shared" si="4"/>
        <v>1.8227985337899466</v>
      </c>
      <c r="AT32" s="17">
        <f t="shared" si="2"/>
        <v>0.87233685023436081</v>
      </c>
      <c r="AU32" s="17">
        <f t="shared" si="3"/>
        <v>2.0895581028134211</v>
      </c>
    </row>
    <row r="33" spans="1:47" x14ac:dyDescent="0.2">
      <c r="A33" s="12" t="s">
        <v>622</v>
      </c>
      <c r="B33" s="12">
        <v>14.858700000000001</v>
      </c>
      <c r="C33" s="12">
        <v>48.382899999999999</v>
      </c>
      <c r="D33" s="12">
        <v>0</v>
      </c>
      <c r="E33" s="12">
        <v>0.45649299999999998</v>
      </c>
      <c r="F33" s="12">
        <v>0.20489499999999999</v>
      </c>
      <c r="G33" s="12">
        <v>-6.1500000000000001E-3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33.987200000000001</v>
      </c>
      <c r="O33" s="12">
        <v>97.884100000000004</v>
      </c>
      <c r="P33" s="12">
        <v>31.7882</v>
      </c>
      <c r="Q33" s="12">
        <v>0</v>
      </c>
      <c r="R33" s="12">
        <v>-1.163E-2</v>
      </c>
      <c r="S33" s="12">
        <v>65.355699999999999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0.51944800000000002</v>
      </c>
      <c r="AA33" s="12">
        <v>0.23244000000000001</v>
      </c>
      <c r="AB33" s="12">
        <v>97.884100000000004</v>
      </c>
      <c r="AC33" s="12">
        <v>16.603999999999999</v>
      </c>
      <c r="AD33" s="12">
        <v>16.6465</v>
      </c>
      <c r="AE33" s="12">
        <v>0</v>
      </c>
      <c r="AF33" s="12">
        <v>6.1744E-2</v>
      </c>
      <c r="AG33" s="12">
        <v>2.7015999999999998E-2</v>
      </c>
      <c r="AH33" s="12">
        <v>-7.1599999999999997E-3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66.667900000000003</v>
      </c>
      <c r="AP33" s="12">
        <v>100</v>
      </c>
      <c r="AQ33" s="12">
        <v>4</v>
      </c>
      <c r="AR33" s="12" t="s">
        <v>292</v>
      </c>
      <c r="AS33" s="17">
        <f t="shared" si="4"/>
        <v>4.184274380904851</v>
      </c>
      <c r="AT33" s="17">
        <f t="shared" si="2"/>
        <v>3.9735570992895886</v>
      </c>
      <c r="AU33" s="17">
        <f t="shared" si="3"/>
        <v>1.0530298864090655</v>
      </c>
    </row>
    <row r="34" spans="1:47" x14ac:dyDescent="0.2">
      <c r="A34" s="12" t="s">
        <v>621</v>
      </c>
      <c r="B34" s="12">
        <v>14.8178</v>
      </c>
      <c r="C34" s="12">
        <v>47.962499999999999</v>
      </c>
      <c r="D34" s="12">
        <v>0</v>
      </c>
      <c r="E34" s="12">
        <v>0.32817499999999999</v>
      </c>
      <c r="F34" s="12">
        <v>0.16701199999999999</v>
      </c>
      <c r="G34" s="12">
        <v>-3.7399999999999998E-3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33.772399999999998</v>
      </c>
      <c r="O34" s="12">
        <v>97.0441</v>
      </c>
      <c r="P34" s="12">
        <v>31.700500000000002</v>
      </c>
      <c r="Q34" s="12">
        <v>0</v>
      </c>
      <c r="R34" s="12">
        <v>-7.0600000000000003E-3</v>
      </c>
      <c r="S34" s="12">
        <v>64.787800000000004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0.37343300000000001</v>
      </c>
      <c r="AA34" s="12">
        <v>0.18946399999999999</v>
      </c>
      <c r="AB34" s="12">
        <v>97.0441</v>
      </c>
      <c r="AC34" s="12">
        <v>16.663399999999999</v>
      </c>
      <c r="AD34" s="12">
        <v>16.6067</v>
      </c>
      <c r="AE34" s="12">
        <v>0</v>
      </c>
      <c r="AF34" s="12">
        <v>4.4670000000000001E-2</v>
      </c>
      <c r="AG34" s="12">
        <v>2.2161E-2</v>
      </c>
      <c r="AH34" s="12">
        <v>-4.3699999999999998E-3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66.667400000000001</v>
      </c>
      <c r="AP34" s="12">
        <v>100</v>
      </c>
      <c r="AQ34" s="12">
        <v>4</v>
      </c>
      <c r="AR34" s="12" t="s">
        <v>292</v>
      </c>
      <c r="AS34" s="17">
        <f t="shared" si="4"/>
        <v>3.4323254573301902</v>
      </c>
      <c r="AT34" s="17">
        <f t="shared" si="2"/>
        <v>2.8747537513809589</v>
      </c>
      <c r="AU34" s="17">
        <f t="shared" si="3"/>
        <v>1.1939545972177228</v>
      </c>
    </row>
    <row r="35" spans="1:47" x14ac:dyDescent="0.2">
      <c r="A35" s="12" t="s">
        <v>620</v>
      </c>
      <c r="B35" s="12">
        <v>14.8568</v>
      </c>
      <c r="C35" s="12">
        <v>48.008600000000001</v>
      </c>
      <c r="D35" s="12">
        <v>0</v>
      </c>
      <c r="E35" s="12">
        <v>0.19773199999999999</v>
      </c>
      <c r="F35" s="12">
        <v>0.119905</v>
      </c>
      <c r="G35" s="12">
        <v>6.2729999999999999E-3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33.817599999999999</v>
      </c>
      <c r="O35" s="12">
        <v>97.006900000000002</v>
      </c>
      <c r="P35" s="12">
        <v>31.783899999999999</v>
      </c>
      <c r="Q35" s="12">
        <v>0</v>
      </c>
      <c r="R35" s="12">
        <v>1.1853000000000001E-2</v>
      </c>
      <c r="S35" s="12">
        <v>64.850099999999998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0.22500100000000001</v>
      </c>
      <c r="AA35" s="12">
        <v>0.13602400000000001</v>
      </c>
      <c r="AB35" s="12">
        <v>97.006900000000002</v>
      </c>
      <c r="AC35" s="12">
        <v>16.6845</v>
      </c>
      <c r="AD35" s="12">
        <v>16.600000000000001</v>
      </c>
      <c r="AE35" s="12">
        <v>0</v>
      </c>
      <c r="AF35" s="12">
        <v>2.6877999999999999E-2</v>
      </c>
      <c r="AG35" s="12">
        <v>1.5887999999999999E-2</v>
      </c>
      <c r="AH35" s="12">
        <v>7.3330000000000001E-3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66.665400000000005</v>
      </c>
      <c r="AP35" s="12">
        <v>100</v>
      </c>
      <c r="AQ35" s="12">
        <v>4</v>
      </c>
      <c r="AR35" s="12" t="s">
        <v>292</v>
      </c>
      <c r="AS35" s="17">
        <f t="shared" si="4"/>
        <v>2.4607547884148757</v>
      </c>
      <c r="AT35" s="17">
        <f t="shared" si="2"/>
        <v>1.7297432578826373</v>
      </c>
      <c r="AU35" s="17">
        <f t="shared" si="3"/>
        <v>1.422612735850211</v>
      </c>
    </row>
    <row r="36" spans="1:47" x14ac:dyDescent="0.2">
      <c r="A36" s="12" t="s">
        <v>619</v>
      </c>
      <c r="B36" s="12">
        <v>15.063800000000001</v>
      </c>
      <c r="C36" s="12">
        <v>48.345799999999997</v>
      </c>
      <c r="D36" s="12">
        <v>0</v>
      </c>
      <c r="E36" s="12">
        <v>0.44210300000000002</v>
      </c>
      <c r="F36" s="12">
        <v>0.14941299999999999</v>
      </c>
      <c r="G36" s="12">
        <v>-3.82E-3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34.200400000000002</v>
      </c>
      <c r="O36" s="12">
        <v>98.197699999999998</v>
      </c>
      <c r="P36" s="12">
        <v>32.226799999999997</v>
      </c>
      <c r="Q36" s="12">
        <v>0</v>
      </c>
      <c r="R36" s="12">
        <v>-7.2199999999999999E-3</v>
      </c>
      <c r="S36" s="12">
        <v>65.305499999999995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0.50307299999999999</v>
      </c>
      <c r="AA36" s="12">
        <v>0.16949900000000001</v>
      </c>
      <c r="AB36" s="12">
        <v>98.197699999999998</v>
      </c>
      <c r="AC36" s="12">
        <v>16.728100000000001</v>
      </c>
      <c r="AD36" s="12">
        <v>16.529900000000001</v>
      </c>
      <c r="AE36" s="12">
        <v>0</v>
      </c>
      <c r="AF36" s="12">
        <v>5.9424999999999999E-2</v>
      </c>
      <c r="AG36" s="12">
        <v>1.9578000000000002E-2</v>
      </c>
      <c r="AH36" s="12">
        <v>-4.4200000000000003E-3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66.667400000000001</v>
      </c>
      <c r="AP36" s="12">
        <v>100</v>
      </c>
      <c r="AQ36" s="12">
        <v>4</v>
      </c>
      <c r="AR36" s="12" t="s">
        <v>292</v>
      </c>
      <c r="AS36" s="17">
        <f t="shared" si="4"/>
        <v>3.0322669466003553</v>
      </c>
      <c r="AT36" s="17">
        <f t="shared" si="2"/>
        <v>3.8243170287847206</v>
      </c>
      <c r="AU36" s="17">
        <f t="shared" si="3"/>
        <v>0.79289110284979158</v>
      </c>
    </row>
    <row r="37" spans="1:47" x14ac:dyDescent="0.2">
      <c r="A37" s="12" t="s">
        <v>618</v>
      </c>
      <c r="B37" s="12">
        <v>14.7216</v>
      </c>
      <c r="C37" s="12">
        <v>48.171999999999997</v>
      </c>
      <c r="D37" s="12">
        <v>0</v>
      </c>
      <c r="E37" s="12">
        <v>0.241312</v>
      </c>
      <c r="F37" s="12">
        <v>0.130464</v>
      </c>
      <c r="G37" s="12">
        <v>1.6160999999999998E-2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33.737099999999998</v>
      </c>
      <c r="O37" s="12">
        <v>97.018699999999995</v>
      </c>
      <c r="P37" s="12">
        <v>31.494800000000001</v>
      </c>
      <c r="Q37" s="12">
        <v>0</v>
      </c>
      <c r="R37" s="12">
        <v>3.0535E-2</v>
      </c>
      <c r="S37" s="12">
        <v>65.070700000000002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0.27459099999999997</v>
      </c>
      <c r="AA37" s="12">
        <v>0.148004</v>
      </c>
      <c r="AB37" s="12">
        <v>97.018699999999995</v>
      </c>
      <c r="AC37" s="12">
        <v>16.5717</v>
      </c>
      <c r="AD37" s="12">
        <v>16.695699999999999</v>
      </c>
      <c r="AE37" s="12">
        <v>0</v>
      </c>
      <c r="AF37" s="12">
        <v>3.2878999999999999E-2</v>
      </c>
      <c r="AG37" s="12">
        <v>1.7328E-2</v>
      </c>
      <c r="AH37" s="12">
        <v>1.8936000000000001E-2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66.663499999999999</v>
      </c>
      <c r="AP37" s="12">
        <v>100</v>
      </c>
      <c r="AQ37" s="12">
        <v>4</v>
      </c>
      <c r="AR37" s="12" t="s">
        <v>292</v>
      </c>
      <c r="AS37" s="17">
        <f t="shared" si="4"/>
        <v>2.6837839233165259</v>
      </c>
      <c r="AT37" s="17">
        <f t="shared" si="2"/>
        <v>2.1159397490856175</v>
      </c>
      <c r="AU37" s="17">
        <f t="shared" si="3"/>
        <v>1.2683650016387737</v>
      </c>
    </row>
    <row r="38" spans="1:47" x14ac:dyDescent="0.2">
      <c r="A38" s="12" t="s">
        <v>617</v>
      </c>
      <c r="B38" s="12">
        <v>14.435499999999999</v>
      </c>
      <c r="C38" s="12">
        <v>48.506300000000003</v>
      </c>
      <c r="D38" s="12">
        <v>0</v>
      </c>
      <c r="E38" s="12">
        <v>0.14133899999999999</v>
      </c>
      <c r="F38" s="12">
        <v>0.131715</v>
      </c>
      <c r="G38" s="12">
        <v>1.0517E-2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33.509799999999998</v>
      </c>
      <c r="O38" s="12">
        <v>96.735200000000006</v>
      </c>
      <c r="P38" s="12">
        <v>30.8828</v>
      </c>
      <c r="Q38" s="12">
        <v>0</v>
      </c>
      <c r="R38" s="12">
        <v>1.9871E-2</v>
      </c>
      <c r="S38" s="12">
        <v>65.522300000000001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0.160831</v>
      </c>
      <c r="AA38" s="12">
        <v>0.149422</v>
      </c>
      <c r="AB38" s="12">
        <v>96.735200000000006</v>
      </c>
      <c r="AC38" s="12">
        <v>16.360099999999999</v>
      </c>
      <c r="AD38" s="12">
        <v>16.925899999999999</v>
      </c>
      <c r="AE38" s="12">
        <v>0</v>
      </c>
      <c r="AF38" s="12">
        <v>1.9389E-2</v>
      </c>
      <c r="AG38" s="12">
        <v>1.7614000000000001E-2</v>
      </c>
      <c r="AH38" s="12">
        <v>1.2407E-2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66.664599999999993</v>
      </c>
      <c r="AP38" s="12">
        <v>100</v>
      </c>
      <c r="AQ38" s="12">
        <v>4</v>
      </c>
      <c r="AR38" s="12" t="s">
        <v>292</v>
      </c>
      <c r="AS38" s="17">
        <f t="shared" si="4"/>
        <v>2.728079987609493</v>
      </c>
      <c r="AT38" s="17">
        <f t="shared" si="2"/>
        <v>1.2477859969895995</v>
      </c>
      <c r="AU38" s="17">
        <f t="shared" si="3"/>
        <v>2.1863364344456833</v>
      </c>
    </row>
    <row r="39" spans="1:47" x14ac:dyDescent="0.2">
      <c r="A39" s="12" t="s">
        <v>616</v>
      </c>
      <c r="B39" s="12">
        <v>15.0001</v>
      </c>
      <c r="C39" s="12">
        <v>48.04</v>
      </c>
      <c r="D39" s="12">
        <v>0</v>
      </c>
      <c r="E39" s="12">
        <v>0.41625600000000001</v>
      </c>
      <c r="F39" s="12">
        <v>0.207895</v>
      </c>
      <c r="G39" s="12">
        <v>-1.6000000000000001E-3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34.026800000000001</v>
      </c>
      <c r="O39" s="12">
        <v>97.689400000000006</v>
      </c>
      <c r="P39" s="12">
        <v>32.090600000000002</v>
      </c>
      <c r="Q39" s="12">
        <v>0</v>
      </c>
      <c r="R39" s="12">
        <v>-3.0300000000000001E-3</v>
      </c>
      <c r="S39" s="12">
        <v>64.892399999999995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0.473661</v>
      </c>
      <c r="AA39" s="12">
        <v>0.235844</v>
      </c>
      <c r="AB39" s="12">
        <v>97.689400000000006</v>
      </c>
      <c r="AC39" s="12">
        <v>16.7422</v>
      </c>
      <c r="AD39" s="12">
        <v>16.509</v>
      </c>
      <c r="AE39" s="12">
        <v>0</v>
      </c>
      <c r="AF39" s="12">
        <v>5.6235E-2</v>
      </c>
      <c r="AG39" s="12">
        <v>2.7379000000000001E-2</v>
      </c>
      <c r="AH39" s="12">
        <v>-1.8600000000000001E-3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66.667000000000002</v>
      </c>
      <c r="AP39" s="12">
        <v>100</v>
      </c>
      <c r="AQ39" s="12">
        <v>4</v>
      </c>
      <c r="AR39" s="12" t="s">
        <v>292</v>
      </c>
      <c r="AS39" s="17">
        <f t="shared" si="4"/>
        <v>4.2404963086613092</v>
      </c>
      <c r="AT39" s="17">
        <f t="shared" si="2"/>
        <v>3.6190234432260628</v>
      </c>
      <c r="AU39" s="17">
        <f t="shared" si="3"/>
        <v>1.1717239125926342</v>
      </c>
    </row>
    <row r="40" spans="1:47" x14ac:dyDescent="0.2">
      <c r="A40" s="12" t="s">
        <v>615</v>
      </c>
      <c r="B40" s="12">
        <v>15.111499999999999</v>
      </c>
      <c r="C40" s="12">
        <v>48.885300000000001</v>
      </c>
      <c r="D40" s="12">
        <v>0</v>
      </c>
      <c r="E40" s="12">
        <v>0.23685300000000001</v>
      </c>
      <c r="F40" s="12">
        <v>0.115672</v>
      </c>
      <c r="G40" s="12">
        <v>-9.8099999999999993E-3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34.405900000000003</v>
      </c>
      <c r="O40" s="12">
        <v>98.745400000000004</v>
      </c>
      <c r="P40" s="12">
        <v>32.329000000000001</v>
      </c>
      <c r="Q40" s="12">
        <v>0</v>
      </c>
      <c r="R40" s="12">
        <v>-1.8530000000000001E-2</v>
      </c>
      <c r="S40" s="12">
        <v>66.034199999999998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0.26951700000000001</v>
      </c>
      <c r="AA40" s="12">
        <v>0.13122200000000001</v>
      </c>
      <c r="AB40" s="12">
        <v>98.745400000000004</v>
      </c>
      <c r="AC40" s="12">
        <v>16.6812</v>
      </c>
      <c r="AD40" s="12">
        <v>16.614799999999999</v>
      </c>
      <c r="AE40" s="12">
        <v>0</v>
      </c>
      <c r="AF40" s="12">
        <v>3.1647000000000002E-2</v>
      </c>
      <c r="AG40" s="12">
        <v>1.5066E-2</v>
      </c>
      <c r="AH40" s="12">
        <v>-1.1270000000000001E-2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66.668599999999998</v>
      </c>
      <c r="AP40" s="12">
        <v>100</v>
      </c>
      <c r="AQ40" s="12">
        <v>4</v>
      </c>
      <c r="AR40" s="12" t="s">
        <v>292</v>
      </c>
      <c r="AS40" s="17">
        <f t="shared" si="4"/>
        <v>2.3334423239085171</v>
      </c>
      <c r="AT40" s="17">
        <f t="shared" si="2"/>
        <v>2.0366539505250327</v>
      </c>
      <c r="AU40" s="17">
        <f t="shared" si="3"/>
        <v>1.1457235154293024</v>
      </c>
    </row>
    <row r="41" spans="1:47" x14ac:dyDescent="0.2">
      <c r="A41" s="12" t="s">
        <v>614</v>
      </c>
      <c r="B41" s="12">
        <v>15.4902</v>
      </c>
      <c r="C41" s="12">
        <v>50.564500000000002</v>
      </c>
      <c r="D41" s="12">
        <v>0</v>
      </c>
      <c r="E41" s="12">
        <v>7.3082999999999995E-2</v>
      </c>
      <c r="F41" s="12">
        <v>8.1007999999999997E-2</v>
      </c>
      <c r="G41" s="12">
        <v>-5.9899999999999997E-3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35.4026</v>
      </c>
      <c r="O41" s="12">
        <v>101.605</v>
      </c>
      <c r="P41" s="12">
        <v>33.139099999999999</v>
      </c>
      <c r="Q41" s="12">
        <v>0</v>
      </c>
      <c r="R41" s="12">
        <v>-1.1310000000000001E-2</v>
      </c>
      <c r="S41" s="12">
        <v>68.302599999999998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8.3160999999999999E-2</v>
      </c>
      <c r="AA41" s="12">
        <v>9.1898999999999995E-2</v>
      </c>
      <c r="AB41" s="12">
        <v>101.605</v>
      </c>
      <c r="AC41" s="12">
        <v>16.617599999999999</v>
      </c>
      <c r="AD41" s="12">
        <v>16.701599999999999</v>
      </c>
      <c r="AE41" s="12">
        <v>0</v>
      </c>
      <c r="AF41" s="12">
        <v>9.4900000000000002E-3</v>
      </c>
      <c r="AG41" s="12">
        <v>1.0253999999999999E-2</v>
      </c>
      <c r="AH41" s="12">
        <v>-6.6899999999999998E-3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66.6678</v>
      </c>
      <c r="AP41" s="12">
        <v>100</v>
      </c>
      <c r="AQ41" s="12">
        <v>4</v>
      </c>
      <c r="AR41" s="12" t="s">
        <v>292</v>
      </c>
      <c r="AS41" s="17">
        <f t="shared" si="4"/>
        <v>1.5881532981121687</v>
      </c>
      <c r="AT41" s="17">
        <f t="shared" si="2"/>
        <v>0.61073232819801437</v>
      </c>
      <c r="AU41" s="17">
        <f t="shared" si="3"/>
        <v>2.6004081080791428</v>
      </c>
    </row>
    <row r="42" spans="1:47" x14ac:dyDescent="0.2">
      <c r="A42" s="12" t="s">
        <v>613</v>
      </c>
      <c r="B42" s="12">
        <f t="shared" ref="B42:AU42" si="5">AVERAGE(B22:B41)</f>
        <v>14.970839999999999</v>
      </c>
      <c r="C42" s="12">
        <f t="shared" si="5"/>
        <v>48.497059999999991</v>
      </c>
      <c r="D42" s="12">
        <f t="shared" si="5"/>
        <v>0</v>
      </c>
      <c r="E42" s="12">
        <f t="shared" si="5"/>
        <v>0.22756504999999994</v>
      </c>
      <c r="F42" s="12">
        <f t="shared" si="5"/>
        <v>0.12996940000000001</v>
      </c>
      <c r="G42" s="12">
        <f t="shared" si="5"/>
        <v>1.7041999999999995E-3</v>
      </c>
      <c r="H42" s="12">
        <f t="shared" si="5"/>
        <v>0</v>
      </c>
      <c r="I42" s="12">
        <f t="shared" si="5"/>
        <v>0</v>
      </c>
      <c r="J42" s="12">
        <f t="shared" si="5"/>
        <v>0</v>
      </c>
      <c r="K42" s="12">
        <f t="shared" si="5"/>
        <v>0</v>
      </c>
      <c r="L42" s="12">
        <f t="shared" si="5"/>
        <v>0</v>
      </c>
      <c r="M42" s="12">
        <f t="shared" si="5"/>
        <v>0</v>
      </c>
      <c r="N42" s="12">
        <f t="shared" si="5"/>
        <v>34.1203</v>
      </c>
      <c r="O42" s="12">
        <f t="shared" si="5"/>
        <v>97.947400000000002</v>
      </c>
      <c r="P42" s="12">
        <f t="shared" si="5"/>
        <v>32.027994999999997</v>
      </c>
      <c r="Q42" s="12">
        <f t="shared" si="5"/>
        <v>0</v>
      </c>
      <c r="R42" s="12">
        <f t="shared" si="5"/>
        <v>3.2204499999999997E-3</v>
      </c>
      <c r="S42" s="12">
        <f t="shared" si="5"/>
        <v>65.509840000000011</v>
      </c>
      <c r="T42" s="12">
        <f t="shared" si="5"/>
        <v>0</v>
      </c>
      <c r="U42" s="12">
        <f t="shared" si="5"/>
        <v>0</v>
      </c>
      <c r="V42" s="12">
        <f t="shared" si="5"/>
        <v>0</v>
      </c>
      <c r="W42" s="12">
        <f t="shared" si="5"/>
        <v>0</v>
      </c>
      <c r="X42" s="12">
        <f t="shared" si="5"/>
        <v>0</v>
      </c>
      <c r="Y42" s="12">
        <f t="shared" si="5"/>
        <v>0</v>
      </c>
      <c r="Z42" s="12">
        <f t="shared" si="5"/>
        <v>0.25894814999999993</v>
      </c>
      <c r="AA42" s="12">
        <f t="shared" si="5"/>
        <v>0.14744200000000002</v>
      </c>
      <c r="AB42" s="12">
        <f t="shared" si="5"/>
        <v>97.947400000000002</v>
      </c>
      <c r="AC42" s="12">
        <f t="shared" si="5"/>
        <v>16.663774999999998</v>
      </c>
      <c r="AD42" s="12">
        <f t="shared" si="5"/>
        <v>16.619965000000001</v>
      </c>
      <c r="AE42" s="12">
        <f t="shared" si="5"/>
        <v>0</v>
      </c>
      <c r="AF42" s="12">
        <f t="shared" si="5"/>
        <v>3.0774299999999997E-2</v>
      </c>
      <c r="AG42" s="12">
        <f t="shared" si="5"/>
        <v>1.7119800000000001E-2</v>
      </c>
      <c r="AH42" s="12">
        <f t="shared" si="5"/>
        <v>2.0459499999999999E-3</v>
      </c>
      <c r="AI42" s="12">
        <f t="shared" si="5"/>
        <v>0</v>
      </c>
      <c r="AJ42" s="12">
        <f t="shared" si="5"/>
        <v>0</v>
      </c>
      <c r="AK42" s="12">
        <f t="shared" si="5"/>
        <v>0</v>
      </c>
      <c r="AL42" s="12">
        <f t="shared" si="5"/>
        <v>0</v>
      </c>
      <c r="AM42" s="12">
        <f t="shared" si="5"/>
        <v>0</v>
      </c>
      <c r="AN42" s="12">
        <f t="shared" si="5"/>
        <v>0</v>
      </c>
      <c r="AO42" s="12">
        <f t="shared" si="5"/>
        <v>66.666330000000002</v>
      </c>
      <c r="AP42" s="12">
        <f t="shared" si="5"/>
        <v>100</v>
      </c>
      <c r="AQ42" s="12">
        <f t="shared" si="5"/>
        <v>4</v>
      </c>
      <c r="AR42" s="12" t="e">
        <f t="shared" si="5"/>
        <v>#DIV/0!</v>
      </c>
      <c r="AS42" s="12">
        <f t="shared" si="5"/>
        <v>2.6515376275619955</v>
      </c>
      <c r="AT42" s="12">
        <f t="shared" si="5"/>
        <v>1.9804910313660855</v>
      </c>
      <c r="AU42" s="12">
        <f t="shared" si="5"/>
        <v>1.6489199730012938</v>
      </c>
    </row>
    <row r="43" spans="1:47" x14ac:dyDescent="0.2">
      <c r="A43" s="12" t="s">
        <v>481</v>
      </c>
      <c r="B43" s="12">
        <f t="shared" ref="B43:AP43" si="6">STDEV(B22:B41)</f>
        <v>0.25247689503460674</v>
      </c>
      <c r="C43" s="12">
        <f t="shared" si="6"/>
        <v>0.89918439558477592</v>
      </c>
      <c r="D43" s="12">
        <f t="shared" si="6"/>
        <v>0</v>
      </c>
      <c r="E43" s="12">
        <f t="shared" si="6"/>
        <v>0.1396214022198585</v>
      </c>
      <c r="F43" s="12">
        <f t="shared" si="6"/>
        <v>4.8260114662109915E-2</v>
      </c>
      <c r="G43" s="12">
        <f t="shared" si="6"/>
        <v>8.7798407047052964E-3</v>
      </c>
      <c r="H43" s="12">
        <f t="shared" si="6"/>
        <v>0</v>
      </c>
      <c r="I43" s="12">
        <f t="shared" si="6"/>
        <v>0</v>
      </c>
      <c r="J43" s="12">
        <f t="shared" si="6"/>
        <v>0</v>
      </c>
      <c r="K43" s="12">
        <f t="shared" si="6"/>
        <v>0</v>
      </c>
      <c r="L43" s="12">
        <f t="shared" si="6"/>
        <v>0</v>
      </c>
      <c r="M43" s="12">
        <f t="shared" si="6"/>
        <v>0</v>
      </c>
      <c r="N43" s="12">
        <f t="shared" si="6"/>
        <v>0.55316810902482949</v>
      </c>
      <c r="O43" s="12">
        <f t="shared" si="6"/>
        <v>1.5770382597234545</v>
      </c>
      <c r="P43" s="12">
        <f t="shared" si="6"/>
        <v>0.54014631884625264</v>
      </c>
      <c r="Q43" s="12">
        <f t="shared" si="6"/>
        <v>0</v>
      </c>
      <c r="R43" s="12">
        <f t="shared" si="6"/>
        <v>1.6588809492118158E-2</v>
      </c>
      <c r="S43" s="12">
        <f t="shared" si="6"/>
        <v>1.2146170959996976</v>
      </c>
      <c r="T43" s="12">
        <f t="shared" si="6"/>
        <v>0</v>
      </c>
      <c r="U43" s="12">
        <f t="shared" si="6"/>
        <v>0</v>
      </c>
      <c r="V43" s="12">
        <f t="shared" si="6"/>
        <v>0</v>
      </c>
      <c r="W43" s="12">
        <f t="shared" si="6"/>
        <v>0</v>
      </c>
      <c r="X43" s="12">
        <f t="shared" si="6"/>
        <v>0</v>
      </c>
      <c r="Y43" s="12">
        <f t="shared" si="6"/>
        <v>0</v>
      </c>
      <c r="Z43" s="12">
        <f t="shared" si="6"/>
        <v>0.15887645149223914</v>
      </c>
      <c r="AA43" s="12">
        <f t="shared" si="6"/>
        <v>5.4747925636262081E-2</v>
      </c>
      <c r="AB43" s="12">
        <f t="shared" si="6"/>
        <v>1.5770382597234545</v>
      </c>
      <c r="AC43" s="12">
        <f t="shared" si="6"/>
        <v>0.10294770708829255</v>
      </c>
      <c r="AD43" s="12">
        <f t="shared" si="6"/>
        <v>0.10269385916658438</v>
      </c>
      <c r="AE43" s="12">
        <f t="shared" si="6"/>
        <v>0</v>
      </c>
      <c r="AF43" s="12">
        <f t="shared" si="6"/>
        <v>1.8949095623746661E-2</v>
      </c>
      <c r="AG43" s="12">
        <f t="shared" si="6"/>
        <v>6.4631788789304414E-3</v>
      </c>
      <c r="AH43" s="12">
        <f t="shared" si="6"/>
        <v>1.0205697554617017E-2</v>
      </c>
      <c r="AI43" s="12">
        <f t="shared" si="6"/>
        <v>0</v>
      </c>
      <c r="AJ43" s="12">
        <f t="shared" si="6"/>
        <v>0</v>
      </c>
      <c r="AK43" s="12">
        <f t="shared" si="6"/>
        <v>0</v>
      </c>
      <c r="AL43" s="12">
        <f t="shared" si="6"/>
        <v>0</v>
      </c>
      <c r="AM43" s="12">
        <f t="shared" si="6"/>
        <v>0</v>
      </c>
      <c r="AN43" s="12">
        <f t="shared" si="6"/>
        <v>0</v>
      </c>
      <c r="AO43" s="12">
        <f t="shared" si="6"/>
        <v>1.7140595088849873E-3</v>
      </c>
      <c r="AP43" s="12">
        <f t="shared" si="6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94C62-CBDB-3249-9775-E873329716DA}">
  <dimension ref="A1:AH39"/>
  <sheetViews>
    <sheetView topLeftCell="V1" zoomScale="116" zoomScaleNormal="109" workbookViewId="0">
      <selection activeCell="AC1" sqref="AC1:AF1"/>
    </sheetView>
  </sheetViews>
  <sheetFormatPr baseColWidth="10" defaultColWidth="12.6640625" defaultRowHeight="15" customHeight="1" x14ac:dyDescent="0.15"/>
  <cols>
    <col min="1" max="1" width="18" style="2" customWidth="1"/>
    <col min="2" max="2" width="13" style="2" bestFit="1" customWidth="1"/>
    <col min="3" max="3" width="17.5" style="2" bestFit="1" customWidth="1"/>
    <col min="4" max="4" width="16.5" style="2" bestFit="1" customWidth="1"/>
    <col min="5" max="5" width="13.6640625" style="2" customWidth="1"/>
    <col min="6" max="10" width="12.1640625" style="2" bestFit="1" customWidth="1"/>
    <col min="11" max="12" width="11.1640625" style="2" bestFit="1" customWidth="1"/>
    <col min="13" max="19" width="12.1640625" style="2" bestFit="1" customWidth="1"/>
    <col min="20" max="20" width="11.1640625" style="2" bestFit="1" customWidth="1"/>
    <col min="21" max="21" width="11.33203125" style="2" bestFit="1" customWidth="1"/>
    <col min="22" max="53" width="8.6640625" style="2" customWidth="1"/>
    <col min="54" max="54" width="11.6640625" style="2" customWidth="1"/>
    <col min="55" max="116" width="8.6640625" style="2" customWidth="1"/>
    <col min="117" max="16384" width="12.6640625" style="2"/>
  </cols>
  <sheetData>
    <row r="1" spans="1:32" customFormat="1" ht="13.5" customHeight="1" x14ac:dyDescent="0.2">
      <c r="A1" s="16" t="s">
        <v>72</v>
      </c>
      <c r="B1" s="16" t="s">
        <v>50</v>
      </c>
      <c r="C1" s="16" t="s">
        <v>49</v>
      </c>
      <c r="D1" s="16" t="s">
        <v>48</v>
      </c>
      <c r="E1" s="1" t="s">
        <v>47</v>
      </c>
      <c r="F1" s="16" t="s">
        <v>45</v>
      </c>
      <c r="G1" s="1" t="s">
        <v>44</v>
      </c>
      <c r="H1" s="1" t="s">
        <v>42</v>
      </c>
      <c r="I1" s="16" t="s">
        <v>38</v>
      </c>
      <c r="J1" s="16" t="s">
        <v>9</v>
      </c>
      <c r="K1" s="16" t="s">
        <v>12</v>
      </c>
      <c r="L1" s="16" t="s">
        <v>40</v>
      </c>
      <c r="M1" s="16" t="s">
        <v>39</v>
      </c>
      <c r="N1" s="16" t="s">
        <v>38</v>
      </c>
      <c r="O1" s="16" t="s">
        <v>37</v>
      </c>
      <c r="P1" s="16" t="s">
        <v>36</v>
      </c>
      <c r="Q1" s="16" t="s">
        <v>35</v>
      </c>
      <c r="R1" s="16" t="s">
        <v>34</v>
      </c>
      <c r="S1" s="16" t="s">
        <v>33</v>
      </c>
      <c r="T1" s="16" t="s">
        <v>32</v>
      </c>
      <c r="U1" s="16" t="s">
        <v>31</v>
      </c>
      <c r="V1" s="16" t="s">
        <v>30</v>
      </c>
      <c r="W1" s="16" t="s">
        <v>29</v>
      </c>
      <c r="X1" s="16" t="s">
        <v>28</v>
      </c>
      <c r="Y1" s="16" t="s">
        <v>27</v>
      </c>
      <c r="Z1" s="16" t="s">
        <v>2</v>
      </c>
      <c r="AA1" s="16" t="s">
        <v>1</v>
      </c>
      <c r="AB1" s="16" t="s">
        <v>0</v>
      </c>
      <c r="AC1" s="2" t="s">
        <v>46</v>
      </c>
      <c r="AD1" s="2" t="s">
        <v>43</v>
      </c>
      <c r="AE1" s="18" t="s">
        <v>206</v>
      </c>
      <c r="AF1" s="18" t="s">
        <v>207</v>
      </c>
    </row>
    <row r="2" spans="1:32" customFormat="1" ht="13.5" customHeight="1" x14ac:dyDescent="0.2">
      <c r="A2" s="16" t="s">
        <v>179</v>
      </c>
      <c r="B2" s="16">
        <v>48.940600000000003</v>
      </c>
      <c r="C2" s="16">
        <v>15.091100000000001</v>
      </c>
      <c r="D2" s="16">
        <v>0.83749600000000002</v>
      </c>
      <c r="E2" s="16">
        <v>8374.9600000000009</v>
      </c>
      <c r="F2" s="16">
        <v>0.70889199999999997</v>
      </c>
      <c r="G2" s="16">
        <v>7088.92</v>
      </c>
      <c r="H2" s="16">
        <v>1.1814155047595403</v>
      </c>
      <c r="I2" s="16">
        <v>100.152</v>
      </c>
      <c r="J2" s="16">
        <v>66.108999999999995</v>
      </c>
      <c r="K2" s="16">
        <v>32.285299999999999</v>
      </c>
      <c r="L2" s="16">
        <v>0.95299400000000001</v>
      </c>
      <c r="M2" s="16">
        <v>0.80419399999999996</v>
      </c>
      <c r="N2" s="16">
        <v>100.152</v>
      </c>
      <c r="O2" s="16">
        <v>2.6259999999999999E-2</v>
      </c>
      <c r="P2" s="16">
        <v>5.4609999999999997E-3</v>
      </c>
      <c r="Q2" s="16">
        <v>8.6029999999999995E-3</v>
      </c>
      <c r="R2" s="16">
        <v>8.0350000000000005E-3</v>
      </c>
      <c r="S2" s="16">
        <v>0.192022</v>
      </c>
      <c r="T2" s="16">
        <v>7.5753000000000001E-2</v>
      </c>
      <c r="U2" s="16">
        <v>0.66376400000000002</v>
      </c>
      <c r="V2" s="16">
        <v>0.698967</v>
      </c>
      <c r="W2" s="16">
        <v>43.399000000000001</v>
      </c>
      <c r="X2" s="16">
        <v>42.855600000000003</v>
      </c>
      <c r="Y2" s="16">
        <v>10.884499999999999</v>
      </c>
      <c r="Z2" s="16">
        <v>5.7883533118485584</v>
      </c>
      <c r="AA2" s="16">
        <v>3.2484212244834638</v>
      </c>
      <c r="AB2" s="16">
        <v>1.7818973931771958</v>
      </c>
      <c r="AC2" s="16">
        <v>0.11134904625685207</v>
      </c>
      <c r="AD2" s="16">
        <v>9.18783851097007E-2</v>
      </c>
      <c r="AE2" s="19">
        <f>AD2/$Y$39</f>
        <v>8.2228182366237164</v>
      </c>
      <c r="AF2" s="19">
        <f>AC2/$X$39</f>
        <v>4.5889415158981857</v>
      </c>
    </row>
    <row r="3" spans="1:32" customFormat="1" ht="13.5" customHeight="1" x14ac:dyDescent="0.2">
      <c r="A3" s="16" t="s">
        <v>178</v>
      </c>
      <c r="B3" s="16">
        <v>48.999099999999999</v>
      </c>
      <c r="C3" s="16">
        <v>15.1031</v>
      </c>
      <c r="D3" s="16">
        <v>0.99187599999999998</v>
      </c>
      <c r="E3" s="16">
        <v>9918.76</v>
      </c>
      <c r="F3" s="16">
        <v>0.780891</v>
      </c>
      <c r="G3" s="16">
        <v>7808.91</v>
      </c>
      <c r="H3" s="16">
        <v>1.2701849553907012</v>
      </c>
      <c r="I3" s="16">
        <v>100.51300000000001</v>
      </c>
      <c r="J3" s="16">
        <v>66.188000000000002</v>
      </c>
      <c r="K3" s="16">
        <v>32.310899999999997</v>
      </c>
      <c r="L3" s="16">
        <v>1.12866</v>
      </c>
      <c r="M3" s="16">
        <v>0.88587099999999996</v>
      </c>
      <c r="N3" s="16">
        <v>100.51300000000001</v>
      </c>
      <c r="O3" s="16">
        <v>2.6100000000000002E-2</v>
      </c>
      <c r="P3" s="16">
        <v>5.476E-3</v>
      </c>
      <c r="Q3" s="16">
        <v>8.5719999999999998E-3</v>
      </c>
      <c r="R3" s="16">
        <v>8.0490000000000006E-3</v>
      </c>
      <c r="S3" s="16">
        <v>0.19175800000000001</v>
      </c>
      <c r="T3" s="16">
        <v>7.5705999999999996E-2</v>
      </c>
      <c r="U3" s="16">
        <v>0.58296000000000003</v>
      </c>
      <c r="V3" s="16">
        <v>0.64821799999999996</v>
      </c>
      <c r="W3" s="16">
        <v>43.399000000000001</v>
      </c>
      <c r="X3" s="16">
        <v>42.851199999999999</v>
      </c>
      <c r="Y3" s="16">
        <v>10.884499999999999</v>
      </c>
      <c r="Z3" s="16">
        <v>6.3762505516252581</v>
      </c>
      <c r="AA3" s="16">
        <v>3.8472196290558518</v>
      </c>
      <c r="AB3" s="16">
        <v>1.657365881445676</v>
      </c>
      <c r="AC3" s="16">
        <v>0.13162667066596051</v>
      </c>
      <c r="AD3" s="16">
        <v>0.10101978735034224</v>
      </c>
      <c r="AE3" s="19">
        <f t="shared" ref="AE3:AE20" si="0">AD3/$Y$39</f>
        <v>9.0409441643151016</v>
      </c>
      <c r="AF3" s="19">
        <f t="shared" ref="AF3:AF19" si="1">AC3/$X$39</f>
        <v>5.424627456845541</v>
      </c>
    </row>
    <row r="4" spans="1:32" customFormat="1" ht="13.5" customHeight="1" x14ac:dyDescent="0.2">
      <c r="A4" s="16" t="s">
        <v>174</v>
      </c>
      <c r="B4" s="16">
        <v>49.538800000000002</v>
      </c>
      <c r="C4" s="16">
        <v>15.0708</v>
      </c>
      <c r="D4" s="16">
        <v>0.45930599999999999</v>
      </c>
      <c r="E4" s="16">
        <v>4593.0599999999995</v>
      </c>
      <c r="F4" s="16">
        <v>0.49410700000000002</v>
      </c>
      <c r="G4" s="16">
        <v>4941.0700000000006</v>
      </c>
      <c r="H4" s="16">
        <v>0.92956788711756744</v>
      </c>
      <c r="I4" s="16">
        <v>100.242</v>
      </c>
      <c r="J4" s="16">
        <v>66.917000000000002</v>
      </c>
      <c r="K4" s="16">
        <v>32.241799999999998</v>
      </c>
      <c r="L4" s="16">
        <v>0.522648</v>
      </c>
      <c r="M4" s="16">
        <v>0.56053299999999995</v>
      </c>
      <c r="N4" s="16">
        <v>100.242</v>
      </c>
      <c r="O4" s="16">
        <v>2.5817E-2</v>
      </c>
      <c r="P4" s="16">
        <v>5.4599999999999996E-3</v>
      </c>
      <c r="Q4" s="16">
        <v>8.5599999999999999E-3</v>
      </c>
      <c r="R4" s="16">
        <v>7.9749999999999995E-3</v>
      </c>
      <c r="S4" s="16">
        <v>0.190664</v>
      </c>
      <c r="T4" s="16">
        <v>7.5731999999999994E-2</v>
      </c>
      <c r="U4" s="16">
        <v>1.0705899999999999</v>
      </c>
      <c r="V4" s="16">
        <v>0.93255600000000005</v>
      </c>
      <c r="W4" s="16">
        <v>43.3934</v>
      </c>
      <c r="X4" s="16">
        <v>42.8506</v>
      </c>
      <c r="Y4" s="16">
        <v>10.884499999999999</v>
      </c>
      <c r="Z4" s="16">
        <v>4.0345580001714731</v>
      </c>
      <c r="AA4" s="16">
        <v>1.781524161228951</v>
      </c>
      <c r="AB4" s="16">
        <v>2.264666451331375</v>
      </c>
      <c r="AC4" s="16">
        <v>6.088090499405311E-2</v>
      </c>
      <c r="AD4" s="16">
        <v>6.3845384293812826E-2</v>
      </c>
      <c r="AE4" s="19">
        <f t="shared" si="0"/>
        <v>5.7139553516160371</v>
      </c>
      <c r="AF4" s="19">
        <f t="shared" si="1"/>
        <v>2.5090373186332644</v>
      </c>
    </row>
    <row r="5" spans="1:32" customFormat="1" ht="13.5" customHeight="1" x14ac:dyDescent="0.2">
      <c r="A5" s="16" t="s">
        <v>173</v>
      </c>
      <c r="B5" s="16">
        <v>49.559699999999999</v>
      </c>
      <c r="C5" s="16">
        <v>15.161799999999999</v>
      </c>
      <c r="D5" s="16">
        <v>0.32884099999999999</v>
      </c>
      <c r="E5" s="16">
        <v>3288.41</v>
      </c>
      <c r="F5" s="16">
        <v>0.395984</v>
      </c>
      <c r="G5" s="16">
        <v>3959.84</v>
      </c>
      <c r="H5" s="16">
        <v>0.83044011879267843</v>
      </c>
      <c r="I5" s="16">
        <v>100.205</v>
      </c>
      <c r="J5" s="16">
        <v>66.9452</v>
      </c>
      <c r="K5" s="16">
        <v>32.436399999999999</v>
      </c>
      <c r="L5" s="16">
        <v>0.37419000000000002</v>
      </c>
      <c r="M5" s="16">
        <v>0.44921899999999998</v>
      </c>
      <c r="N5" s="16">
        <v>100.205</v>
      </c>
      <c r="O5" s="16">
        <v>2.5635000000000002E-2</v>
      </c>
      <c r="P5" s="16">
        <v>5.4209999999999996E-3</v>
      </c>
      <c r="Q5" s="16">
        <v>8.6009999999999993E-3</v>
      </c>
      <c r="R5" s="16">
        <v>7.9880000000000003E-3</v>
      </c>
      <c r="S5" s="16">
        <v>0.190637</v>
      </c>
      <c r="T5" s="16">
        <v>7.5445999999999999E-2</v>
      </c>
      <c r="U5" s="16">
        <v>1.42839</v>
      </c>
      <c r="V5" s="16">
        <v>1.1252</v>
      </c>
      <c r="W5" s="16">
        <v>43.393599999999999</v>
      </c>
      <c r="X5" s="16">
        <v>42.844700000000003</v>
      </c>
      <c r="Y5" s="16">
        <v>10.884499999999999</v>
      </c>
      <c r="Z5" s="16">
        <v>3.2333490825669347</v>
      </c>
      <c r="AA5" s="16">
        <v>1.2754855950122348</v>
      </c>
      <c r="AB5" s="16">
        <v>2.5349945896769768</v>
      </c>
      <c r="AC5" s="16">
        <v>4.3487713077365195E-2</v>
      </c>
      <c r="AD5" s="16">
        <v>5.1049061902189663E-2</v>
      </c>
      <c r="AE5" s="19">
        <f t="shared" si="0"/>
        <v>4.5687258942423261</v>
      </c>
      <c r="AF5" s="19">
        <f t="shared" si="1"/>
        <v>1.7922252473708018</v>
      </c>
    </row>
    <row r="6" spans="1:32" customFormat="1" ht="13.5" customHeight="1" x14ac:dyDescent="0.2">
      <c r="A6" s="16" t="s">
        <v>168</v>
      </c>
      <c r="B6" s="16">
        <v>49.598399999999998</v>
      </c>
      <c r="C6" s="16">
        <v>15.0685</v>
      </c>
      <c r="D6" s="16">
        <v>0.21686</v>
      </c>
      <c r="E6" s="16">
        <v>2168.6</v>
      </c>
      <c r="F6" s="16">
        <v>0.29261100000000001</v>
      </c>
      <c r="G6" s="16">
        <v>2926.11</v>
      </c>
      <c r="H6" s="16">
        <v>0.74112046368728446</v>
      </c>
      <c r="I6" s="16">
        <v>99.813199999999995</v>
      </c>
      <c r="J6" s="16">
        <v>66.997600000000006</v>
      </c>
      <c r="K6" s="16">
        <v>32.236899999999999</v>
      </c>
      <c r="L6" s="16">
        <v>0.24676699999999999</v>
      </c>
      <c r="M6" s="16">
        <v>0.33194800000000002</v>
      </c>
      <c r="N6" s="16">
        <v>99.813199999999995</v>
      </c>
      <c r="O6" s="16">
        <v>2.5699E-2</v>
      </c>
      <c r="P6" s="16">
        <v>5.4260000000000003E-3</v>
      </c>
      <c r="Q6" s="16">
        <v>8.5649999999999997E-3</v>
      </c>
      <c r="R6" s="16">
        <v>7.9959999999999996E-3</v>
      </c>
      <c r="S6" s="16">
        <v>0.19051299999999999</v>
      </c>
      <c r="T6" s="16">
        <v>7.5666999999999998E-2</v>
      </c>
      <c r="U6" s="16">
        <v>2.0611000000000002</v>
      </c>
      <c r="V6" s="16">
        <v>1.46509</v>
      </c>
      <c r="W6" s="16">
        <v>43.392499999999998</v>
      </c>
      <c r="X6" s="16">
        <v>42.833799999999997</v>
      </c>
      <c r="Y6" s="16">
        <v>10.884499999999999</v>
      </c>
      <c r="Z6" s="16">
        <v>2.3892720625050341</v>
      </c>
      <c r="AA6" s="16">
        <v>0.84114148215810447</v>
      </c>
      <c r="AB6" s="16">
        <v>2.8405115110657881</v>
      </c>
      <c r="AC6" s="16">
        <v>2.8779774706893895E-2</v>
      </c>
      <c r="AD6" s="16">
        <v>3.7855422942378127E-2</v>
      </c>
      <c r="AE6" s="19">
        <f t="shared" si="0"/>
        <v>3.3879378893526648</v>
      </c>
      <c r="AF6" s="19">
        <f t="shared" si="1"/>
        <v>1.1860784390197219</v>
      </c>
    </row>
    <row r="7" spans="1:32" customFormat="1" ht="13.5" customHeight="1" x14ac:dyDescent="0.2">
      <c r="A7" s="16" t="s">
        <v>172</v>
      </c>
      <c r="B7" s="16">
        <v>49.283000000000001</v>
      </c>
      <c r="C7" s="16">
        <v>15.0525</v>
      </c>
      <c r="D7" s="16">
        <v>0.35744599999999999</v>
      </c>
      <c r="E7" s="16">
        <v>3574.46</v>
      </c>
      <c r="F7" s="16">
        <v>0.40408899999999998</v>
      </c>
      <c r="G7" s="16">
        <v>4040.89</v>
      </c>
      <c r="H7" s="16">
        <v>0.88457245804760831</v>
      </c>
      <c r="I7" s="16">
        <v>99.639200000000002</v>
      </c>
      <c r="J7" s="16">
        <v>66.571399999999997</v>
      </c>
      <c r="K7" s="16">
        <v>32.202599999999997</v>
      </c>
      <c r="L7" s="16">
        <v>0.40673999999999999</v>
      </c>
      <c r="M7" s="16">
        <v>0.45841399999999999</v>
      </c>
      <c r="N7" s="16">
        <v>99.639200000000002</v>
      </c>
      <c r="O7" s="16">
        <v>2.5864999999999999E-2</v>
      </c>
      <c r="P7" s="16">
        <v>5.4180000000000001E-3</v>
      </c>
      <c r="Q7" s="16">
        <v>8.5319999999999997E-3</v>
      </c>
      <c r="R7" s="16">
        <v>7.9780000000000007E-3</v>
      </c>
      <c r="S7" s="16">
        <v>0.191215</v>
      </c>
      <c r="T7" s="16">
        <v>7.5741000000000003E-2</v>
      </c>
      <c r="U7" s="16">
        <v>1.3211900000000001</v>
      </c>
      <c r="V7" s="16">
        <v>1.10493</v>
      </c>
      <c r="W7" s="16">
        <v>43.377400000000002</v>
      </c>
      <c r="X7" s="16">
        <v>42.832099999999997</v>
      </c>
      <c r="Y7" s="16">
        <v>10.884499999999999</v>
      </c>
      <c r="Z7" s="16">
        <v>3.2995292674082539</v>
      </c>
      <c r="AA7" s="16">
        <v>1.386436679108576</v>
      </c>
      <c r="AB7" s="16">
        <v>2.3798629372166644</v>
      </c>
      <c r="AC7" s="16">
        <v>4.7566991987811898E-2</v>
      </c>
      <c r="AD7" s="16">
        <v>5.2420576579715328E-2</v>
      </c>
      <c r="AE7" s="19">
        <f t="shared" si="0"/>
        <v>4.6914720209694103</v>
      </c>
      <c r="AF7" s="19">
        <f t="shared" si="1"/>
        <v>1.9603413918404708</v>
      </c>
    </row>
    <row r="8" spans="1:32" customFormat="1" ht="13.5" customHeight="1" x14ac:dyDescent="0.2">
      <c r="A8" s="16" t="s">
        <v>167</v>
      </c>
      <c r="B8" s="16">
        <v>49.685200000000002</v>
      </c>
      <c r="C8" s="16">
        <v>15.116099999999999</v>
      </c>
      <c r="D8" s="16">
        <v>0.245559</v>
      </c>
      <c r="E8" s="16">
        <v>2455.59</v>
      </c>
      <c r="F8" s="16">
        <v>0.34168900000000002</v>
      </c>
      <c r="G8" s="16">
        <v>3416.8900000000003</v>
      </c>
      <c r="H8" s="16">
        <v>0.71866229231845336</v>
      </c>
      <c r="I8" s="16">
        <v>100.121</v>
      </c>
      <c r="J8" s="16">
        <v>67.114800000000002</v>
      </c>
      <c r="K8" s="16">
        <v>32.338700000000003</v>
      </c>
      <c r="L8" s="16">
        <v>0.27942400000000001</v>
      </c>
      <c r="M8" s="16">
        <v>0.387625</v>
      </c>
      <c r="N8" s="16">
        <v>100.121</v>
      </c>
      <c r="O8" s="16">
        <v>2.5559999999999999E-2</v>
      </c>
      <c r="P8" s="16">
        <v>5.4260000000000003E-3</v>
      </c>
      <c r="Q8" s="16">
        <v>8.5679999999999992E-3</v>
      </c>
      <c r="R8" s="16">
        <v>7.9819999999999995E-3</v>
      </c>
      <c r="S8" s="16">
        <v>0.19034300000000001</v>
      </c>
      <c r="T8" s="16">
        <v>7.5551999999999994E-2</v>
      </c>
      <c r="U8" s="16">
        <v>1.8432900000000001</v>
      </c>
      <c r="V8" s="16">
        <v>1.2771600000000001</v>
      </c>
      <c r="W8" s="16">
        <v>43.344900000000003</v>
      </c>
      <c r="X8" s="16">
        <v>42.854100000000003</v>
      </c>
      <c r="Y8" s="16">
        <v>10.884499999999999</v>
      </c>
      <c r="Z8" s="16">
        <v>2.7900112496293121</v>
      </c>
      <c r="AA8" s="16">
        <v>0.95245716691534621</v>
      </c>
      <c r="AB8" s="16">
        <v>2.9292773959222953</v>
      </c>
      <c r="AC8" s="16">
        <v>3.2499119448004786E-2</v>
      </c>
      <c r="AD8" s="16">
        <v>4.4083518855732529E-2</v>
      </c>
      <c r="AE8" s="19">
        <f t="shared" si="0"/>
        <v>3.9453323254284149</v>
      </c>
      <c r="AF8" s="19">
        <f t="shared" si="1"/>
        <v>1.3393608969138868</v>
      </c>
    </row>
    <row r="9" spans="1:32" customFormat="1" ht="13.5" customHeight="1" x14ac:dyDescent="0.2">
      <c r="A9" s="16" t="s">
        <v>171</v>
      </c>
      <c r="B9" s="16">
        <v>49.564999999999998</v>
      </c>
      <c r="C9" s="16">
        <v>15.426</v>
      </c>
      <c r="D9" s="16">
        <v>0.21996199999999999</v>
      </c>
      <c r="E9" s="16">
        <v>2199.62</v>
      </c>
      <c r="F9" s="16">
        <v>0.27635500000000002</v>
      </c>
      <c r="G9" s="16">
        <v>2763.55</v>
      </c>
      <c r="H9" s="16">
        <v>0.79594000470409432</v>
      </c>
      <c r="I9" s="16">
        <v>100.518</v>
      </c>
      <c r="J9" s="16">
        <v>66.952399999999997</v>
      </c>
      <c r="K9" s="16">
        <v>33.001800000000003</v>
      </c>
      <c r="L9" s="16">
        <v>0.25029699999999999</v>
      </c>
      <c r="M9" s="16">
        <v>0.31350699999999998</v>
      </c>
      <c r="N9" s="16">
        <v>100.518</v>
      </c>
      <c r="O9" s="16">
        <v>2.5257999999999999E-2</v>
      </c>
      <c r="P9" s="16">
        <v>5.4520000000000002E-3</v>
      </c>
      <c r="Q9" s="16">
        <v>8.5859999999999999E-3</v>
      </c>
      <c r="R9" s="16">
        <v>7.9480000000000002E-3</v>
      </c>
      <c r="S9" s="16">
        <v>0.190639</v>
      </c>
      <c r="T9" s="16">
        <v>7.4746999999999994E-2</v>
      </c>
      <c r="U9" s="16">
        <v>2.03857</v>
      </c>
      <c r="V9" s="16">
        <v>1.5338499999999999</v>
      </c>
      <c r="W9" s="16">
        <v>42.055500000000002</v>
      </c>
      <c r="X9" s="16">
        <v>42.880099999999999</v>
      </c>
      <c r="Y9" s="16">
        <v>10.9015</v>
      </c>
      <c r="Z9" s="16">
        <v>2.2565360865913404</v>
      </c>
      <c r="AA9" s="16">
        <v>0.85317330396781776</v>
      </c>
      <c r="AB9" s="16">
        <v>2.6448742314099158</v>
      </c>
      <c r="AC9" s="16">
        <v>2.8863264173662456E-2</v>
      </c>
      <c r="AD9" s="16">
        <v>3.5350424143991852E-2</v>
      </c>
      <c r="AE9" s="19">
        <f t="shared" si="0"/>
        <v>3.1637486006804987</v>
      </c>
      <c r="AF9" s="19">
        <f t="shared" si="1"/>
        <v>1.1895192253854234</v>
      </c>
    </row>
    <row r="10" spans="1:32" customFormat="1" ht="13.5" customHeight="1" x14ac:dyDescent="0.2">
      <c r="A10" s="16" t="s">
        <v>200</v>
      </c>
      <c r="B10" s="16">
        <v>49.750700000000002</v>
      </c>
      <c r="C10" s="16">
        <v>15.403700000000001</v>
      </c>
      <c r="D10" s="16">
        <v>3.0248000000000001E-2</v>
      </c>
      <c r="E10" s="16">
        <v>302.48</v>
      </c>
      <c r="F10" s="16">
        <v>7.4525999999999995E-2</v>
      </c>
      <c r="G10" s="16">
        <v>745.26</v>
      </c>
      <c r="H10" s="16">
        <v>0.40587177629283744</v>
      </c>
      <c r="I10" s="16">
        <v>100.276</v>
      </c>
      <c r="J10" s="16">
        <v>67.203199999999995</v>
      </c>
      <c r="K10" s="16">
        <v>32.954099999999997</v>
      </c>
      <c r="L10" s="16">
        <v>3.4418999999999998E-2</v>
      </c>
      <c r="M10" s="16">
        <v>8.4544999999999995E-2</v>
      </c>
      <c r="N10" s="16">
        <v>100.276</v>
      </c>
      <c r="O10" s="16">
        <v>2.5212999999999999E-2</v>
      </c>
      <c r="P10" s="16">
        <v>5.4530000000000004E-3</v>
      </c>
      <c r="Q10" s="16">
        <v>8.5780000000000006E-3</v>
      </c>
      <c r="R10" s="16">
        <v>7.9780000000000007E-3</v>
      </c>
      <c r="S10" s="16">
        <v>0.19032199999999999</v>
      </c>
      <c r="T10" s="16">
        <v>7.4797000000000002E-2</v>
      </c>
      <c r="U10" s="16">
        <v>13.5397</v>
      </c>
      <c r="V10" s="16">
        <v>5.2203499999999998</v>
      </c>
      <c r="W10" s="16">
        <v>42.055</v>
      </c>
      <c r="X10" s="16">
        <v>42.892499999999998</v>
      </c>
      <c r="Y10" s="16">
        <v>10.9015</v>
      </c>
      <c r="Z10" s="16">
        <v>0.60853108642617726</v>
      </c>
      <c r="AA10" s="16">
        <v>0.11732383820122819</v>
      </c>
      <c r="AB10" s="16">
        <v>5.1867642224801243</v>
      </c>
      <c r="AC10" s="16">
        <v>3.97065470237632E-3</v>
      </c>
      <c r="AD10" s="16">
        <v>9.5368024640462516E-3</v>
      </c>
      <c r="AE10" s="19">
        <f t="shared" si="0"/>
        <v>0.85351296854865866</v>
      </c>
      <c r="AF10" s="19">
        <f t="shared" si="1"/>
        <v>0.16363949958762919</v>
      </c>
    </row>
    <row r="11" spans="1:32" customFormat="1" ht="13.5" customHeight="1" x14ac:dyDescent="0.2">
      <c r="A11" s="16" t="s">
        <v>199</v>
      </c>
      <c r="B11" s="16">
        <v>49.925800000000002</v>
      </c>
      <c r="C11" s="16">
        <v>15.4359</v>
      </c>
      <c r="D11" s="16">
        <v>7.2229000000000002E-2</v>
      </c>
      <c r="E11" s="16">
        <v>722.29</v>
      </c>
      <c r="F11" s="16">
        <v>0.14282300000000001</v>
      </c>
      <c r="G11" s="16">
        <v>1428.23</v>
      </c>
      <c r="H11" s="16">
        <v>0.50572386800445301</v>
      </c>
      <c r="I11" s="16">
        <v>100.70699999999999</v>
      </c>
      <c r="J11" s="16">
        <v>67.439800000000005</v>
      </c>
      <c r="K11" s="16">
        <v>33.0229</v>
      </c>
      <c r="L11" s="16">
        <v>8.2189999999999999E-2</v>
      </c>
      <c r="M11" s="16">
        <v>0.162023</v>
      </c>
      <c r="N11" s="16">
        <v>100.70699999999999</v>
      </c>
      <c r="O11" s="16">
        <v>2.5708999999999999E-2</v>
      </c>
      <c r="P11" s="16">
        <v>5.4819999999999999E-3</v>
      </c>
      <c r="Q11" s="16">
        <v>8.6099999999999996E-3</v>
      </c>
      <c r="R11" s="16">
        <v>7.9719999999999999E-3</v>
      </c>
      <c r="S11" s="16">
        <v>0.190166</v>
      </c>
      <c r="T11" s="16">
        <v>7.4796000000000001E-2</v>
      </c>
      <c r="U11" s="16">
        <v>5.8128299999999999</v>
      </c>
      <c r="V11" s="16">
        <v>2.8109299999999999</v>
      </c>
      <c r="W11" s="16">
        <v>42.055999999999997</v>
      </c>
      <c r="X11" s="16">
        <v>42.900500000000001</v>
      </c>
      <c r="Y11" s="16">
        <v>10.9015</v>
      </c>
      <c r="Z11" s="16">
        <v>1.1662001899557994</v>
      </c>
      <c r="AA11" s="16">
        <v>0.2801568205976101</v>
      </c>
      <c r="AB11" s="16">
        <v>4.1626692774002301</v>
      </c>
      <c r="AC11" s="16">
        <v>9.4509946149418204E-3</v>
      </c>
      <c r="AD11" s="16">
        <v>1.8217701537195426E-2</v>
      </c>
      <c r="AE11" s="19">
        <f t="shared" si="0"/>
        <v>1.6304253524978662</v>
      </c>
      <c r="AF11" s="19">
        <f t="shared" si="1"/>
        <v>0.38949647987997782</v>
      </c>
    </row>
    <row r="12" spans="1:32" customFormat="1" ht="13.5" customHeight="1" x14ac:dyDescent="0.2">
      <c r="A12" s="16" t="s">
        <v>166</v>
      </c>
      <c r="B12" s="16">
        <v>49.61</v>
      </c>
      <c r="C12" s="16">
        <v>15.341699999999999</v>
      </c>
      <c r="D12" s="16">
        <v>0.28074399999999999</v>
      </c>
      <c r="E12" s="16">
        <v>2807.44</v>
      </c>
      <c r="F12" s="16">
        <v>0.39525900000000003</v>
      </c>
      <c r="G12" s="16">
        <v>3952.59</v>
      </c>
      <c r="H12" s="16">
        <v>0.7102785768319001</v>
      </c>
      <c r="I12" s="16">
        <v>100.602</v>
      </c>
      <c r="J12" s="16">
        <v>67.013199999999998</v>
      </c>
      <c r="K12" s="16">
        <v>32.821300000000001</v>
      </c>
      <c r="L12" s="16">
        <v>0.31946099999999999</v>
      </c>
      <c r="M12" s="16">
        <v>0.44839600000000002</v>
      </c>
      <c r="N12" s="16">
        <v>100.602</v>
      </c>
      <c r="O12" s="16">
        <v>2.5505E-2</v>
      </c>
      <c r="P12" s="16">
        <v>5.4539999999999996E-3</v>
      </c>
      <c r="Q12" s="16">
        <v>8.6169999999999997E-3</v>
      </c>
      <c r="R12" s="16">
        <v>7.9690000000000004E-3</v>
      </c>
      <c r="S12" s="16">
        <v>0.19061900000000001</v>
      </c>
      <c r="T12" s="16">
        <v>7.5009999999999993E-2</v>
      </c>
      <c r="U12" s="16">
        <v>1.6433800000000001</v>
      </c>
      <c r="V12" s="16">
        <v>1.1251100000000001</v>
      </c>
      <c r="W12" s="16">
        <v>42.042400000000001</v>
      </c>
      <c r="X12" s="16">
        <v>42.910800000000002</v>
      </c>
      <c r="Y12" s="16">
        <v>10.9015</v>
      </c>
      <c r="Z12" s="16">
        <v>3.2274292017513941</v>
      </c>
      <c r="AA12" s="16">
        <v>1.0889302972747159</v>
      </c>
      <c r="AB12" s="16">
        <v>2.9638528837233524</v>
      </c>
      <c r="AC12" s="16">
        <v>3.6897918320742587E-2</v>
      </c>
      <c r="AD12" s="16">
        <v>5.0641045968118539E-2</v>
      </c>
      <c r="AE12" s="19">
        <f t="shared" si="0"/>
        <v>4.5322097880927981</v>
      </c>
      <c r="AF12" s="19">
        <f t="shared" si="1"/>
        <v>1.5206451687219218</v>
      </c>
    </row>
    <row r="13" spans="1:32" customFormat="1" ht="13.5" customHeight="1" x14ac:dyDescent="0.2">
      <c r="A13" s="16" t="s">
        <v>165</v>
      </c>
      <c r="B13" s="16">
        <v>49.860700000000001</v>
      </c>
      <c r="C13" s="16">
        <v>15.407500000000001</v>
      </c>
      <c r="D13" s="16">
        <v>0.22023499999999999</v>
      </c>
      <c r="E13" s="16">
        <v>2202.35</v>
      </c>
      <c r="F13" s="16">
        <v>0.374527</v>
      </c>
      <c r="G13" s="16">
        <v>3745.27</v>
      </c>
      <c r="H13" s="16">
        <v>0.58803504153238617</v>
      </c>
      <c r="I13" s="16">
        <v>100.989</v>
      </c>
      <c r="J13" s="16">
        <v>67.351900000000001</v>
      </c>
      <c r="K13" s="16">
        <v>32.962000000000003</v>
      </c>
      <c r="L13" s="16">
        <v>0.25060700000000002</v>
      </c>
      <c r="M13" s="16">
        <v>0.424877</v>
      </c>
      <c r="N13" s="16">
        <v>100.989</v>
      </c>
      <c r="O13" s="16">
        <v>2.5524000000000002E-2</v>
      </c>
      <c r="P13" s="16">
        <v>5.5030000000000001E-3</v>
      </c>
      <c r="Q13" s="16">
        <v>8.6409999999999994E-3</v>
      </c>
      <c r="R13" s="16">
        <v>7.9670000000000001E-3</v>
      </c>
      <c r="S13" s="16">
        <v>0.19017000000000001</v>
      </c>
      <c r="T13" s="16">
        <v>7.4883000000000005E-2</v>
      </c>
      <c r="U13" s="16">
        <v>2.0470999999999999</v>
      </c>
      <c r="V13" s="16">
        <v>1.1781999999999999</v>
      </c>
      <c r="W13" s="16">
        <v>42.057600000000001</v>
      </c>
      <c r="X13" s="16">
        <v>42.927300000000002</v>
      </c>
      <c r="Y13" s="16">
        <v>10.9015</v>
      </c>
      <c r="Z13" s="16">
        <v>3.0581451064854801</v>
      </c>
      <c r="AA13" s="16">
        <v>0.85423219737660305</v>
      </c>
      <c r="AB13" s="16">
        <v>3.5799927887022078</v>
      </c>
      <c r="AC13" s="16">
        <v>2.8820194731183687E-2</v>
      </c>
      <c r="AD13" s="16">
        <v>4.7777478091335743E-2</v>
      </c>
      <c r="AE13" s="19">
        <f t="shared" si="0"/>
        <v>4.2759297268911851</v>
      </c>
      <c r="AF13" s="19">
        <f t="shared" si="1"/>
        <v>1.1877442379984502</v>
      </c>
    </row>
    <row r="14" spans="1:32" customFormat="1" ht="13.5" customHeight="1" x14ac:dyDescent="0.2">
      <c r="A14" s="16" t="s">
        <v>177</v>
      </c>
      <c r="B14" s="16">
        <v>48.438200000000002</v>
      </c>
      <c r="C14" s="16">
        <v>15.1166</v>
      </c>
      <c r="D14" s="16">
        <v>0.92462800000000001</v>
      </c>
      <c r="E14" s="16">
        <v>9246.2800000000007</v>
      </c>
      <c r="F14" s="16">
        <v>0.78590499999999996</v>
      </c>
      <c r="G14" s="16">
        <v>7859.0499999999993</v>
      </c>
      <c r="H14" s="16">
        <v>1.1765137007653599</v>
      </c>
      <c r="I14" s="16">
        <v>99.713899999999995</v>
      </c>
      <c r="J14" s="16">
        <v>65.430300000000003</v>
      </c>
      <c r="K14" s="16">
        <v>32.3399</v>
      </c>
      <c r="L14" s="16">
        <v>1.0521400000000001</v>
      </c>
      <c r="M14" s="16">
        <v>0.89156000000000002</v>
      </c>
      <c r="N14" s="16">
        <v>99.713899999999995</v>
      </c>
      <c r="O14" s="16">
        <v>2.4525999999999999E-2</v>
      </c>
      <c r="P14" s="16">
        <v>5.4089999999999997E-3</v>
      </c>
      <c r="Q14" s="16">
        <v>8.6920000000000001E-3</v>
      </c>
      <c r="R14" s="16">
        <v>8.0610000000000005E-3</v>
      </c>
      <c r="S14" s="16">
        <v>0.19297700000000001</v>
      </c>
      <c r="T14" s="16">
        <v>7.5701000000000004E-2</v>
      </c>
      <c r="U14" s="16">
        <v>0.61900900000000003</v>
      </c>
      <c r="V14" s="16">
        <v>0.64587000000000006</v>
      </c>
      <c r="W14" s="16">
        <v>41.676699999999997</v>
      </c>
      <c r="X14" s="16">
        <v>43.366300000000003</v>
      </c>
      <c r="Y14" s="16">
        <v>10.8985</v>
      </c>
      <c r="Z14" s="16">
        <v>6.417191630810251</v>
      </c>
      <c r="AA14" s="16">
        <v>3.5863827647555282</v>
      </c>
      <c r="AB14" s="16">
        <v>1.789321456112811</v>
      </c>
      <c r="AC14" s="16">
        <v>0.123379261506373</v>
      </c>
      <c r="AD14" s="16">
        <v>0.10222913718745731</v>
      </c>
      <c r="AE14" s="19">
        <f t="shared" si="0"/>
        <v>9.1491770624359656</v>
      </c>
      <c r="AF14" s="19">
        <f t="shared" si="1"/>
        <v>5.0847334068890868</v>
      </c>
    </row>
    <row r="15" spans="1:32" customFormat="1" ht="13.5" customHeight="1" x14ac:dyDescent="0.2">
      <c r="A15" s="16" t="s">
        <v>170</v>
      </c>
      <c r="B15" s="16">
        <v>49.020600000000002</v>
      </c>
      <c r="C15" s="16">
        <v>15.070499999999999</v>
      </c>
      <c r="D15" s="16">
        <v>0.421541</v>
      </c>
      <c r="E15" s="16">
        <v>4215.41</v>
      </c>
      <c r="F15" s="16">
        <v>0.49503599999999998</v>
      </c>
      <c r="G15" s="16">
        <v>4950.3599999999997</v>
      </c>
      <c r="H15" s="16">
        <v>0.85153604990344134</v>
      </c>
      <c r="I15" s="16">
        <v>99.499399999999994</v>
      </c>
      <c r="J15" s="16">
        <v>66.217100000000002</v>
      </c>
      <c r="K15" s="16">
        <v>32.241100000000003</v>
      </c>
      <c r="L15" s="16">
        <v>0.47967500000000002</v>
      </c>
      <c r="M15" s="16">
        <v>0.56158600000000003</v>
      </c>
      <c r="N15" s="16">
        <v>99.499399999999994</v>
      </c>
      <c r="O15" s="16">
        <v>2.4903999999999999E-2</v>
      </c>
      <c r="P15" s="16">
        <v>5.3610000000000003E-3</v>
      </c>
      <c r="Q15" s="16">
        <v>8.6099999999999996E-3</v>
      </c>
      <c r="R15" s="16">
        <v>7.9729999999999992E-3</v>
      </c>
      <c r="S15" s="16">
        <v>0.191695</v>
      </c>
      <c r="T15" s="16">
        <v>7.5684000000000001E-2</v>
      </c>
      <c r="U15" s="16">
        <v>1.1552</v>
      </c>
      <c r="V15" s="16">
        <v>0.93100799999999995</v>
      </c>
      <c r="W15" s="16">
        <v>41.696300000000001</v>
      </c>
      <c r="X15" s="16">
        <v>43.381599999999999</v>
      </c>
      <c r="Y15" s="16">
        <v>10.8985</v>
      </c>
      <c r="Z15" s="16">
        <v>4.0421436129682133</v>
      </c>
      <c r="AA15" s="16">
        <v>1.6350439063469957</v>
      </c>
      <c r="AB15" s="16">
        <v>2.4721927021514327</v>
      </c>
      <c r="AC15" s="16">
        <v>5.617841533678733E-2</v>
      </c>
      <c r="AD15" s="16">
        <v>6.4312584679105375E-2</v>
      </c>
      <c r="AE15" s="19">
        <f t="shared" si="0"/>
        <v>5.755768274685531</v>
      </c>
      <c r="AF15" s="19">
        <f t="shared" si="1"/>
        <v>2.3152372750609933</v>
      </c>
    </row>
    <row r="16" spans="1:32" customFormat="1" ht="13.5" customHeight="1" x14ac:dyDescent="0.2">
      <c r="A16" s="16" t="s">
        <v>198</v>
      </c>
      <c r="B16" s="16">
        <v>49.293300000000002</v>
      </c>
      <c r="C16" s="16">
        <v>15.1029</v>
      </c>
      <c r="D16" s="16">
        <v>0.22323499999999999</v>
      </c>
      <c r="E16" s="16">
        <v>2232.35</v>
      </c>
      <c r="F16" s="16">
        <v>0.30780200000000002</v>
      </c>
      <c r="G16" s="16">
        <v>3078.02</v>
      </c>
      <c r="H16" s="16">
        <v>0.72525519652243975</v>
      </c>
      <c r="I16" s="16">
        <v>99.499099999999999</v>
      </c>
      <c r="J16" s="16">
        <v>66.585400000000007</v>
      </c>
      <c r="K16" s="16">
        <v>32.310499999999998</v>
      </c>
      <c r="L16" s="16">
        <v>0.254021</v>
      </c>
      <c r="M16" s="16">
        <v>0.34918199999999999</v>
      </c>
      <c r="N16" s="16">
        <v>99.499099999999999</v>
      </c>
      <c r="O16" s="16">
        <v>2.5214E-2</v>
      </c>
      <c r="P16" s="16">
        <v>5.2529999999999999E-3</v>
      </c>
      <c r="Q16" s="16">
        <v>8.6009999999999993E-3</v>
      </c>
      <c r="R16" s="16">
        <v>7.9660000000000009E-3</v>
      </c>
      <c r="S16" s="16">
        <v>0.19125200000000001</v>
      </c>
      <c r="T16" s="16">
        <v>7.5517000000000001E-2</v>
      </c>
      <c r="U16" s="16">
        <v>2.0147599999999999</v>
      </c>
      <c r="V16" s="16">
        <v>1.3973599999999999</v>
      </c>
      <c r="W16" s="16">
        <v>41.6952</v>
      </c>
      <c r="X16" s="16">
        <v>43.3932</v>
      </c>
      <c r="Y16" s="16">
        <v>10.8985</v>
      </c>
      <c r="Z16" s="16">
        <v>2.5133119376345197</v>
      </c>
      <c r="AA16" s="16">
        <v>0.86586838868193505</v>
      </c>
      <c r="AB16" s="16">
        <v>2.9026489134918063</v>
      </c>
      <c r="AC16" s="16">
        <v>2.9681424765147298E-2</v>
      </c>
      <c r="AD16" s="16">
        <v>3.9895454108055395E-2</v>
      </c>
      <c r="AE16" s="19">
        <f t="shared" si="0"/>
        <v>3.5705140790885102</v>
      </c>
      <c r="AF16" s="19">
        <f t="shared" si="1"/>
        <v>1.2232374405938053</v>
      </c>
    </row>
    <row r="17" spans="1:34" customFormat="1" ht="13.5" customHeight="1" x14ac:dyDescent="0.2">
      <c r="A17" s="16" t="s">
        <v>169</v>
      </c>
      <c r="B17" s="16">
        <v>49.134599999999999</v>
      </c>
      <c r="C17" s="16">
        <v>15.077299999999999</v>
      </c>
      <c r="D17" s="16">
        <v>0.54148399999999997</v>
      </c>
      <c r="E17" s="16">
        <v>5414.8399999999992</v>
      </c>
      <c r="F17" s="16">
        <v>0.56446300000000005</v>
      </c>
      <c r="G17" s="16">
        <v>5644.63</v>
      </c>
      <c r="H17" s="16">
        <v>0.95929051151271194</v>
      </c>
      <c r="I17" s="16">
        <v>99.883200000000002</v>
      </c>
      <c r="J17" s="16">
        <v>66.370999999999995</v>
      </c>
      <c r="K17" s="16">
        <v>32.255699999999997</v>
      </c>
      <c r="L17" s="16">
        <v>0.61615900000000001</v>
      </c>
      <c r="M17" s="16">
        <v>0.64034800000000003</v>
      </c>
      <c r="N17" s="16">
        <v>99.883200000000002</v>
      </c>
      <c r="O17" s="16">
        <v>2.4809999999999999E-2</v>
      </c>
      <c r="P17" s="16">
        <v>5.3340000000000002E-3</v>
      </c>
      <c r="Q17" s="16">
        <v>8.626E-3</v>
      </c>
      <c r="R17" s="16">
        <v>8.0210000000000004E-3</v>
      </c>
      <c r="S17" s="16">
        <v>0.19148100000000001</v>
      </c>
      <c r="T17" s="16">
        <v>7.5678999999999996E-2</v>
      </c>
      <c r="U17" s="16">
        <v>0.93918400000000002</v>
      </c>
      <c r="V17" s="16">
        <v>0.838839</v>
      </c>
      <c r="W17" s="16">
        <v>41.694899999999997</v>
      </c>
      <c r="X17" s="16">
        <v>43.406599999999997</v>
      </c>
      <c r="Y17" s="16">
        <v>10.8985</v>
      </c>
      <c r="Z17" s="16">
        <v>4.6090395652172305</v>
      </c>
      <c r="AA17" s="16">
        <v>2.1002704709254774</v>
      </c>
      <c r="AB17" s="16">
        <v>2.1944981034686797</v>
      </c>
      <c r="AC17" s="16">
        <v>7.2009454770720419E-2</v>
      </c>
      <c r="AD17" s="16">
        <v>7.3176038023266055E-2</v>
      </c>
      <c r="AE17" s="19">
        <f t="shared" si="0"/>
        <v>6.5490186753190178</v>
      </c>
      <c r="AF17" s="19">
        <f t="shared" si="1"/>
        <v>2.9676695727801699</v>
      </c>
    </row>
    <row r="18" spans="1:34" customFormat="1" ht="13.5" customHeight="1" x14ac:dyDescent="0.2">
      <c r="A18" s="16" t="s">
        <v>176</v>
      </c>
      <c r="B18" s="16">
        <v>49.422699999999999</v>
      </c>
      <c r="C18" s="16">
        <v>15.1418</v>
      </c>
      <c r="D18" s="16">
        <v>0.62960199999999999</v>
      </c>
      <c r="E18" s="16">
        <v>6296.0199999999995</v>
      </c>
      <c r="F18" s="16">
        <v>0.56486999999999998</v>
      </c>
      <c r="G18" s="16">
        <v>5648.7</v>
      </c>
      <c r="H18" s="16">
        <v>1.11459627878981</v>
      </c>
      <c r="I18" s="16">
        <v>100.511</v>
      </c>
      <c r="J18" s="16">
        <v>66.760199999999998</v>
      </c>
      <c r="K18" s="16">
        <v>32.393799999999999</v>
      </c>
      <c r="L18" s="16">
        <v>0.71642899999999998</v>
      </c>
      <c r="M18" s="16">
        <v>0.64080999999999999</v>
      </c>
      <c r="N18" s="16">
        <v>100.511</v>
      </c>
      <c r="O18" s="16">
        <v>2.5862E-2</v>
      </c>
      <c r="P18" s="16">
        <v>5.3959999999999998E-3</v>
      </c>
      <c r="Q18" s="16">
        <v>8.5800000000000008E-3</v>
      </c>
      <c r="R18" s="16">
        <v>8.0000000000000002E-3</v>
      </c>
      <c r="S18" s="16">
        <v>0.19097</v>
      </c>
      <c r="T18" s="16">
        <v>7.5536000000000006E-2</v>
      </c>
      <c r="U18" s="16">
        <v>0.82860100000000003</v>
      </c>
      <c r="V18" s="16">
        <v>0.83684899999999995</v>
      </c>
      <c r="W18" s="16">
        <v>41.700400000000002</v>
      </c>
      <c r="X18" s="16">
        <v>43.414000000000001</v>
      </c>
      <c r="Y18" s="16">
        <v>10.8985</v>
      </c>
      <c r="Z18" s="16">
        <v>4.6123628638267817</v>
      </c>
      <c r="AA18" s="16">
        <v>2.4420564394065614</v>
      </c>
      <c r="AB18" s="16">
        <v>1.8887208294611002</v>
      </c>
      <c r="AC18" s="16">
        <v>8.3277839864396103E-2</v>
      </c>
      <c r="AD18" s="16">
        <v>7.2835210664805583E-2</v>
      </c>
      <c r="AE18" s="19">
        <f t="shared" si="0"/>
        <v>6.5185157293285885</v>
      </c>
      <c r="AF18" s="19">
        <f t="shared" si="1"/>
        <v>3.4320647509320845</v>
      </c>
    </row>
    <row r="19" spans="1:34" customFormat="1" ht="13.5" customHeight="1" x14ac:dyDescent="0.2">
      <c r="A19" s="16" t="s">
        <v>175</v>
      </c>
      <c r="B19" s="16">
        <v>49.443300000000001</v>
      </c>
      <c r="C19" s="16">
        <v>15.131500000000001</v>
      </c>
      <c r="D19" s="16">
        <v>0.42188500000000001</v>
      </c>
      <c r="E19" s="16">
        <v>4218.8500000000004</v>
      </c>
      <c r="F19" s="16">
        <v>0.39393499999999998</v>
      </c>
      <c r="G19" s="16">
        <v>3939.35</v>
      </c>
      <c r="H19" s="16">
        <v>1.0709507913742116</v>
      </c>
      <c r="I19" s="16">
        <v>100.087</v>
      </c>
      <c r="J19" s="16">
        <v>66.787999999999997</v>
      </c>
      <c r="K19" s="16">
        <v>32.371699999999997</v>
      </c>
      <c r="L19" s="16">
        <v>0.48006700000000002</v>
      </c>
      <c r="M19" s="16">
        <v>0.44689499999999999</v>
      </c>
      <c r="N19" s="16">
        <v>100.087</v>
      </c>
      <c r="O19" s="16">
        <v>2.5509E-2</v>
      </c>
      <c r="P19" s="16">
        <v>5.3699999999999998E-3</v>
      </c>
      <c r="Q19" s="16">
        <v>8.5959999999999995E-3</v>
      </c>
      <c r="R19" s="16">
        <v>7.9760000000000005E-3</v>
      </c>
      <c r="S19" s="16">
        <v>0.19085099999999999</v>
      </c>
      <c r="T19" s="16">
        <v>7.5497999999999996E-2</v>
      </c>
      <c r="U19" s="16">
        <v>1.1530800000000001</v>
      </c>
      <c r="V19" s="16">
        <v>1.1289100000000001</v>
      </c>
      <c r="W19" s="16">
        <v>41.676499999999997</v>
      </c>
      <c r="X19" s="16">
        <v>43.413600000000002</v>
      </c>
      <c r="Y19" s="16">
        <v>10.8985</v>
      </c>
      <c r="Z19" s="16">
        <v>3.2166182745792895</v>
      </c>
      <c r="AA19" s="16">
        <v>1.636378189616674</v>
      </c>
      <c r="AB19" s="16">
        <v>1.9656936855976985</v>
      </c>
      <c r="AC19" s="16">
        <v>5.5893339345555182E-2</v>
      </c>
      <c r="AD19" s="16">
        <v>5.0876831804636459E-2</v>
      </c>
      <c r="AE19" s="19">
        <f t="shared" si="0"/>
        <v>4.5533118576834006</v>
      </c>
      <c r="AF19" s="19">
        <f t="shared" si="1"/>
        <v>2.3034886602741782</v>
      </c>
    </row>
    <row r="20" spans="1:34" customFormat="1" ht="13.5" customHeight="1" x14ac:dyDescent="0.2">
      <c r="A20" s="16" t="s">
        <v>164</v>
      </c>
      <c r="B20" s="16">
        <v>49.431800000000003</v>
      </c>
      <c r="C20" s="16">
        <v>15.156000000000001</v>
      </c>
      <c r="D20" s="16">
        <v>0.11530700000000001</v>
      </c>
      <c r="E20" s="16">
        <v>1153.0700000000002</v>
      </c>
      <c r="F20" s="16">
        <v>0.17325599999999999</v>
      </c>
      <c r="G20" s="16">
        <v>1732.56</v>
      </c>
      <c r="H20" s="16">
        <v>0.66552962090778978</v>
      </c>
      <c r="I20" s="16">
        <v>99.524299999999997</v>
      </c>
      <c r="J20" s="16">
        <v>66.772400000000005</v>
      </c>
      <c r="K20" s="16">
        <v>32.424100000000003</v>
      </c>
      <c r="L20" s="16">
        <v>0.13120799999999999</v>
      </c>
      <c r="M20" s="16">
        <v>0.196548</v>
      </c>
      <c r="N20" s="16">
        <v>99.524299999999997</v>
      </c>
      <c r="O20" s="16">
        <v>2.529E-2</v>
      </c>
      <c r="P20" s="16">
        <v>5.3319999999999999E-3</v>
      </c>
      <c r="Q20" s="16">
        <v>8.6060000000000008E-3</v>
      </c>
      <c r="R20" s="16">
        <v>8.0140000000000003E-3</v>
      </c>
      <c r="S20" s="16">
        <v>0.190885</v>
      </c>
      <c r="T20" s="16">
        <v>7.5367000000000003E-2</v>
      </c>
      <c r="U20" s="16">
        <v>3.71644</v>
      </c>
      <c r="V20" s="16">
        <v>2.3589600000000002</v>
      </c>
      <c r="W20" s="16">
        <v>41.664700000000003</v>
      </c>
      <c r="X20" s="16">
        <v>43.407400000000003</v>
      </c>
      <c r="Y20" s="16">
        <v>10.8985</v>
      </c>
      <c r="Z20" s="16">
        <v>1.4146963732100712</v>
      </c>
      <c r="AA20" s="16">
        <v>0.44724477028130855</v>
      </c>
      <c r="AB20" s="16">
        <v>3.1631367591403112</v>
      </c>
      <c r="AC20" s="16">
        <v>1.5297594377437922E-2</v>
      </c>
      <c r="AD20" s="16">
        <v>2.2407080255247385E-2</v>
      </c>
      <c r="AE20" s="19">
        <f t="shared" si="0"/>
        <v>2.0053611949355648</v>
      </c>
      <c r="AF20" s="19">
        <f>AC20/$X$39</f>
        <v>0.63044784209524074</v>
      </c>
    </row>
    <row r="21" spans="1:34" ht="13.5" customHeight="1" x14ac:dyDescent="0.15">
      <c r="A21" s="2" t="s">
        <v>72</v>
      </c>
      <c r="B21" s="2" t="s">
        <v>50</v>
      </c>
      <c r="C21" s="2" t="s">
        <v>48</v>
      </c>
      <c r="D21" s="2" t="s">
        <v>47</v>
      </c>
      <c r="E21" s="2" t="s">
        <v>45</v>
      </c>
      <c r="F21" s="2" t="s">
        <v>44</v>
      </c>
      <c r="G21" s="2" t="s">
        <v>38</v>
      </c>
      <c r="H21" s="2" t="s">
        <v>12</v>
      </c>
      <c r="I21" s="2" t="s">
        <v>54</v>
      </c>
      <c r="J21" s="2" t="s">
        <v>53</v>
      </c>
      <c r="K21" s="2" t="s">
        <v>11</v>
      </c>
      <c r="L21" s="2" t="s">
        <v>10</v>
      </c>
      <c r="M21" s="2" t="s">
        <v>9</v>
      </c>
      <c r="N21" s="2" t="s">
        <v>8</v>
      </c>
      <c r="O21" s="2" t="s">
        <v>7</v>
      </c>
      <c r="P21" s="2" t="s">
        <v>6</v>
      </c>
      <c r="Q21" s="2" t="s">
        <v>5</v>
      </c>
      <c r="R21" s="2" t="s">
        <v>4</v>
      </c>
      <c r="S21" s="2" t="s">
        <v>3</v>
      </c>
      <c r="T21" s="2" t="s">
        <v>40</v>
      </c>
      <c r="U21" s="2" t="s">
        <v>39</v>
      </c>
      <c r="V21" s="2" t="s">
        <v>38</v>
      </c>
      <c r="W21" s="2" t="s">
        <v>71</v>
      </c>
      <c r="X21" s="2" t="s">
        <v>70</v>
      </c>
      <c r="Y21" s="2" t="s">
        <v>69</v>
      </c>
      <c r="Z21" s="2" t="s">
        <v>37</v>
      </c>
      <c r="AA21" s="2" t="s">
        <v>35</v>
      </c>
      <c r="AB21" s="2" t="s">
        <v>34</v>
      </c>
      <c r="AC21" s="2" t="s">
        <v>33</v>
      </c>
      <c r="AD21" s="2" t="s">
        <v>31</v>
      </c>
      <c r="AE21" s="2" t="s">
        <v>30</v>
      </c>
      <c r="AF21" s="2" t="s">
        <v>29</v>
      </c>
      <c r="AG21" s="2" t="s">
        <v>28</v>
      </c>
      <c r="AH21" s="2" t="s">
        <v>27</v>
      </c>
    </row>
    <row r="22" spans="1:34" ht="13.5" customHeight="1" x14ac:dyDescent="0.15">
      <c r="A22" s="2" t="s">
        <v>197</v>
      </c>
      <c r="B22" s="2">
        <v>1.4368099999999999</v>
      </c>
      <c r="C22" s="2">
        <v>0.25021500000000002</v>
      </c>
      <c r="D22" s="2">
        <v>2502.15</v>
      </c>
      <c r="E22" s="2">
        <v>0.113612</v>
      </c>
      <c r="F22" s="2">
        <v>1136.1200000000001</v>
      </c>
      <c r="G22" s="2">
        <v>98.086500000000001</v>
      </c>
      <c r="H22" s="2">
        <v>50.2136</v>
      </c>
      <c r="I22" s="2">
        <v>238.20999999999998</v>
      </c>
      <c r="J22" s="2">
        <v>105.44</v>
      </c>
      <c r="K22" s="2">
        <v>0.551153</v>
      </c>
      <c r="L22" s="2">
        <v>17.192900000000002</v>
      </c>
      <c r="M22" s="2">
        <v>1.94085</v>
      </c>
      <c r="N22" s="2">
        <v>5.8536999999999999</v>
      </c>
      <c r="O22" s="2">
        <v>0.21437300000000001</v>
      </c>
      <c r="P22" s="2">
        <v>10.9442</v>
      </c>
      <c r="Q22" s="2">
        <v>9.8945100000000004</v>
      </c>
      <c r="R22" s="2">
        <v>0.69362199999999996</v>
      </c>
      <c r="S22" s="2">
        <v>0.173985</v>
      </c>
      <c r="T22" s="2">
        <v>0.28472199999999998</v>
      </c>
      <c r="U22" s="2">
        <v>0.128886</v>
      </c>
      <c r="V22" s="2">
        <v>98.086500000000001</v>
      </c>
      <c r="W22" s="2">
        <v>0.34794900000000001</v>
      </c>
      <c r="X22" s="2">
        <v>2.3820999999999998E-2</v>
      </c>
      <c r="Y22" s="2">
        <v>1.0544E-2</v>
      </c>
      <c r="Z22" s="2">
        <v>1.3025999999999999E-2</v>
      </c>
      <c r="AA22" s="2">
        <v>1.9245000000000002E-2</v>
      </c>
      <c r="AB22" s="2">
        <v>1.8414E-2</v>
      </c>
      <c r="AC22" s="2">
        <v>1.7472799999999999</v>
      </c>
      <c r="AD22" s="2">
        <v>4.3184500000000003</v>
      </c>
      <c r="AE22" s="2">
        <v>8.2881</v>
      </c>
      <c r="AF22" s="2">
        <v>42.975700000000003</v>
      </c>
      <c r="AG22" s="2">
        <v>40.470100000000002</v>
      </c>
      <c r="AH22" s="2">
        <v>10.888</v>
      </c>
    </row>
    <row r="23" spans="1:34" ht="13.5" customHeight="1" x14ac:dyDescent="0.15">
      <c r="A23" s="2" t="s">
        <v>196</v>
      </c>
      <c r="B23" s="2">
        <v>1.47902</v>
      </c>
      <c r="C23" s="2">
        <v>0.25361299999999998</v>
      </c>
      <c r="D23" s="2">
        <v>2536.1299999999997</v>
      </c>
      <c r="E23" s="2">
        <v>0.119463</v>
      </c>
      <c r="F23" s="2">
        <v>1194.6300000000001</v>
      </c>
      <c r="G23" s="2">
        <v>98.802499999999995</v>
      </c>
      <c r="H23" s="2">
        <v>50.611800000000002</v>
      </c>
      <c r="I23" s="2">
        <v>239.81</v>
      </c>
      <c r="J23" s="2">
        <v>110.11999999999999</v>
      </c>
      <c r="K23" s="2">
        <v>0.63012299999999999</v>
      </c>
      <c r="L23" s="2">
        <v>17.239699999999999</v>
      </c>
      <c r="M23" s="2">
        <v>1.99786</v>
      </c>
      <c r="N23" s="2">
        <v>5.95512</v>
      </c>
      <c r="O23" s="2">
        <v>0.241393</v>
      </c>
      <c r="P23" s="2">
        <v>10.981299999999999</v>
      </c>
      <c r="Q23" s="2">
        <v>9.8405199999999997</v>
      </c>
      <c r="R23" s="2">
        <v>0.70856200000000003</v>
      </c>
      <c r="S23" s="2">
        <v>0.17213600000000001</v>
      </c>
      <c r="T23" s="2">
        <v>0.28858899999999998</v>
      </c>
      <c r="U23" s="2">
        <v>0.135523</v>
      </c>
      <c r="V23" s="2">
        <v>98.802499999999995</v>
      </c>
      <c r="W23" s="2">
        <v>0.35574899999999998</v>
      </c>
      <c r="X23" s="2">
        <v>2.3980999999999999E-2</v>
      </c>
      <c r="Y23" s="2">
        <v>1.1011999999999999E-2</v>
      </c>
      <c r="Z23" s="2">
        <v>1.3032999999999999E-2</v>
      </c>
      <c r="AA23" s="2">
        <v>1.942E-2</v>
      </c>
      <c r="AB23" s="2">
        <v>1.8438E-2</v>
      </c>
      <c r="AC23" s="2">
        <v>1.7190399999999999</v>
      </c>
      <c r="AD23" s="2">
        <v>4.2964200000000003</v>
      </c>
      <c r="AE23" s="2">
        <v>7.9214799999999999</v>
      </c>
      <c r="AF23" s="2">
        <v>43.014699999999998</v>
      </c>
      <c r="AG23" s="2">
        <v>40.599499999999999</v>
      </c>
      <c r="AH23" s="2">
        <v>10.888</v>
      </c>
    </row>
    <row r="24" spans="1:34" ht="13.5" customHeight="1" x14ac:dyDescent="0.15">
      <c r="A24" s="2" t="s">
        <v>195</v>
      </c>
      <c r="B24" s="2">
        <v>1.4740899999999999</v>
      </c>
      <c r="C24" s="2">
        <v>0.26282800000000001</v>
      </c>
      <c r="D24" s="2">
        <v>2628.28</v>
      </c>
      <c r="E24" s="2">
        <v>0.123193</v>
      </c>
      <c r="F24" s="2">
        <v>1231.93</v>
      </c>
      <c r="G24" s="2">
        <v>98.450900000000004</v>
      </c>
      <c r="H24" s="2">
        <v>50.368099999999998</v>
      </c>
      <c r="I24" s="2">
        <v>249.45</v>
      </c>
      <c r="J24" s="2">
        <v>113.98</v>
      </c>
      <c r="K24" s="2">
        <v>0.57779400000000003</v>
      </c>
      <c r="L24" s="2">
        <v>17.191700000000001</v>
      </c>
      <c r="M24" s="2">
        <v>1.9912000000000001</v>
      </c>
      <c r="N24" s="2">
        <v>5.9111700000000003</v>
      </c>
      <c r="O24" s="2">
        <v>0.24204800000000001</v>
      </c>
      <c r="P24" s="2">
        <v>10.9641</v>
      </c>
      <c r="Q24" s="2">
        <v>9.8741000000000003</v>
      </c>
      <c r="R24" s="2">
        <v>0.71779999999999999</v>
      </c>
      <c r="S24" s="2">
        <v>0.17411499999999999</v>
      </c>
      <c r="T24" s="2">
        <v>0.29907400000000001</v>
      </c>
      <c r="U24" s="2">
        <v>0.13975499999999999</v>
      </c>
      <c r="V24" s="2">
        <v>98.450900000000004</v>
      </c>
      <c r="W24" s="2">
        <v>0.355877</v>
      </c>
      <c r="X24" s="2">
        <v>2.4944999999999998E-2</v>
      </c>
      <c r="Y24" s="2">
        <v>1.1398E-2</v>
      </c>
      <c r="Z24" s="2">
        <v>1.3037999999999999E-2</v>
      </c>
      <c r="AA24" s="2">
        <v>1.9233E-2</v>
      </c>
      <c r="AB24" s="2">
        <v>1.8277000000000002E-2</v>
      </c>
      <c r="AC24" s="2">
        <v>1.72245</v>
      </c>
      <c r="AD24" s="2">
        <v>4.1400600000000001</v>
      </c>
      <c r="AE24" s="2">
        <v>7.64384</v>
      </c>
      <c r="AF24" s="2">
        <v>43.037399999999998</v>
      </c>
      <c r="AG24" s="2">
        <v>40.825699999999998</v>
      </c>
      <c r="AH24" s="2">
        <v>10.891500000000001</v>
      </c>
    </row>
    <row r="25" spans="1:34" ht="13.5" customHeight="1" x14ac:dyDescent="0.15">
      <c r="A25" s="2" t="s">
        <v>194</v>
      </c>
      <c r="B25" s="2">
        <v>1.4425300000000001</v>
      </c>
      <c r="C25" s="2">
        <v>0.27328799999999998</v>
      </c>
      <c r="D25" s="2">
        <v>2732.8799999999997</v>
      </c>
      <c r="E25" s="2">
        <v>0.12501399999999999</v>
      </c>
      <c r="F25" s="2">
        <v>1250.1399999999999</v>
      </c>
      <c r="G25" s="2">
        <v>98.952699999999993</v>
      </c>
      <c r="H25" s="2">
        <v>50.755800000000001</v>
      </c>
      <c r="I25" s="2">
        <v>258</v>
      </c>
      <c r="J25" s="2">
        <v>115.05</v>
      </c>
      <c r="K25" s="2">
        <v>0.59591300000000003</v>
      </c>
      <c r="L25" s="2">
        <v>17.247599999999998</v>
      </c>
      <c r="M25" s="2">
        <v>1.9485699999999999</v>
      </c>
      <c r="N25" s="2">
        <v>5.9028499999999999</v>
      </c>
      <c r="O25" s="2">
        <v>0.23946600000000001</v>
      </c>
      <c r="P25" s="2">
        <v>10.9687</v>
      </c>
      <c r="Q25" s="2">
        <v>9.9695400000000003</v>
      </c>
      <c r="R25" s="2">
        <v>0.698689</v>
      </c>
      <c r="S25" s="2">
        <v>0.17276</v>
      </c>
      <c r="T25" s="2">
        <v>0.310977</v>
      </c>
      <c r="U25" s="2">
        <v>0.14182</v>
      </c>
      <c r="V25" s="2">
        <v>98.952699999999993</v>
      </c>
      <c r="W25" s="2">
        <v>0.34640700000000002</v>
      </c>
      <c r="X25" s="2">
        <v>2.58E-2</v>
      </c>
      <c r="Y25" s="2">
        <v>1.1505E-2</v>
      </c>
      <c r="Z25" s="2">
        <v>1.303E-2</v>
      </c>
      <c r="AA25" s="2">
        <v>1.9088000000000001E-2</v>
      </c>
      <c r="AB25" s="2">
        <v>1.8176000000000001E-2</v>
      </c>
      <c r="AC25" s="2">
        <v>1.74274</v>
      </c>
      <c r="AD25" s="2">
        <v>3.9842399999999998</v>
      </c>
      <c r="AE25" s="2">
        <v>7.5060099999999998</v>
      </c>
      <c r="AF25" s="2">
        <v>42.646299999999997</v>
      </c>
      <c r="AG25" s="2">
        <v>40.736800000000002</v>
      </c>
      <c r="AH25" s="2">
        <v>10.891500000000001</v>
      </c>
    </row>
    <row r="26" spans="1:34" ht="13.5" customHeight="1" x14ac:dyDescent="0.15">
      <c r="A26" s="2" t="s">
        <v>193</v>
      </c>
      <c r="B26" s="2">
        <v>1.4617800000000001</v>
      </c>
      <c r="C26" s="2">
        <v>0.243925</v>
      </c>
      <c r="D26" s="2">
        <v>2439.25</v>
      </c>
      <c r="E26" s="2">
        <v>0.130275</v>
      </c>
      <c r="F26" s="2">
        <v>1302.75</v>
      </c>
      <c r="G26" s="2">
        <v>99.775800000000004</v>
      </c>
      <c r="H26" s="2">
        <v>51.451099999999997</v>
      </c>
      <c r="I26" s="2">
        <v>228.18</v>
      </c>
      <c r="J26" s="2">
        <v>118.8</v>
      </c>
      <c r="K26" s="2">
        <v>0.58649700000000005</v>
      </c>
      <c r="L26" s="2">
        <v>17.334700000000002</v>
      </c>
      <c r="M26" s="2">
        <v>1.9745699999999999</v>
      </c>
      <c r="N26" s="2">
        <v>5.9936999999999996</v>
      </c>
      <c r="O26" s="2">
        <v>0.19783300000000001</v>
      </c>
      <c r="P26" s="2">
        <v>11.075200000000001</v>
      </c>
      <c r="Q26" s="2">
        <v>9.8519900000000007</v>
      </c>
      <c r="R26" s="2">
        <v>0.70969099999999996</v>
      </c>
      <c r="S26" s="2">
        <v>0.175237</v>
      </c>
      <c r="T26" s="2">
        <v>0.27756500000000001</v>
      </c>
      <c r="U26" s="2">
        <v>0.147788</v>
      </c>
      <c r="V26" s="2">
        <v>99.775800000000004</v>
      </c>
      <c r="W26" s="2">
        <v>0.34782800000000003</v>
      </c>
      <c r="X26" s="2">
        <v>2.2818000000000001E-2</v>
      </c>
      <c r="Y26" s="2">
        <v>1.188E-2</v>
      </c>
      <c r="Z26" s="2">
        <v>1.3035E-2</v>
      </c>
      <c r="AA26" s="2">
        <v>1.9335000000000001E-2</v>
      </c>
      <c r="AB26" s="2">
        <v>1.8349000000000001E-2</v>
      </c>
      <c r="AC26" s="2">
        <v>1.7314799999999999</v>
      </c>
      <c r="AD26" s="2">
        <v>4.4286700000000003</v>
      </c>
      <c r="AE26" s="2">
        <v>7.2862999999999998</v>
      </c>
      <c r="AF26" s="2">
        <v>43.263800000000003</v>
      </c>
      <c r="AG26" s="2">
        <v>40.460799999999999</v>
      </c>
      <c r="AH26" s="2">
        <v>10.882</v>
      </c>
    </row>
    <row r="27" spans="1:34" ht="13.5" customHeight="1" x14ac:dyDescent="0.15">
      <c r="A27" s="2" t="s">
        <v>192</v>
      </c>
      <c r="B27" s="2">
        <v>1.40296</v>
      </c>
      <c r="C27" s="2">
        <v>0.24034700000000001</v>
      </c>
      <c r="D27" s="2">
        <v>2403.4700000000003</v>
      </c>
      <c r="E27" s="2">
        <v>0.11436</v>
      </c>
      <c r="F27" s="2">
        <v>1143.6000000000001</v>
      </c>
      <c r="G27" s="2">
        <v>99.179000000000002</v>
      </c>
      <c r="H27" s="2">
        <v>52.078699999999998</v>
      </c>
      <c r="I27" s="2">
        <v>225.28</v>
      </c>
      <c r="J27" s="2">
        <v>104.49</v>
      </c>
      <c r="K27" s="2">
        <v>0.56977699999999998</v>
      </c>
      <c r="L27" s="2">
        <v>17.352399999999999</v>
      </c>
      <c r="M27" s="2">
        <v>1.8951199999999999</v>
      </c>
      <c r="N27" s="2">
        <v>5.1323800000000004</v>
      </c>
      <c r="O27" s="2">
        <v>0.223744</v>
      </c>
      <c r="P27" s="2">
        <v>10.647500000000001</v>
      </c>
      <c r="Q27" s="2">
        <v>9.8777699999999999</v>
      </c>
      <c r="R27" s="2">
        <v>0.79514799999999997</v>
      </c>
      <c r="S27" s="2">
        <v>0.20327600000000001</v>
      </c>
      <c r="T27" s="2">
        <v>0.27349200000000001</v>
      </c>
      <c r="U27" s="2">
        <v>0.12973399999999999</v>
      </c>
      <c r="V27" s="2">
        <v>99.179000000000002</v>
      </c>
      <c r="W27" s="2">
        <v>0.33449600000000002</v>
      </c>
      <c r="X27" s="2">
        <v>2.2527999999999999E-2</v>
      </c>
      <c r="Y27" s="2">
        <v>1.0449E-2</v>
      </c>
      <c r="Z27" s="2">
        <v>1.3006999999999999E-2</v>
      </c>
      <c r="AA27" s="2">
        <v>1.9418000000000001E-2</v>
      </c>
      <c r="AB27" s="2">
        <v>1.8290000000000001E-2</v>
      </c>
      <c r="AC27" s="2">
        <v>1.7724800000000001</v>
      </c>
      <c r="AD27" s="2">
        <v>4.4991899999999996</v>
      </c>
      <c r="AE27" s="2">
        <v>8.1917899999999992</v>
      </c>
      <c r="AF27" s="2">
        <v>44.794499999999999</v>
      </c>
      <c r="AG27" s="2">
        <v>42.350700000000003</v>
      </c>
      <c r="AH27" s="2">
        <v>10.875500000000001</v>
      </c>
    </row>
    <row r="28" spans="1:34" ht="13.5" customHeight="1" x14ac:dyDescent="0.15">
      <c r="A28" s="2" t="s">
        <v>191</v>
      </c>
      <c r="B28" s="2">
        <v>1.5752699999999999</v>
      </c>
      <c r="C28" s="2">
        <v>0.2747</v>
      </c>
      <c r="D28" s="2">
        <v>2747</v>
      </c>
      <c r="E28" s="2">
        <v>0.13523099999999999</v>
      </c>
      <c r="F28" s="2">
        <v>1352.31</v>
      </c>
      <c r="G28" s="2">
        <v>100.083</v>
      </c>
      <c r="H28" s="2">
        <v>52.133400000000002</v>
      </c>
      <c r="I28" s="2">
        <v>255.72</v>
      </c>
      <c r="J28" s="2">
        <v>122.72</v>
      </c>
      <c r="K28" s="2">
        <v>0.61634699999999998</v>
      </c>
      <c r="L28" s="2">
        <v>17.4785</v>
      </c>
      <c r="M28" s="2">
        <v>2.1278800000000002</v>
      </c>
      <c r="N28" s="2">
        <v>5.3456200000000003</v>
      </c>
      <c r="O28" s="2">
        <v>0.25181999999999999</v>
      </c>
      <c r="P28" s="2">
        <v>10.888500000000001</v>
      </c>
      <c r="Q28" s="2">
        <v>9.8458500000000004</v>
      </c>
      <c r="R28" s="2">
        <v>0.75073900000000005</v>
      </c>
      <c r="S28" s="2">
        <v>0.177841</v>
      </c>
      <c r="T28" s="2">
        <v>0.312583</v>
      </c>
      <c r="U28" s="2">
        <v>0.15341099999999999</v>
      </c>
      <c r="V28" s="2">
        <v>100.083</v>
      </c>
      <c r="W28" s="2">
        <v>0.37301299999999998</v>
      </c>
      <c r="X28" s="2">
        <v>2.5572000000000001E-2</v>
      </c>
      <c r="Y28" s="2">
        <v>1.2272E-2</v>
      </c>
      <c r="Z28" s="2">
        <v>1.304E-2</v>
      </c>
      <c r="AA28" s="2">
        <v>1.9299E-2</v>
      </c>
      <c r="AB28" s="2">
        <v>1.8027999999999999E-2</v>
      </c>
      <c r="AC28" s="2">
        <v>1.66076</v>
      </c>
      <c r="AD28" s="2">
        <v>3.9991300000000001</v>
      </c>
      <c r="AE28" s="2">
        <v>6.9413499999999999</v>
      </c>
      <c r="AF28" s="2">
        <v>45.090699999999998</v>
      </c>
      <c r="AG28" s="2">
        <v>42.215600000000002</v>
      </c>
      <c r="AH28" s="2">
        <v>10.868499999999999</v>
      </c>
    </row>
    <row r="29" spans="1:34" ht="13.5" customHeight="1" x14ac:dyDescent="0.15">
      <c r="A29" s="2" t="s">
        <v>190</v>
      </c>
      <c r="B29" s="2">
        <v>1.5410699999999999</v>
      </c>
      <c r="C29" s="2">
        <v>0.26406800000000002</v>
      </c>
      <c r="D29" s="2">
        <v>2640.6800000000003</v>
      </c>
      <c r="E29" s="2">
        <v>0.12033199999999999</v>
      </c>
      <c r="F29" s="2">
        <v>1203.32</v>
      </c>
      <c r="G29" s="2">
        <v>98.846299999999999</v>
      </c>
      <c r="H29" s="2">
        <v>51.287599999999998</v>
      </c>
      <c r="I29" s="2">
        <v>248.94</v>
      </c>
      <c r="J29" s="2">
        <v>110.58</v>
      </c>
      <c r="K29" s="2">
        <v>0.58902699999999997</v>
      </c>
      <c r="L29" s="2">
        <v>17.3203</v>
      </c>
      <c r="M29" s="2">
        <v>2.0816699999999999</v>
      </c>
      <c r="N29" s="2">
        <v>5.3673200000000003</v>
      </c>
      <c r="O29" s="2">
        <v>0.20866999999999999</v>
      </c>
      <c r="P29" s="2">
        <v>10.8094</v>
      </c>
      <c r="Q29" s="2">
        <v>9.8042200000000008</v>
      </c>
      <c r="R29" s="2">
        <v>0.75789799999999996</v>
      </c>
      <c r="S29" s="2">
        <v>0.183173</v>
      </c>
      <c r="T29" s="2">
        <v>0.300485</v>
      </c>
      <c r="U29" s="2">
        <v>0.13650899999999999</v>
      </c>
      <c r="V29" s="2">
        <v>98.846299999999999</v>
      </c>
      <c r="W29" s="2">
        <v>0.36953999999999998</v>
      </c>
      <c r="X29" s="2">
        <v>2.4893999999999999E-2</v>
      </c>
      <c r="Y29" s="2">
        <v>1.1058E-2</v>
      </c>
      <c r="Z29" s="2">
        <v>1.3025E-2</v>
      </c>
      <c r="AA29" s="2">
        <v>1.9067000000000001E-2</v>
      </c>
      <c r="AB29" s="2">
        <v>1.8478000000000001E-2</v>
      </c>
      <c r="AC29" s="2">
        <v>1.68</v>
      </c>
      <c r="AD29" s="2">
        <v>4.0993599999999999</v>
      </c>
      <c r="AE29" s="2">
        <v>7.8832899999999997</v>
      </c>
      <c r="AF29" s="2">
        <v>44.804200000000002</v>
      </c>
      <c r="AG29" s="2">
        <v>42.055399999999999</v>
      </c>
      <c r="AH29" s="2">
        <v>10.878500000000001</v>
      </c>
    </row>
    <row r="30" spans="1:34" ht="13.5" customHeight="1" x14ac:dyDescent="0.15">
      <c r="A30" s="2" t="s">
        <v>189</v>
      </c>
      <c r="B30" s="2">
        <v>1.6961999999999999</v>
      </c>
      <c r="C30" s="2">
        <v>0.26776499999999998</v>
      </c>
      <c r="D30" s="2">
        <v>2677.6499999999996</v>
      </c>
      <c r="E30" s="2">
        <v>0.12626999999999999</v>
      </c>
      <c r="F30" s="2">
        <v>1262.7</v>
      </c>
      <c r="G30" s="2">
        <v>98.448300000000003</v>
      </c>
      <c r="H30" s="2">
        <v>50.259500000000003</v>
      </c>
      <c r="I30" s="2">
        <v>254.51000000000002</v>
      </c>
      <c r="J30" s="2">
        <v>117</v>
      </c>
      <c r="K30" s="2">
        <v>0.53969400000000001</v>
      </c>
      <c r="L30" s="2">
        <v>17.052199999999999</v>
      </c>
      <c r="M30" s="2">
        <v>2.2912300000000001</v>
      </c>
      <c r="N30" s="2">
        <v>5.8946800000000001</v>
      </c>
      <c r="O30" s="2">
        <v>0.22287199999999999</v>
      </c>
      <c r="P30" s="2">
        <v>11.0006</v>
      </c>
      <c r="Q30" s="2">
        <v>9.8726299999999991</v>
      </c>
      <c r="R30" s="2">
        <v>0.69220400000000004</v>
      </c>
      <c r="S30" s="2">
        <v>0.174679</v>
      </c>
      <c r="T30" s="2">
        <v>0.30469200000000002</v>
      </c>
      <c r="U30" s="2">
        <v>0.14324500000000001</v>
      </c>
      <c r="V30" s="2">
        <v>98.448300000000003</v>
      </c>
      <c r="W30" s="2">
        <v>0.41010799999999997</v>
      </c>
      <c r="X30" s="2">
        <v>2.5451000000000001E-2</v>
      </c>
      <c r="Y30" s="2">
        <v>1.17E-2</v>
      </c>
      <c r="Z30" s="2">
        <v>1.3048000000000001E-2</v>
      </c>
      <c r="AA30" s="2">
        <v>1.9213000000000001E-2</v>
      </c>
      <c r="AB30" s="2">
        <v>1.8204999999999999E-2</v>
      </c>
      <c r="AC30" s="2">
        <v>1.5908</v>
      </c>
      <c r="AD30" s="2">
        <v>4.0720400000000003</v>
      </c>
      <c r="AE30" s="2">
        <v>7.4479600000000001</v>
      </c>
      <c r="AF30" s="2">
        <v>42.976399999999998</v>
      </c>
      <c r="AG30" s="2">
        <v>42.067599999999999</v>
      </c>
      <c r="AH30" s="2">
        <v>10.8925</v>
      </c>
    </row>
    <row r="31" spans="1:34" ht="13.5" customHeight="1" x14ac:dyDescent="0.15">
      <c r="A31" s="2" t="s">
        <v>188</v>
      </c>
      <c r="B31" s="2">
        <v>1.66882</v>
      </c>
      <c r="C31" s="2">
        <v>0.26563199999999998</v>
      </c>
      <c r="D31" s="2">
        <v>2656.3199999999997</v>
      </c>
      <c r="E31" s="2">
        <v>0.10681599999999999</v>
      </c>
      <c r="F31" s="2">
        <v>1068.1599999999999</v>
      </c>
      <c r="G31" s="2">
        <v>98.417699999999996</v>
      </c>
      <c r="H31" s="2">
        <v>50.1937</v>
      </c>
      <c r="I31" s="2">
        <v>252.50000000000003</v>
      </c>
      <c r="J31" s="2">
        <v>98.98</v>
      </c>
      <c r="K31" s="2">
        <v>0.61669600000000002</v>
      </c>
      <c r="L31" s="2">
        <v>17.135100000000001</v>
      </c>
      <c r="M31" s="2">
        <v>2.2542399999999998</v>
      </c>
      <c r="N31" s="2">
        <v>5.8348300000000002</v>
      </c>
      <c r="O31" s="2">
        <v>0.23718800000000001</v>
      </c>
      <c r="P31" s="2">
        <v>10.9468</v>
      </c>
      <c r="Q31" s="2">
        <v>9.9108900000000002</v>
      </c>
      <c r="R31" s="2">
        <v>0.68715400000000004</v>
      </c>
      <c r="S31" s="2">
        <v>0.17757100000000001</v>
      </c>
      <c r="T31" s="2">
        <v>0.30226500000000001</v>
      </c>
      <c r="U31" s="2">
        <v>0.12117600000000001</v>
      </c>
      <c r="V31" s="2">
        <v>98.417699999999996</v>
      </c>
      <c r="W31" s="2">
        <v>0.403507</v>
      </c>
      <c r="X31" s="2">
        <v>2.5250000000000002E-2</v>
      </c>
      <c r="Y31" s="2">
        <v>9.8980000000000005E-3</v>
      </c>
      <c r="Z31" s="2">
        <v>1.3047E-2</v>
      </c>
      <c r="AA31" s="2">
        <v>1.9375E-2</v>
      </c>
      <c r="AB31" s="2">
        <v>1.8627000000000001E-2</v>
      </c>
      <c r="AC31" s="2">
        <v>1.6059600000000001</v>
      </c>
      <c r="AD31" s="2">
        <v>4.1242000000000001</v>
      </c>
      <c r="AE31" s="2">
        <v>8.8631200000000003</v>
      </c>
      <c r="AF31" s="2">
        <v>43.056800000000003</v>
      </c>
      <c r="AG31" s="2">
        <v>42.071399999999997</v>
      </c>
      <c r="AH31" s="2">
        <v>10.8925</v>
      </c>
    </row>
    <row r="32" spans="1:34" ht="13.5" customHeight="1" x14ac:dyDescent="0.15">
      <c r="A32" s="2" t="s">
        <v>187</v>
      </c>
      <c r="B32" s="2">
        <v>1.5862700000000001</v>
      </c>
      <c r="C32" s="2">
        <v>0.26155</v>
      </c>
      <c r="D32" s="2">
        <v>2615.5</v>
      </c>
      <c r="E32" s="2">
        <v>0.116219</v>
      </c>
      <c r="F32" s="2">
        <v>1162.19</v>
      </c>
      <c r="G32" s="2">
        <v>98.361199999999997</v>
      </c>
      <c r="H32" s="2">
        <v>50.306600000000003</v>
      </c>
      <c r="I32" s="2">
        <v>248.51999999999998</v>
      </c>
      <c r="J32" s="2">
        <v>107.65</v>
      </c>
      <c r="K32" s="2">
        <v>0.602074</v>
      </c>
      <c r="L32" s="2">
        <v>17.172000000000001</v>
      </c>
      <c r="M32" s="2">
        <v>2.1427399999999999</v>
      </c>
      <c r="N32" s="2">
        <v>5.8329000000000004</v>
      </c>
      <c r="O32" s="2">
        <v>0.21480399999999999</v>
      </c>
      <c r="P32" s="2">
        <v>10.945399999999999</v>
      </c>
      <c r="Q32" s="2">
        <v>9.8194999999999997</v>
      </c>
      <c r="R32" s="2">
        <v>0.719329</v>
      </c>
      <c r="S32" s="2">
        <v>0.17633499999999999</v>
      </c>
      <c r="T32" s="2">
        <v>0.29762</v>
      </c>
      <c r="U32" s="2">
        <v>0.13184299999999999</v>
      </c>
      <c r="V32" s="2">
        <v>98.361199999999997</v>
      </c>
      <c r="W32" s="2">
        <v>0.38340099999999999</v>
      </c>
      <c r="X32" s="2">
        <v>2.4851999999999999E-2</v>
      </c>
      <c r="Y32" s="2">
        <v>1.0765E-2</v>
      </c>
      <c r="Z32" s="2">
        <v>1.3037E-2</v>
      </c>
      <c r="AA32" s="2">
        <v>1.9272000000000001E-2</v>
      </c>
      <c r="AB32" s="2">
        <v>1.8602E-2</v>
      </c>
      <c r="AC32" s="2">
        <v>1.65202</v>
      </c>
      <c r="AD32" s="2">
        <v>4.1627700000000001</v>
      </c>
      <c r="AE32" s="2">
        <v>8.1863899999999994</v>
      </c>
      <c r="AF32" s="2">
        <v>43.19</v>
      </c>
      <c r="AG32" s="2">
        <v>42.072499999999998</v>
      </c>
      <c r="AH32" s="2">
        <v>10.8925</v>
      </c>
    </row>
    <row r="33" spans="1:34" ht="13.5" customHeight="1" x14ac:dyDescent="0.15">
      <c r="A33" s="2" t="s">
        <v>186</v>
      </c>
      <c r="B33" s="2">
        <v>1.4874000000000001</v>
      </c>
      <c r="C33" s="2">
        <v>0.25668099999999999</v>
      </c>
      <c r="D33" s="2">
        <v>2566.81</v>
      </c>
      <c r="E33" s="2">
        <v>0.130028</v>
      </c>
      <c r="F33" s="2">
        <v>1300.28</v>
      </c>
      <c r="G33" s="2">
        <v>97.596000000000004</v>
      </c>
      <c r="H33" s="2">
        <v>49.936900000000001</v>
      </c>
      <c r="I33" s="2">
        <v>245.72</v>
      </c>
      <c r="J33" s="2">
        <v>121.34</v>
      </c>
      <c r="K33" s="2">
        <v>0.56174599999999997</v>
      </c>
      <c r="L33" s="2">
        <v>17.0899</v>
      </c>
      <c r="M33" s="2">
        <v>2.0091800000000002</v>
      </c>
      <c r="N33" s="2">
        <v>5.8624400000000003</v>
      </c>
      <c r="O33" s="2">
        <v>0.22855400000000001</v>
      </c>
      <c r="P33" s="2">
        <v>10.8919</v>
      </c>
      <c r="Q33" s="2">
        <v>9.6925799999999995</v>
      </c>
      <c r="R33" s="2">
        <v>0.702928</v>
      </c>
      <c r="S33" s="2">
        <v>0.18027599999999999</v>
      </c>
      <c r="T33" s="2">
        <v>0.29207899999999998</v>
      </c>
      <c r="U33" s="2">
        <v>0.147508</v>
      </c>
      <c r="V33" s="2">
        <v>97.596000000000004</v>
      </c>
      <c r="W33" s="2">
        <v>0.36220200000000002</v>
      </c>
      <c r="X33" s="2">
        <v>2.4572E-2</v>
      </c>
      <c r="Y33" s="2">
        <v>1.2134000000000001E-2</v>
      </c>
      <c r="Z33" s="2">
        <v>1.3035E-2</v>
      </c>
      <c r="AA33" s="2">
        <v>1.9324999999999998E-2</v>
      </c>
      <c r="AB33" s="2">
        <v>1.7786E-2</v>
      </c>
      <c r="AC33" s="2">
        <v>1.7130099999999999</v>
      </c>
      <c r="AD33" s="2">
        <v>4.2376500000000004</v>
      </c>
      <c r="AE33" s="2">
        <v>7.1125400000000001</v>
      </c>
      <c r="AF33" s="2">
        <v>43.277700000000003</v>
      </c>
      <c r="AG33" s="2">
        <v>42.851300000000002</v>
      </c>
      <c r="AH33" s="2">
        <v>10.8925</v>
      </c>
    </row>
    <row r="34" spans="1:34" ht="13.5" customHeight="1" x14ac:dyDescent="0.15">
      <c r="A34" s="2" t="s">
        <v>185</v>
      </c>
      <c r="B34" s="2">
        <v>1.5980799999999999</v>
      </c>
      <c r="C34" s="2">
        <v>0.25035000000000002</v>
      </c>
      <c r="D34" s="2">
        <v>2503.5</v>
      </c>
      <c r="E34" s="2">
        <v>0.105124</v>
      </c>
      <c r="F34" s="2">
        <v>1051.24</v>
      </c>
      <c r="G34" s="2">
        <v>97.716499999999996</v>
      </c>
      <c r="H34" s="2">
        <v>49.714300000000001</v>
      </c>
      <c r="I34" s="2">
        <v>239.64</v>
      </c>
      <c r="J34" s="2">
        <v>98.09</v>
      </c>
      <c r="K34" s="2">
        <v>0.64416600000000002</v>
      </c>
      <c r="L34" s="2">
        <v>17.048100000000002</v>
      </c>
      <c r="M34" s="2">
        <v>2.15869</v>
      </c>
      <c r="N34" s="2">
        <v>5.8642399999999997</v>
      </c>
      <c r="O34" s="2">
        <v>0.22678200000000001</v>
      </c>
      <c r="P34" s="2">
        <v>10.956200000000001</v>
      </c>
      <c r="Q34" s="2">
        <v>9.8425999999999991</v>
      </c>
      <c r="R34" s="2">
        <v>0.67930400000000002</v>
      </c>
      <c r="S34" s="2">
        <v>0.17791100000000001</v>
      </c>
      <c r="T34" s="2">
        <v>0.28487600000000002</v>
      </c>
      <c r="U34" s="2">
        <v>0.119256</v>
      </c>
      <c r="V34" s="2">
        <v>97.716499999999996</v>
      </c>
      <c r="W34" s="2">
        <v>0.38911000000000001</v>
      </c>
      <c r="X34" s="2">
        <v>2.3963999999999999E-2</v>
      </c>
      <c r="Y34" s="2">
        <v>9.809E-3</v>
      </c>
      <c r="Z34" s="2">
        <v>1.3041000000000001E-2</v>
      </c>
      <c r="AA34" s="2">
        <v>1.9316E-2</v>
      </c>
      <c r="AB34" s="2">
        <v>1.8605E-2</v>
      </c>
      <c r="AC34" s="2">
        <v>1.6453800000000001</v>
      </c>
      <c r="AD34" s="2">
        <v>4.32803</v>
      </c>
      <c r="AE34" s="2">
        <v>8.9865399999999998</v>
      </c>
      <c r="AF34" s="2">
        <v>43.075000000000003</v>
      </c>
      <c r="AG34" s="2">
        <v>42.791499999999999</v>
      </c>
      <c r="AH34" s="2">
        <v>10.8925</v>
      </c>
    </row>
    <row r="35" spans="1:34" ht="13.5" customHeight="1" x14ac:dyDescent="0.15">
      <c r="A35" s="2" t="s">
        <v>184</v>
      </c>
      <c r="B35" s="2">
        <v>1.4149499999999999</v>
      </c>
      <c r="C35" s="2">
        <v>0.24052899999999999</v>
      </c>
      <c r="D35" s="2">
        <v>2405.29</v>
      </c>
      <c r="E35" s="2">
        <v>0.124706</v>
      </c>
      <c r="F35" s="2">
        <v>1247.06</v>
      </c>
      <c r="G35" s="2">
        <v>98.385599999999997</v>
      </c>
      <c r="H35" s="2">
        <v>50.950200000000002</v>
      </c>
      <c r="I35" s="2">
        <v>227.83</v>
      </c>
      <c r="J35" s="2">
        <v>115.14999999999999</v>
      </c>
      <c r="K35" s="2">
        <v>0.55195899999999998</v>
      </c>
      <c r="L35" s="2">
        <v>17.369900000000001</v>
      </c>
      <c r="M35" s="2">
        <v>1.9113199999999999</v>
      </c>
      <c r="N35" s="2">
        <v>5.5458299999999996</v>
      </c>
      <c r="O35" s="2">
        <v>0.219833</v>
      </c>
      <c r="P35" s="2">
        <v>10.6716</v>
      </c>
      <c r="Q35" s="2">
        <v>9.8203600000000009</v>
      </c>
      <c r="R35" s="2">
        <v>0.74460199999999999</v>
      </c>
      <c r="S35" s="2">
        <v>0.184832</v>
      </c>
      <c r="T35" s="2">
        <v>0.2737</v>
      </c>
      <c r="U35" s="2">
        <v>0.14147100000000001</v>
      </c>
      <c r="V35" s="2">
        <v>98.385599999999997</v>
      </c>
      <c r="W35" s="2">
        <v>0.340922</v>
      </c>
      <c r="X35" s="2">
        <v>2.2783000000000001E-2</v>
      </c>
      <c r="Y35" s="2">
        <v>1.1514999999999999E-2</v>
      </c>
      <c r="Z35" s="2">
        <v>1.3028E-2</v>
      </c>
      <c r="AA35" s="2">
        <v>1.9282000000000001E-2</v>
      </c>
      <c r="AB35" s="2">
        <v>1.8298999999999999E-2</v>
      </c>
      <c r="AC35" s="2">
        <v>1.7642100000000001</v>
      </c>
      <c r="AD35" s="2">
        <v>4.4739100000000001</v>
      </c>
      <c r="AE35" s="2">
        <v>7.5673000000000004</v>
      </c>
      <c r="AF35" s="2">
        <v>42.105499999999999</v>
      </c>
      <c r="AG35" s="2">
        <v>42.853499999999997</v>
      </c>
      <c r="AH35" s="2">
        <v>10.901</v>
      </c>
    </row>
    <row r="36" spans="1:34" ht="13.5" customHeight="1" x14ac:dyDescent="0.15">
      <c r="A36" s="2" t="s">
        <v>183</v>
      </c>
      <c r="B36" s="2">
        <v>1.42035</v>
      </c>
      <c r="C36" s="2">
        <v>0.24718899999999999</v>
      </c>
      <c r="D36" s="2">
        <v>2471.89</v>
      </c>
      <c r="E36" s="2">
        <v>0.106199</v>
      </c>
      <c r="F36" s="2">
        <v>1061.99</v>
      </c>
      <c r="G36" s="2">
        <v>98.754099999999994</v>
      </c>
      <c r="H36" s="2">
        <v>51.83</v>
      </c>
      <c r="I36" s="2">
        <v>232.86999999999998</v>
      </c>
      <c r="J36" s="2">
        <v>97.53</v>
      </c>
      <c r="K36" s="2">
        <v>0.611572</v>
      </c>
      <c r="L36" s="2">
        <v>17.3735</v>
      </c>
      <c r="M36" s="2">
        <v>1.9186099999999999</v>
      </c>
      <c r="N36" s="2">
        <v>5.3484299999999996</v>
      </c>
      <c r="O36" s="2">
        <v>0.205347</v>
      </c>
      <c r="P36" s="2">
        <v>10.449199999999999</v>
      </c>
      <c r="Q36" s="2">
        <v>9.6602700000000006</v>
      </c>
      <c r="R36" s="2">
        <v>0.76302499999999995</v>
      </c>
      <c r="S36" s="2">
        <v>0.19239000000000001</v>
      </c>
      <c r="T36" s="2">
        <v>0.28127799999999997</v>
      </c>
      <c r="U36" s="2">
        <v>0.120476</v>
      </c>
      <c r="V36" s="2">
        <v>98.754099999999994</v>
      </c>
      <c r="W36" s="2">
        <v>0.34036300000000003</v>
      </c>
      <c r="X36" s="2">
        <v>2.3286999999999999E-2</v>
      </c>
      <c r="Y36" s="2">
        <v>9.7529999999999995E-3</v>
      </c>
      <c r="Z36" s="2">
        <v>1.3015000000000001E-2</v>
      </c>
      <c r="AA36" s="2">
        <v>1.9094E-2</v>
      </c>
      <c r="AB36" s="2">
        <v>1.8338E-2</v>
      </c>
      <c r="AC36" s="2">
        <v>1.7602500000000001</v>
      </c>
      <c r="AD36" s="2">
        <v>4.3402700000000003</v>
      </c>
      <c r="AE36" s="2">
        <v>8.7927700000000009</v>
      </c>
      <c r="AF36" s="2">
        <v>41.945300000000003</v>
      </c>
      <c r="AG36" s="2">
        <v>42.986199999999997</v>
      </c>
      <c r="AH36" s="2">
        <v>10.901</v>
      </c>
    </row>
    <row r="37" spans="1:34" ht="13.5" customHeight="1" x14ac:dyDescent="0.15">
      <c r="A37" s="2" t="s">
        <v>182</v>
      </c>
      <c r="B37" s="2">
        <v>1.5057799999999999</v>
      </c>
      <c r="C37" s="2">
        <v>0.26272200000000001</v>
      </c>
      <c r="D37" s="2">
        <v>2627.2200000000003</v>
      </c>
      <c r="E37" s="2">
        <v>0.13439999999999999</v>
      </c>
      <c r="F37" s="2">
        <v>1344</v>
      </c>
      <c r="G37" s="2">
        <v>98.846500000000006</v>
      </c>
      <c r="H37" s="2">
        <v>51.659399999999998</v>
      </c>
      <c r="I37" s="2">
        <v>247.53</v>
      </c>
      <c r="J37" s="2">
        <v>123.44000000000001</v>
      </c>
      <c r="K37" s="2">
        <v>0.62673100000000004</v>
      </c>
      <c r="L37" s="2">
        <v>17.366099999999999</v>
      </c>
      <c r="M37" s="2">
        <v>2.0340099999999999</v>
      </c>
      <c r="N37" s="2">
        <v>5.3350600000000004</v>
      </c>
      <c r="O37" s="2">
        <v>0.22378400000000001</v>
      </c>
      <c r="P37" s="2">
        <v>10.514200000000001</v>
      </c>
      <c r="Q37" s="2">
        <v>9.6633700000000005</v>
      </c>
      <c r="R37" s="2">
        <v>0.78330299999999997</v>
      </c>
      <c r="S37" s="2">
        <v>0.18923100000000001</v>
      </c>
      <c r="T37" s="2">
        <v>0.298954</v>
      </c>
      <c r="U37" s="2">
        <v>0.15246799999999999</v>
      </c>
      <c r="V37" s="2">
        <v>98.846500000000006</v>
      </c>
      <c r="W37" s="2">
        <v>0.36088199999999998</v>
      </c>
      <c r="X37" s="2">
        <v>2.4753000000000001E-2</v>
      </c>
      <c r="Y37" s="2">
        <v>1.2344000000000001E-2</v>
      </c>
      <c r="Z37" s="2">
        <v>1.3027E-2</v>
      </c>
      <c r="AA37" s="2">
        <v>1.9366000000000001E-2</v>
      </c>
      <c r="AB37" s="2">
        <v>1.8151E-2</v>
      </c>
      <c r="AC37" s="2">
        <v>1.7023299999999999</v>
      </c>
      <c r="AD37" s="2">
        <v>4.1616499999999998</v>
      </c>
      <c r="AE37" s="2">
        <v>7.01837</v>
      </c>
      <c r="AF37" s="2">
        <v>41.9343</v>
      </c>
      <c r="AG37" s="2">
        <v>43.121899999999997</v>
      </c>
      <c r="AH37" s="2">
        <v>10.901</v>
      </c>
    </row>
    <row r="38" spans="1:34" ht="13.5" customHeight="1" x14ac:dyDescent="0.15">
      <c r="A38" s="2" t="s">
        <v>181</v>
      </c>
      <c r="B38" s="2">
        <v>1.4589399999999999</v>
      </c>
      <c r="C38" s="2">
        <v>0.24405099999999999</v>
      </c>
      <c r="D38" s="2">
        <v>2440.5099999999998</v>
      </c>
      <c r="E38" s="2">
        <v>0.12842200000000001</v>
      </c>
      <c r="F38" s="2">
        <v>1284.22</v>
      </c>
      <c r="G38" s="2">
        <v>97.826300000000003</v>
      </c>
      <c r="H38" s="2">
        <v>50.908700000000003</v>
      </c>
      <c r="I38" s="2">
        <v>232.27999999999997</v>
      </c>
      <c r="J38" s="2">
        <v>119.15</v>
      </c>
      <c r="K38" s="2">
        <v>0.59106199999999998</v>
      </c>
      <c r="L38" s="2">
        <v>17.229700000000001</v>
      </c>
      <c r="M38" s="2">
        <v>1.9707300000000001</v>
      </c>
      <c r="N38" s="2">
        <v>5.1905299999999999</v>
      </c>
      <c r="O38" s="2">
        <v>0.210448</v>
      </c>
      <c r="P38" s="2">
        <v>10.5488</v>
      </c>
      <c r="Q38" s="2">
        <v>9.7858900000000002</v>
      </c>
      <c r="R38" s="2">
        <v>0.76947200000000004</v>
      </c>
      <c r="S38" s="2">
        <v>0.197489</v>
      </c>
      <c r="T38" s="2">
        <v>0.27770800000000001</v>
      </c>
      <c r="U38" s="2">
        <v>0.14568700000000001</v>
      </c>
      <c r="V38" s="2">
        <v>97.826300000000003</v>
      </c>
      <c r="W38" s="2">
        <v>0.353213</v>
      </c>
      <c r="X38" s="2">
        <v>2.3227999999999999E-2</v>
      </c>
      <c r="Y38" s="2">
        <v>1.1915E-2</v>
      </c>
      <c r="Z38" s="2">
        <v>1.3021E-2</v>
      </c>
      <c r="AA38" s="2">
        <v>1.9050999999999998E-2</v>
      </c>
      <c r="AB38" s="2">
        <v>1.8093999999999999E-2</v>
      </c>
      <c r="AC38" s="2">
        <v>1.7331799999999999</v>
      </c>
      <c r="AD38" s="2">
        <v>4.3806700000000003</v>
      </c>
      <c r="AE38" s="2">
        <v>7.2972400000000004</v>
      </c>
      <c r="AF38" s="2">
        <v>41.796300000000002</v>
      </c>
      <c r="AG38" s="2">
        <v>43.371699999999997</v>
      </c>
      <c r="AH38" s="2">
        <v>10.901</v>
      </c>
    </row>
    <row r="39" spans="1:34" ht="15" customHeight="1" x14ac:dyDescent="0.15">
      <c r="X39" s="2">
        <f>AVERAGE(X22:X38)</f>
        <v>2.4264647058823526E-2</v>
      </c>
      <c r="Y39" s="2">
        <f>AVERAGE(Y22:Y38)</f>
        <v>1.1173588235294119E-2</v>
      </c>
    </row>
  </sheetData>
  <pageMargins left="0.7" right="0.7" top="0.75" bottom="0.75" header="0" footer="0"/>
  <pageSetup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A8FC9-716A-B84B-91E3-1E5E9F7708E6}">
  <dimension ref="A1:AU55"/>
  <sheetViews>
    <sheetView zoomScale="92" workbookViewId="0">
      <pane xSplit="1" ySplit="1" topLeftCell="AE10" activePane="bottomRight" state="frozen"/>
      <selection activeCell="Q23" sqref="Q23"/>
      <selection pane="topRight" activeCell="Q23" sqref="Q23"/>
      <selection pane="bottomLeft" activeCell="Q23" sqref="Q23"/>
      <selection pane="bottomRight" activeCell="AS26" sqref="AS26:AU53"/>
    </sheetView>
  </sheetViews>
  <sheetFormatPr baseColWidth="10" defaultColWidth="8.83203125" defaultRowHeight="15" x14ac:dyDescent="0.2"/>
  <cols>
    <col min="1" max="16384" width="8.83203125" style="12"/>
  </cols>
  <sheetData>
    <row r="1" spans="1:46" x14ac:dyDescent="0.2">
      <c r="A1" s="12" t="s">
        <v>72</v>
      </c>
      <c r="B1" s="12" t="s">
        <v>49</v>
      </c>
      <c r="C1" s="12" t="s">
        <v>50</v>
      </c>
      <c r="D1" s="12" t="s">
        <v>530</v>
      </c>
      <c r="E1" s="12" t="s">
        <v>48</v>
      </c>
      <c r="F1" s="12" t="s">
        <v>45</v>
      </c>
      <c r="G1" s="12" t="s">
        <v>529</v>
      </c>
      <c r="H1" s="12" t="s">
        <v>528</v>
      </c>
      <c r="I1" s="12" t="s">
        <v>527</v>
      </c>
      <c r="J1" s="12" t="s">
        <v>526</v>
      </c>
      <c r="K1" s="12" t="s">
        <v>290</v>
      </c>
      <c r="L1" s="12" t="s">
        <v>525</v>
      </c>
      <c r="M1" s="12" t="s">
        <v>291</v>
      </c>
      <c r="N1" s="12" t="s">
        <v>41</v>
      </c>
      <c r="O1" s="12" t="s">
        <v>38</v>
      </c>
      <c r="P1" s="12" t="s">
        <v>12</v>
      </c>
      <c r="Q1" s="12" t="s">
        <v>11</v>
      </c>
      <c r="R1" s="12" t="s">
        <v>10</v>
      </c>
      <c r="S1" s="12" t="s">
        <v>9</v>
      </c>
      <c r="T1" s="12" t="s">
        <v>8</v>
      </c>
      <c r="U1" s="12" t="s">
        <v>7</v>
      </c>
      <c r="V1" s="12" t="s">
        <v>6</v>
      </c>
      <c r="W1" s="12" t="s">
        <v>5</v>
      </c>
      <c r="X1" s="12" t="s">
        <v>4</v>
      </c>
      <c r="Y1" s="12" t="s">
        <v>3</v>
      </c>
      <c r="Z1" s="12" t="s">
        <v>40</v>
      </c>
      <c r="AA1" s="12" t="s">
        <v>39</v>
      </c>
      <c r="AB1" s="12" t="s">
        <v>38</v>
      </c>
      <c r="AC1" s="12" t="s">
        <v>524</v>
      </c>
      <c r="AD1" s="12" t="s">
        <v>71</v>
      </c>
      <c r="AE1" s="12" t="s">
        <v>523</v>
      </c>
      <c r="AF1" s="12" t="s">
        <v>70</v>
      </c>
      <c r="AG1" s="12" t="s">
        <v>69</v>
      </c>
      <c r="AH1" s="12" t="s">
        <v>522</v>
      </c>
      <c r="AI1" s="12" t="s">
        <v>521</v>
      </c>
      <c r="AJ1" s="12" t="s">
        <v>520</v>
      </c>
      <c r="AK1" s="12" t="s">
        <v>519</v>
      </c>
      <c r="AL1" s="12" t="s">
        <v>518</v>
      </c>
      <c r="AM1" s="12" t="s">
        <v>517</v>
      </c>
      <c r="AN1" s="12" t="s">
        <v>516</v>
      </c>
      <c r="AO1" s="12" t="s">
        <v>327</v>
      </c>
      <c r="AP1" s="12" t="s">
        <v>38</v>
      </c>
      <c r="AQ1" s="12" t="s">
        <v>515</v>
      </c>
      <c r="AR1" s="12" t="s">
        <v>514</v>
      </c>
      <c r="AS1" s="12" t="s">
        <v>513</v>
      </c>
      <c r="AT1" s="12" t="s">
        <v>512</v>
      </c>
    </row>
    <row r="2" spans="1:46" x14ac:dyDescent="0.2">
      <c r="A2" s="12" t="s">
        <v>683</v>
      </c>
      <c r="B2" s="12">
        <v>23.9114</v>
      </c>
      <c r="C2" s="12">
        <v>1.6500300000000001</v>
      </c>
      <c r="D2" s="12">
        <v>0.40923399999999999</v>
      </c>
      <c r="E2" s="12">
        <v>0.16227800000000001</v>
      </c>
      <c r="F2" s="12">
        <v>6.3331999999999999E-2</v>
      </c>
      <c r="G2" s="12">
        <v>9.2494300000000003</v>
      </c>
      <c r="H2" s="12">
        <v>5.8806500000000002</v>
      </c>
      <c r="I2" s="12">
        <v>0.138906</v>
      </c>
      <c r="J2" s="12">
        <v>5.4761100000000003</v>
      </c>
      <c r="K2" s="12">
        <v>6.2891500000000002</v>
      </c>
      <c r="L2" s="12">
        <v>1.8644700000000001</v>
      </c>
      <c r="M2" s="12">
        <v>0.55474100000000004</v>
      </c>
      <c r="N2" s="12">
        <v>44.957099999999997</v>
      </c>
      <c r="O2" s="12">
        <v>100.607</v>
      </c>
      <c r="P2" s="12">
        <v>51.155000000000001</v>
      </c>
      <c r="Q2" s="12">
        <v>0.68262599999999996</v>
      </c>
      <c r="R2" s="12">
        <v>17.476600000000001</v>
      </c>
      <c r="S2" s="12">
        <v>2.2288700000000001</v>
      </c>
      <c r="T2" s="12">
        <v>7.5654399999999997</v>
      </c>
      <c r="U2" s="12">
        <v>0.17935999999999999</v>
      </c>
      <c r="V2" s="12">
        <v>9.0810399999999998</v>
      </c>
      <c r="W2" s="12">
        <v>8.7997800000000002</v>
      </c>
      <c r="X2" s="12">
        <v>2.5132699999999999</v>
      </c>
      <c r="Y2" s="12">
        <v>0.668238</v>
      </c>
      <c r="Z2" s="12">
        <v>0.18465699999999999</v>
      </c>
      <c r="AA2" s="12">
        <v>7.1845999999999993E-2</v>
      </c>
      <c r="AB2" s="12">
        <v>100.607</v>
      </c>
      <c r="AC2" s="12">
        <v>18.440100000000001</v>
      </c>
      <c r="AD2" s="12">
        <v>0.39178800000000003</v>
      </c>
      <c r="AE2" s="12">
        <v>0.18504799999999999</v>
      </c>
      <c r="AF2" s="12">
        <v>1.5148E-2</v>
      </c>
      <c r="AG2" s="12">
        <v>5.7629999999999999E-3</v>
      </c>
      <c r="AH2" s="12">
        <v>7.4248799999999999</v>
      </c>
      <c r="AI2" s="12">
        <v>2.2807300000000001</v>
      </c>
      <c r="AJ2" s="12">
        <v>5.4764E-2</v>
      </c>
      <c r="AK2" s="12">
        <v>4.8800600000000003</v>
      </c>
      <c r="AL2" s="12">
        <v>3.3986999999999998</v>
      </c>
      <c r="AM2" s="12">
        <v>1.75657</v>
      </c>
      <c r="AN2" s="12">
        <v>0.307284</v>
      </c>
      <c r="AO2" s="12">
        <v>60.859200000000001</v>
      </c>
      <c r="AP2" s="12">
        <v>100</v>
      </c>
      <c r="AQ2" s="12">
        <v>24</v>
      </c>
      <c r="AR2" s="12" t="s">
        <v>292</v>
      </c>
      <c r="AS2" s="12">
        <f t="shared" ref="AS2:AS25" si="0">AG2*10000</f>
        <v>57.629999999999995</v>
      </c>
      <c r="AT2" s="12">
        <f t="shared" ref="AT2:AT25" si="1">AF2*10000</f>
        <v>151.47999999999999</v>
      </c>
    </row>
    <row r="3" spans="1:46" x14ac:dyDescent="0.2">
      <c r="A3" s="12" t="s">
        <v>683</v>
      </c>
      <c r="B3" s="12">
        <v>23.959499999999998</v>
      </c>
      <c r="C3" s="12">
        <v>1.6211500000000001</v>
      </c>
      <c r="D3" s="12">
        <v>0.37178</v>
      </c>
      <c r="E3" s="12">
        <v>0.160548</v>
      </c>
      <c r="F3" s="12">
        <v>6.3931000000000002E-2</v>
      </c>
      <c r="G3" s="12">
        <v>9.2775200000000009</v>
      </c>
      <c r="H3" s="12">
        <v>5.6360599999999996</v>
      </c>
      <c r="I3" s="12">
        <v>0.14904999999999999</v>
      </c>
      <c r="J3" s="12">
        <v>5.3875000000000002</v>
      </c>
      <c r="K3" s="12">
        <v>6.0487900000000003</v>
      </c>
      <c r="L3" s="12">
        <v>1.81504</v>
      </c>
      <c r="M3" s="12">
        <v>0.54253700000000005</v>
      </c>
      <c r="N3" s="12">
        <v>44.760399999999997</v>
      </c>
      <c r="O3" s="12">
        <v>99.793800000000005</v>
      </c>
      <c r="P3" s="12">
        <v>51.257899999999999</v>
      </c>
      <c r="Q3" s="12">
        <v>0.62015100000000001</v>
      </c>
      <c r="R3" s="12">
        <v>17.529699999999998</v>
      </c>
      <c r="S3" s="12">
        <v>2.1898499999999999</v>
      </c>
      <c r="T3" s="12">
        <v>7.2507799999999998</v>
      </c>
      <c r="U3" s="12">
        <v>0.19245899999999999</v>
      </c>
      <c r="V3" s="12">
        <v>8.9341000000000008</v>
      </c>
      <c r="W3" s="12">
        <v>8.4634800000000006</v>
      </c>
      <c r="X3" s="12">
        <v>2.4466299999999999</v>
      </c>
      <c r="Y3" s="12">
        <v>0.65353600000000001</v>
      </c>
      <c r="Z3" s="12">
        <v>0.18268899999999999</v>
      </c>
      <c r="AA3" s="12">
        <v>7.2525000000000006E-2</v>
      </c>
      <c r="AB3" s="12">
        <v>99.793800000000005</v>
      </c>
      <c r="AC3" s="12">
        <v>18.585599999999999</v>
      </c>
      <c r="AD3" s="12">
        <v>0.38718900000000001</v>
      </c>
      <c r="AE3" s="12">
        <v>0.169099</v>
      </c>
      <c r="AF3" s="12">
        <v>1.5074000000000001E-2</v>
      </c>
      <c r="AG3" s="12">
        <v>5.8520000000000004E-3</v>
      </c>
      <c r="AH3" s="12">
        <v>7.4911300000000001</v>
      </c>
      <c r="AI3" s="12">
        <v>2.1987000000000001</v>
      </c>
      <c r="AJ3" s="12">
        <v>5.9109000000000002E-2</v>
      </c>
      <c r="AK3" s="12">
        <v>4.8292700000000002</v>
      </c>
      <c r="AL3" s="12">
        <v>3.2879900000000002</v>
      </c>
      <c r="AM3" s="12">
        <v>1.7200299999999999</v>
      </c>
      <c r="AN3" s="12">
        <v>0.30228699999999997</v>
      </c>
      <c r="AO3" s="12">
        <v>60.948599999999999</v>
      </c>
      <c r="AP3" s="12">
        <v>100</v>
      </c>
      <c r="AQ3" s="12">
        <v>24</v>
      </c>
      <c r="AR3" s="12" t="s">
        <v>292</v>
      </c>
      <c r="AS3" s="12">
        <f t="shared" si="0"/>
        <v>58.52</v>
      </c>
      <c r="AT3" s="12">
        <f t="shared" si="1"/>
        <v>150.74</v>
      </c>
    </row>
    <row r="4" spans="1:46" x14ac:dyDescent="0.2">
      <c r="A4" s="12" t="s">
        <v>683</v>
      </c>
      <c r="B4" s="12">
        <v>23.941199999999998</v>
      </c>
      <c r="C4" s="12">
        <v>1.6346400000000001</v>
      </c>
      <c r="D4" s="12">
        <v>0.38211099999999998</v>
      </c>
      <c r="E4" s="12">
        <v>0.16447899999999999</v>
      </c>
      <c r="F4" s="12">
        <v>6.3780000000000003E-2</v>
      </c>
      <c r="G4" s="12">
        <v>9.3007399999999993</v>
      </c>
      <c r="H4" s="12">
        <v>5.8665099999999999</v>
      </c>
      <c r="I4" s="12">
        <v>0.1542</v>
      </c>
      <c r="J4" s="12">
        <v>5.5002300000000002</v>
      </c>
      <c r="K4" s="12">
        <v>6.3227200000000003</v>
      </c>
      <c r="L4" s="12">
        <v>1.8427899999999999</v>
      </c>
      <c r="M4" s="12">
        <v>0.54952699999999999</v>
      </c>
      <c r="N4" s="12">
        <v>45.034599999999998</v>
      </c>
      <c r="O4" s="12">
        <v>100.758</v>
      </c>
      <c r="P4" s="12">
        <v>51.218800000000002</v>
      </c>
      <c r="Q4" s="12">
        <v>0.63738300000000003</v>
      </c>
      <c r="R4" s="12">
        <v>17.573599999999999</v>
      </c>
      <c r="S4" s="12">
        <v>2.2080799999999998</v>
      </c>
      <c r="T4" s="12">
        <v>7.54725</v>
      </c>
      <c r="U4" s="12">
        <v>0.19910900000000001</v>
      </c>
      <c r="V4" s="12">
        <v>9.1210299999999993</v>
      </c>
      <c r="W4" s="12">
        <v>8.8467699999999994</v>
      </c>
      <c r="X4" s="12">
        <v>2.4840399999999998</v>
      </c>
      <c r="Y4" s="12">
        <v>0.66195700000000002</v>
      </c>
      <c r="Z4" s="12">
        <v>0.187162</v>
      </c>
      <c r="AA4" s="12">
        <v>7.2355000000000003E-2</v>
      </c>
      <c r="AB4" s="12">
        <v>100.758</v>
      </c>
      <c r="AC4" s="12">
        <v>18.431699999999999</v>
      </c>
      <c r="AD4" s="12">
        <v>0.38747399999999999</v>
      </c>
      <c r="AE4" s="12">
        <v>0.17249</v>
      </c>
      <c r="AF4" s="12">
        <v>1.5327E-2</v>
      </c>
      <c r="AG4" s="12">
        <v>5.7939999999999997E-3</v>
      </c>
      <c r="AH4" s="12">
        <v>7.4533699999999996</v>
      </c>
      <c r="AI4" s="12">
        <v>2.2713800000000002</v>
      </c>
      <c r="AJ4" s="12">
        <v>6.0691000000000002E-2</v>
      </c>
      <c r="AK4" s="12">
        <v>4.8932099999999998</v>
      </c>
      <c r="AL4" s="12">
        <v>3.4110299999999998</v>
      </c>
      <c r="AM4" s="12">
        <v>1.73319</v>
      </c>
      <c r="AN4" s="12">
        <v>0.30387799999999998</v>
      </c>
      <c r="AO4" s="12">
        <v>60.860500000000002</v>
      </c>
      <c r="AP4" s="12">
        <v>100</v>
      </c>
      <c r="AQ4" s="12">
        <v>24</v>
      </c>
      <c r="AR4" s="12" t="s">
        <v>292</v>
      </c>
      <c r="AS4" s="12">
        <f t="shared" si="0"/>
        <v>57.94</v>
      </c>
      <c r="AT4" s="12">
        <f t="shared" si="1"/>
        <v>153.27000000000001</v>
      </c>
    </row>
    <row r="5" spans="1:46" x14ac:dyDescent="0.2">
      <c r="A5" s="12" t="s">
        <v>683</v>
      </c>
      <c r="B5" s="12">
        <v>23.908200000000001</v>
      </c>
      <c r="C5" s="12">
        <v>1.61835</v>
      </c>
      <c r="D5" s="12">
        <v>0.38972099999999998</v>
      </c>
      <c r="E5" s="12">
        <v>0.153004</v>
      </c>
      <c r="F5" s="12">
        <v>6.4172999999999994E-2</v>
      </c>
      <c r="G5" s="12">
        <v>9.25807</v>
      </c>
      <c r="H5" s="12">
        <v>5.91031</v>
      </c>
      <c r="I5" s="12">
        <v>0.13598299999999999</v>
      </c>
      <c r="J5" s="12">
        <v>5.5312599999999996</v>
      </c>
      <c r="K5" s="12">
        <v>6.3238000000000003</v>
      </c>
      <c r="L5" s="12">
        <v>2.0450599999999999</v>
      </c>
      <c r="M5" s="12">
        <v>0.57019900000000001</v>
      </c>
      <c r="N5" s="12">
        <v>45.059600000000003</v>
      </c>
      <c r="O5" s="12">
        <v>100.968</v>
      </c>
      <c r="P5" s="12">
        <v>51.148299999999999</v>
      </c>
      <c r="Q5" s="12">
        <v>0.65007800000000004</v>
      </c>
      <c r="R5" s="12">
        <v>17.492999999999999</v>
      </c>
      <c r="S5" s="12">
        <v>2.18607</v>
      </c>
      <c r="T5" s="12">
        <v>7.6036000000000001</v>
      </c>
      <c r="U5" s="12">
        <v>0.17558699999999999</v>
      </c>
      <c r="V5" s="12">
        <v>9.1724899999999998</v>
      </c>
      <c r="W5" s="12">
        <v>8.8482800000000008</v>
      </c>
      <c r="X5" s="12">
        <v>2.7566899999999999</v>
      </c>
      <c r="Y5" s="12">
        <v>0.68685799999999997</v>
      </c>
      <c r="Z5" s="12">
        <v>0.17410400000000001</v>
      </c>
      <c r="AA5" s="12">
        <v>7.2801000000000005E-2</v>
      </c>
      <c r="AB5" s="12">
        <v>100.968</v>
      </c>
      <c r="AC5" s="12">
        <v>18.3673</v>
      </c>
      <c r="AD5" s="12">
        <v>0.382799</v>
      </c>
      <c r="AE5" s="12">
        <v>0.17555200000000001</v>
      </c>
      <c r="AF5" s="12">
        <v>1.4227999999999999E-2</v>
      </c>
      <c r="AG5" s="12">
        <v>5.8170000000000001E-3</v>
      </c>
      <c r="AH5" s="12">
        <v>7.4034500000000003</v>
      </c>
      <c r="AI5" s="12">
        <v>2.28348</v>
      </c>
      <c r="AJ5" s="12">
        <v>5.3407000000000003E-2</v>
      </c>
      <c r="AK5" s="12">
        <v>4.9103899999999996</v>
      </c>
      <c r="AL5" s="12">
        <v>3.4043800000000002</v>
      </c>
      <c r="AM5" s="12">
        <v>1.9193499999999999</v>
      </c>
      <c r="AN5" s="12">
        <v>0.314641</v>
      </c>
      <c r="AO5" s="12">
        <v>60.7652</v>
      </c>
      <c r="AP5" s="12">
        <v>100</v>
      </c>
      <c r="AQ5" s="12">
        <v>24</v>
      </c>
      <c r="AR5" s="12" t="s">
        <v>292</v>
      </c>
      <c r="AS5" s="12">
        <f t="shared" si="0"/>
        <v>58.17</v>
      </c>
      <c r="AT5" s="12">
        <f t="shared" si="1"/>
        <v>142.28</v>
      </c>
    </row>
    <row r="6" spans="1:46" x14ac:dyDescent="0.2">
      <c r="A6" s="12" t="s">
        <v>682</v>
      </c>
      <c r="B6" s="12">
        <v>24.292100000000001</v>
      </c>
      <c r="C6" s="12">
        <v>1.6249899999999999</v>
      </c>
      <c r="D6" s="12">
        <v>0.37804900000000002</v>
      </c>
      <c r="E6" s="12">
        <v>0.156662</v>
      </c>
      <c r="F6" s="12">
        <v>5.7724999999999999E-2</v>
      </c>
      <c r="G6" s="12">
        <v>9.3284000000000002</v>
      </c>
      <c r="H6" s="12">
        <v>5.5488799999999996</v>
      </c>
      <c r="I6" s="12">
        <v>0.148311</v>
      </c>
      <c r="J6" s="12">
        <v>5.3303799999999999</v>
      </c>
      <c r="K6" s="12">
        <v>6.1960499999999996</v>
      </c>
      <c r="L6" s="12">
        <v>1.91493</v>
      </c>
      <c r="M6" s="12">
        <v>0.56642000000000003</v>
      </c>
      <c r="N6" s="12">
        <v>45.224400000000003</v>
      </c>
      <c r="O6" s="12">
        <v>100.767</v>
      </c>
      <c r="P6" s="12">
        <v>51.9694</v>
      </c>
      <c r="Q6" s="12">
        <v>0.63060899999999998</v>
      </c>
      <c r="R6" s="12">
        <v>17.625900000000001</v>
      </c>
      <c r="S6" s="12">
        <v>2.19503</v>
      </c>
      <c r="T6" s="12">
        <v>7.1386200000000004</v>
      </c>
      <c r="U6" s="12">
        <v>0.19150400000000001</v>
      </c>
      <c r="V6" s="12">
        <v>8.8393700000000006</v>
      </c>
      <c r="W6" s="12">
        <v>8.6695200000000003</v>
      </c>
      <c r="X6" s="12">
        <v>2.58128</v>
      </c>
      <c r="Y6" s="12">
        <v>0.68230500000000005</v>
      </c>
      <c r="Z6" s="12">
        <v>0.17826700000000001</v>
      </c>
      <c r="AA6" s="12">
        <v>6.5485000000000002E-2</v>
      </c>
      <c r="AB6" s="12">
        <v>100.767</v>
      </c>
      <c r="AC6" s="12">
        <v>18.650400000000001</v>
      </c>
      <c r="AD6" s="12">
        <v>0.38412499999999999</v>
      </c>
      <c r="AE6" s="12">
        <v>0.170187</v>
      </c>
      <c r="AF6" s="12">
        <v>1.4559000000000001E-2</v>
      </c>
      <c r="AG6" s="12">
        <v>5.2290000000000001E-3</v>
      </c>
      <c r="AH6" s="12">
        <v>7.4549700000000003</v>
      </c>
      <c r="AI6" s="12">
        <v>2.14249</v>
      </c>
      <c r="AJ6" s="12">
        <v>5.8212E-2</v>
      </c>
      <c r="AK6" s="12">
        <v>4.7290599999999996</v>
      </c>
      <c r="AL6" s="12">
        <v>3.3334999999999999</v>
      </c>
      <c r="AM6" s="12">
        <v>1.7960799999999999</v>
      </c>
      <c r="AN6" s="12">
        <v>0.31235800000000002</v>
      </c>
      <c r="AO6" s="12">
        <v>60.948900000000002</v>
      </c>
      <c r="AP6" s="12">
        <v>100</v>
      </c>
      <c r="AQ6" s="12">
        <v>24</v>
      </c>
      <c r="AR6" s="12" t="s">
        <v>292</v>
      </c>
      <c r="AS6" s="12">
        <f t="shared" si="0"/>
        <v>52.29</v>
      </c>
      <c r="AT6" s="12">
        <f t="shared" si="1"/>
        <v>145.59</v>
      </c>
    </row>
    <row r="7" spans="1:46" x14ac:dyDescent="0.2">
      <c r="A7" s="12" t="s">
        <v>682</v>
      </c>
      <c r="B7" s="12">
        <v>23.988399999999999</v>
      </c>
      <c r="C7" s="12">
        <v>1.57731</v>
      </c>
      <c r="D7" s="12">
        <v>0.38508100000000001</v>
      </c>
      <c r="E7" s="12">
        <v>0.16043499999999999</v>
      </c>
      <c r="F7" s="12">
        <v>6.6827999999999999E-2</v>
      </c>
      <c r="G7" s="12">
        <v>9.2395300000000002</v>
      </c>
      <c r="H7" s="12">
        <v>5.8601099999999997</v>
      </c>
      <c r="I7" s="12">
        <v>0.14400499999999999</v>
      </c>
      <c r="J7" s="12">
        <v>5.4723800000000002</v>
      </c>
      <c r="K7" s="12">
        <v>6.3042999999999996</v>
      </c>
      <c r="L7" s="12">
        <v>1.8723000000000001</v>
      </c>
      <c r="M7" s="12">
        <v>0.55242199999999997</v>
      </c>
      <c r="N7" s="12">
        <v>44.996000000000002</v>
      </c>
      <c r="O7" s="12">
        <v>100.619</v>
      </c>
      <c r="P7" s="12">
        <v>51.319800000000001</v>
      </c>
      <c r="Q7" s="12">
        <v>0.64233799999999996</v>
      </c>
      <c r="R7" s="12">
        <v>17.457899999999999</v>
      </c>
      <c r="S7" s="12">
        <v>2.13063</v>
      </c>
      <c r="T7" s="12">
        <v>7.5390100000000002</v>
      </c>
      <c r="U7" s="12">
        <v>0.185945</v>
      </c>
      <c r="V7" s="12">
        <v>9.0748499999999996</v>
      </c>
      <c r="W7" s="12">
        <v>8.8209900000000001</v>
      </c>
      <c r="X7" s="12">
        <v>2.5238100000000001</v>
      </c>
      <c r="Y7" s="12">
        <v>0.66544400000000004</v>
      </c>
      <c r="Z7" s="12">
        <v>0.18256</v>
      </c>
      <c r="AA7" s="12">
        <v>7.5812000000000004E-2</v>
      </c>
      <c r="AB7" s="12">
        <v>100.619</v>
      </c>
      <c r="AC7" s="12">
        <v>18.484500000000001</v>
      </c>
      <c r="AD7" s="12">
        <v>0.37421599999999999</v>
      </c>
      <c r="AE7" s="12">
        <v>0.173985</v>
      </c>
      <c r="AF7" s="12">
        <v>1.4964E-2</v>
      </c>
      <c r="AG7" s="12">
        <v>6.0759999999999998E-3</v>
      </c>
      <c r="AH7" s="12">
        <v>7.4109100000000003</v>
      </c>
      <c r="AI7" s="12">
        <v>2.2709199999999998</v>
      </c>
      <c r="AJ7" s="12">
        <v>5.6729000000000002E-2</v>
      </c>
      <c r="AK7" s="12">
        <v>4.8727799999999997</v>
      </c>
      <c r="AL7" s="12">
        <v>3.4041199999999998</v>
      </c>
      <c r="AM7" s="12">
        <v>1.76251</v>
      </c>
      <c r="AN7" s="12">
        <v>0.305751</v>
      </c>
      <c r="AO7" s="12">
        <v>60.862499999999997</v>
      </c>
      <c r="AP7" s="12">
        <v>100</v>
      </c>
      <c r="AQ7" s="12">
        <v>24</v>
      </c>
      <c r="AR7" s="12" t="s">
        <v>292</v>
      </c>
      <c r="AS7" s="12">
        <f t="shared" si="0"/>
        <v>60.76</v>
      </c>
      <c r="AT7" s="12">
        <f t="shared" si="1"/>
        <v>149.63999999999999</v>
      </c>
    </row>
    <row r="8" spans="1:46" x14ac:dyDescent="0.2">
      <c r="A8" s="12" t="s">
        <v>681</v>
      </c>
      <c r="B8" s="12">
        <v>23.961099999999998</v>
      </c>
      <c r="C8" s="12">
        <v>1.6294500000000001</v>
      </c>
      <c r="D8" s="12">
        <v>0.377967</v>
      </c>
      <c r="E8" s="12">
        <v>0.16295399999999999</v>
      </c>
      <c r="F8" s="12">
        <v>7.1250999999999995E-2</v>
      </c>
      <c r="G8" s="12">
        <v>9.2497699999999998</v>
      </c>
      <c r="H8" s="12">
        <v>5.8595199999999998</v>
      </c>
      <c r="I8" s="12">
        <v>0.13709199999999999</v>
      </c>
      <c r="J8" s="12">
        <v>5.4619600000000004</v>
      </c>
      <c r="K8" s="12">
        <v>6.2900400000000003</v>
      </c>
      <c r="L8" s="12">
        <v>1.85568</v>
      </c>
      <c r="M8" s="12">
        <v>0.55559000000000003</v>
      </c>
      <c r="N8" s="12">
        <v>44.968600000000002</v>
      </c>
      <c r="O8" s="12">
        <v>100.581</v>
      </c>
      <c r="P8" s="12">
        <v>51.261400000000002</v>
      </c>
      <c r="Q8" s="12">
        <v>0.630471</v>
      </c>
      <c r="R8" s="12">
        <v>17.4773</v>
      </c>
      <c r="S8" s="12">
        <v>2.2010700000000001</v>
      </c>
      <c r="T8" s="12">
        <v>7.5382600000000002</v>
      </c>
      <c r="U8" s="12">
        <v>0.17701800000000001</v>
      </c>
      <c r="V8" s="12">
        <v>9.0575700000000001</v>
      </c>
      <c r="W8" s="12">
        <v>8.8010300000000008</v>
      </c>
      <c r="X8" s="12">
        <v>2.5014099999999999</v>
      </c>
      <c r="Y8" s="12">
        <v>0.66925999999999997</v>
      </c>
      <c r="Z8" s="12">
        <v>0.18542700000000001</v>
      </c>
      <c r="AA8" s="12">
        <v>8.0829999999999999E-2</v>
      </c>
      <c r="AB8" s="12">
        <v>100.581</v>
      </c>
      <c r="AC8" s="12">
        <v>18.4771</v>
      </c>
      <c r="AD8" s="12">
        <v>0.38687300000000002</v>
      </c>
      <c r="AE8" s="12">
        <v>0.17089699999999999</v>
      </c>
      <c r="AF8" s="12">
        <v>1.521E-2</v>
      </c>
      <c r="AG8" s="12">
        <v>6.483E-3</v>
      </c>
      <c r="AH8" s="12">
        <v>7.4246100000000004</v>
      </c>
      <c r="AI8" s="12">
        <v>2.27237</v>
      </c>
      <c r="AJ8" s="12">
        <v>5.4045000000000003E-2</v>
      </c>
      <c r="AK8" s="12">
        <v>4.8670999999999998</v>
      </c>
      <c r="AL8" s="12">
        <v>3.39893</v>
      </c>
      <c r="AM8" s="12">
        <v>1.7481599999999999</v>
      </c>
      <c r="AN8" s="12">
        <v>0.30773200000000001</v>
      </c>
      <c r="AO8" s="12">
        <v>60.8705</v>
      </c>
      <c r="AP8" s="12">
        <v>100</v>
      </c>
      <c r="AQ8" s="12">
        <v>24</v>
      </c>
      <c r="AR8" s="12" t="s">
        <v>292</v>
      </c>
      <c r="AS8" s="12">
        <f t="shared" si="0"/>
        <v>64.83</v>
      </c>
      <c r="AT8" s="12">
        <f t="shared" si="1"/>
        <v>152.1</v>
      </c>
    </row>
    <row r="9" spans="1:46" x14ac:dyDescent="0.2">
      <c r="A9" s="12" t="s">
        <v>681</v>
      </c>
      <c r="B9" s="12">
        <v>23.9069</v>
      </c>
      <c r="C9" s="12">
        <v>1.63395</v>
      </c>
      <c r="D9" s="12">
        <v>0.37482199999999999</v>
      </c>
      <c r="E9" s="12">
        <v>0.16362099999999999</v>
      </c>
      <c r="F9" s="12">
        <v>6.8634000000000001E-2</v>
      </c>
      <c r="G9" s="12">
        <v>9.2312600000000007</v>
      </c>
      <c r="H9" s="12">
        <v>5.85365</v>
      </c>
      <c r="I9" s="12">
        <v>0.13583899999999999</v>
      </c>
      <c r="J9" s="12">
        <v>5.4882999999999997</v>
      </c>
      <c r="K9" s="12">
        <v>6.2933899999999996</v>
      </c>
      <c r="L9" s="12">
        <v>1.8544</v>
      </c>
      <c r="M9" s="12">
        <v>0.55398400000000003</v>
      </c>
      <c r="N9" s="12">
        <v>44.905500000000004</v>
      </c>
      <c r="O9" s="12">
        <v>100.464</v>
      </c>
      <c r="P9" s="12">
        <v>51.145400000000002</v>
      </c>
      <c r="Q9" s="12">
        <v>0.62522500000000003</v>
      </c>
      <c r="R9" s="12">
        <v>17.442299999999999</v>
      </c>
      <c r="S9" s="12">
        <v>2.2071399999999999</v>
      </c>
      <c r="T9" s="12">
        <v>7.53071</v>
      </c>
      <c r="U9" s="12">
        <v>0.175401</v>
      </c>
      <c r="V9" s="12">
        <v>9.1012500000000003</v>
      </c>
      <c r="W9" s="12">
        <v>8.8057200000000009</v>
      </c>
      <c r="X9" s="12">
        <v>2.4996900000000002</v>
      </c>
      <c r="Y9" s="12">
        <v>0.66732499999999995</v>
      </c>
      <c r="Z9" s="12">
        <v>0.18618599999999999</v>
      </c>
      <c r="AA9" s="12">
        <v>7.7861E-2</v>
      </c>
      <c r="AB9" s="12">
        <v>100.464</v>
      </c>
      <c r="AC9" s="12">
        <v>18.457899999999999</v>
      </c>
      <c r="AD9" s="12">
        <v>0.38841599999999998</v>
      </c>
      <c r="AE9" s="12">
        <v>0.169683</v>
      </c>
      <c r="AF9" s="12">
        <v>1.5291000000000001E-2</v>
      </c>
      <c r="AG9" s="12">
        <v>6.2529999999999999E-3</v>
      </c>
      <c r="AH9" s="12">
        <v>7.4188299999999998</v>
      </c>
      <c r="AI9" s="12">
        <v>2.2728799999999998</v>
      </c>
      <c r="AJ9" s="12">
        <v>5.3616999999999998E-2</v>
      </c>
      <c r="AK9" s="12">
        <v>4.8965500000000004</v>
      </c>
      <c r="AL9" s="12">
        <v>3.4049100000000001</v>
      </c>
      <c r="AM9" s="12">
        <v>1.74909</v>
      </c>
      <c r="AN9" s="12">
        <v>0.30721799999999999</v>
      </c>
      <c r="AO9" s="12">
        <v>60.859400000000001</v>
      </c>
      <c r="AP9" s="12">
        <v>100</v>
      </c>
      <c r="AQ9" s="12">
        <v>24</v>
      </c>
      <c r="AR9" s="12" t="s">
        <v>292</v>
      </c>
      <c r="AS9" s="12">
        <f t="shared" si="0"/>
        <v>62.53</v>
      </c>
      <c r="AT9" s="12">
        <f t="shared" si="1"/>
        <v>152.91</v>
      </c>
    </row>
    <row r="10" spans="1:46" x14ac:dyDescent="0.2">
      <c r="A10" s="12" t="s">
        <v>681</v>
      </c>
      <c r="B10" s="12">
        <v>23.9009</v>
      </c>
      <c r="C10" s="12">
        <v>1.5954699999999999</v>
      </c>
      <c r="D10" s="12">
        <v>0.40843099999999999</v>
      </c>
      <c r="E10" s="12">
        <v>0.16830600000000001</v>
      </c>
      <c r="F10" s="12">
        <v>6.6573999999999994E-2</v>
      </c>
      <c r="G10" s="12">
        <v>9.2249999999999996</v>
      </c>
      <c r="H10" s="12">
        <v>5.9044800000000004</v>
      </c>
      <c r="I10" s="12">
        <v>0.15065899999999999</v>
      </c>
      <c r="J10" s="12">
        <v>5.4674399999999999</v>
      </c>
      <c r="K10" s="12">
        <v>6.3049099999999996</v>
      </c>
      <c r="L10" s="12">
        <v>1.8610599999999999</v>
      </c>
      <c r="M10" s="12">
        <v>0.55502099999999999</v>
      </c>
      <c r="N10" s="12">
        <v>44.9146</v>
      </c>
      <c r="O10" s="12">
        <v>100.523</v>
      </c>
      <c r="P10" s="12">
        <v>51.1325</v>
      </c>
      <c r="Q10" s="12">
        <v>0.68128699999999998</v>
      </c>
      <c r="R10" s="12">
        <v>17.430499999999999</v>
      </c>
      <c r="S10" s="12">
        <v>2.15517</v>
      </c>
      <c r="T10" s="12">
        <v>7.5960999999999999</v>
      </c>
      <c r="U10" s="12">
        <v>0.19453599999999999</v>
      </c>
      <c r="V10" s="12">
        <v>9.0666499999999992</v>
      </c>
      <c r="W10" s="12">
        <v>8.8218399999999999</v>
      </c>
      <c r="X10" s="12">
        <v>2.5086599999999999</v>
      </c>
      <c r="Y10" s="12">
        <v>0.66857500000000003</v>
      </c>
      <c r="Z10" s="12">
        <v>0.19151699999999999</v>
      </c>
      <c r="AA10" s="12">
        <v>7.5523999999999994E-2</v>
      </c>
      <c r="AB10" s="12">
        <v>100.523</v>
      </c>
      <c r="AC10" s="12">
        <v>18.447900000000001</v>
      </c>
      <c r="AD10" s="12">
        <v>0.37915900000000002</v>
      </c>
      <c r="AE10" s="12">
        <v>0.18484400000000001</v>
      </c>
      <c r="AF10" s="12">
        <v>1.5723999999999998E-2</v>
      </c>
      <c r="AG10" s="12">
        <v>6.0629999999999998E-3</v>
      </c>
      <c r="AH10" s="12">
        <v>7.4116400000000002</v>
      </c>
      <c r="AI10" s="12">
        <v>2.2919499999999999</v>
      </c>
      <c r="AJ10" s="12">
        <v>5.9449000000000002E-2</v>
      </c>
      <c r="AK10" s="12">
        <v>4.8765200000000002</v>
      </c>
      <c r="AL10" s="12">
        <v>3.4101499999999998</v>
      </c>
      <c r="AM10" s="12">
        <v>1.7548600000000001</v>
      </c>
      <c r="AN10" s="12">
        <v>0.30770399999999998</v>
      </c>
      <c r="AO10" s="12">
        <v>60.854100000000003</v>
      </c>
      <c r="AP10" s="12">
        <v>100</v>
      </c>
      <c r="AQ10" s="12">
        <v>24</v>
      </c>
      <c r="AR10" s="12" t="s">
        <v>292</v>
      </c>
      <c r="AS10" s="12">
        <f t="shared" si="0"/>
        <v>60.629999999999995</v>
      </c>
      <c r="AT10" s="12">
        <f t="shared" si="1"/>
        <v>157.23999999999998</v>
      </c>
    </row>
    <row r="11" spans="1:46" x14ac:dyDescent="0.2">
      <c r="A11" s="12" t="s">
        <v>680</v>
      </c>
      <c r="B11" s="12">
        <v>24.097999999999999</v>
      </c>
      <c r="C11" s="12">
        <v>1.59276</v>
      </c>
      <c r="D11" s="12">
        <v>0.40887200000000001</v>
      </c>
      <c r="E11" s="12">
        <v>0.170046</v>
      </c>
      <c r="F11" s="12">
        <v>7.2610999999999995E-2</v>
      </c>
      <c r="G11" s="12">
        <v>9.3361800000000006</v>
      </c>
      <c r="H11" s="12">
        <v>5.7109500000000004</v>
      </c>
      <c r="I11" s="12">
        <v>0.13113</v>
      </c>
      <c r="J11" s="12">
        <v>5.4354699999999996</v>
      </c>
      <c r="K11" s="12">
        <v>6.2683200000000001</v>
      </c>
      <c r="L11" s="12">
        <v>1.8992</v>
      </c>
      <c r="M11" s="12">
        <v>0.56267800000000001</v>
      </c>
      <c r="N11" s="12">
        <v>45.156599999999997</v>
      </c>
      <c r="O11" s="12">
        <v>100.843</v>
      </c>
      <c r="P11" s="12">
        <v>51.554299999999998</v>
      </c>
      <c r="Q11" s="12">
        <v>0.68202200000000002</v>
      </c>
      <c r="R11" s="12">
        <v>17.640499999999999</v>
      </c>
      <c r="S11" s="12">
        <v>2.1515</v>
      </c>
      <c r="T11" s="12">
        <v>7.3471200000000003</v>
      </c>
      <c r="U11" s="12">
        <v>0.16932</v>
      </c>
      <c r="V11" s="12">
        <v>9.0136400000000005</v>
      </c>
      <c r="W11" s="12">
        <v>8.7706499999999998</v>
      </c>
      <c r="X11" s="12">
        <v>2.5600800000000001</v>
      </c>
      <c r="Y11" s="12">
        <v>0.67779800000000001</v>
      </c>
      <c r="Z11" s="12">
        <v>0.193496</v>
      </c>
      <c r="AA11" s="12">
        <v>8.2372000000000001E-2</v>
      </c>
      <c r="AB11" s="12">
        <v>100.843</v>
      </c>
      <c r="AC11" s="12">
        <v>18.511399999999998</v>
      </c>
      <c r="AD11" s="12">
        <v>0.37671100000000002</v>
      </c>
      <c r="AE11" s="12">
        <v>0.18416199999999999</v>
      </c>
      <c r="AF11" s="12">
        <v>1.5810999999999999E-2</v>
      </c>
      <c r="AG11" s="12">
        <v>6.581E-3</v>
      </c>
      <c r="AH11" s="12">
        <v>7.46523</v>
      </c>
      <c r="AI11" s="12">
        <v>2.2062599999999999</v>
      </c>
      <c r="AJ11" s="12">
        <v>5.1497000000000001E-2</v>
      </c>
      <c r="AK11" s="12">
        <v>4.8249199999999997</v>
      </c>
      <c r="AL11" s="12">
        <v>3.3742100000000002</v>
      </c>
      <c r="AM11" s="12">
        <v>1.7823</v>
      </c>
      <c r="AN11" s="12">
        <v>0.31046299999999999</v>
      </c>
      <c r="AO11" s="12">
        <v>60.890500000000003</v>
      </c>
      <c r="AP11" s="12">
        <v>100</v>
      </c>
      <c r="AQ11" s="12">
        <v>24</v>
      </c>
      <c r="AR11" s="12" t="s">
        <v>292</v>
      </c>
      <c r="AS11" s="12">
        <f t="shared" si="0"/>
        <v>65.81</v>
      </c>
      <c r="AT11" s="12">
        <f t="shared" si="1"/>
        <v>158.10999999999999</v>
      </c>
    </row>
    <row r="12" spans="1:46" x14ac:dyDescent="0.2">
      <c r="A12" s="12" t="s">
        <v>680</v>
      </c>
      <c r="B12" s="12">
        <v>24.074999999999999</v>
      </c>
      <c r="C12" s="12">
        <v>1.62171</v>
      </c>
      <c r="D12" s="12">
        <v>0.371726</v>
      </c>
      <c r="E12" s="12">
        <v>0.16695599999999999</v>
      </c>
      <c r="F12" s="12">
        <v>5.9998000000000003E-2</v>
      </c>
      <c r="G12" s="12">
        <v>9.3078099999999999</v>
      </c>
      <c r="H12" s="12">
        <v>5.6641899999999996</v>
      </c>
      <c r="I12" s="12">
        <v>0.136684</v>
      </c>
      <c r="J12" s="12">
        <v>5.3867399999999996</v>
      </c>
      <c r="K12" s="12">
        <v>6.2337300000000004</v>
      </c>
      <c r="L12" s="12">
        <v>1.8820699999999999</v>
      </c>
      <c r="M12" s="12">
        <v>0.56554800000000005</v>
      </c>
      <c r="N12" s="12">
        <v>45.025300000000001</v>
      </c>
      <c r="O12" s="12">
        <v>100.498</v>
      </c>
      <c r="P12" s="12">
        <v>51.505099999999999</v>
      </c>
      <c r="Q12" s="12">
        <v>0.62006099999999997</v>
      </c>
      <c r="R12" s="12">
        <v>17.5869</v>
      </c>
      <c r="S12" s="12">
        <v>2.1906099999999999</v>
      </c>
      <c r="T12" s="12">
        <v>7.2869700000000002</v>
      </c>
      <c r="U12" s="12">
        <v>0.17649200000000001</v>
      </c>
      <c r="V12" s="12">
        <v>8.9328400000000006</v>
      </c>
      <c r="W12" s="12">
        <v>8.7222399999999993</v>
      </c>
      <c r="X12" s="12">
        <v>2.5369899999999999</v>
      </c>
      <c r="Y12" s="12">
        <v>0.68125500000000005</v>
      </c>
      <c r="Z12" s="12">
        <v>0.18998100000000001</v>
      </c>
      <c r="AA12" s="12">
        <v>6.8064E-2</v>
      </c>
      <c r="AB12" s="12">
        <v>100.498</v>
      </c>
      <c r="AC12" s="12">
        <v>18.5533</v>
      </c>
      <c r="AD12" s="12">
        <v>0.384793</v>
      </c>
      <c r="AE12" s="12">
        <v>0.16797000000000001</v>
      </c>
      <c r="AF12" s="12">
        <v>1.5573999999999999E-2</v>
      </c>
      <c r="AG12" s="12">
        <v>5.4559999999999999E-3</v>
      </c>
      <c r="AH12" s="12">
        <v>7.4665100000000004</v>
      </c>
      <c r="AI12" s="12">
        <v>2.1952400000000001</v>
      </c>
      <c r="AJ12" s="12">
        <v>5.3851000000000003E-2</v>
      </c>
      <c r="AK12" s="12">
        <v>4.7970600000000001</v>
      </c>
      <c r="AL12" s="12">
        <v>3.36639</v>
      </c>
      <c r="AM12" s="12">
        <v>1.7719100000000001</v>
      </c>
      <c r="AN12" s="12">
        <v>0.31304999999999999</v>
      </c>
      <c r="AO12" s="12">
        <v>60.908900000000003</v>
      </c>
      <c r="AP12" s="12">
        <v>100</v>
      </c>
      <c r="AQ12" s="12">
        <v>24</v>
      </c>
      <c r="AR12" s="12" t="s">
        <v>292</v>
      </c>
      <c r="AS12" s="12">
        <f t="shared" si="0"/>
        <v>54.56</v>
      </c>
      <c r="AT12" s="12">
        <f t="shared" si="1"/>
        <v>155.73999999999998</v>
      </c>
    </row>
    <row r="13" spans="1:46" x14ac:dyDescent="0.2">
      <c r="A13" s="12" t="s">
        <v>680</v>
      </c>
      <c r="B13" s="12">
        <v>24.1006</v>
      </c>
      <c r="C13" s="12">
        <v>1.5966899999999999</v>
      </c>
      <c r="D13" s="12">
        <v>0.363313</v>
      </c>
      <c r="E13" s="12">
        <v>0.160638</v>
      </c>
      <c r="F13" s="12">
        <v>6.7005999999999996E-2</v>
      </c>
      <c r="G13" s="12">
        <v>9.3038699999999999</v>
      </c>
      <c r="H13" s="12">
        <v>5.6973799999999999</v>
      </c>
      <c r="I13" s="12">
        <v>0.14801700000000001</v>
      </c>
      <c r="J13" s="12">
        <v>5.3841599999999996</v>
      </c>
      <c r="K13" s="12">
        <v>6.2552599999999998</v>
      </c>
      <c r="L13" s="12">
        <v>1.91134</v>
      </c>
      <c r="M13" s="12">
        <v>0.56928299999999998</v>
      </c>
      <c r="N13" s="12">
        <v>45.067300000000003</v>
      </c>
      <c r="O13" s="12">
        <v>100.625</v>
      </c>
      <c r="P13" s="12">
        <v>51.559800000000003</v>
      </c>
      <c r="Q13" s="12">
        <v>0.60602699999999998</v>
      </c>
      <c r="R13" s="12">
        <v>17.579499999999999</v>
      </c>
      <c r="S13" s="12">
        <v>2.1568100000000001</v>
      </c>
      <c r="T13" s="12">
        <v>7.3296700000000001</v>
      </c>
      <c r="U13" s="12">
        <v>0.19112399999999999</v>
      </c>
      <c r="V13" s="12">
        <v>8.9285499999999995</v>
      </c>
      <c r="W13" s="12">
        <v>8.7523700000000009</v>
      </c>
      <c r="X13" s="12">
        <v>2.5764499999999999</v>
      </c>
      <c r="Y13" s="12">
        <v>0.68575399999999997</v>
      </c>
      <c r="Z13" s="12">
        <v>0.18279100000000001</v>
      </c>
      <c r="AA13" s="12">
        <v>7.6013999999999998E-2</v>
      </c>
      <c r="AB13" s="12">
        <v>100.625</v>
      </c>
      <c r="AC13" s="12">
        <v>18.550799999999999</v>
      </c>
      <c r="AD13" s="12">
        <v>0.37840299999999999</v>
      </c>
      <c r="AE13" s="12">
        <v>0.16397200000000001</v>
      </c>
      <c r="AF13" s="12">
        <v>1.4966E-2</v>
      </c>
      <c r="AG13" s="12">
        <v>6.0860000000000003E-3</v>
      </c>
      <c r="AH13" s="12">
        <v>7.4543999999999997</v>
      </c>
      <c r="AI13" s="12">
        <v>2.20546</v>
      </c>
      <c r="AJ13" s="12">
        <v>5.8244999999999998E-2</v>
      </c>
      <c r="AK13" s="12">
        <v>4.7890100000000002</v>
      </c>
      <c r="AL13" s="12">
        <v>3.3739699999999999</v>
      </c>
      <c r="AM13" s="12">
        <v>1.79731</v>
      </c>
      <c r="AN13" s="12">
        <v>0.31474099999999999</v>
      </c>
      <c r="AO13" s="12">
        <v>60.892699999999998</v>
      </c>
      <c r="AP13" s="12">
        <v>100</v>
      </c>
      <c r="AQ13" s="12">
        <v>24</v>
      </c>
      <c r="AR13" s="12" t="s">
        <v>292</v>
      </c>
      <c r="AS13" s="12">
        <f t="shared" si="0"/>
        <v>60.86</v>
      </c>
      <c r="AT13" s="12">
        <f t="shared" si="1"/>
        <v>149.66</v>
      </c>
    </row>
    <row r="14" spans="1:46" x14ac:dyDescent="0.2">
      <c r="A14" s="12" t="s">
        <v>679</v>
      </c>
      <c r="B14" s="12">
        <v>23.8474</v>
      </c>
      <c r="C14" s="12">
        <v>1.7002900000000001</v>
      </c>
      <c r="D14" s="12">
        <v>0.39720100000000003</v>
      </c>
      <c r="E14" s="12">
        <v>0.15590300000000001</v>
      </c>
      <c r="F14" s="12">
        <v>6.9991999999999999E-2</v>
      </c>
      <c r="G14" s="12">
        <v>9.2573399999999992</v>
      </c>
      <c r="H14" s="12">
        <v>5.8772599999999997</v>
      </c>
      <c r="I14" s="12">
        <v>0.138044</v>
      </c>
      <c r="J14" s="12">
        <v>5.4425999999999997</v>
      </c>
      <c r="K14" s="12">
        <v>6.2934099999999997</v>
      </c>
      <c r="L14" s="12">
        <v>1.83446</v>
      </c>
      <c r="M14" s="12">
        <v>0.54504799999999998</v>
      </c>
      <c r="N14" s="12">
        <v>44.866799999999998</v>
      </c>
      <c r="O14" s="12">
        <v>100.426</v>
      </c>
      <c r="P14" s="12">
        <v>51.0182</v>
      </c>
      <c r="Q14" s="12">
        <v>0.66255500000000001</v>
      </c>
      <c r="R14" s="12">
        <v>17.491599999999998</v>
      </c>
      <c r="S14" s="12">
        <v>2.2967599999999999</v>
      </c>
      <c r="T14" s="12">
        <v>7.5610799999999996</v>
      </c>
      <c r="U14" s="12">
        <v>0.17824799999999999</v>
      </c>
      <c r="V14" s="12">
        <v>9.0254600000000007</v>
      </c>
      <c r="W14" s="12">
        <v>8.8057400000000001</v>
      </c>
      <c r="X14" s="12">
        <v>2.47282</v>
      </c>
      <c r="Y14" s="12">
        <v>0.65656099999999995</v>
      </c>
      <c r="Z14" s="12">
        <v>0.17740400000000001</v>
      </c>
      <c r="AA14" s="12">
        <v>7.9402E-2</v>
      </c>
      <c r="AB14" s="12">
        <v>100.426</v>
      </c>
      <c r="AC14" s="12">
        <v>18.4316</v>
      </c>
      <c r="AD14" s="12">
        <v>0.40461799999999998</v>
      </c>
      <c r="AE14" s="12">
        <v>0.180006</v>
      </c>
      <c r="AF14" s="12">
        <v>1.4585000000000001E-2</v>
      </c>
      <c r="AG14" s="12">
        <v>6.3829999999999998E-3</v>
      </c>
      <c r="AH14" s="12">
        <v>7.4477200000000003</v>
      </c>
      <c r="AI14" s="12">
        <v>2.2844699999999998</v>
      </c>
      <c r="AJ14" s="12">
        <v>5.4545000000000003E-2</v>
      </c>
      <c r="AK14" s="12">
        <v>4.8609600000000004</v>
      </c>
      <c r="AL14" s="12">
        <v>3.40855</v>
      </c>
      <c r="AM14" s="12">
        <v>1.7321299999999999</v>
      </c>
      <c r="AN14" s="12">
        <v>0.30258499999999999</v>
      </c>
      <c r="AO14" s="12">
        <v>60.871899999999997</v>
      </c>
      <c r="AP14" s="12">
        <v>100</v>
      </c>
      <c r="AQ14" s="12">
        <v>24</v>
      </c>
      <c r="AR14" s="12" t="s">
        <v>292</v>
      </c>
      <c r="AS14" s="12">
        <f t="shared" si="0"/>
        <v>63.83</v>
      </c>
      <c r="AT14" s="12">
        <f t="shared" si="1"/>
        <v>145.85</v>
      </c>
    </row>
    <row r="15" spans="1:46" x14ac:dyDescent="0.2">
      <c r="A15" s="12" t="s">
        <v>679</v>
      </c>
      <c r="B15" s="12">
        <v>23.813400000000001</v>
      </c>
      <c r="C15" s="12">
        <v>1.65164</v>
      </c>
      <c r="D15" s="12">
        <v>0.37939800000000001</v>
      </c>
      <c r="E15" s="12">
        <v>0.169154</v>
      </c>
      <c r="F15" s="12">
        <v>6.9790000000000005E-2</v>
      </c>
      <c r="G15" s="12">
        <v>9.2306600000000003</v>
      </c>
      <c r="H15" s="12">
        <v>5.8269500000000001</v>
      </c>
      <c r="I15" s="12">
        <v>0.12779499999999999</v>
      </c>
      <c r="J15" s="12">
        <v>5.4388899999999998</v>
      </c>
      <c r="K15" s="12">
        <v>6.31196</v>
      </c>
      <c r="L15" s="12">
        <v>1.8435699999999999</v>
      </c>
      <c r="M15" s="12">
        <v>0.54769100000000004</v>
      </c>
      <c r="N15" s="12">
        <v>44.7684</v>
      </c>
      <c r="O15" s="12">
        <v>100.179</v>
      </c>
      <c r="P15" s="12">
        <v>50.945300000000003</v>
      </c>
      <c r="Q15" s="12">
        <v>0.632857</v>
      </c>
      <c r="R15" s="12">
        <v>17.441199999999998</v>
      </c>
      <c r="S15" s="12">
        <v>2.2310400000000001</v>
      </c>
      <c r="T15" s="12">
        <v>7.4963499999999996</v>
      </c>
      <c r="U15" s="12">
        <v>0.16501399999999999</v>
      </c>
      <c r="V15" s="12">
        <v>9.0193200000000004</v>
      </c>
      <c r="W15" s="12">
        <v>8.8317099999999993</v>
      </c>
      <c r="X15" s="12">
        <v>2.48509</v>
      </c>
      <c r="Y15" s="12">
        <v>0.659744</v>
      </c>
      <c r="Z15" s="12">
        <v>0.19248199999999999</v>
      </c>
      <c r="AA15" s="12">
        <v>7.9172999999999993E-2</v>
      </c>
      <c r="AB15" s="12">
        <v>100.179</v>
      </c>
      <c r="AC15" s="12">
        <v>18.4434</v>
      </c>
      <c r="AD15" s="12">
        <v>0.39385399999999998</v>
      </c>
      <c r="AE15" s="12">
        <v>0.172293</v>
      </c>
      <c r="AF15" s="12">
        <v>1.5857E-2</v>
      </c>
      <c r="AG15" s="12">
        <v>6.378E-3</v>
      </c>
      <c r="AH15" s="12">
        <v>7.44163</v>
      </c>
      <c r="AI15" s="12">
        <v>2.2696100000000001</v>
      </c>
      <c r="AJ15" s="12">
        <v>5.0599999999999999E-2</v>
      </c>
      <c r="AK15" s="12">
        <v>4.8677000000000001</v>
      </c>
      <c r="AL15" s="12">
        <v>3.4256700000000002</v>
      </c>
      <c r="AM15" s="12">
        <v>1.7443299999999999</v>
      </c>
      <c r="AN15" s="12">
        <v>0.30468099999999998</v>
      </c>
      <c r="AO15" s="12">
        <v>60.863999999999997</v>
      </c>
      <c r="AP15" s="12">
        <v>100</v>
      </c>
      <c r="AQ15" s="12">
        <v>24</v>
      </c>
      <c r="AR15" s="12" t="s">
        <v>292</v>
      </c>
      <c r="AS15" s="12">
        <f t="shared" si="0"/>
        <v>63.78</v>
      </c>
      <c r="AT15" s="12">
        <f t="shared" si="1"/>
        <v>158.57</v>
      </c>
    </row>
    <row r="16" spans="1:46" x14ac:dyDescent="0.2">
      <c r="A16" s="12" t="s">
        <v>678</v>
      </c>
      <c r="B16" s="12">
        <v>24.1435</v>
      </c>
      <c r="C16" s="12">
        <v>1.5955299999999999</v>
      </c>
      <c r="D16" s="12">
        <v>0.36461100000000002</v>
      </c>
      <c r="E16" s="12">
        <v>0.166348</v>
      </c>
      <c r="F16" s="12">
        <v>6.4859E-2</v>
      </c>
      <c r="G16" s="12">
        <v>9.3260000000000005</v>
      </c>
      <c r="H16" s="12">
        <v>5.3868999999999998</v>
      </c>
      <c r="I16" s="12">
        <v>0.138687</v>
      </c>
      <c r="J16" s="12">
        <v>5.2534799999999997</v>
      </c>
      <c r="K16" s="12">
        <v>6.2234299999999996</v>
      </c>
      <c r="L16" s="12">
        <v>1.8967000000000001</v>
      </c>
      <c r="M16" s="12">
        <v>0.57708300000000001</v>
      </c>
      <c r="N16" s="12">
        <v>44.942900000000002</v>
      </c>
      <c r="O16" s="12">
        <v>100.08</v>
      </c>
      <c r="P16" s="12">
        <v>51.651499999999999</v>
      </c>
      <c r="Q16" s="12">
        <v>0.60819199999999995</v>
      </c>
      <c r="R16" s="12">
        <v>17.621300000000002</v>
      </c>
      <c r="S16" s="12">
        <v>2.15524</v>
      </c>
      <c r="T16" s="12">
        <v>6.9302299999999999</v>
      </c>
      <c r="U16" s="12">
        <v>0.17907799999999999</v>
      </c>
      <c r="V16" s="12">
        <v>8.7118500000000001</v>
      </c>
      <c r="W16" s="12">
        <v>8.7078299999999995</v>
      </c>
      <c r="X16" s="12">
        <v>2.5567099999999998</v>
      </c>
      <c r="Y16" s="12">
        <v>0.69515099999999996</v>
      </c>
      <c r="Z16" s="12">
        <v>0.18928800000000001</v>
      </c>
      <c r="AA16" s="12">
        <v>7.3578000000000005E-2</v>
      </c>
      <c r="AB16" s="12">
        <v>100.08</v>
      </c>
      <c r="AC16" s="12">
        <v>18.6553</v>
      </c>
      <c r="AD16" s="12">
        <v>0.37958199999999997</v>
      </c>
      <c r="AE16" s="12">
        <v>0.165191</v>
      </c>
      <c r="AF16" s="12">
        <v>1.5558000000000001E-2</v>
      </c>
      <c r="AG16" s="12">
        <v>5.9129999999999999E-3</v>
      </c>
      <c r="AH16" s="12">
        <v>7.5008999999999997</v>
      </c>
      <c r="AI16" s="12">
        <v>2.0933000000000002</v>
      </c>
      <c r="AJ16" s="12">
        <v>5.4783999999999999E-2</v>
      </c>
      <c r="AK16" s="12">
        <v>4.6907699999999997</v>
      </c>
      <c r="AL16" s="12">
        <v>3.36972</v>
      </c>
      <c r="AM16" s="12">
        <v>1.7904</v>
      </c>
      <c r="AN16" s="12">
        <v>0.32028099999999998</v>
      </c>
      <c r="AO16" s="12">
        <v>60.958300000000001</v>
      </c>
      <c r="AP16" s="12">
        <v>100</v>
      </c>
      <c r="AQ16" s="12">
        <v>24</v>
      </c>
      <c r="AR16" s="12" t="s">
        <v>292</v>
      </c>
      <c r="AS16" s="12">
        <f t="shared" si="0"/>
        <v>59.129999999999995</v>
      </c>
      <c r="AT16" s="12">
        <f t="shared" si="1"/>
        <v>155.58000000000001</v>
      </c>
    </row>
    <row r="17" spans="1:47" x14ac:dyDescent="0.2">
      <c r="A17" s="12" t="s">
        <v>678</v>
      </c>
      <c r="B17" s="12">
        <v>24.113299999999999</v>
      </c>
      <c r="C17" s="12">
        <v>1.61483</v>
      </c>
      <c r="D17" s="12">
        <v>0.38068099999999999</v>
      </c>
      <c r="E17" s="12">
        <v>0.15873999999999999</v>
      </c>
      <c r="F17" s="12">
        <v>6.0442000000000003E-2</v>
      </c>
      <c r="G17" s="12">
        <v>9.3284300000000009</v>
      </c>
      <c r="H17" s="12">
        <v>5.4803699999999997</v>
      </c>
      <c r="I17" s="12">
        <v>0.13497400000000001</v>
      </c>
      <c r="J17" s="12">
        <v>5.2651899999999996</v>
      </c>
      <c r="K17" s="12">
        <v>6.2230299999999996</v>
      </c>
      <c r="L17" s="12">
        <v>1.9240699999999999</v>
      </c>
      <c r="M17" s="12">
        <v>0.566326</v>
      </c>
      <c r="N17" s="12">
        <v>44.967100000000002</v>
      </c>
      <c r="O17" s="12">
        <v>100.218</v>
      </c>
      <c r="P17" s="12">
        <v>51.5871</v>
      </c>
      <c r="Q17" s="12">
        <v>0.63499899999999998</v>
      </c>
      <c r="R17" s="12">
        <v>17.625900000000001</v>
      </c>
      <c r="S17" s="12">
        <v>2.1813199999999999</v>
      </c>
      <c r="T17" s="12">
        <v>7.0504800000000003</v>
      </c>
      <c r="U17" s="12">
        <v>0.17428299999999999</v>
      </c>
      <c r="V17" s="12">
        <v>8.7312700000000003</v>
      </c>
      <c r="W17" s="12">
        <v>8.7072699999999994</v>
      </c>
      <c r="X17" s="12">
        <v>2.5935999999999999</v>
      </c>
      <c r="Y17" s="12">
        <v>0.68219200000000002</v>
      </c>
      <c r="Z17" s="12">
        <v>0.18063199999999999</v>
      </c>
      <c r="AA17" s="12">
        <v>6.8568000000000004E-2</v>
      </c>
      <c r="AB17" s="12">
        <v>100.218</v>
      </c>
      <c r="AC17" s="12">
        <v>18.6158</v>
      </c>
      <c r="AD17" s="12">
        <v>0.38384000000000001</v>
      </c>
      <c r="AE17" s="12">
        <v>0.172321</v>
      </c>
      <c r="AF17" s="12">
        <v>1.4833000000000001E-2</v>
      </c>
      <c r="AG17" s="12">
        <v>5.5059999999999996E-3</v>
      </c>
      <c r="AH17" s="12">
        <v>7.4963100000000003</v>
      </c>
      <c r="AI17" s="12">
        <v>2.1277599999999999</v>
      </c>
      <c r="AJ17" s="12">
        <v>5.3270999999999999E-2</v>
      </c>
      <c r="AK17" s="12">
        <v>4.69712</v>
      </c>
      <c r="AL17" s="12">
        <v>3.3665699999999998</v>
      </c>
      <c r="AM17" s="12">
        <v>1.8146599999999999</v>
      </c>
      <c r="AN17" s="12">
        <v>0.31403700000000001</v>
      </c>
      <c r="AO17" s="12">
        <v>60.938000000000002</v>
      </c>
      <c r="AP17" s="12">
        <v>100</v>
      </c>
      <c r="AQ17" s="12">
        <v>24</v>
      </c>
      <c r="AR17" s="12" t="s">
        <v>292</v>
      </c>
      <c r="AS17" s="12">
        <f t="shared" si="0"/>
        <v>55.059999999999995</v>
      </c>
      <c r="AT17" s="12">
        <f t="shared" si="1"/>
        <v>148.33000000000001</v>
      </c>
    </row>
    <row r="18" spans="1:47" x14ac:dyDescent="0.2">
      <c r="A18" s="12" t="s">
        <v>677</v>
      </c>
      <c r="B18" s="12">
        <v>23.638100000000001</v>
      </c>
      <c r="C18" s="12">
        <v>1.65032</v>
      </c>
      <c r="D18" s="12">
        <v>0.38173200000000002</v>
      </c>
      <c r="E18" s="12">
        <v>0.16220499999999999</v>
      </c>
      <c r="F18" s="12">
        <v>7.2569999999999996E-2</v>
      </c>
      <c r="G18" s="12">
        <v>9.1464300000000005</v>
      </c>
      <c r="H18" s="12">
        <v>5.91242</v>
      </c>
      <c r="I18" s="12">
        <v>0.14366599999999999</v>
      </c>
      <c r="J18" s="12">
        <v>5.4984099999999998</v>
      </c>
      <c r="K18" s="12">
        <v>6.31304</v>
      </c>
      <c r="L18" s="12">
        <v>1.81307</v>
      </c>
      <c r="M18" s="12">
        <v>0.53566599999999998</v>
      </c>
      <c r="N18" s="12">
        <v>44.549900000000001</v>
      </c>
      <c r="O18" s="12">
        <v>99.817499999999995</v>
      </c>
      <c r="P18" s="12">
        <v>50.570300000000003</v>
      </c>
      <c r="Q18" s="12">
        <v>0.63675199999999998</v>
      </c>
      <c r="R18" s="12">
        <v>17.282</v>
      </c>
      <c r="S18" s="12">
        <v>2.22925</v>
      </c>
      <c r="T18" s="12">
        <v>7.6063200000000002</v>
      </c>
      <c r="U18" s="12">
        <v>0.18550700000000001</v>
      </c>
      <c r="V18" s="12">
        <v>9.1180199999999996</v>
      </c>
      <c r="W18" s="12">
        <v>8.8332099999999993</v>
      </c>
      <c r="X18" s="12">
        <v>2.4439700000000002</v>
      </c>
      <c r="Y18" s="12">
        <v>0.64525900000000003</v>
      </c>
      <c r="Z18" s="12">
        <v>0.18457499999999999</v>
      </c>
      <c r="AA18" s="12">
        <v>8.2325999999999996E-2</v>
      </c>
      <c r="AB18" s="12">
        <v>99.817499999999995</v>
      </c>
      <c r="AC18" s="12">
        <v>18.388999999999999</v>
      </c>
      <c r="AD18" s="12">
        <v>0.395287</v>
      </c>
      <c r="AE18" s="12">
        <v>0.174124</v>
      </c>
      <c r="AF18" s="12">
        <v>1.5273999999999999E-2</v>
      </c>
      <c r="AG18" s="12">
        <v>6.6610000000000003E-3</v>
      </c>
      <c r="AH18" s="12">
        <v>7.4065000000000003</v>
      </c>
      <c r="AI18" s="12">
        <v>2.3131400000000002</v>
      </c>
      <c r="AJ18" s="12">
        <v>5.7137E-2</v>
      </c>
      <c r="AK18" s="12">
        <v>4.9428400000000003</v>
      </c>
      <c r="AL18" s="12">
        <v>3.4414899999999999</v>
      </c>
      <c r="AM18" s="12">
        <v>1.7231000000000001</v>
      </c>
      <c r="AN18" s="12">
        <v>0.29931600000000003</v>
      </c>
      <c r="AO18" s="12">
        <v>60.836199999999998</v>
      </c>
      <c r="AP18" s="12">
        <v>100</v>
      </c>
      <c r="AQ18" s="12">
        <v>24</v>
      </c>
      <c r="AR18" s="12" t="s">
        <v>292</v>
      </c>
      <c r="AS18" s="12">
        <f t="shared" si="0"/>
        <v>66.61</v>
      </c>
      <c r="AT18" s="12">
        <f t="shared" si="1"/>
        <v>152.73999999999998</v>
      </c>
    </row>
    <row r="19" spans="1:47" x14ac:dyDescent="0.2">
      <c r="A19" s="12" t="s">
        <v>677</v>
      </c>
      <c r="B19" s="12">
        <v>23.8705</v>
      </c>
      <c r="C19" s="12">
        <v>1.6773400000000001</v>
      </c>
      <c r="D19" s="12">
        <v>0.38640799999999997</v>
      </c>
      <c r="E19" s="12">
        <v>0.158969</v>
      </c>
      <c r="F19" s="12">
        <v>6.6785999999999998E-2</v>
      </c>
      <c r="G19" s="12">
        <v>9.2468299999999992</v>
      </c>
      <c r="H19" s="12">
        <v>5.8825599999999998</v>
      </c>
      <c r="I19" s="12">
        <v>0.14318500000000001</v>
      </c>
      <c r="J19" s="12">
        <v>5.4076500000000003</v>
      </c>
      <c r="K19" s="12">
        <v>6.3490399999999996</v>
      </c>
      <c r="L19" s="12">
        <v>1.82592</v>
      </c>
      <c r="M19" s="12">
        <v>0.54975099999999999</v>
      </c>
      <c r="N19" s="12">
        <v>44.868699999999997</v>
      </c>
      <c r="O19" s="12">
        <v>100.434</v>
      </c>
      <c r="P19" s="12">
        <v>51.067599999999999</v>
      </c>
      <c r="Q19" s="12">
        <v>0.64455099999999999</v>
      </c>
      <c r="R19" s="12">
        <v>17.471699999999998</v>
      </c>
      <c r="S19" s="12">
        <v>2.2657500000000002</v>
      </c>
      <c r="T19" s="12">
        <v>7.5678999999999998</v>
      </c>
      <c r="U19" s="12">
        <v>0.18488599999999999</v>
      </c>
      <c r="V19" s="12">
        <v>8.9674999999999994</v>
      </c>
      <c r="W19" s="12">
        <v>8.8835800000000003</v>
      </c>
      <c r="X19" s="12">
        <v>2.4613</v>
      </c>
      <c r="Y19" s="12">
        <v>0.66222599999999998</v>
      </c>
      <c r="Z19" s="12">
        <v>0.180893</v>
      </c>
      <c r="AA19" s="12">
        <v>7.5763999999999998E-2</v>
      </c>
      <c r="AB19" s="12">
        <v>100.434</v>
      </c>
      <c r="AC19" s="12">
        <v>18.4496</v>
      </c>
      <c r="AD19" s="12">
        <v>0.39915899999999999</v>
      </c>
      <c r="AE19" s="12">
        <v>0.17511599999999999</v>
      </c>
      <c r="AF19" s="12">
        <v>1.4872E-2</v>
      </c>
      <c r="AG19" s="12">
        <v>6.0910000000000001E-3</v>
      </c>
      <c r="AH19" s="12">
        <v>7.4393200000000004</v>
      </c>
      <c r="AI19" s="12">
        <v>2.2865500000000001</v>
      </c>
      <c r="AJ19" s="12">
        <v>5.6577000000000002E-2</v>
      </c>
      <c r="AK19" s="12">
        <v>4.8297800000000004</v>
      </c>
      <c r="AL19" s="12">
        <v>3.4387099999999999</v>
      </c>
      <c r="AM19" s="12">
        <v>1.7240800000000001</v>
      </c>
      <c r="AN19" s="12">
        <v>0.30519800000000002</v>
      </c>
      <c r="AO19" s="12">
        <v>60.874899999999997</v>
      </c>
      <c r="AP19" s="12">
        <v>100</v>
      </c>
      <c r="AQ19" s="12">
        <v>24</v>
      </c>
      <c r="AR19" s="12" t="s">
        <v>292</v>
      </c>
      <c r="AS19" s="12">
        <f t="shared" si="0"/>
        <v>60.910000000000004</v>
      </c>
      <c r="AT19" s="12">
        <f t="shared" si="1"/>
        <v>148.72</v>
      </c>
    </row>
    <row r="20" spans="1:47" x14ac:dyDescent="0.2">
      <c r="A20" s="12" t="s">
        <v>676</v>
      </c>
      <c r="B20" s="12">
        <v>23.721699999999998</v>
      </c>
      <c r="C20" s="12">
        <v>1.6287100000000001</v>
      </c>
      <c r="D20" s="12">
        <v>0.37820599999999999</v>
      </c>
      <c r="E20" s="12">
        <v>0.16205900000000001</v>
      </c>
      <c r="F20" s="12">
        <v>6.5614000000000006E-2</v>
      </c>
      <c r="G20" s="12">
        <v>9.1985700000000001</v>
      </c>
      <c r="H20" s="12">
        <v>5.9633099999999999</v>
      </c>
      <c r="I20" s="12">
        <v>0.141096</v>
      </c>
      <c r="J20" s="12">
        <v>5.47037</v>
      </c>
      <c r="K20" s="12">
        <v>6.3517200000000003</v>
      </c>
      <c r="L20" s="12">
        <v>1.8379300000000001</v>
      </c>
      <c r="M20" s="12">
        <v>0.53424899999999997</v>
      </c>
      <c r="N20" s="12">
        <v>44.699800000000003</v>
      </c>
      <c r="O20" s="12">
        <v>100.15300000000001</v>
      </c>
      <c r="P20" s="12">
        <v>50.749099999999999</v>
      </c>
      <c r="Q20" s="12">
        <v>0.63086900000000001</v>
      </c>
      <c r="R20" s="12">
        <v>17.380500000000001</v>
      </c>
      <c r="S20" s="12">
        <v>2.2000700000000002</v>
      </c>
      <c r="T20" s="12">
        <v>7.67178</v>
      </c>
      <c r="U20" s="12">
        <v>0.18218799999999999</v>
      </c>
      <c r="V20" s="12">
        <v>9.07151</v>
      </c>
      <c r="W20" s="12">
        <v>8.88734</v>
      </c>
      <c r="X20" s="12">
        <v>2.47749</v>
      </c>
      <c r="Y20" s="12">
        <v>0.64355300000000004</v>
      </c>
      <c r="Z20" s="12">
        <v>0.18440799999999999</v>
      </c>
      <c r="AA20" s="12">
        <v>7.4435000000000001E-2</v>
      </c>
      <c r="AB20" s="12">
        <v>100.15300000000001</v>
      </c>
      <c r="AC20" s="12">
        <v>18.391100000000002</v>
      </c>
      <c r="AD20" s="12">
        <v>0.38878200000000002</v>
      </c>
      <c r="AE20" s="12">
        <v>0.171927</v>
      </c>
      <c r="AF20" s="12">
        <v>1.5207999999999999E-2</v>
      </c>
      <c r="AG20" s="12">
        <v>6.0020000000000004E-3</v>
      </c>
      <c r="AH20" s="12">
        <v>7.4233200000000004</v>
      </c>
      <c r="AI20" s="12">
        <v>2.3250899999999999</v>
      </c>
      <c r="AJ20" s="12">
        <v>5.5923E-2</v>
      </c>
      <c r="AK20" s="12">
        <v>4.9008700000000003</v>
      </c>
      <c r="AL20" s="12">
        <v>3.4507699999999999</v>
      </c>
      <c r="AM20" s="12">
        <v>1.7407699999999999</v>
      </c>
      <c r="AN20" s="12">
        <v>0.29750700000000002</v>
      </c>
      <c r="AO20" s="12">
        <v>60.832799999999999</v>
      </c>
      <c r="AP20" s="12">
        <v>100</v>
      </c>
      <c r="AQ20" s="12">
        <v>24</v>
      </c>
      <c r="AR20" s="12" t="s">
        <v>292</v>
      </c>
      <c r="AS20" s="12">
        <f t="shared" si="0"/>
        <v>60.02</v>
      </c>
      <c r="AT20" s="12">
        <f t="shared" si="1"/>
        <v>152.07999999999998</v>
      </c>
    </row>
    <row r="21" spans="1:47" x14ac:dyDescent="0.2">
      <c r="A21" s="12" t="s">
        <v>675</v>
      </c>
      <c r="B21" s="12">
        <v>24.1083</v>
      </c>
      <c r="C21" s="12">
        <v>1.5906199999999999</v>
      </c>
      <c r="D21" s="12">
        <v>0.38219599999999998</v>
      </c>
      <c r="E21" s="12">
        <v>0.15887200000000001</v>
      </c>
      <c r="F21" s="12">
        <v>5.7903999999999997E-2</v>
      </c>
      <c r="G21" s="12">
        <v>9.3019800000000004</v>
      </c>
      <c r="H21" s="12">
        <v>5.7276899999999999</v>
      </c>
      <c r="I21" s="12">
        <v>0.139344</v>
      </c>
      <c r="J21" s="12">
        <v>5.3647499999999999</v>
      </c>
      <c r="K21" s="12">
        <v>6.22445</v>
      </c>
      <c r="L21" s="12">
        <v>1.91171</v>
      </c>
      <c r="M21" s="12">
        <v>0.56113500000000005</v>
      </c>
      <c r="N21" s="12">
        <v>45.063000000000002</v>
      </c>
      <c r="O21" s="12">
        <v>100.592</v>
      </c>
      <c r="P21" s="12">
        <v>51.5764</v>
      </c>
      <c r="Q21" s="12">
        <v>0.63752500000000001</v>
      </c>
      <c r="R21" s="12">
        <v>17.575900000000001</v>
      </c>
      <c r="S21" s="12">
        <v>2.1486000000000001</v>
      </c>
      <c r="T21" s="12">
        <v>7.3686600000000002</v>
      </c>
      <c r="U21" s="12">
        <v>0.179927</v>
      </c>
      <c r="V21" s="12">
        <v>8.8963699999999992</v>
      </c>
      <c r="W21" s="12">
        <v>8.7092600000000004</v>
      </c>
      <c r="X21" s="12">
        <v>2.57694</v>
      </c>
      <c r="Y21" s="12">
        <v>0.67593899999999996</v>
      </c>
      <c r="Z21" s="12">
        <v>0.180782</v>
      </c>
      <c r="AA21" s="12">
        <v>6.5687999999999996E-2</v>
      </c>
      <c r="AB21" s="12">
        <v>100.592</v>
      </c>
      <c r="AC21" s="12">
        <v>18.561399999999999</v>
      </c>
      <c r="AD21" s="12">
        <v>0.37705699999999998</v>
      </c>
      <c r="AE21" s="12">
        <v>0.172537</v>
      </c>
      <c r="AF21" s="12">
        <v>1.4805E-2</v>
      </c>
      <c r="AG21" s="12">
        <v>5.2599999999999999E-3</v>
      </c>
      <c r="AH21" s="12">
        <v>7.4547600000000003</v>
      </c>
      <c r="AI21" s="12">
        <v>2.2177500000000001</v>
      </c>
      <c r="AJ21" s="12">
        <v>5.4845999999999999E-2</v>
      </c>
      <c r="AK21" s="12">
        <v>4.7729400000000002</v>
      </c>
      <c r="AL21" s="12">
        <v>3.35819</v>
      </c>
      <c r="AM21" s="12">
        <v>1.7981100000000001</v>
      </c>
      <c r="AN21" s="12">
        <v>0.31031300000000001</v>
      </c>
      <c r="AO21" s="12">
        <v>60.902099999999997</v>
      </c>
      <c r="AP21" s="12">
        <v>100</v>
      </c>
      <c r="AQ21" s="12">
        <v>24</v>
      </c>
      <c r="AR21" s="12" t="s">
        <v>292</v>
      </c>
      <c r="AS21" s="12">
        <f t="shared" si="0"/>
        <v>52.6</v>
      </c>
      <c r="AT21" s="12">
        <f t="shared" si="1"/>
        <v>148.05000000000001</v>
      </c>
    </row>
    <row r="22" spans="1:47" x14ac:dyDescent="0.2">
      <c r="A22" s="12" t="s">
        <v>675</v>
      </c>
      <c r="B22" s="12">
        <v>23.9846</v>
      </c>
      <c r="C22" s="12">
        <v>1.60754</v>
      </c>
      <c r="D22" s="12">
        <v>0.380658</v>
      </c>
      <c r="E22" s="12">
        <v>0.161908</v>
      </c>
      <c r="F22" s="12">
        <v>6.2575000000000006E-2</v>
      </c>
      <c r="G22" s="12">
        <v>9.2232000000000003</v>
      </c>
      <c r="H22" s="12">
        <v>5.6776099999999996</v>
      </c>
      <c r="I22" s="12">
        <v>0.145176</v>
      </c>
      <c r="J22" s="12">
        <v>5.3098400000000003</v>
      </c>
      <c r="K22" s="12">
        <v>6.2482600000000001</v>
      </c>
      <c r="L22" s="12">
        <v>1.9317500000000001</v>
      </c>
      <c r="M22" s="12">
        <v>0.57386099999999995</v>
      </c>
      <c r="N22" s="12">
        <v>44.828200000000002</v>
      </c>
      <c r="O22" s="12">
        <v>100.13500000000001</v>
      </c>
      <c r="P22" s="12">
        <v>51.311700000000002</v>
      </c>
      <c r="Q22" s="12">
        <v>0.63495900000000005</v>
      </c>
      <c r="R22" s="12">
        <v>17.427099999999999</v>
      </c>
      <c r="S22" s="12">
        <v>2.1714699999999998</v>
      </c>
      <c r="T22" s="12">
        <v>7.3042299999999996</v>
      </c>
      <c r="U22" s="12">
        <v>0.18745700000000001</v>
      </c>
      <c r="V22" s="12">
        <v>8.8053100000000004</v>
      </c>
      <c r="W22" s="12">
        <v>8.7425800000000002</v>
      </c>
      <c r="X22" s="12">
        <v>2.6039500000000002</v>
      </c>
      <c r="Y22" s="12">
        <v>0.69126900000000002</v>
      </c>
      <c r="Z22" s="12">
        <v>0.18423600000000001</v>
      </c>
      <c r="AA22" s="12">
        <v>7.0987999999999996E-2</v>
      </c>
      <c r="AB22" s="12">
        <v>100.13500000000001</v>
      </c>
      <c r="AC22" s="12">
        <v>18.558700000000002</v>
      </c>
      <c r="AD22" s="12">
        <v>0.38298100000000002</v>
      </c>
      <c r="AE22" s="12">
        <v>0.172704</v>
      </c>
      <c r="AF22" s="12">
        <v>1.5164E-2</v>
      </c>
      <c r="AG22" s="12">
        <v>5.7130000000000002E-3</v>
      </c>
      <c r="AH22" s="12">
        <v>7.4286799999999999</v>
      </c>
      <c r="AI22" s="12">
        <v>2.2093799999999999</v>
      </c>
      <c r="AJ22" s="12">
        <v>5.7428E-2</v>
      </c>
      <c r="AK22" s="12">
        <v>4.74777</v>
      </c>
      <c r="AL22" s="12">
        <v>3.38794</v>
      </c>
      <c r="AM22" s="12">
        <v>1.82606</v>
      </c>
      <c r="AN22" s="12">
        <v>0.318942</v>
      </c>
      <c r="AO22" s="12">
        <v>60.888500000000001</v>
      </c>
      <c r="AP22" s="12">
        <v>100</v>
      </c>
      <c r="AQ22" s="12">
        <v>24</v>
      </c>
      <c r="AR22" s="12" t="s">
        <v>292</v>
      </c>
      <c r="AS22" s="12">
        <f t="shared" si="0"/>
        <v>57.13</v>
      </c>
      <c r="AT22" s="12">
        <f t="shared" si="1"/>
        <v>151.64000000000001</v>
      </c>
    </row>
    <row r="23" spans="1:47" x14ac:dyDescent="0.2">
      <c r="A23" s="12" t="s">
        <v>674</v>
      </c>
      <c r="B23" s="12">
        <v>24.1906</v>
      </c>
      <c r="C23" s="12">
        <v>1.6049</v>
      </c>
      <c r="D23" s="12">
        <v>0.40063399999999999</v>
      </c>
      <c r="E23" s="12">
        <v>0.16534399999999999</v>
      </c>
      <c r="F23" s="12">
        <v>5.5780000000000003E-2</v>
      </c>
      <c r="G23" s="12">
        <v>9.2766699999999993</v>
      </c>
      <c r="H23" s="12">
        <v>5.4642400000000002</v>
      </c>
      <c r="I23" s="12">
        <v>0.134796</v>
      </c>
      <c r="J23" s="12">
        <v>5.26546</v>
      </c>
      <c r="K23" s="12">
        <v>6.0860300000000001</v>
      </c>
      <c r="L23" s="12">
        <v>1.8463700000000001</v>
      </c>
      <c r="M23" s="12">
        <v>0.57091099999999995</v>
      </c>
      <c r="N23" s="12">
        <v>44.933900000000001</v>
      </c>
      <c r="O23" s="12">
        <v>99.995599999999996</v>
      </c>
      <c r="P23" s="12">
        <v>51.752200000000002</v>
      </c>
      <c r="Q23" s="12">
        <v>0.66827999999999999</v>
      </c>
      <c r="R23" s="12">
        <v>17.528099999999998</v>
      </c>
      <c r="S23" s="12">
        <v>2.1678999999999999</v>
      </c>
      <c r="T23" s="12">
        <v>7.0297299999999998</v>
      </c>
      <c r="U23" s="12">
        <v>0.17405399999999999</v>
      </c>
      <c r="V23" s="12">
        <v>8.7317099999999996</v>
      </c>
      <c r="W23" s="12">
        <v>8.5155799999999999</v>
      </c>
      <c r="X23" s="12">
        <v>2.4888699999999999</v>
      </c>
      <c r="Y23" s="12">
        <v>0.68771499999999997</v>
      </c>
      <c r="Z23" s="12">
        <v>0.18814600000000001</v>
      </c>
      <c r="AA23" s="12">
        <v>6.3279000000000002E-2</v>
      </c>
      <c r="AB23" s="12">
        <v>99.995599999999996</v>
      </c>
      <c r="AC23" s="12">
        <v>18.7074</v>
      </c>
      <c r="AD23" s="12">
        <v>0.382133</v>
      </c>
      <c r="AE23" s="12">
        <v>0.18166399999999999</v>
      </c>
      <c r="AF23" s="12">
        <v>1.5476999999999999E-2</v>
      </c>
      <c r="AG23" s="12">
        <v>5.0899999999999999E-3</v>
      </c>
      <c r="AH23" s="12">
        <v>7.4674899999999997</v>
      </c>
      <c r="AI23" s="12">
        <v>2.12514</v>
      </c>
      <c r="AJ23" s="12">
        <v>5.3291999999999999E-2</v>
      </c>
      <c r="AK23" s="12">
        <v>4.7054099999999996</v>
      </c>
      <c r="AL23" s="12">
        <v>3.2980999999999998</v>
      </c>
      <c r="AM23" s="12">
        <v>1.7443599999999999</v>
      </c>
      <c r="AN23" s="12">
        <v>0.31712200000000001</v>
      </c>
      <c r="AO23" s="12">
        <v>60.997399999999999</v>
      </c>
      <c r="AP23" s="12">
        <v>100</v>
      </c>
      <c r="AQ23" s="12">
        <v>24</v>
      </c>
      <c r="AR23" s="12" t="s">
        <v>292</v>
      </c>
      <c r="AS23" s="12">
        <f t="shared" si="0"/>
        <v>50.9</v>
      </c>
      <c r="AT23" s="12">
        <f t="shared" si="1"/>
        <v>154.76999999999998</v>
      </c>
    </row>
    <row r="24" spans="1:47" x14ac:dyDescent="0.2">
      <c r="A24" s="12" t="s">
        <v>674</v>
      </c>
      <c r="B24" s="12">
        <v>24.1493</v>
      </c>
      <c r="C24" s="12">
        <v>1.5767</v>
      </c>
      <c r="D24" s="12">
        <v>0.384793</v>
      </c>
      <c r="E24" s="12">
        <v>0.165793</v>
      </c>
      <c r="F24" s="12">
        <v>6.1213999999999998E-2</v>
      </c>
      <c r="G24" s="12">
        <v>9.2775400000000001</v>
      </c>
      <c r="H24" s="12">
        <v>5.6360000000000001</v>
      </c>
      <c r="I24" s="12">
        <v>0.14355399999999999</v>
      </c>
      <c r="J24" s="12">
        <v>5.3562099999999999</v>
      </c>
      <c r="K24" s="12">
        <v>6.2522700000000002</v>
      </c>
      <c r="L24" s="12">
        <v>1.8942399999999999</v>
      </c>
      <c r="M24" s="12">
        <v>0.56765299999999996</v>
      </c>
      <c r="N24" s="12">
        <v>45.061799999999998</v>
      </c>
      <c r="O24" s="12">
        <v>100.527</v>
      </c>
      <c r="P24" s="12">
        <v>51.663899999999998</v>
      </c>
      <c r="Q24" s="12">
        <v>0.64185599999999998</v>
      </c>
      <c r="R24" s="12">
        <v>17.529699999999998</v>
      </c>
      <c r="S24" s="12">
        <v>2.12981</v>
      </c>
      <c r="T24" s="12">
        <v>7.2506899999999996</v>
      </c>
      <c r="U24" s="12">
        <v>0.185362</v>
      </c>
      <c r="V24" s="12">
        <v>8.8822100000000006</v>
      </c>
      <c r="W24" s="12">
        <v>8.7481899999999992</v>
      </c>
      <c r="X24" s="12">
        <v>2.5533999999999999</v>
      </c>
      <c r="Y24" s="12">
        <v>0.68379000000000001</v>
      </c>
      <c r="Z24" s="12">
        <v>0.18865699999999999</v>
      </c>
      <c r="AA24" s="12">
        <v>6.9443000000000005E-2</v>
      </c>
      <c r="AB24" s="12">
        <v>100.527</v>
      </c>
      <c r="AC24" s="12">
        <v>18.598500000000001</v>
      </c>
      <c r="AD24" s="12">
        <v>0.37387199999999998</v>
      </c>
      <c r="AE24" s="12">
        <v>0.173762</v>
      </c>
      <c r="AF24" s="12">
        <v>1.5455E-2</v>
      </c>
      <c r="AG24" s="12">
        <v>5.5630000000000002E-3</v>
      </c>
      <c r="AH24" s="12">
        <v>7.4374000000000002</v>
      </c>
      <c r="AI24" s="12">
        <v>2.1829000000000001</v>
      </c>
      <c r="AJ24" s="12">
        <v>5.6520000000000001E-2</v>
      </c>
      <c r="AK24" s="12">
        <v>4.7667799999999998</v>
      </c>
      <c r="AL24" s="12">
        <v>3.3742200000000002</v>
      </c>
      <c r="AM24" s="12">
        <v>1.7822100000000001</v>
      </c>
      <c r="AN24" s="12">
        <v>0.31401200000000001</v>
      </c>
      <c r="AO24" s="12">
        <v>60.918900000000001</v>
      </c>
      <c r="AP24" s="12">
        <v>100</v>
      </c>
      <c r="AQ24" s="12">
        <v>24</v>
      </c>
      <c r="AR24" s="12" t="s">
        <v>292</v>
      </c>
      <c r="AS24" s="12">
        <f t="shared" si="0"/>
        <v>55.63</v>
      </c>
      <c r="AT24" s="12">
        <f t="shared" si="1"/>
        <v>154.55000000000001</v>
      </c>
    </row>
    <row r="25" spans="1:47" x14ac:dyDescent="0.2">
      <c r="A25" s="12" t="s">
        <v>673</v>
      </c>
      <c r="B25" s="12">
        <f t="shared" ref="B25:AQ25" si="2">AVERAGE(B2:B24)</f>
        <v>23.983652173913043</v>
      </c>
      <c r="C25" s="12">
        <f t="shared" si="2"/>
        <v>1.6215182608695655</v>
      </c>
      <c r="D25" s="12">
        <f t="shared" si="2"/>
        <v>0.38424456521739137</v>
      </c>
      <c r="E25" s="12">
        <f t="shared" si="2"/>
        <v>0.16240095652173914</v>
      </c>
      <c r="F25" s="12">
        <f t="shared" si="2"/>
        <v>6.4929086956521762E-2</v>
      </c>
      <c r="G25" s="12">
        <f t="shared" si="2"/>
        <v>9.2661404347826082</v>
      </c>
      <c r="H25" s="12">
        <f t="shared" si="2"/>
        <v>5.7490434782608686</v>
      </c>
      <c r="I25" s="12">
        <f t="shared" si="2"/>
        <v>0.14087795652173915</v>
      </c>
      <c r="J25" s="12">
        <f t="shared" si="2"/>
        <v>5.4084686956521741</v>
      </c>
      <c r="K25" s="12">
        <f t="shared" si="2"/>
        <v>6.2611782608695643</v>
      </c>
      <c r="L25" s="12">
        <f t="shared" si="2"/>
        <v>1.8773099999999998</v>
      </c>
      <c r="M25" s="12">
        <f t="shared" si="2"/>
        <v>0.55770973913043487</v>
      </c>
      <c r="N25" s="12">
        <f t="shared" si="2"/>
        <v>44.940021739130437</v>
      </c>
      <c r="O25" s="12">
        <f t="shared" si="2"/>
        <v>100.41756086956524</v>
      </c>
      <c r="P25" s="12">
        <f t="shared" si="2"/>
        <v>51.309608695652159</v>
      </c>
      <c r="Q25" s="12">
        <f t="shared" si="2"/>
        <v>0.64094230434782606</v>
      </c>
      <c r="R25" s="12">
        <f t="shared" si="2"/>
        <v>17.508204347826084</v>
      </c>
      <c r="S25" s="12">
        <f t="shared" si="2"/>
        <v>2.190349565217391</v>
      </c>
      <c r="T25" s="12">
        <f t="shared" si="2"/>
        <v>7.3961295652173904</v>
      </c>
      <c r="U25" s="12">
        <f t="shared" si="2"/>
        <v>0.18190691304347825</v>
      </c>
      <c r="V25" s="12">
        <f t="shared" si="2"/>
        <v>8.9688656521739105</v>
      </c>
      <c r="W25" s="12">
        <f t="shared" si="2"/>
        <v>8.7606504347826082</v>
      </c>
      <c r="X25" s="12">
        <f t="shared" si="2"/>
        <v>2.5305713043478262</v>
      </c>
      <c r="Y25" s="12">
        <f t="shared" si="2"/>
        <v>0.67181321739130428</v>
      </c>
      <c r="Z25" s="12">
        <f t="shared" si="2"/>
        <v>0.18479739130434786</v>
      </c>
      <c r="AA25" s="12">
        <f t="shared" si="2"/>
        <v>7.3657956521739121E-2</v>
      </c>
      <c r="AB25" s="12">
        <f t="shared" si="2"/>
        <v>100.41756086956524</v>
      </c>
      <c r="AC25" s="12">
        <f t="shared" si="2"/>
        <v>18.511295652173914</v>
      </c>
      <c r="AD25" s="12">
        <f t="shared" si="2"/>
        <v>0.38535265217391307</v>
      </c>
      <c r="AE25" s="12">
        <f t="shared" si="2"/>
        <v>0.17389278260869567</v>
      </c>
      <c r="AF25" s="12">
        <f t="shared" si="2"/>
        <v>1.5172347826086958E-2</v>
      </c>
      <c r="AG25" s="12">
        <f t="shared" si="2"/>
        <v>5.9136086956521746E-3</v>
      </c>
      <c r="AH25" s="12">
        <f t="shared" si="2"/>
        <v>7.4445199999999998</v>
      </c>
      <c r="AI25" s="12">
        <f t="shared" si="2"/>
        <v>2.2316065217391308</v>
      </c>
      <c r="AJ25" s="12">
        <f t="shared" si="2"/>
        <v>5.5588652173913025E-2</v>
      </c>
      <c r="AK25" s="12">
        <f t="shared" si="2"/>
        <v>4.8238639130434784</v>
      </c>
      <c r="AL25" s="12">
        <f t="shared" si="2"/>
        <v>3.3864439130434785</v>
      </c>
      <c r="AM25" s="12">
        <f t="shared" si="2"/>
        <v>1.7700682608695653</v>
      </c>
      <c r="AN25" s="12">
        <f t="shared" si="2"/>
        <v>0.30917830434782606</v>
      </c>
      <c r="AO25" s="12">
        <f t="shared" si="2"/>
        <v>60.887130434782598</v>
      </c>
      <c r="AP25" s="12">
        <f t="shared" si="2"/>
        <v>100</v>
      </c>
      <c r="AQ25" s="12">
        <f t="shared" si="2"/>
        <v>24</v>
      </c>
      <c r="AS25" s="12">
        <f t="shared" si="0"/>
        <v>59.136086956521744</v>
      </c>
      <c r="AT25" s="12">
        <f t="shared" si="1"/>
        <v>151.7234782608696</v>
      </c>
    </row>
    <row r="26" spans="1:47" x14ac:dyDescent="0.2">
      <c r="A26" s="12" t="s">
        <v>502</v>
      </c>
      <c r="B26" s="12">
        <f t="shared" ref="B26:AP26" si="3">STDEV(B2:B24)</f>
        <v>0.15570210154932862</v>
      </c>
      <c r="C26" s="12">
        <f t="shared" si="3"/>
        <v>3.0574706815241041E-2</v>
      </c>
      <c r="D26" s="12">
        <f t="shared" si="3"/>
        <v>1.2952646903331052E-2</v>
      </c>
      <c r="E26" s="12">
        <f t="shared" si="3"/>
        <v>4.3350773871488335E-3</v>
      </c>
      <c r="F26" s="12">
        <f t="shared" si="3"/>
        <v>4.7149944366403438E-3</v>
      </c>
      <c r="G26" s="12">
        <f t="shared" si="3"/>
        <v>4.7163081042683574E-2</v>
      </c>
      <c r="H26" s="12">
        <f t="shared" si="3"/>
        <v>0.16468177860811928</v>
      </c>
      <c r="I26" s="12">
        <f t="shared" si="3"/>
        <v>6.5125087784150288E-3</v>
      </c>
      <c r="J26" s="12">
        <f t="shared" si="3"/>
        <v>8.1626485246370215E-2</v>
      </c>
      <c r="K26" s="12">
        <f t="shared" si="3"/>
        <v>7.4376460208869691E-2</v>
      </c>
      <c r="L26" s="12">
        <f t="shared" si="3"/>
        <v>5.0890966335347315E-2</v>
      </c>
      <c r="M26" s="12">
        <f t="shared" si="3"/>
        <v>1.1998349773718471E-2</v>
      </c>
      <c r="N26" s="12">
        <f t="shared" si="3"/>
        <v>0.15163916487540649</v>
      </c>
      <c r="O26" s="12">
        <f t="shared" si="3"/>
        <v>0.31754786430785842</v>
      </c>
      <c r="P26" s="12">
        <f t="shared" si="3"/>
        <v>0.33310202356450269</v>
      </c>
      <c r="Q26" s="12">
        <f t="shared" si="3"/>
        <v>2.1605754524778351E-2</v>
      </c>
      <c r="R26" s="12">
        <f t="shared" si="3"/>
        <v>8.9112331960901611E-2</v>
      </c>
      <c r="S26" s="12">
        <f t="shared" si="3"/>
        <v>4.1301742036588693E-2</v>
      </c>
      <c r="T26" s="12">
        <f t="shared" si="3"/>
        <v>0.21186339073001864</v>
      </c>
      <c r="U26" s="12">
        <f t="shared" si="3"/>
        <v>8.4090160861749717E-3</v>
      </c>
      <c r="V26" s="12">
        <f t="shared" si="3"/>
        <v>0.13536051619240183</v>
      </c>
      <c r="W26" s="12">
        <f t="shared" si="3"/>
        <v>0.10406804987289719</v>
      </c>
      <c r="X26" s="12">
        <f t="shared" si="3"/>
        <v>6.859913942637709E-2</v>
      </c>
      <c r="Y26" s="12">
        <f t="shared" si="3"/>
        <v>1.4453123578585546E-2</v>
      </c>
      <c r="Z26" s="12">
        <f t="shared" si="3"/>
        <v>4.9328263402999804E-3</v>
      </c>
      <c r="AA26" s="12">
        <f t="shared" si="3"/>
        <v>5.348896100881349E-3</v>
      </c>
      <c r="AB26" s="12">
        <f t="shared" si="3"/>
        <v>0.31754786430785842</v>
      </c>
      <c r="AC26" s="12">
        <f t="shared" si="3"/>
        <v>9.4325584489724071E-2</v>
      </c>
      <c r="AD26" s="12">
        <f t="shared" si="3"/>
        <v>7.8375011301068942E-3</v>
      </c>
      <c r="AE26" s="12">
        <f t="shared" si="3"/>
        <v>5.7944415367937006E-3</v>
      </c>
      <c r="AF26" s="12">
        <f t="shared" si="3"/>
        <v>4.1364890785826059E-4</v>
      </c>
      <c r="AG26" s="12">
        <f t="shared" si="3"/>
        <v>4.3485303046289888E-4</v>
      </c>
      <c r="AH26" s="12">
        <f t="shared" si="3"/>
        <v>2.815965876601095E-2</v>
      </c>
      <c r="AI26" s="12">
        <f t="shared" si="3"/>
        <v>6.5318061375834097E-2</v>
      </c>
      <c r="AJ26" s="12">
        <f t="shared" si="3"/>
        <v>2.5725490826432633E-3</v>
      </c>
      <c r="AK26" s="12">
        <f t="shared" si="3"/>
        <v>7.4343335749451997E-2</v>
      </c>
      <c r="AL26" s="12">
        <f t="shared" si="3"/>
        <v>4.1014215910088615E-2</v>
      </c>
      <c r="AM26" s="12">
        <f t="shared" si="3"/>
        <v>4.4478764764995009E-2</v>
      </c>
      <c r="AN26" s="12">
        <f t="shared" si="3"/>
        <v>6.1405782555271583E-3</v>
      </c>
      <c r="AO26" s="12">
        <f t="shared" si="3"/>
        <v>4.9872359212681815E-2</v>
      </c>
      <c r="AP26" s="12">
        <f t="shared" si="3"/>
        <v>0</v>
      </c>
      <c r="AS26" s="17" t="s">
        <v>206</v>
      </c>
      <c r="AT26" s="17" t="s">
        <v>207</v>
      </c>
      <c r="AU26" s="17" t="s">
        <v>693</v>
      </c>
    </row>
    <row r="27" spans="1:47" x14ac:dyDescent="0.2">
      <c r="A27" s="12" t="s">
        <v>672</v>
      </c>
      <c r="B27" s="12">
        <v>14.835900000000001</v>
      </c>
      <c r="C27" s="12">
        <v>48.107700000000001</v>
      </c>
      <c r="D27" s="12">
        <v>0</v>
      </c>
      <c r="E27" s="12">
        <v>0.14932999999999999</v>
      </c>
      <c r="F27" s="12">
        <v>3.4918999999999999E-2</v>
      </c>
      <c r="G27" s="12">
        <v>-5.9800000000000001E-3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33.799599999999998</v>
      </c>
      <c r="O27" s="12">
        <v>96.921499999999995</v>
      </c>
      <c r="P27" s="12">
        <v>31.7393</v>
      </c>
      <c r="Q27" s="12">
        <v>0</v>
      </c>
      <c r="R27" s="12">
        <v>-1.129E-2</v>
      </c>
      <c r="S27" s="12">
        <v>64.983900000000006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0.16992299999999999</v>
      </c>
      <c r="AA27" s="12">
        <v>3.9613000000000002E-2</v>
      </c>
      <c r="AB27" s="12">
        <v>96.921499999999995</v>
      </c>
      <c r="AC27" s="12">
        <v>16.670500000000001</v>
      </c>
      <c r="AD27" s="12">
        <v>16.643699999999999</v>
      </c>
      <c r="AE27" s="12">
        <v>0</v>
      </c>
      <c r="AF27" s="12">
        <v>2.0310000000000002E-2</v>
      </c>
      <c r="AG27" s="12">
        <v>4.6299999999999996E-3</v>
      </c>
      <c r="AH27" s="12">
        <v>-6.9899999999999997E-3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66.6678</v>
      </c>
      <c r="AP27" s="12">
        <v>100</v>
      </c>
      <c r="AQ27" s="12">
        <v>4</v>
      </c>
      <c r="AR27" s="12" t="s">
        <v>292</v>
      </c>
      <c r="AS27" s="17">
        <f>AG27/$AG$25</f>
        <v>0.78293986604221644</v>
      </c>
      <c r="AT27" s="17">
        <f t="shared" ref="AT27:AT53" si="4">AF27/$AF$25</f>
        <v>1.3386194564482297</v>
      </c>
      <c r="AU27" s="17">
        <f t="shared" ref="AU27:AU53" si="5">AS27/AT27</f>
        <v>0.58488606472193183</v>
      </c>
    </row>
    <row r="28" spans="1:47" x14ac:dyDescent="0.2">
      <c r="A28" s="12" t="s">
        <v>671</v>
      </c>
      <c r="B28" s="12">
        <v>15.293900000000001</v>
      </c>
      <c r="C28" s="12">
        <v>48.912399999999998</v>
      </c>
      <c r="D28" s="12">
        <v>0</v>
      </c>
      <c r="E28" s="12">
        <v>0.44561800000000001</v>
      </c>
      <c r="F28" s="12">
        <v>0.111983</v>
      </c>
      <c r="G28" s="12">
        <v>-4.0499999999999998E-3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34.656599999999997</v>
      </c>
      <c r="O28" s="12">
        <v>99.416399999999996</v>
      </c>
      <c r="P28" s="12">
        <v>32.719000000000001</v>
      </c>
      <c r="Q28" s="12">
        <v>0</v>
      </c>
      <c r="R28" s="12">
        <v>-7.6499999999999997E-3</v>
      </c>
      <c r="S28" s="12">
        <v>66.070899999999995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0.50707199999999997</v>
      </c>
      <c r="AA28" s="12">
        <v>0.12703800000000001</v>
      </c>
      <c r="AB28" s="12">
        <v>99.416399999999996</v>
      </c>
      <c r="AC28" s="12">
        <v>16.760100000000001</v>
      </c>
      <c r="AD28" s="12">
        <v>16.503499999999999</v>
      </c>
      <c r="AE28" s="12">
        <v>0</v>
      </c>
      <c r="AF28" s="12">
        <v>5.9109000000000002E-2</v>
      </c>
      <c r="AG28" s="12">
        <v>1.448E-2</v>
      </c>
      <c r="AH28" s="12">
        <v>-4.62E-3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66.667400000000001</v>
      </c>
      <c r="AP28" s="12">
        <v>100</v>
      </c>
      <c r="AQ28" s="12">
        <v>4</v>
      </c>
      <c r="AR28" s="12" t="s">
        <v>292</v>
      </c>
      <c r="AS28" s="17">
        <f t="shared" ref="AS28:AS53" si="6">AG28/$AG$25</f>
        <v>2.4485894730650744</v>
      </c>
      <c r="AT28" s="17">
        <f t="shared" si="4"/>
        <v>3.8958373929689016</v>
      </c>
      <c r="AU28" s="17">
        <f t="shared" si="5"/>
        <v>0.62851429001739656</v>
      </c>
    </row>
    <row r="29" spans="1:47" x14ac:dyDescent="0.2">
      <c r="A29" s="12" t="s">
        <v>670</v>
      </c>
      <c r="B29" s="12">
        <v>14.9757</v>
      </c>
      <c r="C29" s="12">
        <v>47.979700000000001</v>
      </c>
      <c r="D29" s="12">
        <v>0</v>
      </c>
      <c r="E29" s="12">
        <v>0.52377799999999997</v>
      </c>
      <c r="F29" s="12">
        <v>8.8515999999999997E-2</v>
      </c>
      <c r="G29" s="12">
        <v>-6.9699999999999996E-3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33.971899999999998</v>
      </c>
      <c r="O29" s="12">
        <v>97.532700000000006</v>
      </c>
      <c r="P29" s="12">
        <v>32.038400000000003</v>
      </c>
      <c r="Q29" s="12">
        <v>0</v>
      </c>
      <c r="R29" s="12">
        <v>-1.316E-2</v>
      </c>
      <c r="S29" s="12">
        <v>64.811000000000007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0.59601099999999996</v>
      </c>
      <c r="AA29" s="12">
        <v>0.10041600000000001</v>
      </c>
      <c r="AB29" s="12">
        <v>97.532700000000006</v>
      </c>
      <c r="AC29" s="12">
        <v>16.7423</v>
      </c>
      <c r="AD29" s="12">
        <v>16.5153</v>
      </c>
      <c r="AE29" s="12">
        <v>0</v>
      </c>
      <c r="AF29" s="12">
        <v>7.0876999999999996E-2</v>
      </c>
      <c r="AG29" s="12">
        <v>1.1676000000000001E-2</v>
      </c>
      <c r="AH29" s="12">
        <v>-8.1099999999999992E-3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66.668000000000006</v>
      </c>
      <c r="AP29" s="12">
        <v>100</v>
      </c>
      <c r="AQ29" s="12">
        <v>4</v>
      </c>
      <c r="AR29" s="12" t="s">
        <v>292</v>
      </c>
      <c r="AS29" s="17">
        <f t="shared" si="6"/>
        <v>1.974428914883136</v>
      </c>
      <c r="AT29" s="17">
        <f t="shared" si="4"/>
        <v>4.6714589470547097</v>
      </c>
      <c r="AU29" s="17">
        <f t="shared" si="5"/>
        <v>0.42265787567885749</v>
      </c>
    </row>
    <row r="30" spans="1:47" x14ac:dyDescent="0.2">
      <c r="A30" s="12" t="s">
        <v>669</v>
      </c>
      <c r="B30" s="12">
        <v>15.1462</v>
      </c>
      <c r="C30" s="12">
        <v>48.094900000000003</v>
      </c>
      <c r="D30" s="12">
        <v>0</v>
      </c>
      <c r="E30" s="12">
        <v>0.17436299999999999</v>
      </c>
      <c r="F30" s="12">
        <v>3.8618E-2</v>
      </c>
      <c r="G30" s="12">
        <v>2.6359E-2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34.1813</v>
      </c>
      <c r="O30" s="12">
        <v>97.661699999999996</v>
      </c>
      <c r="P30" s="12">
        <v>32.403100000000002</v>
      </c>
      <c r="Q30" s="12">
        <v>0</v>
      </c>
      <c r="R30" s="12">
        <v>4.9804000000000001E-2</v>
      </c>
      <c r="S30" s="12">
        <v>64.9666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0.19841</v>
      </c>
      <c r="AA30" s="12">
        <v>4.3810000000000002E-2</v>
      </c>
      <c r="AB30" s="12">
        <v>97.661699999999996</v>
      </c>
      <c r="AC30" s="12">
        <v>16.827500000000001</v>
      </c>
      <c r="AD30" s="12">
        <v>16.451899999999998</v>
      </c>
      <c r="AE30" s="12">
        <v>0</v>
      </c>
      <c r="AF30" s="12">
        <v>2.3448E-2</v>
      </c>
      <c r="AG30" s="12">
        <v>5.0619999999999997E-3</v>
      </c>
      <c r="AH30" s="12">
        <v>3.0483E-2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66.661600000000007</v>
      </c>
      <c r="AP30" s="12">
        <v>100</v>
      </c>
      <c r="AQ30" s="12">
        <v>4</v>
      </c>
      <c r="AR30" s="12" t="s">
        <v>292</v>
      </c>
      <c r="AS30" s="17">
        <f t="shared" si="6"/>
        <v>0.85599170667509705</v>
      </c>
      <c r="AT30" s="17">
        <f t="shared" si="4"/>
        <v>1.5454430829541155</v>
      </c>
      <c r="AU30" s="17">
        <f t="shared" si="5"/>
        <v>0.55388109475948366</v>
      </c>
    </row>
    <row r="31" spans="1:47" x14ac:dyDescent="0.2">
      <c r="A31" s="12" t="s">
        <v>668</v>
      </c>
      <c r="B31" s="12">
        <v>14.996499999999999</v>
      </c>
      <c r="C31" s="12">
        <v>48.280999999999999</v>
      </c>
      <c r="D31" s="12">
        <v>0</v>
      </c>
      <c r="E31" s="12">
        <v>0.40586800000000001</v>
      </c>
      <c r="F31" s="12">
        <v>8.2095000000000001E-2</v>
      </c>
      <c r="G31" s="12">
        <v>1.4884E-2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34.1036</v>
      </c>
      <c r="O31" s="12">
        <v>97.883799999999994</v>
      </c>
      <c r="P31" s="12">
        <v>32.082799999999999</v>
      </c>
      <c r="Q31" s="12">
        <v>0</v>
      </c>
      <c r="R31" s="12">
        <v>2.8124E-2</v>
      </c>
      <c r="S31" s="12">
        <v>65.218000000000004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0.461841</v>
      </c>
      <c r="AA31" s="12">
        <v>9.3131000000000005E-2</v>
      </c>
      <c r="AB31" s="12">
        <v>97.883799999999994</v>
      </c>
      <c r="AC31" s="12">
        <v>16.6997</v>
      </c>
      <c r="AD31" s="12">
        <v>16.553799999999999</v>
      </c>
      <c r="AE31" s="12">
        <v>0</v>
      </c>
      <c r="AF31" s="12">
        <v>5.4705999999999998E-2</v>
      </c>
      <c r="AG31" s="12">
        <v>1.0787E-2</v>
      </c>
      <c r="AH31" s="12">
        <v>1.7253000000000001E-2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66.663799999999995</v>
      </c>
      <c r="AP31" s="12">
        <v>100</v>
      </c>
      <c r="AQ31" s="12">
        <v>4</v>
      </c>
      <c r="AR31" s="12" t="s">
        <v>292</v>
      </c>
      <c r="AS31" s="17">
        <f t="shared" si="6"/>
        <v>1.8240976965437126</v>
      </c>
      <c r="AT31" s="17">
        <f t="shared" si="4"/>
        <v>3.6056384039614398</v>
      </c>
      <c r="AU31" s="17">
        <f t="shared" si="5"/>
        <v>0.50590144994562247</v>
      </c>
    </row>
    <row r="32" spans="1:47" x14ac:dyDescent="0.2">
      <c r="A32" s="12" t="s">
        <v>667</v>
      </c>
      <c r="B32" s="12">
        <v>15.007099999999999</v>
      </c>
      <c r="C32" s="12">
        <v>48.029600000000002</v>
      </c>
      <c r="D32" s="12">
        <v>0</v>
      </c>
      <c r="E32" s="12">
        <v>0.59536900000000004</v>
      </c>
      <c r="F32" s="12">
        <v>0.124746</v>
      </c>
      <c r="G32" s="12">
        <v>-1.07E-3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34.045200000000001</v>
      </c>
      <c r="O32" s="12">
        <v>97.800899999999999</v>
      </c>
      <c r="P32" s="12">
        <v>32.105600000000003</v>
      </c>
      <c r="Q32" s="12">
        <v>0</v>
      </c>
      <c r="R32" s="12">
        <v>-2.0300000000000001E-3</v>
      </c>
      <c r="S32" s="12">
        <v>64.878399999999999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0.67747599999999997</v>
      </c>
      <c r="AA32" s="12">
        <v>0.141517</v>
      </c>
      <c r="AB32" s="12">
        <v>97.800899999999999</v>
      </c>
      <c r="AC32" s="12">
        <v>16.741</v>
      </c>
      <c r="AD32" s="12">
        <v>16.496600000000001</v>
      </c>
      <c r="AE32" s="12">
        <v>0</v>
      </c>
      <c r="AF32" s="12">
        <v>8.0390000000000003E-2</v>
      </c>
      <c r="AG32" s="12">
        <v>1.6420000000000001E-2</v>
      </c>
      <c r="AH32" s="12">
        <v>-1.25E-3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66.666899999999998</v>
      </c>
      <c r="AP32" s="12">
        <v>100</v>
      </c>
      <c r="AQ32" s="12">
        <v>4</v>
      </c>
      <c r="AR32" s="12" t="s">
        <v>292</v>
      </c>
      <c r="AS32" s="17">
        <f t="shared" si="6"/>
        <v>2.7766463499812515</v>
      </c>
      <c r="AT32" s="17">
        <f t="shared" si="4"/>
        <v>5.2984548549420563</v>
      </c>
      <c r="AU32" s="17">
        <f t="shared" si="5"/>
        <v>0.52404831710349953</v>
      </c>
    </row>
    <row r="33" spans="1:47" x14ac:dyDescent="0.2">
      <c r="A33" s="12" t="s">
        <v>666</v>
      </c>
      <c r="B33" s="12">
        <v>15.003500000000001</v>
      </c>
      <c r="C33" s="12">
        <v>48.71</v>
      </c>
      <c r="D33" s="12">
        <v>0</v>
      </c>
      <c r="E33" s="12">
        <v>0.52751899999999996</v>
      </c>
      <c r="F33" s="12">
        <v>0.11314399999999999</v>
      </c>
      <c r="G33" s="12">
        <v>-9.8899999999999995E-3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34.261000000000003</v>
      </c>
      <c r="O33" s="12">
        <v>98.6053</v>
      </c>
      <c r="P33" s="12">
        <v>32.097999999999999</v>
      </c>
      <c r="Q33" s="12">
        <v>0</v>
      </c>
      <c r="R33" s="12">
        <v>-1.8689999999999998E-2</v>
      </c>
      <c r="S33" s="12">
        <v>65.797399999999996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0.60026900000000005</v>
      </c>
      <c r="AA33" s="12">
        <v>0.128355</v>
      </c>
      <c r="AB33" s="12">
        <v>98.6053</v>
      </c>
      <c r="AC33" s="12">
        <v>16.632000000000001</v>
      </c>
      <c r="AD33" s="12">
        <v>16.625299999999999</v>
      </c>
      <c r="AE33" s="12">
        <v>0</v>
      </c>
      <c r="AF33" s="12">
        <v>7.0781999999999998E-2</v>
      </c>
      <c r="AG33" s="12">
        <v>1.4799E-2</v>
      </c>
      <c r="AH33" s="12">
        <v>-1.141E-2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66.668599999999998</v>
      </c>
      <c r="AP33" s="12">
        <v>100</v>
      </c>
      <c r="AQ33" s="12">
        <v>4</v>
      </c>
      <c r="AR33" s="12" t="s">
        <v>292</v>
      </c>
      <c r="AS33" s="17">
        <f t="shared" si="6"/>
        <v>2.5025328461250025</v>
      </c>
      <c r="AT33" s="17">
        <f t="shared" si="4"/>
        <v>4.6651975561949079</v>
      </c>
      <c r="AU33" s="17">
        <f t="shared" si="5"/>
        <v>0.53642591036726694</v>
      </c>
    </row>
    <row r="34" spans="1:47" x14ac:dyDescent="0.2">
      <c r="A34" s="12" t="s">
        <v>665</v>
      </c>
      <c r="B34" s="12">
        <v>15.5261</v>
      </c>
      <c r="C34" s="12">
        <v>49.816200000000002</v>
      </c>
      <c r="D34" s="12">
        <v>0</v>
      </c>
      <c r="E34" s="12">
        <v>0.171928</v>
      </c>
      <c r="F34" s="12">
        <v>5.2658000000000003E-2</v>
      </c>
      <c r="G34" s="12">
        <v>-8.4600000000000005E-3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35.188600000000001</v>
      </c>
      <c r="O34" s="12">
        <v>100.747</v>
      </c>
      <c r="P34" s="12">
        <v>33.216000000000001</v>
      </c>
      <c r="Q34" s="12">
        <v>0</v>
      </c>
      <c r="R34" s="12">
        <v>-1.5980000000000001E-2</v>
      </c>
      <c r="S34" s="12">
        <v>67.291700000000006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0.19563900000000001</v>
      </c>
      <c r="AA34" s="12">
        <v>5.9737999999999999E-2</v>
      </c>
      <c r="AB34" s="12">
        <v>100.747</v>
      </c>
      <c r="AC34" s="12">
        <v>16.7576</v>
      </c>
      <c r="AD34" s="12">
        <v>16.554500000000001</v>
      </c>
      <c r="AE34" s="12">
        <v>0</v>
      </c>
      <c r="AF34" s="12">
        <v>2.2460999999999998E-2</v>
      </c>
      <c r="AG34" s="12">
        <v>6.7060000000000002E-3</v>
      </c>
      <c r="AH34" s="12">
        <v>-9.4999999999999998E-3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66.668199999999999</v>
      </c>
      <c r="AP34" s="12">
        <v>100</v>
      </c>
      <c r="AQ34" s="12">
        <v>4</v>
      </c>
      <c r="AR34" s="12" t="s">
        <v>292</v>
      </c>
      <c r="AS34" s="17">
        <f t="shared" si="6"/>
        <v>1.1339945446391153</v>
      </c>
      <c r="AT34" s="17">
        <f t="shared" si="4"/>
        <v>1.4803905273896445</v>
      </c>
      <c r="AU34" s="17">
        <f t="shared" si="5"/>
        <v>0.76601040310537161</v>
      </c>
    </row>
    <row r="35" spans="1:47" x14ac:dyDescent="0.2">
      <c r="A35" s="12" t="s">
        <v>664</v>
      </c>
      <c r="B35" s="12">
        <v>14.5633</v>
      </c>
      <c r="C35" s="12">
        <v>48.945099999999996</v>
      </c>
      <c r="D35" s="12">
        <v>0</v>
      </c>
      <c r="E35" s="12">
        <v>0.278285</v>
      </c>
      <c r="F35" s="12">
        <v>5.7174000000000003E-2</v>
      </c>
      <c r="G35" s="12">
        <v>8.8955000000000006E-2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33.887999999999998</v>
      </c>
      <c r="O35" s="12">
        <v>97.820800000000006</v>
      </c>
      <c r="P35" s="12">
        <v>31.156099999999999</v>
      </c>
      <c r="Q35" s="12">
        <v>0</v>
      </c>
      <c r="R35" s="12">
        <v>0.16807800000000001</v>
      </c>
      <c r="S35" s="12">
        <v>66.115099999999998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0.316662</v>
      </c>
      <c r="AA35" s="12">
        <v>6.4861000000000002E-2</v>
      </c>
      <c r="AB35" s="12">
        <v>97.820800000000006</v>
      </c>
      <c r="AC35" s="12">
        <v>16.317</v>
      </c>
      <c r="AD35" s="12">
        <v>16.884599999999999</v>
      </c>
      <c r="AE35" s="12">
        <v>0</v>
      </c>
      <c r="AF35" s="12">
        <v>3.7740000000000003E-2</v>
      </c>
      <c r="AG35" s="12">
        <v>7.5589999999999997E-3</v>
      </c>
      <c r="AH35" s="12">
        <v>0.103745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66.6494</v>
      </c>
      <c r="AP35" s="12">
        <v>100</v>
      </c>
      <c r="AQ35" s="12">
        <v>4</v>
      </c>
      <c r="AR35" s="12" t="s">
        <v>292</v>
      </c>
      <c r="AS35" s="17">
        <f t="shared" si="6"/>
        <v>1.2782381095924653</v>
      </c>
      <c r="AT35" s="17">
        <f t="shared" si="4"/>
        <v>2.4874199057782462</v>
      </c>
      <c r="AU35" s="17">
        <f t="shared" si="5"/>
        <v>0.51388111296493755</v>
      </c>
    </row>
    <row r="36" spans="1:47" x14ac:dyDescent="0.2">
      <c r="A36" s="12" t="s">
        <v>663</v>
      </c>
      <c r="B36" s="12">
        <v>15.159599999999999</v>
      </c>
      <c r="C36" s="12">
        <v>49.764200000000002</v>
      </c>
      <c r="D36" s="12">
        <v>0</v>
      </c>
      <c r="E36" s="12">
        <v>0.19064999999999999</v>
      </c>
      <c r="F36" s="12">
        <v>5.8188999999999998E-2</v>
      </c>
      <c r="G36" s="12">
        <v>-1.5299999999999999E-3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34.762300000000003</v>
      </c>
      <c r="O36" s="12">
        <v>99.933499999999995</v>
      </c>
      <c r="P36" s="12">
        <v>32.431899999999999</v>
      </c>
      <c r="Q36" s="12">
        <v>0</v>
      </c>
      <c r="R36" s="12">
        <v>-2.8900000000000002E-3</v>
      </c>
      <c r="S36" s="12">
        <v>67.221500000000006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0.216942</v>
      </c>
      <c r="AA36" s="12">
        <v>6.6012000000000001E-2</v>
      </c>
      <c r="AB36" s="12">
        <v>99.933499999999995</v>
      </c>
      <c r="AC36" s="12">
        <v>16.5623</v>
      </c>
      <c r="AD36" s="12">
        <v>16.739799999999999</v>
      </c>
      <c r="AE36" s="12">
        <v>0</v>
      </c>
      <c r="AF36" s="12">
        <v>2.5211999999999998E-2</v>
      </c>
      <c r="AG36" s="12">
        <v>7.5009999999999999E-3</v>
      </c>
      <c r="AH36" s="12">
        <v>-1.74E-3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66.667000000000002</v>
      </c>
      <c r="AP36" s="12">
        <v>100</v>
      </c>
      <c r="AQ36" s="12">
        <v>4</v>
      </c>
      <c r="AR36" s="12" t="s">
        <v>292</v>
      </c>
      <c r="AS36" s="17">
        <f t="shared" si="6"/>
        <v>1.2684302235815692</v>
      </c>
      <c r="AT36" s="17">
        <f t="shared" si="4"/>
        <v>1.6617072248140206</v>
      </c>
      <c r="AU36" s="17">
        <f t="shared" si="5"/>
        <v>0.76332954725134139</v>
      </c>
    </row>
    <row r="37" spans="1:47" x14ac:dyDescent="0.2">
      <c r="A37" s="12" t="s">
        <v>662</v>
      </c>
      <c r="B37" s="12">
        <v>14.8782</v>
      </c>
      <c r="C37" s="12">
        <v>48.855800000000002</v>
      </c>
      <c r="D37" s="12">
        <v>0</v>
      </c>
      <c r="E37" s="12">
        <v>0.18854499999999999</v>
      </c>
      <c r="F37" s="12">
        <v>4.5953000000000001E-2</v>
      </c>
      <c r="G37" s="12">
        <v>-8.1999999999999998E-4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34.121699999999997</v>
      </c>
      <c r="O37" s="12">
        <v>98.089299999999994</v>
      </c>
      <c r="P37" s="12">
        <v>31.829699999999999</v>
      </c>
      <c r="Q37" s="12">
        <v>0</v>
      </c>
      <c r="R37" s="12">
        <v>-1.5399999999999999E-3</v>
      </c>
      <c r="S37" s="12">
        <v>65.994500000000002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0.21454699999999999</v>
      </c>
      <c r="AA37" s="12">
        <v>5.2130000000000003E-2</v>
      </c>
      <c r="AB37" s="12">
        <v>98.089299999999994</v>
      </c>
      <c r="AC37" s="12">
        <v>16.559999999999999</v>
      </c>
      <c r="AD37" s="12">
        <v>16.742699999999999</v>
      </c>
      <c r="AE37" s="12">
        <v>0</v>
      </c>
      <c r="AF37" s="12">
        <v>2.5401E-2</v>
      </c>
      <c r="AG37" s="12">
        <v>6.0350000000000004E-3</v>
      </c>
      <c r="AH37" s="12">
        <v>-9.5E-4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66.666799999999995</v>
      </c>
      <c r="AP37" s="12">
        <v>100</v>
      </c>
      <c r="AQ37" s="12">
        <v>4</v>
      </c>
      <c r="AR37" s="12" t="s">
        <v>292</v>
      </c>
      <c r="AS37" s="17">
        <f t="shared" si="6"/>
        <v>1.0205274495820251</v>
      </c>
      <c r="AT37" s="17">
        <f t="shared" si="4"/>
        <v>1.6741640971561533</v>
      </c>
      <c r="AU37" s="17">
        <f t="shared" si="5"/>
        <v>0.60957432507097786</v>
      </c>
    </row>
    <row r="38" spans="1:47" x14ac:dyDescent="0.2">
      <c r="A38" s="12" t="s">
        <v>661</v>
      </c>
      <c r="B38" s="12">
        <v>14.9453</v>
      </c>
      <c r="C38" s="12">
        <v>48.391300000000001</v>
      </c>
      <c r="D38" s="12">
        <v>0</v>
      </c>
      <c r="E38" s="12">
        <v>0.13994300000000001</v>
      </c>
      <c r="F38" s="12">
        <v>4.7438000000000001E-2</v>
      </c>
      <c r="G38" s="12">
        <v>-1.1509999999999999E-2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34.019100000000002</v>
      </c>
      <c r="O38" s="12">
        <v>97.531599999999997</v>
      </c>
      <c r="P38" s="12">
        <v>31.973299999999998</v>
      </c>
      <c r="Q38" s="12">
        <v>0</v>
      </c>
      <c r="R38" s="12">
        <v>-2.1749999999999999E-2</v>
      </c>
      <c r="S38" s="12">
        <v>65.367000000000004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0.15924199999999999</v>
      </c>
      <c r="AA38" s="12">
        <v>5.3815000000000002E-2</v>
      </c>
      <c r="AB38" s="12">
        <v>97.531599999999997</v>
      </c>
      <c r="AC38" s="12">
        <v>16.685300000000002</v>
      </c>
      <c r="AD38" s="12">
        <v>16.634</v>
      </c>
      <c r="AE38" s="12">
        <v>0</v>
      </c>
      <c r="AF38" s="12">
        <v>1.8911000000000001E-2</v>
      </c>
      <c r="AG38" s="12">
        <v>6.2490000000000002E-3</v>
      </c>
      <c r="AH38" s="12">
        <v>-1.338E-2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66.668899999999994</v>
      </c>
      <c r="AP38" s="12">
        <v>100</v>
      </c>
      <c r="AQ38" s="12">
        <v>4</v>
      </c>
      <c r="AR38" s="12" t="s">
        <v>292</v>
      </c>
      <c r="AS38" s="17">
        <f t="shared" si="6"/>
        <v>1.0567151669325725</v>
      </c>
      <c r="AT38" s="17">
        <f t="shared" si="4"/>
        <v>1.2464122373654587</v>
      </c>
      <c r="AU38" s="17">
        <f t="shared" si="5"/>
        <v>0.84780551350021338</v>
      </c>
    </row>
    <row r="39" spans="1:47" x14ac:dyDescent="0.2">
      <c r="A39" s="12" t="s">
        <v>660</v>
      </c>
      <c r="B39" s="12">
        <v>15.143800000000001</v>
      </c>
      <c r="C39" s="12">
        <v>48.4788</v>
      </c>
      <c r="D39" s="12">
        <v>0</v>
      </c>
      <c r="E39" s="12">
        <v>0.34467399999999998</v>
      </c>
      <c r="F39" s="12">
        <v>7.6444999999999999E-2</v>
      </c>
      <c r="G39" s="12">
        <v>3.4299999999999999E-4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34.3187</v>
      </c>
      <c r="O39" s="12">
        <v>98.362799999999993</v>
      </c>
      <c r="P39" s="12">
        <v>32.398000000000003</v>
      </c>
      <c r="Q39" s="12">
        <v>0</v>
      </c>
      <c r="R39" s="12">
        <v>6.4800000000000003E-4</v>
      </c>
      <c r="S39" s="12">
        <v>65.485200000000006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0.39220699999999997</v>
      </c>
      <c r="AA39" s="12">
        <v>8.6721999999999994E-2</v>
      </c>
      <c r="AB39" s="12">
        <v>98.362799999999993</v>
      </c>
      <c r="AC39" s="12">
        <v>16.758800000000001</v>
      </c>
      <c r="AD39" s="12">
        <v>16.5181</v>
      </c>
      <c r="AE39" s="12">
        <v>0</v>
      </c>
      <c r="AF39" s="12">
        <v>4.6169000000000002E-2</v>
      </c>
      <c r="AG39" s="12">
        <v>9.9819999999999996E-3</v>
      </c>
      <c r="AH39" s="12">
        <v>3.9500000000000001E-4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66.666600000000003</v>
      </c>
      <c r="AP39" s="12">
        <v>100</v>
      </c>
      <c r="AQ39" s="12">
        <v>4</v>
      </c>
      <c r="AR39" s="12" t="s">
        <v>292</v>
      </c>
      <c r="AS39" s="17">
        <f t="shared" si="6"/>
        <v>1.6879710027717936</v>
      </c>
      <c r="AT39" s="17">
        <f t="shared" si="4"/>
        <v>3.0429700484863766</v>
      </c>
      <c r="AU39" s="17">
        <f t="shared" si="5"/>
        <v>0.55471167177981862</v>
      </c>
    </row>
    <row r="40" spans="1:47" x14ac:dyDescent="0.2">
      <c r="A40" s="12" t="s">
        <v>659</v>
      </c>
      <c r="B40" s="12">
        <v>15.3498</v>
      </c>
      <c r="C40" s="12">
        <v>49.276299999999999</v>
      </c>
      <c r="D40" s="12">
        <v>0</v>
      </c>
      <c r="E40" s="12">
        <v>1.6736000000000001E-2</v>
      </c>
      <c r="F40" s="12">
        <v>1.8398000000000001E-2</v>
      </c>
      <c r="G40" s="12">
        <v>-1.167E-2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34.769399999999997</v>
      </c>
      <c r="O40" s="12">
        <v>99.418999999999997</v>
      </c>
      <c r="P40" s="12">
        <v>32.838700000000003</v>
      </c>
      <c r="Q40" s="12">
        <v>0</v>
      </c>
      <c r="R40" s="12">
        <v>-2.206E-2</v>
      </c>
      <c r="S40" s="12">
        <v>66.5625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1.9043999999999998E-2</v>
      </c>
      <c r="AA40" s="12">
        <v>2.0871000000000001E-2</v>
      </c>
      <c r="AB40" s="12">
        <v>99.418999999999997</v>
      </c>
      <c r="AC40" s="12">
        <v>16.767099999999999</v>
      </c>
      <c r="AD40" s="12">
        <v>16.572700000000001</v>
      </c>
      <c r="AE40" s="12">
        <v>0</v>
      </c>
      <c r="AF40" s="12">
        <v>2.2130000000000001E-3</v>
      </c>
      <c r="AG40" s="12">
        <v>2.3709999999999998E-3</v>
      </c>
      <c r="AH40" s="12">
        <v>-1.3270000000000001E-2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66.668899999999994</v>
      </c>
      <c r="AP40" s="12">
        <v>100</v>
      </c>
      <c r="AQ40" s="12">
        <v>4</v>
      </c>
      <c r="AR40" s="12" t="s">
        <v>292</v>
      </c>
      <c r="AS40" s="17">
        <f t="shared" si="6"/>
        <v>0.40093961606611123</v>
      </c>
      <c r="AT40" s="17">
        <f t="shared" si="4"/>
        <v>0.14585745234465444</v>
      </c>
      <c r="AU40" s="17">
        <f t="shared" si="5"/>
        <v>2.7488455997346599</v>
      </c>
    </row>
    <row r="41" spans="1:47" x14ac:dyDescent="0.2">
      <c r="A41" s="12" t="s">
        <v>658</v>
      </c>
      <c r="B41" s="12">
        <v>14.961499999999999</v>
      </c>
      <c r="C41" s="12">
        <v>48.2973</v>
      </c>
      <c r="D41" s="12">
        <v>0</v>
      </c>
      <c r="E41" s="12">
        <v>0.19633100000000001</v>
      </c>
      <c r="F41" s="12">
        <v>6.5834000000000004E-2</v>
      </c>
      <c r="G41" s="12">
        <v>-8.8199999999999997E-3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34.017299999999999</v>
      </c>
      <c r="O41" s="12">
        <v>97.529399999999995</v>
      </c>
      <c r="P41" s="12">
        <v>32.008099999999999</v>
      </c>
      <c r="Q41" s="12">
        <v>0</v>
      </c>
      <c r="R41" s="12">
        <v>-1.6660000000000001E-2</v>
      </c>
      <c r="S41" s="12">
        <v>65.239900000000006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0.22340599999999999</v>
      </c>
      <c r="AA41" s="12">
        <v>7.4685000000000001E-2</v>
      </c>
      <c r="AB41" s="12">
        <v>97.529399999999995</v>
      </c>
      <c r="AC41" s="12">
        <v>16.7042</v>
      </c>
      <c r="AD41" s="12">
        <v>16.602499999999999</v>
      </c>
      <c r="AE41" s="12">
        <v>0</v>
      </c>
      <c r="AF41" s="12">
        <v>2.6532E-2</v>
      </c>
      <c r="AG41" s="12">
        <v>8.6730000000000002E-3</v>
      </c>
      <c r="AH41" s="12">
        <v>-1.025E-2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66.668400000000005</v>
      </c>
      <c r="AP41" s="12">
        <v>100</v>
      </c>
      <c r="AQ41" s="12">
        <v>4</v>
      </c>
      <c r="AR41" s="12" t="s">
        <v>292</v>
      </c>
      <c r="AS41" s="17">
        <f t="shared" si="6"/>
        <v>1.4666171615948473</v>
      </c>
      <c r="AT41" s="17">
        <f t="shared" si="4"/>
        <v>1.7487076030765349</v>
      </c>
      <c r="AU41" s="17">
        <f t="shared" si="5"/>
        <v>0.8386863298441658</v>
      </c>
    </row>
    <row r="42" spans="1:47" x14ac:dyDescent="0.2">
      <c r="A42" s="12" t="s">
        <v>657</v>
      </c>
      <c r="B42" s="12">
        <v>14.872400000000001</v>
      </c>
      <c r="C42" s="12">
        <v>47.730800000000002</v>
      </c>
      <c r="D42" s="12">
        <v>0</v>
      </c>
      <c r="E42" s="12">
        <v>8.5259000000000001E-2</v>
      </c>
      <c r="F42" s="12">
        <v>3.1710000000000002E-2</v>
      </c>
      <c r="G42" s="12">
        <v>-8.8299999999999993E-3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33.697099999999999</v>
      </c>
      <c r="O42" s="12">
        <v>96.4084</v>
      </c>
      <c r="P42" s="12">
        <v>31.817399999999999</v>
      </c>
      <c r="Q42" s="12">
        <v>0</v>
      </c>
      <c r="R42" s="12">
        <v>-1.669E-2</v>
      </c>
      <c r="S42" s="12">
        <v>64.474699999999999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9.7017000000000006E-2</v>
      </c>
      <c r="AA42" s="12">
        <v>3.5972999999999998E-2</v>
      </c>
      <c r="AB42" s="12">
        <v>96.4084</v>
      </c>
      <c r="AC42" s="12">
        <v>16.762499999999999</v>
      </c>
      <c r="AD42" s="12">
        <v>16.563600000000001</v>
      </c>
      <c r="AE42" s="12">
        <v>0</v>
      </c>
      <c r="AF42" s="12">
        <v>1.1631000000000001E-2</v>
      </c>
      <c r="AG42" s="12">
        <v>4.2170000000000003E-3</v>
      </c>
      <c r="AH42" s="12">
        <v>-1.0359999999999999E-2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66.668400000000005</v>
      </c>
      <c r="AP42" s="12">
        <v>100</v>
      </c>
      <c r="AQ42" s="12">
        <v>4</v>
      </c>
      <c r="AR42" s="12" t="s">
        <v>292</v>
      </c>
      <c r="AS42" s="17">
        <f t="shared" si="6"/>
        <v>0.713100953585319</v>
      </c>
      <c r="AT42" s="17">
        <f t="shared" si="4"/>
        <v>0.76659196937219876</v>
      </c>
      <c r="AU42" s="17">
        <f t="shared" si="5"/>
        <v>0.93022231131551469</v>
      </c>
    </row>
    <row r="43" spans="1:47" x14ac:dyDescent="0.2">
      <c r="A43" s="12" t="s">
        <v>656</v>
      </c>
      <c r="B43" s="12">
        <v>14.902100000000001</v>
      </c>
      <c r="C43" s="12">
        <v>48.395800000000001</v>
      </c>
      <c r="D43" s="12">
        <v>0</v>
      </c>
      <c r="E43" s="12">
        <v>0.22503000000000001</v>
      </c>
      <c r="F43" s="12">
        <v>7.6957999999999999E-2</v>
      </c>
      <c r="G43" s="12">
        <v>-1.2239999999999999E-2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33.986600000000003</v>
      </c>
      <c r="O43" s="12">
        <v>97.574299999999994</v>
      </c>
      <c r="P43" s="12">
        <v>31.881</v>
      </c>
      <c r="Q43" s="12">
        <v>0</v>
      </c>
      <c r="R43" s="12">
        <v>-2.3130000000000001E-2</v>
      </c>
      <c r="S43" s="12">
        <v>65.373000000000005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0.25606299999999999</v>
      </c>
      <c r="AA43" s="12">
        <v>8.7304000000000007E-2</v>
      </c>
      <c r="AB43" s="12">
        <v>97.574299999999994</v>
      </c>
      <c r="AC43" s="12">
        <v>16.653099999999998</v>
      </c>
      <c r="AD43" s="12">
        <v>16.651499999999999</v>
      </c>
      <c r="AE43" s="12">
        <v>0</v>
      </c>
      <c r="AF43" s="12">
        <v>3.0438E-2</v>
      </c>
      <c r="AG43" s="12">
        <v>1.0148000000000001E-2</v>
      </c>
      <c r="AH43" s="12">
        <v>-1.4239999999999999E-2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66.668999999999997</v>
      </c>
      <c r="AP43" s="12">
        <v>100</v>
      </c>
      <c r="AQ43" s="12">
        <v>4</v>
      </c>
      <c r="AR43" s="12" t="s">
        <v>292</v>
      </c>
      <c r="AS43" s="17">
        <f t="shared" si="6"/>
        <v>1.7160418489409099</v>
      </c>
      <c r="AT43" s="17">
        <f t="shared" si="4"/>
        <v>2.0061496314806111</v>
      </c>
      <c r="AU43" s="17">
        <f t="shared" si="5"/>
        <v>0.85539075551129695</v>
      </c>
    </row>
    <row r="44" spans="1:47" x14ac:dyDescent="0.2">
      <c r="A44" s="12" t="s">
        <v>655</v>
      </c>
      <c r="B44" s="12">
        <v>14.8635</v>
      </c>
      <c r="C44" s="12">
        <v>48.261400000000002</v>
      </c>
      <c r="D44" s="12">
        <v>0</v>
      </c>
      <c r="E44" s="12">
        <v>9.0970999999999996E-2</v>
      </c>
      <c r="F44" s="12">
        <v>5.2918E-2</v>
      </c>
      <c r="G44" s="12">
        <v>-1.345E-2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33.872700000000002</v>
      </c>
      <c r="O44" s="12">
        <v>97.127899999999997</v>
      </c>
      <c r="P44" s="12">
        <v>31.798400000000001</v>
      </c>
      <c r="Q44" s="12">
        <v>0</v>
      </c>
      <c r="R44" s="12">
        <v>-2.5420000000000002E-2</v>
      </c>
      <c r="S44" s="12">
        <v>65.191500000000005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0.103517</v>
      </c>
      <c r="AA44" s="12">
        <v>6.0032000000000002E-2</v>
      </c>
      <c r="AB44" s="12">
        <v>97.127899999999997</v>
      </c>
      <c r="AC44" s="12">
        <v>16.665900000000001</v>
      </c>
      <c r="AD44" s="12">
        <v>16.661200000000001</v>
      </c>
      <c r="AE44" s="12">
        <v>0</v>
      </c>
      <c r="AF44" s="12">
        <v>1.2345999999999999E-2</v>
      </c>
      <c r="AG44" s="12">
        <v>7.0010000000000003E-3</v>
      </c>
      <c r="AH44" s="12">
        <v>-1.5699999999999999E-2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66.669300000000007</v>
      </c>
      <c r="AP44" s="12">
        <v>100</v>
      </c>
      <c r="AQ44" s="12">
        <v>4</v>
      </c>
      <c r="AR44" s="12" t="s">
        <v>292</v>
      </c>
      <c r="AS44" s="17">
        <f t="shared" si="6"/>
        <v>1.1838794821083278</v>
      </c>
      <c r="AT44" s="17">
        <f t="shared" si="4"/>
        <v>0.81371717426439394</v>
      </c>
      <c r="AU44" s="17">
        <f t="shared" si="5"/>
        <v>1.4549029067483592</v>
      </c>
    </row>
    <row r="45" spans="1:47" x14ac:dyDescent="0.2">
      <c r="A45" s="12" t="s">
        <v>654</v>
      </c>
      <c r="B45" s="12">
        <v>14.536799999999999</v>
      </c>
      <c r="C45" s="12">
        <v>48.054900000000004</v>
      </c>
      <c r="D45" s="12">
        <v>0</v>
      </c>
      <c r="E45" s="12">
        <v>0.38801799999999997</v>
      </c>
      <c r="F45" s="12">
        <v>7.9047000000000006E-2</v>
      </c>
      <c r="G45" s="12">
        <v>6.9625000000000006E-2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33.546399999999998</v>
      </c>
      <c r="O45" s="12">
        <v>96.674800000000005</v>
      </c>
      <c r="P45" s="12">
        <v>31.099499999999999</v>
      </c>
      <c r="Q45" s="12">
        <v>0</v>
      </c>
      <c r="R45" s="12">
        <v>0.13155600000000001</v>
      </c>
      <c r="S45" s="12">
        <v>64.912499999999994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0.441529</v>
      </c>
      <c r="AA45" s="12">
        <v>8.9674000000000004E-2</v>
      </c>
      <c r="AB45" s="12">
        <v>96.674800000000005</v>
      </c>
      <c r="AC45" s="12">
        <v>16.4541</v>
      </c>
      <c r="AD45" s="12">
        <v>16.747199999999999</v>
      </c>
      <c r="AE45" s="12">
        <v>0</v>
      </c>
      <c r="AF45" s="12">
        <v>5.3159999999999999E-2</v>
      </c>
      <c r="AG45" s="12">
        <v>1.0557E-2</v>
      </c>
      <c r="AH45" s="12">
        <v>8.2032999999999995E-2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66.653000000000006</v>
      </c>
      <c r="AP45" s="12">
        <v>100</v>
      </c>
      <c r="AQ45" s="12">
        <v>4</v>
      </c>
      <c r="AR45" s="12" t="s">
        <v>292</v>
      </c>
      <c r="AS45" s="17">
        <f t="shared" si="6"/>
        <v>1.7852043554660215</v>
      </c>
      <c r="AT45" s="17">
        <f t="shared" si="4"/>
        <v>3.5037425063903433</v>
      </c>
      <c r="AU45" s="17">
        <f t="shared" si="5"/>
        <v>0.50951357076327808</v>
      </c>
    </row>
    <row r="46" spans="1:47" x14ac:dyDescent="0.2">
      <c r="A46" s="12" t="s">
        <v>653</v>
      </c>
      <c r="B46" s="12">
        <v>14.142300000000001</v>
      </c>
      <c r="C46" s="12">
        <v>46.4816</v>
      </c>
      <c r="D46" s="12">
        <v>0</v>
      </c>
      <c r="E46" s="12">
        <v>0.26631899999999997</v>
      </c>
      <c r="F46" s="12">
        <v>7.3150000000000007E-2</v>
      </c>
      <c r="G46" s="12">
        <v>3.424E-3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32.468499999999999</v>
      </c>
      <c r="O46" s="12">
        <v>93.435199999999995</v>
      </c>
      <c r="P46" s="12">
        <v>30.255299999999998</v>
      </c>
      <c r="Q46" s="12">
        <v>0</v>
      </c>
      <c r="R46" s="12">
        <v>6.4700000000000001E-3</v>
      </c>
      <c r="S46" s="12">
        <v>62.787399999999998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0.30304700000000001</v>
      </c>
      <c r="AA46" s="12">
        <v>8.2984000000000002E-2</v>
      </c>
      <c r="AB46" s="12">
        <v>93.435199999999995</v>
      </c>
      <c r="AC46" s="12">
        <v>16.542100000000001</v>
      </c>
      <c r="AD46" s="12">
        <v>16.739899999999999</v>
      </c>
      <c r="AE46" s="12">
        <v>0</v>
      </c>
      <c r="AF46" s="12">
        <v>3.7706000000000003E-2</v>
      </c>
      <c r="AG46" s="12">
        <v>1.0096000000000001E-2</v>
      </c>
      <c r="AH46" s="12">
        <v>4.169E-3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66.665999999999997</v>
      </c>
      <c r="AP46" s="12">
        <v>100</v>
      </c>
      <c r="AQ46" s="12">
        <v>4</v>
      </c>
      <c r="AR46" s="12" t="s">
        <v>292</v>
      </c>
      <c r="AS46" s="17">
        <f t="shared" si="6"/>
        <v>1.7072485718276929</v>
      </c>
      <c r="AT46" s="17">
        <f t="shared" si="4"/>
        <v>2.485178986944212</v>
      </c>
      <c r="AU46" s="17">
        <f t="shared" si="5"/>
        <v>0.68697207758340728</v>
      </c>
    </row>
    <row r="47" spans="1:47" x14ac:dyDescent="0.2">
      <c r="A47" s="12" t="s">
        <v>652</v>
      </c>
      <c r="B47" s="12">
        <v>14.585699999999999</v>
      </c>
      <c r="C47" s="12">
        <v>47.923000000000002</v>
      </c>
      <c r="D47" s="12">
        <v>0</v>
      </c>
      <c r="E47" s="12">
        <v>0.17774699999999999</v>
      </c>
      <c r="F47" s="12">
        <v>4.4958999999999999E-2</v>
      </c>
      <c r="G47" s="12">
        <v>3.8885999999999997E-2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33.494900000000001</v>
      </c>
      <c r="O47" s="12">
        <v>96.265100000000004</v>
      </c>
      <c r="P47" s="12">
        <v>31.204000000000001</v>
      </c>
      <c r="Q47" s="12">
        <v>0</v>
      </c>
      <c r="R47" s="12">
        <v>7.3473999999999998E-2</v>
      </c>
      <c r="S47" s="12">
        <v>64.734300000000005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0.20226</v>
      </c>
      <c r="AA47" s="12">
        <v>5.1003E-2</v>
      </c>
      <c r="AB47" s="12">
        <v>96.265100000000004</v>
      </c>
      <c r="AC47" s="12">
        <v>16.536300000000001</v>
      </c>
      <c r="AD47" s="12">
        <v>16.728400000000001</v>
      </c>
      <c r="AE47" s="12">
        <v>0</v>
      </c>
      <c r="AF47" s="12">
        <v>2.4392E-2</v>
      </c>
      <c r="AG47" s="12">
        <v>6.0140000000000002E-3</v>
      </c>
      <c r="AH47" s="12">
        <v>4.589E-2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66.659000000000006</v>
      </c>
      <c r="AP47" s="12">
        <v>100</v>
      </c>
      <c r="AQ47" s="12">
        <v>4</v>
      </c>
      <c r="AR47" s="12" t="s">
        <v>292</v>
      </c>
      <c r="AS47" s="17">
        <f t="shared" si="6"/>
        <v>1.016976318440149</v>
      </c>
      <c r="AT47" s="17">
        <f t="shared" si="4"/>
        <v>1.6076615352873074</v>
      </c>
      <c r="AU47" s="17">
        <f t="shared" si="5"/>
        <v>0.63258110996504235</v>
      </c>
    </row>
    <row r="48" spans="1:47" x14ac:dyDescent="0.2">
      <c r="A48" s="12" t="s">
        <v>651</v>
      </c>
      <c r="B48" s="12">
        <v>15.015000000000001</v>
      </c>
      <c r="C48" s="12">
        <v>47.960299999999997</v>
      </c>
      <c r="D48" s="12">
        <v>0</v>
      </c>
      <c r="E48" s="12">
        <v>0.31964300000000001</v>
      </c>
      <c r="F48" s="12">
        <v>8.7063000000000001E-2</v>
      </c>
      <c r="G48" s="12">
        <v>-1.52E-2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33.974200000000003</v>
      </c>
      <c r="O48" s="12">
        <v>97.341099999999997</v>
      </c>
      <c r="P48" s="12">
        <v>32.122500000000002</v>
      </c>
      <c r="Q48" s="12">
        <v>0</v>
      </c>
      <c r="R48" s="12">
        <v>-2.8729999999999999E-2</v>
      </c>
      <c r="S48" s="12">
        <v>64.784800000000004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0.36372500000000002</v>
      </c>
      <c r="AA48" s="12">
        <v>9.8766999999999994E-2</v>
      </c>
      <c r="AB48" s="12">
        <v>97.341099999999997</v>
      </c>
      <c r="AC48" s="12">
        <v>16.785499999999999</v>
      </c>
      <c r="AD48" s="12">
        <v>16.5078</v>
      </c>
      <c r="AE48" s="12">
        <v>0</v>
      </c>
      <c r="AF48" s="12">
        <v>4.3251999999999999E-2</v>
      </c>
      <c r="AG48" s="12">
        <v>1.1483999999999999E-2</v>
      </c>
      <c r="AH48" s="12">
        <v>-1.7690000000000001E-2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66.669600000000003</v>
      </c>
      <c r="AP48" s="12">
        <v>100</v>
      </c>
      <c r="AQ48" s="12">
        <v>4</v>
      </c>
      <c r="AR48" s="12" t="s">
        <v>292</v>
      </c>
      <c r="AS48" s="17">
        <f t="shared" si="6"/>
        <v>1.9419614301574111</v>
      </c>
      <c r="AT48" s="17">
        <f t="shared" si="4"/>
        <v>2.8507123944017145</v>
      </c>
      <c r="AU48" s="17">
        <f t="shared" si="5"/>
        <v>0.68121969581044839</v>
      </c>
    </row>
    <row r="49" spans="1:47" x14ac:dyDescent="0.2">
      <c r="A49" s="12" t="s">
        <v>650</v>
      </c>
      <c r="B49" s="12">
        <v>15.0868</v>
      </c>
      <c r="C49" s="12">
        <v>49.203899999999997</v>
      </c>
      <c r="D49" s="12">
        <v>0</v>
      </c>
      <c r="E49" s="12">
        <v>0.27207999999999999</v>
      </c>
      <c r="F49" s="12">
        <v>8.8050000000000003E-2</v>
      </c>
      <c r="G49" s="12">
        <v>-7.6800000000000002E-3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34.4925</v>
      </c>
      <c r="O49" s="12">
        <v>99.1357</v>
      </c>
      <c r="P49" s="12">
        <v>32.276000000000003</v>
      </c>
      <c r="Q49" s="12">
        <v>0</v>
      </c>
      <c r="R49" s="12">
        <v>-1.451E-2</v>
      </c>
      <c r="S49" s="12">
        <v>66.464699999999993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0.30960300000000002</v>
      </c>
      <c r="AA49" s="12">
        <v>9.9887000000000004E-2</v>
      </c>
      <c r="AB49" s="12">
        <v>99.1357</v>
      </c>
      <c r="AC49" s="12">
        <v>16.611899999999999</v>
      </c>
      <c r="AD49" s="12">
        <v>16.681000000000001</v>
      </c>
      <c r="AE49" s="12">
        <v>0</v>
      </c>
      <c r="AF49" s="12">
        <v>3.6262000000000003E-2</v>
      </c>
      <c r="AG49" s="12">
        <v>1.1440000000000001E-2</v>
      </c>
      <c r="AH49" s="12">
        <v>-8.8000000000000005E-3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66.668099999999995</v>
      </c>
      <c r="AP49" s="12">
        <v>100</v>
      </c>
      <c r="AQ49" s="12">
        <v>4</v>
      </c>
      <c r="AR49" s="12" t="s">
        <v>292</v>
      </c>
      <c r="AS49" s="17">
        <f t="shared" si="6"/>
        <v>1.9345209649077659</v>
      </c>
      <c r="AT49" s="17">
        <f t="shared" si="4"/>
        <v>2.3900058458752191</v>
      </c>
      <c r="AU49" s="17">
        <f t="shared" si="5"/>
        <v>0.80942101804748734</v>
      </c>
    </row>
    <row r="50" spans="1:47" x14ac:dyDescent="0.2">
      <c r="A50" s="12" t="s">
        <v>649</v>
      </c>
      <c r="B50" s="12">
        <v>14.2338</v>
      </c>
      <c r="C50" s="12">
        <v>47.834000000000003</v>
      </c>
      <c r="D50" s="12">
        <v>0</v>
      </c>
      <c r="E50" s="12">
        <v>0.21529699999999999</v>
      </c>
      <c r="F50" s="12">
        <v>4.4375999999999999E-2</v>
      </c>
      <c r="G50" s="12">
        <v>0.133907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33.152299999999997</v>
      </c>
      <c r="O50" s="12">
        <v>95.613699999999994</v>
      </c>
      <c r="P50" s="12">
        <v>30.4512</v>
      </c>
      <c r="Q50" s="12">
        <v>0</v>
      </c>
      <c r="R50" s="12">
        <v>0.25301499999999999</v>
      </c>
      <c r="S50" s="12">
        <v>64.614199999999997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0.24498800000000001</v>
      </c>
      <c r="AA50" s="12">
        <v>5.0341999999999998E-2</v>
      </c>
      <c r="AB50" s="12">
        <v>95.613699999999994</v>
      </c>
      <c r="AC50" s="12">
        <v>16.299399999999999</v>
      </c>
      <c r="AD50" s="12">
        <v>16.865100000000002</v>
      </c>
      <c r="AE50" s="12">
        <v>0</v>
      </c>
      <c r="AF50" s="12">
        <v>2.9840999999999999E-2</v>
      </c>
      <c r="AG50" s="12">
        <v>5.9959999999999996E-3</v>
      </c>
      <c r="AH50" s="12">
        <v>0.15961400000000001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66.640100000000004</v>
      </c>
      <c r="AP50" s="12">
        <v>100</v>
      </c>
      <c r="AQ50" s="12">
        <v>4</v>
      </c>
      <c r="AR50" s="12" t="s">
        <v>292</v>
      </c>
      <c r="AS50" s="17">
        <f t="shared" si="6"/>
        <v>1.0139324917471122</v>
      </c>
      <c r="AT50" s="17">
        <f t="shared" si="4"/>
        <v>1.9668017331300647</v>
      </c>
      <c r="AU50" s="17">
        <f t="shared" si="5"/>
        <v>0.51552348905727796</v>
      </c>
    </row>
    <row r="51" spans="1:47" x14ac:dyDescent="0.2">
      <c r="A51" s="12" t="s">
        <v>648</v>
      </c>
      <c r="B51" s="12">
        <v>15.1646</v>
      </c>
      <c r="C51" s="12">
        <v>49.021299999999997</v>
      </c>
      <c r="D51" s="12">
        <v>0</v>
      </c>
      <c r="E51" s="12">
        <v>0.49049599999999999</v>
      </c>
      <c r="F51" s="12">
        <v>0.12303699999999999</v>
      </c>
      <c r="G51" s="12">
        <v>-4.4400000000000004E-3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34.554900000000004</v>
      </c>
      <c r="O51" s="12">
        <v>99.349900000000005</v>
      </c>
      <c r="P51" s="12">
        <v>32.442599999999999</v>
      </c>
      <c r="Q51" s="12">
        <v>0</v>
      </c>
      <c r="R51" s="12">
        <v>-8.3899999999999999E-3</v>
      </c>
      <c r="S51" s="12">
        <v>66.218000000000004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0.55813900000000005</v>
      </c>
      <c r="AA51" s="12">
        <v>0.13957800000000001</v>
      </c>
      <c r="AB51" s="12">
        <v>99.349900000000005</v>
      </c>
      <c r="AC51" s="12">
        <v>16.667400000000001</v>
      </c>
      <c r="AD51" s="12">
        <v>16.588999999999999</v>
      </c>
      <c r="AE51" s="12">
        <v>0</v>
      </c>
      <c r="AF51" s="12">
        <v>6.5253000000000005E-2</v>
      </c>
      <c r="AG51" s="12">
        <v>1.5956000000000001E-2</v>
      </c>
      <c r="AH51" s="12">
        <v>-5.0800000000000003E-3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66.667500000000004</v>
      </c>
      <c r="AP51" s="12">
        <v>100</v>
      </c>
      <c r="AQ51" s="12">
        <v>4</v>
      </c>
      <c r="AR51" s="12" t="s">
        <v>292</v>
      </c>
      <c r="AS51" s="17">
        <f t="shared" si="6"/>
        <v>2.6981832618940835</v>
      </c>
      <c r="AT51" s="17">
        <f t="shared" si="4"/>
        <v>4.300784608154423</v>
      </c>
      <c r="AU51" s="17">
        <f t="shared" si="5"/>
        <v>0.62737000517957653</v>
      </c>
    </row>
    <row r="52" spans="1:47" x14ac:dyDescent="0.2">
      <c r="A52" s="12" t="s">
        <v>647</v>
      </c>
      <c r="B52" s="12">
        <v>14.7036</v>
      </c>
      <c r="C52" s="12">
        <v>48.230600000000003</v>
      </c>
      <c r="D52" s="12">
        <v>0</v>
      </c>
      <c r="E52" s="12">
        <v>0.53284200000000004</v>
      </c>
      <c r="F52" s="12">
        <v>8.7669999999999998E-2</v>
      </c>
      <c r="G52" s="12">
        <v>2.4190000000000001E-3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33.759399999999999</v>
      </c>
      <c r="O52" s="12">
        <v>97.316500000000005</v>
      </c>
      <c r="P52" s="12">
        <v>31.456199999999999</v>
      </c>
      <c r="Q52" s="12">
        <v>0</v>
      </c>
      <c r="R52" s="12">
        <v>4.5710000000000004E-3</v>
      </c>
      <c r="S52" s="12">
        <v>65.149900000000002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0.606325</v>
      </c>
      <c r="AA52" s="12">
        <v>9.9456000000000003E-2</v>
      </c>
      <c r="AB52" s="12">
        <v>97.316500000000005</v>
      </c>
      <c r="AC52" s="12">
        <v>16.5411</v>
      </c>
      <c r="AD52" s="12">
        <v>16.7057</v>
      </c>
      <c r="AE52" s="12">
        <v>0</v>
      </c>
      <c r="AF52" s="12">
        <v>7.2555999999999995E-2</v>
      </c>
      <c r="AG52" s="12">
        <v>1.1637E-2</v>
      </c>
      <c r="AH52" s="12">
        <v>2.833E-3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66.666200000000003</v>
      </c>
      <c r="AP52" s="12">
        <v>100</v>
      </c>
      <c r="AQ52" s="12">
        <v>4</v>
      </c>
      <c r="AR52" s="12" t="s">
        <v>292</v>
      </c>
      <c r="AS52" s="17">
        <f t="shared" si="6"/>
        <v>1.9678339570482231</v>
      </c>
      <c r="AT52" s="17">
        <f t="shared" si="4"/>
        <v>4.782120791829529</v>
      </c>
      <c r="AU52" s="17">
        <f t="shared" si="5"/>
        <v>0.41149817052098664</v>
      </c>
    </row>
    <row r="53" spans="1:47" x14ac:dyDescent="0.2">
      <c r="A53" s="12" t="s">
        <v>646</v>
      </c>
      <c r="B53" s="12">
        <v>14.9849</v>
      </c>
      <c r="C53" s="12">
        <v>48.081800000000001</v>
      </c>
      <c r="D53" s="12">
        <v>0</v>
      </c>
      <c r="E53" s="12">
        <v>0.28067599999999998</v>
      </c>
      <c r="F53" s="12">
        <v>6.3394000000000006E-2</v>
      </c>
      <c r="G53" s="12">
        <v>-1.2489999999999999E-2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33.976399999999998</v>
      </c>
      <c r="O53" s="12">
        <v>97.374600000000001</v>
      </c>
      <c r="P53" s="12">
        <v>32.058100000000003</v>
      </c>
      <c r="Q53" s="12">
        <v>0</v>
      </c>
      <c r="R53" s="12">
        <v>-2.3609999999999999E-2</v>
      </c>
      <c r="S53" s="12">
        <v>64.948800000000006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0.31938299999999997</v>
      </c>
      <c r="AA53" s="12">
        <v>7.1916999999999995E-2</v>
      </c>
      <c r="AB53" s="12">
        <v>97.374600000000001</v>
      </c>
      <c r="AC53" s="12">
        <v>16.750699999999998</v>
      </c>
      <c r="AD53" s="12">
        <v>16.548500000000001</v>
      </c>
      <c r="AE53" s="12">
        <v>0</v>
      </c>
      <c r="AF53" s="12">
        <v>3.7976000000000003E-2</v>
      </c>
      <c r="AG53" s="12">
        <v>8.3619999999999996E-3</v>
      </c>
      <c r="AH53" s="12">
        <v>-1.4540000000000001E-2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66.6691</v>
      </c>
      <c r="AP53" s="12">
        <v>100</v>
      </c>
      <c r="AQ53" s="12">
        <v>4</v>
      </c>
      <c r="AR53" s="12" t="s">
        <v>292</v>
      </c>
      <c r="AS53" s="17">
        <f t="shared" si="6"/>
        <v>1.4140266003984912</v>
      </c>
      <c r="AT53" s="17">
        <f t="shared" si="4"/>
        <v>2.5029745188615444</v>
      </c>
      <c r="AU53" s="17">
        <f t="shared" si="5"/>
        <v>0.56493847210304338</v>
      </c>
    </row>
    <row r="54" spans="1:47" x14ac:dyDescent="0.2">
      <c r="A54" s="12" t="s">
        <v>645</v>
      </c>
      <c r="B54" s="12">
        <f t="shared" ref="B54:AU54" si="7">AVERAGE(B27:B53)</f>
        <v>14.921403703703698</v>
      </c>
      <c r="C54" s="12">
        <f t="shared" si="7"/>
        <v>48.411840740740736</v>
      </c>
      <c r="D54" s="12">
        <f t="shared" si="7"/>
        <v>0</v>
      </c>
      <c r="E54" s="12">
        <f t="shared" si="7"/>
        <v>0.28493759259259255</v>
      </c>
      <c r="F54" s="12">
        <f t="shared" si="7"/>
        <v>6.9201555555555558E-2</v>
      </c>
      <c r="G54" s="12">
        <f t="shared" si="7"/>
        <v>8.6556296296296277E-3</v>
      </c>
      <c r="H54" s="12">
        <f t="shared" si="7"/>
        <v>0</v>
      </c>
      <c r="I54" s="12">
        <f t="shared" si="7"/>
        <v>0</v>
      </c>
      <c r="J54" s="12">
        <f t="shared" si="7"/>
        <v>0</v>
      </c>
      <c r="K54" s="12">
        <f t="shared" si="7"/>
        <v>0</v>
      </c>
      <c r="L54" s="12">
        <f t="shared" si="7"/>
        <v>0</v>
      </c>
      <c r="M54" s="12">
        <f t="shared" si="7"/>
        <v>0</v>
      </c>
      <c r="N54" s="12">
        <f t="shared" si="7"/>
        <v>34.040007407407394</v>
      </c>
      <c r="O54" s="12">
        <f t="shared" si="7"/>
        <v>97.736033333333324</v>
      </c>
      <c r="P54" s="12">
        <f t="shared" si="7"/>
        <v>31.922229629629626</v>
      </c>
      <c r="Q54" s="12">
        <f t="shared" si="7"/>
        <v>0</v>
      </c>
      <c r="R54" s="12">
        <f t="shared" si="7"/>
        <v>1.6354074074074073E-2</v>
      </c>
      <c r="S54" s="12">
        <f t="shared" si="7"/>
        <v>65.394718518518516</v>
      </c>
      <c r="T54" s="12">
        <f t="shared" si="7"/>
        <v>0</v>
      </c>
      <c r="U54" s="12">
        <f t="shared" si="7"/>
        <v>0</v>
      </c>
      <c r="V54" s="12">
        <f t="shared" si="7"/>
        <v>0</v>
      </c>
      <c r="W54" s="12">
        <f t="shared" si="7"/>
        <v>0</v>
      </c>
      <c r="X54" s="12">
        <f t="shared" si="7"/>
        <v>0</v>
      </c>
      <c r="Y54" s="12">
        <f t="shared" si="7"/>
        <v>0</v>
      </c>
      <c r="Z54" s="12">
        <f t="shared" si="7"/>
        <v>0.32423285185185186</v>
      </c>
      <c r="AA54" s="12">
        <f t="shared" si="7"/>
        <v>7.8504851851851867E-2</v>
      </c>
      <c r="AB54" s="12">
        <f t="shared" si="7"/>
        <v>97.736033333333324</v>
      </c>
      <c r="AC54" s="12">
        <f t="shared" si="7"/>
        <v>16.646496296296295</v>
      </c>
      <c r="AD54" s="12">
        <f t="shared" si="7"/>
        <v>16.630662962962962</v>
      </c>
      <c r="AE54" s="12">
        <f t="shared" si="7"/>
        <v>0</v>
      </c>
      <c r="AF54" s="12">
        <f t="shared" si="7"/>
        <v>3.8484222222222218E-2</v>
      </c>
      <c r="AG54" s="12">
        <f t="shared" si="7"/>
        <v>9.1051111111111107E-3</v>
      </c>
      <c r="AH54" s="12">
        <f t="shared" si="7"/>
        <v>1.0316111111111111E-2</v>
      </c>
      <c r="AI54" s="12">
        <f t="shared" si="7"/>
        <v>0</v>
      </c>
      <c r="AJ54" s="12">
        <f t="shared" si="7"/>
        <v>0</v>
      </c>
      <c r="AK54" s="12">
        <f t="shared" si="7"/>
        <v>0</v>
      </c>
      <c r="AL54" s="12">
        <f t="shared" si="7"/>
        <v>0</v>
      </c>
      <c r="AM54" s="12">
        <f t="shared" si="7"/>
        <v>0</v>
      </c>
      <c r="AN54" s="12">
        <f t="shared" si="7"/>
        <v>0</v>
      </c>
      <c r="AO54" s="12">
        <f t="shared" si="7"/>
        <v>66.664948148148156</v>
      </c>
      <c r="AP54" s="12">
        <f t="shared" si="7"/>
        <v>100</v>
      </c>
      <c r="AQ54" s="12">
        <f t="shared" si="7"/>
        <v>4</v>
      </c>
      <c r="AS54" s="12">
        <f t="shared" si="7"/>
        <v>1.5396877912813891</v>
      </c>
      <c r="AT54" s="12">
        <f t="shared" si="7"/>
        <v>2.5364711291454451</v>
      </c>
      <c r="AU54" s="12">
        <f t="shared" si="7"/>
        <v>0.74365604031300958</v>
      </c>
    </row>
    <row r="55" spans="1:47" x14ac:dyDescent="0.2">
      <c r="A55" s="12" t="s">
        <v>481</v>
      </c>
      <c r="B55" s="12">
        <f t="shared" ref="B55:AP55" si="8">STDEV(B27:B53)</f>
        <v>0.31009968804275906</v>
      </c>
      <c r="C55" s="12">
        <f t="shared" si="8"/>
        <v>0.68465418180346194</v>
      </c>
      <c r="D55" s="12">
        <f t="shared" si="8"/>
        <v>0</v>
      </c>
      <c r="E55" s="12">
        <f t="shared" si="8"/>
        <v>0.15593181563556741</v>
      </c>
      <c r="F55" s="12">
        <f t="shared" si="8"/>
        <v>2.8209193651843011E-2</v>
      </c>
      <c r="G55" s="12">
        <f t="shared" si="8"/>
        <v>3.5415226984956784E-2</v>
      </c>
      <c r="H55" s="12">
        <f t="shared" si="8"/>
        <v>0</v>
      </c>
      <c r="I55" s="12">
        <f t="shared" si="8"/>
        <v>0</v>
      </c>
      <c r="J55" s="12">
        <f t="shared" si="8"/>
        <v>0</v>
      </c>
      <c r="K55" s="12">
        <f t="shared" si="8"/>
        <v>0</v>
      </c>
      <c r="L55" s="12">
        <f t="shared" si="8"/>
        <v>0</v>
      </c>
      <c r="M55" s="12">
        <f t="shared" si="8"/>
        <v>0</v>
      </c>
      <c r="N55" s="12">
        <f t="shared" si="8"/>
        <v>0.53711269761849845</v>
      </c>
      <c r="O55" s="12">
        <f t="shared" si="8"/>
        <v>1.4561311806923907</v>
      </c>
      <c r="P55" s="12">
        <f t="shared" si="8"/>
        <v>0.66343380912365324</v>
      </c>
      <c r="Q55" s="12">
        <f t="shared" si="8"/>
        <v>0</v>
      </c>
      <c r="R55" s="12">
        <f t="shared" si="8"/>
        <v>6.6916981692545396E-2</v>
      </c>
      <c r="S55" s="12">
        <f t="shared" si="8"/>
        <v>0.92484114063611278</v>
      </c>
      <c r="T55" s="12">
        <f t="shared" si="8"/>
        <v>0</v>
      </c>
      <c r="U55" s="12">
        <f t="shared" si="8"/>
        <v>0</v>
      </c>
      <c r="V55" s="12">
        <f t="shared" si="8"/>
        <v>0</v>
      </c>
      <c r="W55" s="12">
        <f t="shared" si="8"/>
        <v>0</v>
      </c>
      <c r="X55" s="12">
        <f t="shared" si="8"/>
        <v>0</v>
      </c>
      <c r="Y55" s="12">
        <f t="shared" si="8"/>
        <v>0</v>
      </c>
      <c r="Z55" s="12">
        <f t="shared" si="8"/>
        <v>0.177436135763895</v>
      </c>
      <c r="AA55" s="12">
        <f t="shared" si="8"/>
        <v>3.2001654544610493E-2</v>
      </c>
      <c r="AB55" s="12">
        <f t="shared" si="8"/>
        <v>1.4561311806923907</v>
      </c>
      <c r="AC55" s="12">
        <f t="shared" si="8"/>
        <v>0.13476522742984015</v>
      </c>
      <c r="AD55" s="12">
        <f t="shared" si="8"/>
        <v>0.11175770545848163</v>
      </c>
      <c r="AE55" s="12">
        <f t="shared" si="8"/>
        <v>0</v>
      </c>
      <c r="AF55" s="12">
        <f t="shared" si="8"/>
        <v>2.0996703463480492E-2</v>
      </c>
      <c r="AG55" s="12">
        <f t="shared" si="8"/>
        <v>3.6792730190511754E-3</v>
      </c>
      <c r="AH55" s="12">
        <f t="shared" si="8"/>
        <v>4.18147385566872E-2</v>
      </c>
      <c r="AI55" s="12">
        <f t="shared" si="8"/>
        <v>0</v>
      </c>
      <c r="AJ55" s="12">
        <f t="shared" si="8"/>
        <v>0</v>
      </c>
      <c r="AK55" s="12">
        <f t="shared" si="8"/>
        <v>0</v>
      </c>
      <c r="AL55" s="12">
        <f t="shared" si="8"/>
        <v>0</v>
      </c>
      <c r="AM55" s="12">
        <f t="shared" si="8"/>
        <v>0</v>
      </c>
      <c r="AN55" s="12">
        <f t="shared" si="8"/>
        <v>0</v>
      </c>
      <c r="AO55" s="12">
        <f t="shared" si="8"/>
        <v>6.9609001611943538E-3</v>
      </c>
      <c r="AP55" s="12">
        <f t="shared" si="8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872D4-EA46-FC4F-8889-2643611B7003}">
  <dimension ref="A1:AV826"/>
  <sheetViews>
    <sheetView topLeftCell="AB1" zoomScale="111" workbookViewId="0">
      <selection activeCell="AK20" sqref="AK20"/>
    </sheetView>
  </sheetViews>
  <sheetFormatPr baseColWidth="10" defaultColWidth="12.6640625" defaultRowHeight="15" customHeight="1" x14ac:dyDescent="0.15"/>
  <cols>
    <col min="1" max="1" width="27.6640625" style="2" customWidth="1"/>
    <col min="2" max="2" width="14.1640625" style="2" customWidth="1"/>
    <col min="3" max="3" width="11" style="2" customWidth="1"/>
    <col min="4" max="7" width="8.6640625" style="2" customWidth="1"/>
    <col min="8" max="8" width="10.6640625" style="2" customWidth="1"/>
    <col min="9" max="17" width="8.6640625" style="2" customWidth="1"/>
    <col min="18" max="18" width="8.5" style="2" customWidth="1"/>
    <col min="19" max="32" width="8.6640625" style="2" customWidth="1"/>
    <col min="33" max="33" width="10.6640625" style="2" customWidth="1"/>
    <col min="34" max="36" width="8.6640625" style="2" customWidth="1"/>
    <col min="37" max="37" width="11.5" style="2" customWidth="1"/>
    <col min="38" max="39" width="8.6640625" style="2" customWidth="1"/>
    <col min="40" max="40" width="13.1640625" style="2" customWidth="1"/>
    <col min="41" max="64" width="8.6640625" style="2" customWidth="1"/>
    <col min="65" max="16384" width="12.6640625" style="2"/>
  </cols>
  <sheetData>
    <row r="1" spans="1:39" ht="13.5" customHeight="1" x14ac:dyDescent="0.2">
      <c r="A1" s="3" t="s">
        <v>72</v>
      </c>
      <c r="B1" s="3" t="s">
        <v>50</v>
      </c>
      <c r="C1" s="3" t="s">
        <v>49</v>
      </c>
      <c r="D1" s="3" t="s">
        <v>48</v>
      </c>
      <c r="E1" s="4" t="s">
        <v>47</v>
      </c>
      <c r="F1" s="4" t="s">
        <v>46</v>
      </c>
      <c r="G1" s="4" t="s">
        <v>201</v>
      </c>
      <c r="H1" s="3" t="s">
        <v>45</v>
      </c>
      <c r="I1" s="4" t="s">
        <v>44</v>
      </c>
      <c r="J1" s="4" t="s">
        <v>43</v>
      </c>
      <c r="K1" s="4" t="s">
        <v>202</v>
      </c>
      <c r="L1" s="4" t="s">
        <v>203</v>
      </c>
      <c r="M1" s="4" t="s">
        <v>42</v>
      </c>
      <c r="N1" s="3" t="s">
        <v>9</v>
      </c>
      <c r="O1" s="3" t="s">
        <v>12</v>
      </c>
      <c r="P1" s="3" t="s">
        <v>40</v>
      </c>
      <c r="Q1" s="3" t="s">
        <v>39</v>
      </c>
      <c r="R1" s="3" t="s">
        <v>38</v>
      </c>
      <c r="S1" s="3" t="s">
        <v>204</v>
      </c>
      <c r="T1" s="3" t="s">
        <v>205</v>
      </c>
      <c r="U1" s="3" t="s">
        <v>37</v>
      </c>
      <c r="V1" s="3" t="s">
        <v>36</v>
      </c>
      <c r="W1" s="3" t="s">
        <v>35</v>
      </c>
      <c r="X1" s="3" t="s">
        <v>34</v>
      </c>
      <c r="Y1" s="3" t="s">
        <v>33</v>
      </c>
      <c r="Z1" s="3" t="s">
        <v>32</v>
      </c>
      <c r="AA1" s="3" t="s">
        <v>31</v>
      </c>
      <c r="AB1" s="3" t="s">
        <v>30</v>
      </c>
      <c r="AC1" s="3" t="s">
        <v>29</v>
      </c>
      <c r="AD1" s="3" t="s">
        <v>28</v>
      </c>
      <c r="AE1" s="3" t="s">
        <v>27</v>
      </c>
      <c r="AF1" s="3" t="s">
        <v>2</v>
      </c>
      <c r="AG1" s="3" t="s">
        <v>1</v>
      </c>
      <c r="AH1" s="3" t="s">
        <v>0</v>
      </c>
      <c r="AI1" s="20" t="s">
        <v>206</v>
      </c>
      <c r="AJ1" s="20" t="s">
        <v>207</v>
      </c>
      <c r="AK1" s="3" t="s">
        <v>52</v>
      </c>
      <c r="AM1" s="3"/>
    </row>
    <row r="2" spans="1:39" ht="13.5" customHeight="1" x14ac:dyDescent="0.2">
      <c r="A2" s="3" t="s">
        <v>163</v>
      </c>
      <c r="B2" s="3">
        <v>49.920200000000001</v>
      </c>
      <c r="C2" s="3">
        <v>15.3201</v>
      </c>
      <c r="D2" s="3">
        <v>0.45691700000000002</v>
      </c>
      <c r="E2" s="3">
        <f t="shared" ref="E2:E26" si="0">D2*10000</f>
        <v>4569.17</v>
      </c>
      <c r="F2" s="3">
        <v>5.9883718548758576E-2</v>
      </c>
      <c r="G2" s="3">
        <f>F2*10000</f>
        <v>598.83718548758577</v>
      </c>
      <c r="H2" s="3">
        <v>0.319799</v>
      </c>
      <c r="I2" s="3">
        <f t="shared" ref="I2:I26" si="1">H2*10000</f>
        <v>3197.99</v>
      </c>
      <c r="J2" s="3">
        <v>4.0858090231740071E-2</v>
      </c>
      <c r="K2" s="3">
        <f>J2*10000</f>
        <v>408.58090231740073</v>
      </c>
      <c r="L2" s="3">
        <v>35.073099999999997</v>
      </c>
      <c r="M2" s="3">
        <f t="shared" ref="M2:M23" si="2">I2/E2</f>
        <v>0.69990610986240387</v>
      </c>
      <c r="N2" s="3">
        <v>67.432199999999995</v>
      </c>
      <c r="O2" s="3">
        <v>32.775199999999998</v>
      </c>
      <c r="P2" s="3">
        <v>0.51993</v>
      </c>
      <c r="Q2" s="3">
        <v>0.362792</v>
      </c>
      <c r="R2" s="3">
        <v>101.09</v>
      </c>
      <c r="S2" s="3">
        <v>0.99860099999999996</v>
      </c>
      <c r="T2" s="3">
        <v>0.99535499999999999</v>
      </c>
      <c r="U2" s="3">
        <v>2.6759000000000002E-2</v>
      </c>
      <c r="V2" s="3">
        <v>5.4980000000000003E-3</v>
      </c>
      <c r="W2" s="3">
        <v>9.6100000000000005E-3</v>
      </c>
      <c r="X2" s="3">
        <v>9.0639999999999991E-3</v>
      </c>
      <c r="Y2" s="3">
        <v>0.19019</v>
      </c>
      <c r="Z2" s="3">
        <v>7.5370999999999994E-2</v>
      </c>
      <c r="AA2" s="3">
        <v>1.2097</v>
      </c>
      <c r="AB2" s="3">
        <v>1.53772</v>
      </c>
      <c r="AC2" s="3">
        <v>7.4772999999999996</v>
      </c>
      <c r="AD2" s="3">
        <v>79.753</v>
      </c>
      <c r="AE2" s="3">
        <v>10.984500000000001</v>
      </c>
      <c r="AF2" s="3">
        <v>2.5634482592776329</v>
      </c>
      <c r="AG2" s="3">
        <v>1.8534152325403994</v>
      </c>
      <c r="AH2" s="3">
        <v>1.383094416335416</v>
      </c>
      <c r="AI2" s="18">
        <v>3.5635681158030676</v>
      </c>
      <c r="AJ2" s="18">
        <v>2.5770169860586507</v>
      </c>
      <c r="AK2" s="2">
        <v>0.72315637089426232</v>
      </c>
    </row>
    <row r="3" spans="1:39" ht="13.5" customHeight="1" x14ac:dyDescent="0.2">
      <c r="A3" s="3" t="s">
        <v>162</v>
      </c>
      <c r="B3" s="3">
        <v>50.118299999999998</v>
      </c>
      <c r="C3" s="3">
        <v>15.406700000000001</v>
      </c>
      <c r="D3" s="3">
        <v>0.38819100000000001</v>
      </c>
      <c r="E3" s="3">
        <f t="shared" si="0"/>
        <v>3881.9100000000003</v>
      </c>
      <c r="F3" s="3">
        <v>5.0651625230604284E-2</v>
      </c>
      <c r="G3" s="3">
        <f t="shared" ref="G3:G26" si="3">F3*10000</f>
        <v>506.51625230604282</v>
      </c>
      <c r="H3" s="3">
        <v>0.297263</v>
      </c>
      <c r="I3" s="3">
        <f t="shared" si="1"/>
        <v>2972.63</v>
      </c>
      <c r="J3" s="3">
        <v>3.7811011624216649E-2</v>
      </c>
      <c r="K3" s="3">
        <f t="shared" ref="K3:K26" si="4">J3*10000</f>
        <v>378.1101162421665</v>
      </c>
      <c r="L3" s="3">
        <v>35.2288</v>
      </c>
      <c r="M3" s="3">
        <f t="shared" si="2"/>
        <v>0.76576479104358419</v>
      </c>
      <c r="N3" s="3">
        <v>67.6999</v>
      </c>
      <c r="O3" s="3">
        <v>32.9604</v>
      </c>
      <c r="P3" s="3">
        <v>0.44172499999999998</v>
      </c>
      <c r="Q3" s="3">
        <v>0.33722600000000003</v>
      </c>
      <c r="R3" s="3">
        <v>101.43899999999999</v>
      </c>
      <c r="S3" s="3">
        <v>0.99813499999999999</v>
      </c>
      <c r="T3" s="3">
        <v>0.99655700000000003</v>
      </c>
      <c r="U3" s="3">
        <v>2.6896E-2</v>
      </c>
      <c r="V3" s="3">
        <v>5.5170000000000002E-3</v>
      </c>
      <c r="W3" s="3">
        <v>9.613E-3</v>
      </c>
      <c r="X3" s="3">
        <v>9.0779999999999993E-3</v>
      </c>
      <c r="Y3" s="3">
        <v>0.189889</v>
      </c>
      <c r="Z3" s="3">
        <v>7.5174000000000005E-2</v>
      </c>
      <c r="AA3" s="3">
        <v>1.38876</v>
      </c>
      <c r="AB3" s="3">
        <v>1.64212</v>
      </c>
      <c r="AC3" s="3">
        <v>7.4886999999999997</v>
      </c>
      <c r="AD3" s="3">
        <v>79.753600000000006</v>
      </c>
      <c r="AE3" s="3">
        <v>10.988</v>
      </c>
      <c r="AF3" s="3">
        <v>2.3828039484102419</v>
      </c>
      <c r="AG3" s="3">
        <v>1.5746385285185061</v>
      </c>
      <c r="AH3" s="3">
        <v>1.513238692725305</v>
      </c>
      <c r="AI3" s="18">
        <v>3.297807476709838</v>
      </c>
      <c r="AJ3" s="18">
        <v>2.1797260048983738</v>
      </c>
      <c r="AK3" s="2">
        <v>0.66096217571592331</v>
      </c>
    </row>
    <row r="4" spans="1:39" ht="13.5" customHeight="1" x14ac:dyDescent="0.2">
      <c r="A4" s="3" t="s">
        <v>161</v>
      </c>
      <c r="B4" s="3">
        <v>49.467399999999998</v>
      </c>
      <c r="C4" s="3">
        <v>15.2235</v>
      </c>
      <c r="D4" s="3">
        <v>0.80865500000000001</v>
      </c>
      <c r="E4" s="3">
        <f t="shared" si="0"/>
        <v>8086.55</v>
      </c>
      <c r="F4" s="3">
        <v>0.10657861317655765</v>
      </c>
      <c r="G4" s="3">
        <f t="shared" si="3"/>
        <v>1065.7861317655766</v>
      </c>
      <c r="H4" s="3">
        <v>0.49995899999999999</v>
      </c>
      <c r="I4" s="3">
        <f t="shared" si="1"/>
        <v>4999.59</v>
      </c>
      <c r="J4" s="3">
        <v>6.423484748571133E-2</v>
      </c>
      <c r="K4" s="3">
        <f t="shared" si="4"/>
        <v>642.34847485711327</v>
      </c>
      <c r="L4" s="3">
        <v>34.877000000000002</v>
      </c>
      <c r="M4" s="3">
        <f t="shared" si="2"/>
        <v>0.61825995016416146</v>
      </c>
      <c r="N4" s="3">
        <v>66.820599999999999</v>
      </c>
      <c r="O4" s="3">
        <v>32.568600000000004</v>
      </c>
      <c r="P4" s="3">
        <v>0.92017499999999997</v>
      </c>
      <c r="Q4" s="3">
        <v>0.56717200000000001</v>
      </c>
      <c r="R4" s="3">
        <v>100.877</v>
      </c>
      <c r="S4" s="3">
        <v>0.99510900000000002</v>
      </c>
      <c r="T4" s="3">
        <v>0.99464200000000003</v>
      </c>
      <c r="U4" s="3">
        <v>2.6162999999999999E-2</v>
      </c>
      <c r="V4" s="3">
        <v>5.4770000000000001E-3</v>
      </c>
      <c r="W4" s="3">
        <v>9.6450000000000008E-3</v>
      </c>
      <c r="X4" s="3">
        <v>9.129E-3</v>
      </c>
      <c r="Y4" s="3">
        <v>0.19095999999999999</v>
      </c>
      <c r="Z4" s="3">
        <v>7.5637999999999997E-2</v>
      </c>
      <c r="AA4" s="3">
        <v>0.766042</v>
      </c>
      <c r="AB4" s="3">
        <v>1.05392</v>
      </c>
      <c r="AC4" s="3">
        <v>7.4705000000000004</v>
      </c>
      <c r="AD4" s="3">
        <v>79.756699999999995</v>
      </c>
      <c r="AE4" s="3">
        <v>10.987500000000001</v>
      </c>
      <c r="AF4" s="3">
        <v>4.0075767224418657</v>
      </c>
      <c r="AG4" s="3">
        <v>3.2801876377327974</v>
      </c>
      <c r="AH4" s="3">
        <v>1.2217522791506603</v>
      </c>
      <c r="AI4" s="18">
        <v>5.6024462505526431</v>
      </c>
      <c r="AJ4" s="18">
        <v>4.5864702988164243</v>
      </c>
      <c r="AK4" s="2">
        <v>0.8186549399494909</v>
      </c>
    </row>
    <row r="5" spans="1:39" ht="13.5" customHeight="1" x14ac:dyDescent="0.2">
      <c r="A5" s="3" t="s">
        <v>160</v>
      </c>
      <c r="B5" s="3">
        <v>49.695500000000003</v>
      </c>
      <c r="C5" s="3">
        <v>15.325200000000001</v>
      </c>
      <c r="D5" s="3">
        <v>0.34031099999999997</v>
      </c>
      <c r="E5" s="3">
        <f t="shared" si="0"/>
        <v>3403.1099999999997</v>
      </c>
      <c r="F5" s="3">
        <v>4.4720119821576462E-2</v>
      </c>
      <c r="G5" s="3">
        <f t="shared" si="3"/>
        <v>447.20119821576463</v>
      </c>
      <c r="H5" s="3">
        <v>0.28931800000000002</v>
      </c>
      <c r="I5" s="3">
        <f t="shared" si="1"/>
        <v>2893.1800000000003</v>
      </c>
      <c r="J5" s="3">
        <v>3.7062263849751129E-2</v>
      </c>
      <c r="K5" s="3">
        <f t="shared" si="4"/>
        <v>370.62263849751128</v>
      </c>
      <c r="L5" s="3">
        <v>34.979900000000001</v>
      </c>
      <c r="M5" s="3">
        <f t="shared" si="2"/>
        <v>0.85015764991434317</v>
      </c>
      <c r="N5" s="3">
        <v>67.128699999999995</v>
      </c>
      <c r="O5" s="3">
        <v>32.786099999999998</v>
      </c>
      <c r="P5" s="3">
        <v>0.38724199999999998</v>
      </c>
      <c r="Q5" s="3">
        <v>0.32821400000000001</v>
      </c>
      <c r="R5" s="3">
        <v>100.63</v>
      </c>
      <c r="S5" s="3">
        <v>0.99675400000000003</v>
      </c>
      <c r="T5" s="3">
        <v>0.99833899999999998</v>
      </c>
      <c r="U5" s="3">
        <v>2.6015E-2</v>
      </c>
      <c r="V5" s="3">
        <v>5.4640000000000001E-3</v>
      </c>
      <c r="W5" s="3">
        <v>9.6179999999999998E-3</v>
      </c>
      <c r="X5" s="3">
        <v>9.0659999999999994E-3</v>
      </c>
      <c r="Y5" s="3">
        <v>0.19057199999999999</v>
      </c>
      <c r="Z5" s="3">
        <v>7.5325000000000003E-2</v>
      </c>
      <c r="AA5" s="3">
        <v>1.55565</v>
      </c>
      <c r="AB5" s="3">
        <v>1.68018</v>
      </c>
      <c r="AC5" s="3">
        <v>7.4703999999999997</v>
      </c>
      <c r="AD5" s="3">
        <v>79.743099999999998</v>
      </c>
      <c r="AE5" s="3">
        <v>10.987500000000001</v>
      </c>
      <c r="AF5" s="3">
        <v>2.3191183320701012</v>
      </c>
      <c r="AG5" s="3">
        <v>1.3804204947529986</v>
      </c>
      <c r="AH5" s="3">
        <v>1.6800086212028211</v>
      </c>
      <c r="AI5" s="18">
        <v>3.2325030613362808</v>
      </c>
      <c r="AJ5" s="18">
        <v>1.9244714789203716</v>
      </c>
      <c r="AK5" s="2">
        <v>0.59535024171788919</v>
      </c>
    </row>
    <row r="6" spans="1:39" ht="13.5" customHeight="1" x14ac:dyDescent="0.2">
      <c r="A6" s="3" t="s">
        <v>159</v>
      </c>
      <c r="B6" s="3">
        <v>49.860300000000002</v>
      </c>
      <c r="C6" s="3">
        <v>15.4511</v>
      </c>
      <c r="D6" s="3">
        <v>0.22791500000000001</v>
      </c>
      <c r="E6" s="3">
        <f t="shared" si="0"/>
        <v>2279.15</v>
      </c>
      <c r="F6" s="3">
        <v>2.9800943694333473E-2</v>
      </c>
      <c r="G6" s="3">
        <f t="shared" si="3"/>
        <v>298.00943694333472</v>
      </c>
      <c r="H6" s="3">
        <v>0.210893</v>
      </c>
      <c r="I6" s="3">
        <f t="shared" si="1"/>
        <v>2108.9299999999998</v>
      </c>
      <c r="J6" s="3">
        <v>2.688120859024018E-2</v>
      </c>
      <c r="K6" s="3">
        <f t="shared" si="4"/>
        <v>268.8120859024018</v>
      </c>
      <c r="L6" s="3">
        <v>35.155099999999997</v>
      </c>
      <c r="M6" s="3">
        <f t="shared" si="2"/>
        <v>0.92531426189588217</v>
      </c>
      <c r="N6" s="3">
        <v>67.351299999999995</v>
      </c>
      <c r="O6" s="3">
        <v>33.055399999999999</v>
      </c>
      <c r="P6" s="3">
        <v>0.25934600000000002</v>
      </c>
      <c r="Q6" s="3">
        <v>0.23924500000000001</v>
      </c>
      <c r="R6" s="3">
        <v>100.905</v>
      </c>
      <c r="S6" s="3">
        <v>0.99507599999999996</v>
      </c>
      <c r="T6" s="3">
        <v>1.00152</v>
      </c>
      <c r="U6" s="3">
        <v>2.6107999999999999E-2</v>
      </c>
      <c r="V6" s="3">
        <v>5.4920000000000004E-3</v>
      </c>
      <c r="W6" s="3">
        <v>9.6100000000000005E-3</v>
      </c>
      <c r="X6" s="3">
        <v>9.018E-3</v>
      </c>
      <c r="Y6" s="3">
        <v>0.19028600000000001</v>
      </c>
      <c r="Z6" s="3">
        <v>7.5000999999999998E-2</v>
      </c>
      <c r="AA6" s="3">
        <v>2.2168600000000001</v>
      </c>
      <c r="AB6" s="3">
        <v>2.22315</v>
      </c>
      <c r="AC6" s="3">
        <v>7.4996999999999998</v>
      </c>
      <c r="AD6" s="3">
        <v>79.7149</v>
      </c>
      <c r="AE6" s="3">
        <v>10.987500000000001</v>
      </c>
      <c r="AF6" s="3">
        <v>1.6904783746785881</v>
      </c>
      <c r="AG6" s="3">
        <v>0.92450299009326664</v>
      </c>
      <c r="AH6" s="3">
        <v>1.8285266708634955</v>
      </c>
      <c r="AI6" s="18">
        <v>2.3445299891186759</v>
      </c>
      <c r="AJ6" s="18">
        <v>1.2824443765686433</v>
      </c>
      <c r="AK6" s="2">
        <v>0.5469942301956745</v>
      </c>
    </row>
    <row r="7" spans="1:39" ht="13.5" customHeight="1" x14ac:dyDescent="0.2">
      <c r="A7" s="3" t="s">
        <v>158</v>
      </c>
      <c r="B7" s="3">
        <v>50.284999999999997</v>
      </c>
      <c r="C7" s="3">
        <v>15.4703</v>
      </c>
      <c r="D7" s="3">
        <v>0.145177</v>
      </c>
      <c r="E7" s="3">
        <f t="shared" si="0"/>
        <v>1451.77</v>
      </c>
      <c r="F7" s="3">
        <v>1.8901662131572818E-2</v>
      </c>
      <c r="G7" s="3">
        <f t="shared" si="3"/>
        <v>189.01662131572817</v>
      </c>
      <c r="H7" s="3">
        <v>0.14379500000000001</v>
      </c>
      <c r="I7" s="3">
        <f t="shared" si="1"/>
        <v>1437.95</v>
      </c>
      <c r="J7" s="3">
        <v>1.8250530009968086E-2</v>
      </c>
      <c r="K7" s="3">
        <f t="shared" si="4"/>
        <v>182.50530009968085</v>
      </c>
      <c r="L7" s="3">
        <v>35.305599999999998</v>
      </c>
      <c r="M7" s="3">
        <f t="shared" si="2"/>
        <v>0.99048058576771802</v>
      </c>
      <c r="N7" s="3">
        <v>67.924999999999997</v>
      </c>
      <c r="O7" s="3">
        <v>33.096600000000002</v>
      </c>
      <c r="P7" s="3">
        <v>0.16519800000000001</v>
      </c>
      <c r="Q7" s="3">
        <v>0.16312599999999999</v>
      </c>
      <c r="R7" s="3">
        <v>101.35</v>
      </c>
      <c r="S7" s="3">
        <v>0.999274</v>
      </c>
      <c r="T7" s="3">
        <v>0.99849600000000005</v>
      </c>
      <c r="U7" s="3">
        <v>2.6350999999999999E-2</v>
      </c>
      <c r="V7" s="3">
        <v>5.5030000000000001E-3</v>
      </c>
      <c r="W7" s="3">
        <v>9.6480000000000003E-3</v>
      </c>
      <c r="X7" s="3">
        <v>9.0880000000000006E-3</v>
      </c>
      <c r="Y7" s="3">
        <v>0.189494</v>
      </c>
      <c r="Z7" s="3">
        <v>7.4959999999999999E-2</v>
      </c>
      <c r="AA7" s="3">
        <v>3.36598</v>
      </c>
      <c r="AB7" s="3">
        <v>3.1886100000000002</v>
      </c>
      <c r="AC7" s="3">
        <v>7.5090000000000003</v>
      </c>
      <c r="AD7" s="3">
        <v>79.719099999999997</v>
      </c>
      <c r="AE7" s="3">
        <v>10.987500000000001</v>
      </c>
      <c r="AF7" s="3">
        <v>1.1526335055545116</v>
      </c>
      <c r="AG7" s="3">
        <v>0.58888871111059027</v>
      </c>
      <c r="AH7" s="3">
        <v>1.9573027701290966</v>
      </c>
      <c r="AI7" s="18">
        <v>1.59177794339262</v>
      </c>
      <c r="AJ7" s="18">
        <v>0.81340814428790176</v>
      </c>
      <c r="AK7" s="2">
        <v>0.51100604055001064</v>
      </c>
    </row>
    <row r="8" spans="1:39" ht="13.5" customHeight="1" x14ac:dyDescent="0.2">
      <c r="A8" s="3" t="s">
        <v>157</v>
      </c>
      <c r="B8" s="3">
        <v>49.776899999999998</v>
      </c>
      <c r="C8" s="3">
        <v>15.3629</v>
      </c>
      <c r="D8" s="3">
        <v>0.42861900000000003</v>
      </c>
      <c r="E8" s="3">
        <f t="shared" si="0"/>
        <v>4286.1900000000005</v>
      </c>
      <c r="F8" s="3">
        <v>5.6187772485607267E-2</v>
      </c>
      <c r="G8" s="3">
        <f t="shared" si="3"/>
        <v>561.87772485607263</v>
      </c>
      <c r="H8" s="3">
        <v>0.30066700000000002</v>
      </c>
      <c r="I8" s="3">
        <f t="shared" si="1"/>
        <v>3006.67</v>
      </c>
      <c r="J8" s="3">
        <v>3.8422505262226181E-2</v>
      </c>
      <c r="K8" s="3">
        <f t="shared" si="4"/>
        <v>384.22505262226179</v>
      </c>
      <c r="L8" s="3">
        <v>35.065100000000001</v>
      </c>
      <c r="M8" s="3">
        <f t="shared" si="2"/>
        <v>0.70147846922324952</v>
      </c>
      <c r="N8" s="3">
        <v>67.238699999999994</v>
      </c>
      <c r="O8" s="3">
        <v>32.866799999999998</v>
      </c>
      <c r="P8" s="3">
        <v>0.48772900000000002</v>
      </c>
      <c r="Q8" s="3">
        <v>0.341088</v>
      </c>
      <c r="R8" s="3">
        <v>100.934</v>
      </c>
      <c r="S8" s="3">
        <v>0.99596099999999999</v>
      </c>
      <c r="T8" s="3">
        <v>0.99836199999999997</v>
      </c>
      <c r="U8" s="3">
        <v>2.6786000000000001E-2</v>
      </c>
      <c r="V8" s="3">
        <v>5.5129999999999997E-3</v>
      </c>
      <c r="W8" s="3">
        <v>9.5610000000000001E-3</v>
      </c>
      <c r="X8" s="3">
        <v>9.0650000000000001E-3</v>
      </c>
      <c r="Y8" s="3">
        <v>0.19048100000000001</v>
      </c>
      <c r="Z8" s="3">
        <v>7.5258000000000005E-2</v>
      </c>
      <c r="AA8" s="3">
        <v>1.27183</v>
      </c>
      <c r="AB8" s="3">
        <v>1.6235200000000001</v>
      </c>
      <c r="AC8" s="3">
        <v>7.5967000000000002</v>
      </c>
      <c r="AD8" s="3">
        <v>79.843000000000004</v>
      </c>
      <c r="AE8" s="3">
        <v>10.984</v>
      </c>
      <c r="AF8" s="3">
        <v>2.4100897681738469</v>
      </c>
      <c r="AG8" s="3">
        <v>1.7386286427430662</v>
      </c>
      <c r="AH8" s="3">
        <v>1.3862015780272687</v>
      </c>
      <c r="AI8" s="18">
        <v>3.3511408366164734</v>
      </c>
      <c r="AJ8" s="18">
        <v>2.4179668132384298</v>
      </c>
      <c r="AK8" s="2">
        <v>0.72153542065983833</v>
      </c>
    </row>
    <row r="9" spans="1:39" ht="13.5" customHeight="1" x14ac:dyDescent="0.2">
      <c r="A9" s="3" t="s">
        <v>156</v>
      </c>
      <c r="B9" s="3">
        <v>50.1402</v>
      </c>
      <c r="C9" s="3">
        <v>15.3385</v>
      </c>
      <c r="D9" s="3">
        <v>0.236239</v>
      </c>
      <c r="E9" s="3">
        <f t="shared" si="0"/>
        <v>2362.39</v>
      </c>
      <c r="F9" s="3">
        <v>3.0913632494284461E-2</v>
      </c>
      <c r="G9" s="3">
        <f t="shared" si="3"/>
        <v>309.13632494284462</v>
      </c>
      <c r="H9" s="3">
        <v>0.22067800000000001</v>
      </c>
      <c r="I9" s="3">
        <f t="shared" si="1"/>
        <v>2206.7800000000002</v>
      </c>
      <c r="J9" s="3">
        <v>2.8150557576712872E-2</v>
      </c>
      <c r="K9" s="3">
        <f t="shared" si="4"/>
        <v>281.50557576712873</v>
      </c>
      <c r="L9" s="3">
        <v>35.127499999999998</v>
      </c>
      <c r="M9" s="3">
        <f t="shared" si="2"/>
        <v>0.93413026638277352</v>
      </c>
      <c r="N9" s="3">
        <v>67.729399999999998</v>
      </c>
      <c r="O9" s="3">
        <v>32.814500000000002</v>
      </c>
      <c r="P9" s="3">
        <v>0.268818</v>
      </c>
      <c r="Q9" s="3">
        <v>0.25034499999999998</v>
      </c>
      <c r="R9" s="3">
        <v>101.063</v>
      </c>
      <c r="S9" s="3">
        <v>1.00145</v>
      </c>
      <c r="T9" s="3">
        <v>0.99500699999999997</v>
      </c>
      <c r="U9" s="3">
        <v>2.6970000000000001E-2</v>
      </c>
      <c r="V9" s="3">
        <v>5.4739999999999997E-3</v>
      </c>
      <c r="W9" s="3">
        <v>9.6109999999999998E-3</v>
      </c>
      <c r="X9" s="3">
        <v>9.0709999999999992E-3</v>
      </c>
      <c r="Y9" s="3">
        <v>0.18982099999999999</v>
      </c>
      <c r="Z9" s="3">
        <v>7.5295000000000001E-2</v>
      </c>
      <c r="AA9" s="3">
        <v>2.1468099999999999</v>
      </c>
      <c r="AB9" s="3">
        <v>2.14364</v>
      </c>
      <c r="AC9" s="3">
        <v>7.6</v>
      </c>
      <c r="AD9" s="3">
        <v>79.857900000000001</v>
      </c>
      <c r="AE9" s="3">
        <v>10.984</v>
      </c>
      <c r="AF9" s="3">
        <v>1.7689130827828401</v>
      </c>
      <c r="AG9" s="3">
        <v>0.95826804675709454</v>
      </c>
      <c r="AH9" s="3">
        <v>1.8459481026932656</v>
      </c>
      <c r="AI9" s="18">
        <v>2.455240292766375</v>
      </c>
      <c r="AJ9" s="18">
        <v>1.3303274741310669</v>
      </c>
      <c r="AK9" s="2">
        <v>0.54183188425608508</v>
      </c>
    </row>
    <row r="10" spans="1:39" ht="13.5" customHeight="1" x14ac:dyDescent="0.2">
      <c r="A10" s="3" t="s">
        <v>155</v>
      </c>
      <c r="B10" s="3">
        <v>50.112499999999997</v>
      </c>
      <c r="C10" s="3">
        <v>15.363899999999999</v>
      </c>
      <c r="D10" s="3">
        <v>0.65534400000000004</v>
      </c>
      <c r="E10" s="3">
        <f t="shared" si="0"/>
        <v>6553.4400000000005</v>
      </c>
      <c r="F10" s="3">
        <v>8.5507172028708889E-2</v>
      </c>
      <c r="G10" s="3">
        <f t="shared" si="3"/>
        <v>855.07172028708885</v>
      </c>
      <c r="H10" s="3">
        <v>0.40989199999999998</v>
      </c>
      <c r="I10" s="3">
        <f t="shared" si="1"/>
        <v>4098.92</v>
      </c>
      <c r="J10" s="3">
        <v>5.2135335873859871E-2</v>
      </c>
      <c r="K10" s="3">
        <f t="shared" si="4"/>
        <v>521.35335873859867</v>
      </c>
      <c r="L10" s="3">
        <v>35.229999999999997</v>
      </c>
      <c r="M10" s="3">
        <f t="shared" si="2"/>
        <v>0.62546082668033887</v>
      </c>
      <c r="N10" s="3">
        <v>67.691900000000004</v>
      </c>
      <c r="O10" s="3">
        <v>32.869</v>
      </c>
      <c r="P10" s="3">
        <v>0.745722</v>
      </c>
      <c r="Q10" s="3">
        <v>0.46499699999999999</v>
      </c>
      <c r="R10" s="3">
        <v>101.77200000000001</v>
      </c>
      <c r="S10" s="3">
        <v>0.99798399999999998</v>
      </c>
      <c r="T10" s="3">
        <v>0.99375800000000003</v>
      </c>
      <c r="U10" s="3">
        <v>2.6974999999999999E-2</v>
      </c>
      <c r="V10" s="3">
        <v>5.555E-3</v>
      </c>
      <c r="W10" s="3">
        <v>9.5359999999999993E-3</v>
      </c>
      <c r="X10" s="3">
        <v>9.0690000000000007E-3</v>
      </c>
      <c r="Y10" s="3">
        <v>0.189832</v>
      </c>
      <c r="Z10" s="3">
        <v>7.5322E-2</v>
      </c>
      <c r="AA10" s="3">
        <v>0.89725500000000002</v>
      </c>
      <c r="AB10" s="3">
        <v>1.24065</v>
      </c>
      <c r="AC10" s="3">
        <v>7.6119000000000003</v>
      </c>
      <c r="AD10" s="3">
        <v>79.860200000000006</v>
      </c>
      <c r="AE10" s="3">
        <v>10.984999999999999</v>
      </c>
      <c r="AF10" s="3">
        <v>3.2856166963993867</v>
      </c>
      <c r="AG10" s="3">
        <v>2.658304576441576</v>
      </c>
      <c r="AH10" s="3">
        <v>1.2359820336304483</v>
      </c>
      <c r="AI10" s="18">
        <v>4.5471489140342651</v>
      </c>
      <c r="AJ10" s="18">
        <v>3.6796885712500562</v>
      </c>
      <c r="AK10" s="2">
        <v>0.80922983628117173</v>
      </c>
    </row>
    <row r="11" spans="1:39" ht="13.5" customHeight="1" x14ac:dyDescent="0.2">
      <c r="A11" s="3" t="s">
        <v>154</v>
      </c>
      <c r="B11" s="3">
        <v>50.43</v>
      </c>
      <c r="C11" s="3">
        <v>15.482799999999999</v>
      </c>
      <c r="D11" s="3">
        <v>0.19595299999999999</v>
      </c>
      <c r="E11" s="3">
        <f t="shared" si="0"/>
        <v>1959.53</v>
      </c>
      <c r="F11" s="3">
        <v>2.5455502102506262E-2</v>
      </c>
      <c r="G11" s="3">
        <f t="shared" si="3"/>
        <v>254.55502102506262</v>
      </c>
      <c r="H11" s="3">
        <v>0.19673199999999999</v>
      </c>
      <c r="I11" s="3">
        <f t="shared" si="1"/>
        <v>1967.32</v>
      </c>
      <c r="J11" s="3">
        <v>2.4913473142973246E-2</v>
      </c>
      <c r="K11" s="3">
        <f t="shared" si="4"/>
        <v>249.13473142973245</v>
      </c>
      <c r="L11" s="3">
        <v>35.384700000000002</v>
      </c>
      <c r="M11" s="3">
        <f t="shared" si="2"/>
        <v>1.0039754430909453</v>
      </c>
      <c r="N11" s="3">
        <v>68.120800000000003</v>
      </c>
      <c r="O11" s="3">
        <v>33.123199999999997</v>
      </c>
      <c r="P11" s="3">
        <v>0.22297600000000001</v>
      </c>
      <c r="Q11" s="3">
        <v>0.22317999999999999</v>
      </c>
      <c r="R11" s="3">
        <v>101.69</v>
      </c>
      <c r="S11" s="3">
        <v>0.999915</v>
      </c>
      <c r="T11" s="3">
        <v>0.99706300000000003</v>
      </c>
      <c r="U11" s="3">
        <v>2.7016999999999999E-2</v>
      </c>
      <c r="V11" s="3">
        <v>5.5760000000000002E-3</v>
      </c>
      <c r="W11" s="3">
        <v>9.5569999999999995E-3</v>
      </c>
      <c r="X11" s="3">
        <v>9.0039999999999999E-3</v>
      </c>
      <c r="Y11" s="3">
        <v>0.18926000000000001</v>
      </c>
      <c r="Z11" s="3">
        <v>7.4978000000000003E-2</v>
      </c>
      <c r="AA11" s="3">
        <v>2.5312100000000002</v>
      </c>
      <c r="AB11" s="3">
        <v>2.3660299999999999</v>
      </c>
      <c r="AC11" s="3">
        <v>7.6317000000000004</v>
      </c>
      <c r="AD11" s="3">
        <v>79.861099999999993</v>
      </c>
      <c r="AE11" s="3">
        <v>10.9825</v>
      </c>
      <c r="AF11" s="3">
        <v>1.5769664787701252</v>
      </c>
      <c r="AG11" s="3">
        <v>0.79485393421997619</v>
      </c>
      <c r="AH11" s="3">
        <v>1.9839701495818463</v>
      </c>
      <c r="AI11" s="18">
        <v>2.1729076920302859</v>
      </c>
      <c r="AJ11" s="18">
        <v>1.0954440187844723</v>
      </c>
      <c r="AK11" s="2">
        <v>0.50413739285948644</v>
      </c>
    </row>
    <row r="12" spans="1:39" ht="13.5" customHeight="1" x14ac:dyDescent="0.2">
      <c r="A12" s="3" t="s">
        <v>153</v>
      </c>
      <c r="B12" s="3">
        <v>50.376199999999997</v>
      </c>
      <c r="C12" s="3">
        <v>15.412599999999999</v>
      </c>
      <c r="D12" s="3">
        <v>0.513185</v>
      </c>
      <c r="E12" s="3">
        <f t="shared" si="0"/>
        <v>5131.8500000000004</v>
      </c>
      <c r="F12" s="3">
        <v>6.6728341297420293E-2</v>
      </c>
      <c r="G12" s="3">
        <f t="shared" si="3"/>
        <v>667.28341297420297</v>
      </c>
      <c r="H12" s="3">
        <v>0.360157</v>
      </c>
      <c r="I12" s="3">
        <f t="shared" si="1"/>
        <v>3601.57</v>
      </c>
      <c r="J12" s="3">
        <v>4.5651784002292264E-2</v>
      </c>
      <c r="K12" s="3">
        <f t="shared" si="4"/>
        <v>456.51784002292266</v>
      </c>
      <c r="L12" s="3">
        <v>35.351599999999998</v>
      </c>
      <c r="M12" s="3">
        <f t="shared" si="2"/>
        <v>0.70180734043278736</v>
      </c>
      <c r="N12" s="3">
        <v>68.048100000000005</v>
      </c>
      <c r="O12" s="3">
        <v>32.973100000000002</v>
      </c>
      <c r="P12" s="3">
        <v>0.58395799999999998</v>
      </c>
      <c r="Q12" s="3">
        <v>0.40857599999999999</v>
      </c>
      <c r="R12" s="3">
        <v>102.014</v>
      </c>
      <c r="S12" s="3">
        <v>0.99978299999999998</v>
      </c>
      <c r="T12" s="3" t="s">
        <v>208</v>
      </c>
      <c r="U12" s="3">
        <v>2.6880000000000001E-2</v>
      </c>
      <c r="V12" s="3">
        <v>5.5799999999999999E-3</v>
      </c>
      <c r="W12" s="3">
        <v>9.5300000000000003E-3</v>
      </c>
      <c r="X12" s="3">
        <v>9.0299999999999998E-3</v>
      </c>
      <c r="Y12" s="3">
        <v>0.18933700000000001</v>
      </c>
      <c r="Z12" s="3">
        <v>7.5208999999999998E-2</v>
      </c>
      <c r="AA12" s="3">
        <v>1.0926800000000001</v>
      </c>
      <c r="AB12" s="3">
        <v>1.38242</v>
      </c>
      <c r="AC12" s="3">
        <v>7.6338999999999997</v>
      </c>
      <c r="AD12" s="3">
        <v>79.872200000000007</v>
      </c>
      <c r="AE12" s="3">
        <v>10.9825</v>
      </c>
      <c r="AF12" s="3">
        <v>2.8869503491776225</v>
      </c>
      <c r="AG12" s="3">
        <v>2.0816579293640749</v>
      </c>
      <c r="AH12" s="3">
        <v>1.3868514651009718</v>
      </c>
      <c r="AI12" s="18">
        <v>3.9816653440575873</v>
      </c>
      <c r="AJ12" s="18">
        <v>2.8715663145560604</v>
      </c>
      <c r="AK12" s="2">
        <v>0.72119730475131782</v>
      </c>
    </row>
    <row r="13" spans="1:39" ht="13.5" customHeight="1" x14ac:dyDescent="0.2">
      <c r="A13" s="3" t="s">
        <v>152</v>
      </c>
      <c r="B13" s="3">
        <v>49.977899999999998</v>
      </c>
      <c r="C13" s="3">
        <v>15.4034</v>
      </c>
      <c r="D13" s="3">
        <v>0.29708699999999999</v>
      </c>
      <c r="E13" s="3">
        <f t="shared" si="0"/>
        <v>2970.87</v>
      </c>
      <c r="F13" s="3">
        <v>3.8842968631346467E-2</v>
      </c>
      <c r="G13" s="3">
        <f t="shared" si="3"/>
        <v>388.42968631346469</v>
      </c>
      <c r="H13" s="3">
        <v>0.25437399999999999</v>
      </c>
      <c r="I13" s="3">
        <f t="shared" si="1"/>
        <v>2543.7399999999998</v>
      </c>
      <c r="J13" s="3">
        <v>3.2421343167461078E-2</v>
      </c>
      <c r="K13" s="3">
        <f t="shared" si="4"/>
        <v>324.21343167461077</v>
      </c>
      <c r="L13" s="3">
        <v>35.157400000000003</v>
      </c>
      <c r="M13" s="3">
        <f t="shared" si="2"/>
        <v>0.8562273004204155</v>
      </c>
      <c r="N13" s="3">
        <v>67.510199999999998</v>
      </c>
      <c r="O13" s="3">
        <v>32.953400000000002</v>
      </c>
      <c r="P13" s="3">
        <v>0.33805800000000003</v>
      </c>
      <c r="Q13" s="3">
        <v>0.28857100000000002</v>
      </c>
      <c r="R13" s="3">
        <v>101.09</v>
      </c>
      <c r="S13" s="3">
        <v>0.99735799999999997</v>
      </c>
      <c r="T13" s="3">
        <v>0.99836599999999998</v>
      </c>
      <c r="U13" s="3">
        <v>2.6956000000000001E-2</v>
      </c>
      <c r="V13" s="3">
        <v>5.5430000000000002E-3</v>
      </c>
      <c r="W13" s="3">
        <v>9.6229999999999996E-3</v>
      </c>
      <c r="X13" s="3">
        <v>9.0840000000000001E-3</v>
      </c>
      <c r="Y13" s="3">
        <v>0.190057</v>
      </c>
      <c r="Z13" s="3">
        <v>7.5139999999999998E-2</v>
      </c>
      <c r="AA13" s="3">
        <v>1.7522</v>
      </c>
      <c r="AB13" s="3">
        <v>1.8872500000000001</v>
      </c>
      <c r="AC13" s="3">
        <v>6.0917000000000003</v>
      </c>
      <c r="AD13" s="3">
        <v>80.969899999999996</v>
      </c>
      <c r="AE13" s="3">
        <v>11.007999999999999</v>
      </c>
      <c r="AF13" s="3">
        <v>2.0390138415238588</v>
      </c>
      <c r="AG13" s="3">
        <v>1.205088826175716</v>
      </c>
      <c r="AH13" s="3">
        <v>1.6920029438780531</v>
      </c>
      <c r="AI13" s="18">
        <v>2.8277304232228055</v>
      </c>
      <c r="AJ13" s="18">
        <v>1.671556015186674</v>
      </c>
      <c r="AK13" s="2">
        <v>0.59112990455489645</v>
      </c>
    </row>
    <row r="14" spans="1:39" ht="13.5" customHeight="1" x14ac:dyDescent="0.2">
      <c r="A14" s="3" t="s">
        <v>151</v>
      </c>
      <c r="B14" s="3">
        <v>49.517899999999997</v>
      </c>
      <c r="C14" s="3">
        <v>15.324400000000001</v>
      </c>
      <c r="D14" s="3">
        <v>0.53427899999999995</v>
      </c>
      <c r="E14" s="3">
        <f t="shared" si="0"/>
        <v>5342.7899999999991</v>
      </c>
      <c r="F14" s="3">
        <v>7.025758614880187E-2</v>
      </c>
      <c r="G14" s="3">
        <f t="shared" si="3"/>
        <v>702.57586148801875</v>
      </c>
      <c r="H14" s="3">
        <v>0.38186999999999999</v>
      </c>
      <c r="I14" s="3">
        <f t="shared" si="1"/>
        <v>3818.7</v>
      </c>
      <c r="J14" s="3">
        <v>4.8951970593582791E-2</v>
      </c>
      <c r="K14" s="3">
        <f t="shared" si="4"/>
        <v>489.51970593582791</v>
      </c>
      <c r="L14" s="3">
        <v>34.9559</v>
      </c>
      <c r="M14" s="3">
        <f t="shared" si="2"/>
        <v>0.71473892853733734</v>
      </c>
      <c r="N14" s="3">
        <v>66.8887</v>
      </c>
      <c r="O14" s="3">
        <v>32.784500000000001</v>
      </c>
      <c r="P14" s="3">
        <v>0.60796099999999997</v>
      </c>
      <c r="Q14" s="3">
        <v>0.43320700000000001</v>
      </c>
      <c r="R14" s="3">
        <v>100.714</v>
      </c>
      <c r="S14" s="3">
        <v>0.99387300000000001</v>
      </c>
      <c r="T14" s="3">
        <v>0.99897400000000003</v>
      </c>
      <c r="U14" s="3">
        <v>2.6383E-2</v>
      </c>
      <c r="V14" s="3">
        <v>5.4409999999999997E-3</v>
      </c>
      <c r="W14" s="3">
        <v>9.5689999999999994E-3</v>
      </c>
      <c r="X14" s="3">
        <v>9.0530000000000003E-3</v>
      </c>
      <c r="Y14" s="3">
        <v>0.19095699999999999</v>
      </c>
      <c r="Z14" s="3">
        <v>7.5327000000000005E-2</v>
      </c>
      <c r="AA14" s="3">
        <v>1.05975</v>
      </c>
      <c r="AB14" s="3">
        <v>1.3165800000000001</v>
      </c>
      <c r="AC14" s="3">
        <v>6.1776</v>
      </c>
      <c r="AD14" s="3">
        <v>80.972399999999993</v>
      </c>
      <c r="AE14" s="3">
        <v>11.007999999999999</v>
      </c>
      <c r="AF14" s="3">
        <v>3.0609976478048702</v>
      </c>
      <c r="AG14" s="3">
        <v>2.1672225743985272</v>
      </c>
      <c r="AH14" s="3">
        <v>1.4124057602410283</v>
      </c>
      <c r="AI14" s="18">
        <v>4.2695015998938368</v>
      </c>
      <c r="AJ14" s="18">
        <v>3.0234427202031995</v>
      </c>
      <c r="AK14" s="2">
        <v>0.70814886690249246</v>
      </c>
    </row>
    <row r="15" spans="1:39" ht="13.5" customHeight="1" x14ac:dyDescent="0.2">
      <c r="A15" s="3" t="s">
        <v>150</v>
      </c>
      <c r="B15" s="3">
        <v>49.5871</v>
      </c>
      <c r="C15" s="3">
        <v>15.3476</v>
      </c>
      <c r="D15" s="3">
        <v>0.491394</v>
      </c>
      <c r="E15" s="3">
        <f t="shared" si="0"/>
        <v>4913.9399999999996</v>
      </c>
      <c r="F15" s="3">
        <v>6.4545049134612772E-2</v>
      </c>
      <c r="G15" s="3">
        <f t="shared" si="3"/>
        <v>645.45049134612771</v>
      </c>
      <c r="H15" s="3">
        <v>0.343802</v>
      </c>
      <c r="I15" s="3">
        <f t="shared" si="1"/>
        <v>3438.02</v>
      </c>
      <c r="J15" s="3">
        <v>4.4022125047492776E-2</v>
      </c>
      <c r="K15" s="3">
        <f t="shared" si="4"/>
        <v>440.22125047492779</v>
      </c>
      <c r="L15" s="3">
        <v>34.9955</v>
      </c>
      <c r="M15" s="3">
        <f t="shared" si="2"/>
        <v>0.69964631232778596</v>
      </c>
      <c r="N15" s="3">
        <v>66.982200000000006</v>
      </c>
      <c r="O15" s="3">
        <v>32.834000000000003</v>
      </c>
      <c r="P15" s="3">
        <v>0.55916200000000005</v>
      </c>
      <c r="Q15" s="3">
        <v>0.39002199999999998</v>
      </c>
      <c r="R15" s="3">
        <v>100.765</v>
      </c>
      <c r="S15" s="3">
        <v>0.99413499999999999</v>
      </c>
      <c r="T15" s="3">
        <v>0.99934999999999996</v>
      </c>
      <c r="U15" s="3">
        <v>2.5711999999999999E-2</v>
      </c>
      <c r="V15" s="3">
        <v>5.4770000000000001E-3</v>
      </c>
      <c r="W15" s="3">
        <v>9.6349999999999995E-3</v>
      </c>
      <c r="X15" s="3">
        <v>9.0639999999999991E-3</v>
      </c>
      <c r="Y15" s="3">
        <v>0.19072500000000001</v>
      </c>
      <c r="Z15" s="3">
        <v>7.5278999999999999E-2</v>
      </c>
      <c r="AA15" s="3">
        <v>1.14042</v>
      </c>
      <c r="AB15" s="3">
        <v>1.44319</v>
      </c>
      <c r="AC15" s="3">
        <v>5.7114000000000003</v>
      </c>
      <c r="AD15" s="3">
        <v>80.982600000000005</v>
      </c>
      <c r="AE15" s="3">
        <v>11.01</v>
      </c>
      <c r="AF15" s="3">
        <v>2.7558517645026055</v>
      </c>
      <c r="AG15" s="3">
        <v>1.9932660084412639</v>
      </c>
      <c r="AH15" s="3">
        <v>1.382581026732947</v>
      </c>
      <c r="AI15" s="18">
        <v>3.8395294620812681</v>
      </c>
      <c r="AJ15" s="18">
        <v>2.7776112108077418</v>
      </c>
      <c r="AK15" s="2">
        <v>0.7234248983473357</v>
      </c>
    </row>
    <row r="16" spans="1:39" ht="13.5" customHeight="1" x14ac:dyDescent="0.2">
      <c r="A16" s="3" t="s">
        <v>149</v>
      </c>
      <c r="B16" s="3">
        <v>49.343499999999999</v>
      </c>
      <c r="C16" s="3">
        <v>15.3369</v>
      </c>
      <c r="D16" s="3">
        <v>0.15905900000000001</v>
      </c>
      <c r="E16" s="3">
        <f t="shared" si="0"/>
        <v>1590.5900000000001</v>
      </c>
      <c r="F16" s="3">
        <v>2.0992529823657773E-2</v>
      </c>
      <c r="G16" s="3">
        <f t="shared" si="3"/>
        <v>209.92529823657773</v>
      </c>
      <c r="H16" s="3">
        <v>0.17143900000000001</v>
      </c>
      <c r="I16" s="3">
        <f t="shared" si="1"/>
        <v>1714.39</v>
      </c>
      <c r="J16" s="3">
        <v>2.2056960928457315E-2</v>
      </c>
      <c r="K16" s="3">
        <f t="shared" si="4"/>
        <v>220.56960928457315</v>
      </c>
      <c r="L16" s="3">
        <v>34.828800000000001</v>
      </c>
      <c r="M16" s="3">
        <f t="shared" si="2"/>
        <v>1.0778327538837789</v>
      </c>
      <c r="N16" s="3">
        <v>66.653099999999995</v>
      </c>
      <c r="O16" s="3">
        <v>32.811</v>
      </c>
      <c r="P16" s="3">
        <v>0.18099399999999999</v>
      </c>
      <c r="Q16" s="3">
        <v>0.19448699999999999</v>
      </c>
      <c r="R16" s="3">
        <v>99.839600000000004</v>
      </c>
      <c r="S16" s="3">
        <v>0.99398699999999995</v>
      </c>
      <c r="T16" s="3">
        <v>1.00343</v>
      </c>
      <c r="U16" s="3">
        <v>2.5812999999999999E-2</v>
      </c>
      <c r="V16" s="3">
        <v>5.3949999999999996E-3</v>
      </c>
      <c r="W16" s="3">
        <v>9.6299999999999997E-3</v>
      </c>
      <c r="X16" s="3">
        <v>9.0430000000000007E-3</v>
      </c>
      <c r="Y16" s="3">
        <v>0.19126399999999999</v>
      </c>
      <c r="Z16" s="3">
        <v>7.5212000000000001E-2</v>
      </c>
      <c r="AA16" s="3">
        <v>3.0864699999999998</v>
      </c>
      <c r="AB16" s="3">
        <v>2.6951399999999999</v>
      </c>
      <c r="AC16" s="3">
        <v>5.7093999999999996</v>
      </c>
      <c r="AD16" s="3">
        <v>80.996099999999998</v>
      </c>
      <c r="AE16" s="3">
        <v>11.01</v>
      </c>
      <c r="AF16" s="3">
        <v>1.3742225776887924</v>
      </c>
      <c r="AG16" s="3">
        <v>0.64519896058287041</v>
      </c>
      <c r="AH16" s="3">
        <v>2.1299206316875101</v>
      </c>
      <c r="AI16" s="18">
        <v>1.9237679061931285</v>
      </c>
      <c r="AJ16" s="18">
        <v>0.90338588262285491</v>
      </c>
      <c r="AK16" s="2">
        <v>0.46959192931465993</v>
      </c>
    </row>
    <row r="17" spans="1:48" ht="13.5" customHeight="1" x14ac:dyDescent="0.2">
      <c r="A17" s="3" t="s">
        <v>148</v>
      </c>
      <c r="B17" s="3">
        <v>49.585700000000003</v>
      </c>
      <c r="C17" s="3">
        <v>15.3072</v>
      </c>
      <c r="D17" s="3">
        <v>0.644432</v>
      </c>
      <c r="E17" s="3">
        <f t="shared" si="0"/>
        <v>6444.32</v>
      </c>
      <c r="F17" s="3">
        <v>8.4679176549396648E-2</v>
      </c>
      <c r="G17" s="3">
        <f t="shared" si="3"/>
        <v>846.79176549396652</v>
      </c>
      <c r="H17" s="3">
        <v>0.43301099999999998</v>
      </c>
      <c r="I17" s="3">
        <f t="shared" si="1"/>
        <v>4330.1099999999997</v>
      </c>
      <c r="J17" s="3">
        <v>5.5466144087696102E-2</v>
      </c>
      <c r="K17" s="3">
        <f t="shared" si="4"/>
        <v>554.66144087696102</v>
      </c>
      <c r="L17" s="7">
        <v>34.982100000000003</v>
      </c>
      <c r="M17" s="3">
        <f t="shared" si="2"/>
        <v>0.67192659582391934</v>
      </c>
      <c r="N17" s="3">
        <v>66.9803</v>
      </c>
      <c r="O17" s="3">
        <v>32.747599999999998</v>
      </c>
      <c r="P17" s="3">
        <v>0.73330499999999998</v>
      </c>
      <c r="Q17" s="3">
        <v>0.49122399999999999</v>
      </c>
      <c r="R17" s="3">
        <v>100.953</v>
      </c>
      <c r="S17" s="3">
        <v>0.99448800000000004</v>
      </c>
      <c r="T17" s="3">
        <v>0.99710299999999996</v>
      </c>
      <c r="U17" s="3">
        <v>2.6148999999999999E-2</v>
      </c>
      <c r="V17" s="3">
        <v>5.5189999999999996E-3</v>
      </c>
      <c r="W17" s="3">
        <v>9.639E-3</v>
      </c>
      <c r="X17" s="3">
        <v>9.0629999999999999E-3</v>
      </c>
      <c r="Y17" s="3">
        <v>0.19070500000000001</v>
      </c>
      <c r="Z17" s="3">
        <v>7.5412000000000007E-2</v>
      </c>
      <c r="AA17" s="3">
        <v>0.914802</v>
      </c>
      <c r="AB17" s="3">
        <v>1.18329</v>
      </c>
      <c r="AC17" s="3">
        <v>6.1349</v>
      </c>
      <c r="AD17" s="3">
        <v>80.793999999999997</v>
      </c>
      <c r="AE17" s="3">
        <v>11.012</v>
      </c>
      <c r="AF17" s="3">
        <v>3.470934224928993</v>
      </c>
      <c r="AG17" s="3">
        <v>2.6140416862066296</v>
      </c>
      <c r="AH17" s="3">
        <v>1.3278037007764187</v>
      </c>
      <c r="AI17" s="18">
        <v>4.837655931943317</v>
      </c>
      <c r="AJ17" s="18">
        <v>3.6440568759198801</v>
      </c>
      <c r="AK17" s="2">
        <v>0.75326913017066088</v>
      </c>
    </row>
    <row r="18" spans="1:48" ht="13.5" customHeight="1" x14ac:dyDescent="0.2">
      <c r="A18" s="3" t="s">
        <v>147</v>
      </c>
      <c r="B18" s="3">
        <v>49.917400000000001</v>
      </c>
      <c r="C18" s="3">
        <v>15.3354</v>
      </c>
      <c r="D18" s="3">
        <v>0.51979299999999995</v>
      </c>
      <c r="E18" s="3">
        <f t="shared" si="0"/>
        <v>5197.9299999999994</v>
      </c>
      <c r="F18" s="3">
        <v>6.8057840257820523E-2</v>
      </c>
      <c r="G18" s="3">
        <f t="shared" si="3"/>
        <v>680.57840257820521</v>
      </c>
      <c r="H18" s="3">
        <v>0.388102</v>
      </c>
      <c r="I18" s="3">
        <f t="shared" si="1"/>
        <v>3881.02</v>
      </c>
      <c r="J18" s="3">
        <v>4.9536251000228786E-2</v>
      </c>
      <c r="K18" s="3">
        <f t="shared" si="4"/>
        <v>495.36251000228788</v>
      </c>
      <c r="L18" s="7">
        <v>35.107300000000002</v>
      </c>
      <c r="M18" s="3">
        <f t="shared" si="2"/>
        <v>0.74664722302916742</v>
      </c>
      <c r="N18" s="3">
        <v>67.428399999999996</v>
      </c>
      <c r="O18" s="3">
        <v>32.8078</v>
      </c>
      <c r="P18" s="3">
        <v>0.59147700000000003</v>
      </c>
      <c r="Q18" s="3">
        <v>0.44027699999999997</v>
      </c>
      <c r="R18" s="3">
        <v>101.268</v>
      </c>
      <c r="S18" s="3">
        <v>0.99757099999999999</v>
      </c>
      <c r="T18" s="3">
        <v>0.99537299999999995</v>
      </c>
      <c r="U18" s="3">
        <v>2.6255000000000001E-2</v>
      </c>
      <c r="V18" s="3">
        <v>5.5050000000000003E-3</v>
      </c>
      <c r="W18" s="3">
        <v>9.6209999999999993E-3</v>
      </c>
      <c r="X18" s="3">
        <v>9.0290000000000006E-3</v>
      </c>
      <c r="Y18" s="3">
        <v>0.19011700000000001</v>
      </c>
      <c r="Z18" s="3">
        <v>7.5341000000000005E-2</v>
      </c>
      <c r="AA18" s="3">
        <v>1.0877600000000001</v>
      </c>
      <c r="AB18" s="3">
        <v>1.2958499999999999</v>
      </c>
      <c r="AC18" s="3">
        <v>6.1359000000000004</v>
      </c>
      <c r="AD18" s="3">
        <v>80.805300000000003</v>
      </c>
      <c r="AE18" s="3">
        <v>11.012</v>
      </c>
      <c r="AF18" s="3">
        <v>3.1109521803450537</v>
      </c>
      <c r="AG18" s="3">
        <v>2.108462289579665</v>
      </c>
      <c r="AH18" s="3">
        <v>1.4754601947209791</v>
      </c>
      <c r="AI18" s="18">
        <v>4.3204614713905878</v>
      </c>
      <c r="AJ18" s="18">
        <v>2.9287795519255644</v>
      </c>
      <c r="AK18" s="2">
        <v>0.67788581643870205</v>
      </c>
    </row>
    <row r="19" spans="1:48" ht="13.5" customHeight="1" x14ac:dyDescent="0.2">
      <c r="A19" s="3" t="s">
        <v>146</v>
      </c>
      <c r="B19" s="3">
        <v>50.088900000000002</v>
      </c>
      <c r="C19" s="3">
        <v>15.382999999999999</v>
      </c>
      <c r="D19" s="3">
        <v>0.250475</v>
      </c>
      <c r="E19" s="3">
        <f t="shared" si="0"/>
        <v>2504.75</v>
      </c>
      <c r="F19" s="3">
        <v>3.2745267551256632E-2</v>
      </c>
      <c r="G19" s="3">
        <f t="shared" si="3"/>
        <v>327.45267551256632</v>
      </c>
      <c r="H19" s="3">
        <v>0.212503</v>
      </c>
      <c r="I19" s="3">
        <f t="shared" si="1"/>
        <v>2125.0300000000002</v>
      </c>
      <c r="J19" s="3">
        <v>2.7081875765582797E-2</v>
      </c>
      <c r="K19" s="3">
        <f t="shared" si="4"/>
        <v>270.81875765582799</v>
      </c>
      <c r="L19" s="7">
        <v>35.161000000000001</v>
      </c>
      <c r="M19" s="3">
        <f t="shared" si="2"/>
        <v>0.84840003992414426</v>
      </c>
      <c r="N19" s="3">
        <v>67.660200000000003</v>
      </c>
      <c r="O19" s="3">
        <v>32.909700000000001</v>
      </c>
      <c r="P19" s="3">
        <v>0.28501799999999999</v>
      </c>
      <c r="Q19" s="3">
        <v>0.24107100000000001</v>
      </c>
      <c r="R19" s="3">
        <v>101.096</v>
      </c>
      <c r="S19" s="3">
        <v>0.999471</v>
      </c>
      <c r="T19" s="3">
        <v>0.99693900000000002</v>
      </c>
      <c r="U19" s="3">
        <v>2.6110000000000001E-2</v>
      </c>
      <c r="V19" s="3">
        <v>5.4869999999999997E-3</v>
      </c>
      <c r="W19" s="3">
        <v>9.5659999999999999E-3</v>
      </c>
      <c r="X19" s="3">
        <v>9.025E-3</v>
      </c>
      <c r="Y19" s="3">
        <v>0.18970699999999999</v>
      </c>
      <c r="Z19" s="3">
        <v>7.5140999999999999E-2</v>
      </c>
      <c r="AA19" s="3">
        <v>2.0291299999999999</v>
      </c>
      <c r="AB19" s="3">
        <v>2.20886</v>
      </c>
      <c r="AC19" s="3">
        <v>6.1430999999999996</v>
      </c>
      <c r="AD19" s="3">
        <v>80.819299999999998</v>
      </c>
      <c r="AE19" s="3">
        <v>11.01</v>
      </c>
      <c r="AF19" s="3">
        <v>1.7033838299721853</v>
      </c>
      <c r="AG19" s="3">
        <v>1.0160142440980671</v>
      </c>
      <c r="AH19" s="3">
        <v>1.6765353831080467</v>
      </c>
      <c r="AI19" s="18">
        <v>2.3620318141888972</v>
      </c>
      <c r="AJ19" s="18">
        <v>1.4091494773143618</v>
      </c>
      <c r="AK19" s="2">
        <v>0.59658361451759379</v>
      </c>
    </row>
    <row r="20" spans="1:48" ht="13.5" customHeight="1" x14ac:dyDescent="0.2">
      <c r="A20" s="3" t="s">
        <v>145</v>
      </c>
      <c r="B20" s="3">
        <v>50.035899999999998</v>
      </c>
      <c r="C20" s="3">
        <v>15.367100000000001</v>
      </c>
      <c r="D20" s="3">
        <v>0.66023299999999996</v>
      </c>
      <c r="E20" s="3">
        <f t="shared" si="0"/>
        <v>6602.33</v>
      </c>
      <c r="F20" s="3">
        <v>8.6189310322519849E-2</v>
      </c>
      <c r="G20" s="3">
        <f t="shared" si="3"/>
        <v>861.8931032251985</v>
      </c>
      <c r="H20" s="3">
        <v>0.443384</v>
      </c>
      <c r="I20" s="3">
        <f t="shared" si="1"/>
        <v>4433.84</v>
      </c>
      <c r="J20" s="3">
        <v>5.6424239331697906E-2</v>
      </c>
      <c r="K20" s="3">
        <f t="shared" si="4"/>
        <v>564.24239331697902</v>
      </c>
      <c r="L20" s="7">
        <v>35.2119</v>
      </c>
      <c r="M20" s="3">
        <f t="shared" si="2"/>
        <v>0.67155685947233779</v>
      </c>
      <c r="N20" s="3">
        <v>67.588399999999993</v>
      </c>
      <c r="O20" s="3">
        <v>32.875799999999998</v>
      </c>
      <c r="P20" s="3">
        <v>0.75128499999999998</v>
      </c>
      <c r="Q20" s="3">
        <v>0.50299099999999997</v>
      </c>
      <c r="R20" s="3">
        <v>101.71899999999999</v>
      </c>
      <c r="S20" s="3">
        <v>0.99696899999999999</v>
      </c>
      <c r="T20" s="3">
        <v>0.99447399999999997</v>
      </c>
      <c r="U20" s="3">
        <v>2.6955E-2</v>
      </c>
      <c r="V20" s="3">
        <v>5.5329999999999997E-3</v>
      </c>
      <c r="W20" s="3">
        <v>9.5720000000000006E-3</v>
      </c>
      <c r="X20" s="3">
        <v>9.0740000000000005E-3</v>
      </c>
      <c r="Y20" s="3">
        <v>0.189939</v>
      </c>
      <c r="Z20" s="3">
        <v>7.5284000000000004E-2</v>
      </c>
      <c r="AA20" s="3">
        <v>0.89375899999999997</v>
      </c>
      <c r="AB20" s="3">
        <v>1.1607799999999999</v>
      </c>
      <c r="AC20" s="3">
        <v>6.157</v>
      </c>
      <c r="AD20" s="3">
        <v>80.835599999999999</v>
      </c>
      <c r="AE20" s="3">
        <v>11.006500000000001</v>
      </c>
      <c r="AF20" s="3">
        <v>3.5540822297491674</v>
      </c>
      <c r="AG20" s="3">
        <v>2.6781360711591939</v>
      </c>
      <c r="AH20" s="3">
        <v>1.3270730595144229</v>
      </c>
      <c r="AI20" s="18">
        <v>4.9212192518161357</v>
      </c>
      <c r="AJ20" s="18">
        <v>3.7090434946347925</v>
      </c>
      <c r="AK20" s="2">
        <v>0.75368385451755693</v>
      </c>
    </row>
    <row r="21" spans="1:48" ht="13.5" customHeight="1" x14ac:dyDescent="0.2">
      <c r="A21" s="3" t="s">
        <v>144</v>
      </c>
      <c r="B21" s="3">
        <v>50.2316</v>
      </c>
      <c r="C21" s="3">
        <v>15.2818</v>
      </c>
      <c r="D21" s="3">
        <v>0.27974700000000002</v>
      </c>
      <c r="E21" s="3">
        <f t="shared" si="0"/>
        <v>2797.4700000000003</v>
      </c>
      <c r="F21" s="3">
        <v>3.6626791352502783E-2</v>
      </c>
      <c r="G21" s="3">
        <f t="shared" si="3"/>
        <v>366.26791352502784</v>
      </c>
      <c r="H21" s="3">
        <v>0.27677099999999999</v>
      </c>
      <c r="I21" s="3">
        <f t="shared" si="1"/>
        <v>2767.71</v>
      </c>
      <c r="J21" s="3">
        <v>3.5325111184432066E-2</v>
      </c>
      <c r="K21" s="3">
        <f t="shared" si="4"/>
        <v>353.25111184432069</v>
      </c>
      <c r="L21" s="7">
        <v>35.108499999999999</v>
      </c>
      <c r="M21" s="3">
        <f t="shared" si="2"/>
        <v>0.98936181621250618</v>
      </c>
      <c r="N21" s="3">
        <v>67.852900000000005</v>
      </c>
      <c r="O21" s="3">
        <v>32.693300000000001</v>
      </c>
      <c r="P21" s="3">
        <v>0.318326</v>
      </c>
      <c r="Q21" s="3">
        <v>0.31397900000000001</v>
      </c>
      <c r="R21" s="3">
        <v>101.178</v>
      </c>
      <c r="S21" s="3">
        <v>1.0038199999999999</v>
      </c>
      <c r="T21" s="3">
        <v>0.991865</v>
      </c>
      <c r="U21" s="3">
        <v>2.6564999999999998E-2</v>
      </c>
      <c r="V21" s="3">
        <v>5.4640000000000001E-3</v>
      </c>
      <c r="W21" s="3">
        <v>9.6170000000000005E-3</v>
      </c>
      <c r="X21" s="3">
        <v>8.9899999999999997E-3</v>
      </c>
      <c r="Y21" s="3">
        <v>0.18954499999999999</v>
      </c>
      <c r="Z21" s="3">
        <v>7.5437000000000004E-2</v>
      </c>
      <c r="AA21" s="3">
        <v>1.8470299999999999</v>
      </c>
      <c r="AB21" s="3">
        <v>1.7360599999999999</v>
      </c>
      <c r="AC21" s="3">
        <v>6.1360000000000001</v>
      </c>
      <c r="AD21" s="3">
        <v>80.838800000000006</v>
      </c>
      <c r="AE21" s="3">
        <v>11.010999999999999</v>
      </c>
      <c r="AF21" s="3">
        <v>2.2185439546982004</v>
      </c>
      <c r="AG21" s="3">
        <v>1.1347517187092604</v>
      </c>
      <c r="AH21" s="3">
        <v>1.9550919537021851</v>
      </c>
      <c r="AI21" s="18">
        <v>3.0809917739681714</v>
      </c>
      <c r="AJ21" s="18">
        <v>1.5761857437656148</v>
      </c>
      <c r="AK21" s="2">
        <v>0.51158388577440517</v>
      </c>
    </row>
    <row r="22" spans="1:48" ht="13.5" customHeight="1" x14ac:dyDescent="0.2">
      <c r="A22" s="3" t="s">
        <v>143</v>
      </c>
      <c r="B22" s="3">
        <v>49.989600000000003</v>
      </c>
      <c r="C22" s="3">
        <v>15.3995</v>
      </c>
      <c r="D22" s="3">
        <v>0.62456999999999996</v>
      </c>
      <c r="E22" s="3">
        <f t="shared" si="0"/>
        <v>6245.7</v>
      </c>
      <c r="F22" s="3">
        <v>8.1503449753401694E-2</v>
      </c>
      <c r="G22" s="3">
        <f t="shared" si="3"/>
        <v>815.03449753401696</v>
      </c>
      <c r="H22" s="3">
        <v>0.42317399999999999</v>
      </c>
      <c r="I22" s="3">
        <f t="shared" si="1"/>
        <v>4231.74</v>
      </c>
      <c r="J22" s="3">
        <v>5.3832353344087085E-2</v>
      </c>
      <c r="K22" s="3">
        <f t="shared" si="4"/>
        <v>538.32353344087085</v>
      </c>
      <c r="L22" s="7">
        <v>35.225000000000001</v>
      </c>
      <c r="M22" s="3">
        <f t="shared" si="2"/>
        <v>0.67754455065084773</v>
      </c>
      <c r="N22" s="3">
        <v>67.525999999999996</v>
      </c>
      <c r="O22" s="3">
        <v>32.945099999999996</v>
      </c>
      <c r="P22" s="3">
        <v>0.710704</v>
      </c>
      <c r="Q22" s="3">
        <v>0.48006399999999999</v>
      </c>
      <c r="R22" s="3">
        <v>101.66200000000001</v>
      </c>
      <c r="S22" s="3">
        <v>0.99567899999999998</v>
      </c>
      <c r="T22" s="3">
        <v>0.99619999999999997</v>
      </c>
      <c r="U22" s="3">
        <v>2.7116999999999999E-2</v>
      </c>
      <c r="V22" s="3">
        <v>5.5329999999999997E-3</v>
      </c>
      <c r="W22" s="3">
        <v>9.4549999999999999E-3</v>
      </c>
      <c r="X22" s="3">
        <v>8.9789999999999991E-3</v>
      </c>
      <c r="Y22" s="3">
        <v>0.19003400000000001</v>
      </c>
      <c r="Z22" s="3">
        <v>7.5183E-2</v>
      </c>
      <c r="AA22" s="3">
        <v>0.92727199999999999</v>
      </c>
      <c r="AB22" s="3">
        <v>1.19868</v>
      </c>
      <c r="AC22" s="3">
        <v>6.1657000000000002</v>
      </c>
      <c r="AD22" s="3">
        <v>80.839299999999994</v>
      </c>
      <c r="AE22" s="3">
        <v>11.006500000000001</v>
      </c>
      <c r="AF22" s="3">
        <v>3.3920826946661902</v>
      </c>
      <c r="AG22" s="3">
        <v>2.533474464263219</v>
      </c>
      <c r="AH22" s="3">
        <v>1.3389054211970004</v>
      </c>
      <c r="AI22" s="18">
        <v>4.6951596828823066</v>
      </c>
      <c r="AJ22" s="18">
        <v>3.5073936543516151</v>
      </c>
      <c r="AK22" s="2">
        <v>0.74702329446619908</v>
      </c>
    </row>
    <row r="23" spans="1:48" ht="13.5" customHeight="1" x14ac:dyDescent="0.2">
      <c r="A23" s="3" t="s">
        <v>142</v>
      </c>
      <c r="B23" s="3">
        <v>50.307600000000001</v>
      </c>
      <c r="C23" s="3">
        <v>15.4086</v>
      </c>
      <c r="D23" s="3">
        <v>0.288713</v>
      </c>
      <c r="E23" s="3">
        <f t="shared" si="0"/>
        <v>2887.13</v>
      </c>
      <c r="F23" s="3">
        <v>3.7621597835048502E-2</v>
      </c>
      <c r="G23" s="3">
        <f t="shared" si="3"/>
        <v>376.21597835048505</v>
      </c>
      <c r="H23" s="3">
        <v>0.23824400000000001</v>
      </c>
      <c r="I23" s="3">
        <f t="shared" si="1"/>
        <v>2382.44</v>
      </c>
      <c r="J23" s="3">
        <v>3.0263725361589101E-2</v>
      </c>
      <c r="K23" s="3">
        <f t="shared" si="4"/>
        <v>302.63725361589098</v>
      </c>
      <c r="L23" s="7">
        <v>35.275599999999997</v>
      </c>
      <c r="M23" s="3">
        <f t="shared" si="2"/>
        <v>0.82519318492759242</v>
      </c>
      <c r="N23" s="3">
        <v>67.955500000000001</v>
      </c>
      <c r="O23" s="3">
        <v>32.964399999999998</v>
      </c>
      <c r="P23" s="3">
        <v>0.32852900000000002</v>
      </c>
      <c r="Q23" s="3">
        <v>0.27027299999999999</v>
      </c>
      <c r="R23" s="3">
        <v>101.51900000000001</v>
      </c>
      <c r="S23" s="3">
        <v>1.00057</v>
      </c>
      <c r="T23" s="3">
        <v>0.99535399999999996</v>
      </c>
      <c r="U23" s="3">
        <v>2.6166999999999999E-2</v>
      </c>
      <c r="V23" s="3">
        <v>5.4980000000000003E-3</v>
      </c>
      <c r="W23" s="3">
        <v>9.5650000000000006E-3</v>
      </c>
      <c r="X23" s="3">
        <v>9.0139999999999994E-3</v>
      </c>
      <c r="Y23" s="3">
        <v>0.18936700000000001</v>
      </c>
      <c r="Z23" s="3">
        <v>7.5121999999999994E-2</v>
      </c>
      <c r="AA23" s="3">
        <v>1.7887900000000001</v>
      </c>
      <c r="AB23" s="3">
        <v>1.98952</v>
      </c>
      <c r="AC23" s="3">
        <v>6.15</v>
      </c>
      <c r="AD23" s="3">
        <v>80.816500000000005</v>
      </c>
      <c r="AE23" s="3">
        <v>11.010999999999999</v>
      </c>
      <c r="AF23" s="3">
        <v>1.9097188142656494</v>
      </c>
      <c r="AG23" s="3">
        <v>1.1711209520163102</v>
      </c>
      <c r="AH23" s="3">
        <v>1.6306759869488294</v>
      </c>
      <c r="AI23" s="18">
        <v>2.6395469331114296</v>
      </c>
      <c r="AJ23" s="18">
        <v>1.6189959309999666</v>
      </c>
      <c r="AK23" s="2">
        <v>0.61336129723275501</v>
      </c>
    </row>
    <row r="24" spans="1:48" ht="13.5" customHeight="1" x14ac:dyDescent="0.2">
      <c r="A24" s="3" t="s">
        <v>141</v>
      </c>
      <c r="B24" s="3">
        <v>48.707999999999998</v>
      </c>
      <c r="C24" s="3">
        <v>15.2745</v>
      </c>
      <c r="D24" s="3">
        <v>0.77693699999999999</v>
      </c>
      <c r="E24" s="3">
        <f t="shared" si="0"/>
        <v>7769.37</v>
      </c>
      <c r="F24" s="3">
        <v>0.10303270505193178</v>
      </c>
      <c r="G24" s="3">
        <f t="shared" si="3"/>
        <v>1030.3270505193177</v>
      </c>
      <c r="H24" s="3">
        <v>0.48474400000000001</v>
      </c>
      <c r="I24" s="3">
        <f t="shared" si="1"/>
        <v>4847.4400000000005</v>
      </c>
      <c r="J24" s="3">
        <v>6.266589662520565E-2</v>
      </c>
      <c r="K24" s="3">
        <f t="shared" si="4"/>
        <v>626.65896625205653</v>
      </c>
      <c r="L24" s="3">
        <v>34.662199999999999</v>
      </c>
      <c r="M24" s="2">
        <f>E24/I24</f>
        <v>1.6027779611506279</v>
      </c>
      <c r="N24" s="3">
        <v>32.677599999999998</v>
      </c>
      <c r="O24" s="3">
        <v>0.88408399999999998</v>
      </c>
      <c r="P24" s="3">
        <v>0.54991100000000004</v>
      </c>
      <c r="Q24" s="3">
        <v>65.794799999999995</v>
      </c>
      <c r="R24" s="3">
        <v>99.906300000000002</v>
      </c>
      <c r="AC24" s="3">
        <v>73.480500000000006</v>
      </c>
      <c r="AD24" s="3">
        <v>49.007899999999999</v>
      </c>
      <c r="AE24" s="3">
        <v>10.8985</v>
      </c>
      <c r="AF24" s="3">
        <v>3.8856161620120044</v>
      </c>
      <c r="AG24" s="3">
        <v>3.1515283312379276</v>
      </c>
      <c r="AH24" s="3">
        <v>1.2329307414113346</v>
      </c>
      <c r="AI24" s="18">
        <v>5.465605217845332</v>
      </c>
      <c r="AJ24" s="18">
        <v>4.4338768111437439</v>
      </c>
      <c r="AK24" s="2">
        <v>0.81123254139670198</v>
      </c>
    </row>
    <row r="25" spans="1:48" ht="13.5" customHeight="1" x14ac:dyDescent="0.2">
      <c r="A25" s="3" t="s">
        <v>140</v>
      </c>
      <c r="B25" s="3">
        <v>48.9878</v>
      </c>
      <c r="C25" s="3">
        <v>15.370900000000001</v>
      </c>
      <c r="D25" s="3">
        <v>0.231381</v>
      </c>
      <c r="E25" s="3">
        <f t="shared" si="0"/>
        <v>2313.81</v>
      </c>
      <c r="F25" s="3">
        <v>3.0598382368306292E-2</v>
      </c>
      <c r="G25" s="3">
        <f t="shared" si="3"/>
        <v>305.98382368306289</v>
      </c>
      <c r="H25" s="3">
        <v>0.221529</v>
      </c>
      <c r="I25" s="3">
        <f t="shared" si="1"/>
        <v>2215.29</v>
      </c>
      <c r="J25" s="3">
        <v>2.8558203155529368E-2</v>
      </c>
      <c r="K25" s="3">
        <f t="shared" si="4"/>
        <v>285.58203155529367</v>
      </c>
      <c r="L25" s="3">
        <v>34.759599999999999</v>
      </c>
      <c r="M25" s="3">
        <f>E25/I25</f>
        <v>1.0444727326896253</v>
      </c>
      <c r="N25" s="3">
        <v>32.883800000000001</v>
      </c>
      <c r="O25" s="3">
        <v>0.26329000000000002</v>
      </c>
      <c r="P25" s="3">
        <v>0.25130999999999998</v>
      </c>
      <c r="Q25" s="3">
        <v>66.172700000000006</v>
      </c>
      <c r="R25" s="3">
        <v>99.571100000000001</v>
      </c>
      <c r="AC25" s="3">
        <v>73.482100000000003</v>
      </c>
      <c r="AD25" s="3">
        <v>48.9893</v>
      </c>
      <c r="AE25" s="3">
        <v>10.8985</v>
      </c>
      <c r="AF25" s="3">
        <v>1.7757345377237412</v>
      </c>
      <c r="AG25" s="3">
        <v>0.9385622988867347</v>
      </c>
      <c r="AH25" s="3">
        <v>1.8919730100282199</v>
      </c>
      <c r="AI25" s="18">
        <v>2.4907943967144361</v>
      </c>
      <c r="AJ25" s="18">
        <v>1.3167611000115071</v>
      </c>
      <c r="AK25" s="2">
        <v>0.52865106078142132</v>
      </c>
    </row>
    <row r="26" spans="1:48" ht="13.5" customHeight="1" x14ac:dyDescent="0.2">
      <c r="A26" s="3" t="s">
        <v>139</v>
      </c>
      <c r="B26" s="3">
        <v>49.1357</v>
      </c>
      <c r="C26" s="3">
        <v>15.366099999999999</v>
      </c>
      <c r="D26" s="3">
        <v>0.25658599999999998</v>
      </c>
      <c r="E26" s="3">
        <f t="shared" si="0"/>
        <v>2565.8599999999997</v>
      </c>
      <c r="F26" s="3">
        <v>3.3879765689399384E-2</v>
      </c>
      <c r="G26" s="3">
        <f t="shared" si="3"/>
        <v>338.79765689399386</v>
      </c>
      <c r="H26" s="3">
        <v>0.246147</v>
      </c>
      <c r="I26" s="3">
        <f t="shared" si="1"/>
        <v>2461.4700000000003</v>
      </c>
      <c r="J26" s="3">
        <v>3.1683380035274836E-2</v>
      </c>
      <c r="K26" s="3">
        <f t="shared" si="4"/>
        <v>316.83380035274837</v>
      </c>
      <c r="L26" s="3">
        <v>34.8127</v>
      </c>
      <c r="M26" s="3">
        <f>E26/I26</f>
        <v>1.042409617017473</v>
      </c>
      <c r="N26" s="3">
        <v>32.8735</v>
      </c>
      <c r="O26" s="3">
        <v>0.29197099999999998</v>
      </c>
      <c r="P26" s="3">
        <v>0.27923900000000001</v>
      </c>
      <c r="Q26" s="3">
        <v>66.372500000000002</v>
      </c>
      <c r="R26" s="3">
        <v>99.8172</v>
      </c>
      <c r="AC26" s="3">
        <v>73.502099999999999</v>
      </c>
      <c r="AD26" s="3">
        <v>48.992899999999999</v>
      </c>
      <c r="AE26" s="3">
        <v>10.8985</v>
      </c>
      <c r="AF26" s="3">
        <v>1.9730677665546532</v>
      </c>
      <c r="AG26" s="3">
        <v>1.0408025984076119</v>
      </c>
      <c r="AH26" s="3">
        <v>1.8957175640927215</v>
      </c>
      <c r="AI26" s="18">
        <v>2.7633666246805491</v>
      </c>
      <c r="AJ26" s="18">
        <v>1.4579711110321363</v>
      </c>
      <c r="AK26" s="2">
        <v>0.52760683219175841</v>
      </c>
    </row>
    <row r="27" spans="1:48" ht="13.5" customHeight="1" x14ac:dyDescent="0.2">
      <c r="A27" s="3" t="s">
        <v>209</v>
      </c>
      <c r="E27" s="4">
        <f>AVERAGE(E2:E23)</f>
        <v>4157.4036363636369</v>
      </c>
      <c r="F27" s="4"/>
      <c r="G27" s="4"/>
      <c r="I27" s="4">
        <f>AVERAGE(I2:I23)</f>
        <v>3098.1031818181814</v>
      </c>
      <c r="J27" s="4"/>
      <c r="K27" s="4"/>
      <c r="L27" s="4"/>
      <c r="M27" s="4"/>
      <c r="N27" s="4">
        <f>AVERAGE(N2:N23)</f>
        <v>67.464204545454564</v>
      </c>
      <c r="O27" s="4">
        <f>AVERAGE(O2:O23)</f>
        <v>32.873431818181821</v>
      </c>
      <c r="R27" s="4">
        <f>AVERAGE(R2:R23)</f>
        <v>101.16216363636362</v>
      </c>
      <c r="AF27" s="2">
        <v>2.483380876267379</v>
      </c>
      <c r="AG27" s="4">
        <v>1.686388387268412</v>
      </c>
      <c r="AH27" s="4">
        <v>1.580515129179455</v>
      </c>
      <c r="AI27" s="4"/>
      <c r="AS27" s="8"/>
      <c r="AV27" s="9"/>
    </row>
    <row r="28" spans="1:48" ht="13.5" customHeight="1" x14ac:dyDescent="0.2">
      <c r="L28" s="3"/>
    </row>
    <row r="29" spans="1:48" ht="13.5" customHeight="1" x14ac:dyDescent="0.2">
      <c r="A29" s="3" t="s">
        <v>72</v>
      </c>
      <c r="B29" s="3" t="s">
        <v>50</v>
      </c>
      <c r="C29" s="3" t="s">
        <v>48</v>
      </c>
      <c r="D29" s="4" t="s">
        <v>47</v>
      </c>
      <c r="E29" s="3" t="s">
        <v>45</v>
      </c>
      <c r="F29" s="3" t="s">
        <v>201</v>
      </c>
      <c r="G29" s="3" t="s">
        <v>202</v>
      </c>
      <c r="H29" s="4" t="s">
        <v>44</v>
      </c>
      <c r="I29" s="3" t="s">
        <v>41</v>
      </c>
      <c r="J29" s="3" t="s">
        <v>38</v>
      </c>
      <c r="K29" s="3" t="s">
        <v>12</v>
      </c>
      <c r="L29" s="3" t="s">
        <v>11</v>
      </c>
      <c r="M29" s="3" t="s">
        <v>10</v>
      </c>
      <c r="N29" s="3" t="s">
        <v>9</v>
      </c>
      <c r="O29" s="3" t="s">
        <v>8</v>
      </c>
      <c r="P29" s="3" t="s">
        <v>7</v>
      </c>
      <c r="Q29" s="3" t="s">
        <v>6</v>
      </c>
      <c r="R29" s="3" t="s">
        <v>5</v>
      </c>
      <c r="S29" s="3" t="s">
        <v>4</v>
      </c>
      <c r="T29" s="3" t="s">
        <v>3</v>
      </c>
      <c r="U29" s="3" t="s">
        <v>40</v>
      </c>
      <c r="V29" s="3" t="s">
        <v>39</v>
      </c>
      <c r="W29" s="3" t="s">
        <v>38</v>
      </c>
      <c r="X29" s="3" t="s">
        <v>71</v>
      </c>
      <c r="Y29" s="3" t="s">
        <v>70</v>
      </c>
      <c r="Z29" s="3" t="s">
        <v>69</v>
      </c>
      <c r="AA29" s="3" t="s">
        <v>38</v>
      </c>
      <c r="AB29" s="3" t="s">
        <v>37</v>
      </c>
      <c r="AC29" s="3" t="s">
        <v>35</v>
      </c>
      <c r="AD29" s="3" t="s">
        <v>34</v>
      </c>
      <c r="AE29" s="3" t="s">
        <v>33</v>
      </c>
      <c r="AF29" s="3" t="s">
        <v>31</v>
      </c>
      <c r="AG29" s="3" t="s">
        <v>30</v>
      </c>
      <c r="AH29" s="3" t="s">
        <v>29</v>
      </c>
      <c r="AI29" s="3" t="s">
        <v>28</v>
      </c>
      <c r="AJ29" s="3" t="s">
        <v>27</v>
      </c>
    </row>
    <row r="30" spans="1:48" ht="13.5" customHeight="1" x14ac:dyDescent="0.2">
      <c r="A30" s="3" t="s">
        <v>210</v>
      </c>
      <c r="B30" s="3">
        <v>2.2072600000000002</v>
      </c>
      <c r="C30" s="3">
        <v>0.26633099999999998</v>
      </c>
      <c r="D30" s="3">
        <f t="shared" ref="D30:D42" si="5">C30*10000</f>
        <v>2663.31</v>
      </c>
      <c r="E30" s="3">
        <v>0.14147199999999999</v>
      </c>
      <c r="F30" s="3">
        <f t="shared" ref="F30:G47" si="6">Y30*10000</f>
        <v>252.60000000000002</v>
      </c>
      <c r="G30" s="3">
        <f t="shared" si="6"/>
        <v>130.79999999999998</v>
      </c>
      <c r="H30" s="3">
        <f t="shared" ref="H30:H42" si="7">E30*10000</f>
        <v>1414.7199999999998</v>
      </c>
      <c r="I30" s="3">
        <v>44.267200000000003</v>
      </c>
      <c r="J30" s="3">
        <v>99.539599999999993</v>
      </c>
      <c r="K30" s="3">
        <v>49.670499999999997</v>
      </c>
      <c r="L30" s="3">
        <v>0.52345399999999997</v>
      </c>
      <c r="M30" s="3">
        <v>16.4938</v>
      </c>
      <c r="N30" s="3">
        <v>2.9815700000000001</v>
      </c>
      <c r="O30" s="3">
        <v>7.3632600000000004</v>
      </c>
      <c r="P30" s="3">
        <v>0.21820999999999999</v>
      </c>
      <c r="Q30" s="3">
        <v>10.482200000000001</v>
      </c>
      <c r="R30" s="3">
        <v>9.3157700000000006</v>
      </c>
      <c r="S30" s="3">
        <v>1.7853399999999999</v>
      </c>
      <c r="T30" s="3">
        <v>0.24190500000000001</v>
      </c>
      <c r="U30" s="3">
        <v>0.30306100000000002</v>
      </c>
      <c r="V30" s="3">
        <v>0.16049099999999999</v>
      </c>
      <c r="W30" s="3">
        <v>99.539599999999993</v>
      </c>
      <c r="X30" s="3">
        <v>0.53252200000000005</v>
      </c>
      <c r="Y30" s="3">
        <v>2.5260000000000001E-2</v>
      </c>
      <c r="Z30" s="3">
        <v>1.308E-2</v>
      </c>
      <c r="AA30" s="3">
        <v>100</v>
      </c>
      <c r="AB30" s="3">
        <v>1.2737999999999999E-2</v>
      </c>
      <c r="AC30" s="3">
        <v>1.9685999999999999E-2</v>
      </c>
      <c r="AD30" s="3">
        <v>1.8412999999999999E-2</v>
      </c>
      <c r="AE30" s="3">
        <v>1.32864</v>
      </c>
      <c r="AF30" s="3">
        <v>4.1810700000000001</v>
      </c>
      <c r="AG30" s="3">
        <v>6.7843099999999996</v>
      </c>
      <c r="AH30" s="3">
        <v>7.5140000000000002</v>
      </c>
      <c r="AI30" s="3">
        <v>79.513199999999998</v>
      </c>
      <c r="AJ30" s="3">
        <v>10.987500000000001</v>
      </c>
    </row>
    <row r="31" spans="1:48" ht="13.5" customHeight="1" x14ac:dyDescent="0.2">
      <c r="A31" s="3" t="s">
        <v>211</v>
      </c>
      <c r="B31" s="3">
        <v>1.9524999999999999</v>
      </c>
      <c r="C31" s="3">
        <v>0.23902100000000001</v>
      </c>
      <c r="D31" s="3">
        <f t="shared" si="5"/>
        <v>2390.21</v>
      </c>
      <c r="E31" s="3">
        <v>0.121181</v>
      </c>
      <c r="F31" s="3">
        <f t="shared" si="6"/>
        <v>223.62</v>
      </c>
      <c r="G31" s="3">
        <f t="shared" si="6"/>
        <v>110.52</v>
      </c>
      <c r="H31" s="3">
        <f t="shared" si="7"/>
        <v>1211.81</v>
      </c>
      <c r="I31" s="3">
        <v>44.896299999999997</v>
      </c>
      <c r="J31" s="3">
        <v>100.616</v>
      </c>
      <c r="K31" s="3">
        <v>50.706800000000001</v>
      </c>
      <c r="L31" s="3">
        <v>0.56913899999999995</v>
      </c>
      <c r="M31" s="3">
        <v>16.7651</v>
      </c>
      <c r="N31" s="3">
        <v>2.6374399999999998</v>
      </c>
      <c r="O31" s="3">
        <v>7.4641299999999999</v>
      </c>
      <c r="P31" s="3">
        <v>0.23154</v>
      </c>
      <c r="Q31" s="3">
        <v>10.508699999999999</v>
      </c>
      <c r="R31" s="3">
        <v>9.2077799999999996</v>
      </c>
      <c r="S31" s="3">
        <v>1.8625700000000001</v>
      </c>
      <c r="T31" s="3">
        <v>0.25336199999999998</v>
      </c>
      <c r="U31" s="3">
        <v>0.271984</v>
      </c>
      <c r="V31" s="3">
        <v>0.13747200000000001</v>
      </c>
      <c r="W31" s="3">
        <v>100.616</v>
      </c>
      <c r="X31" s="3">
        <v>0.464667</v>
      </c>
      <c r="Y31" s="3">
        <v>2.2362E-2</v>
      </c>
      <c r="Z31" s="3">
        <v>1.1051999999999999E-2</v>
      </c>
      <c r="AA31" s="3">
        <v>100</v>
      </c>
      <c r="AB31" s="3">
        <v>1.2709E-2</v>
      </c>
      <c r="AC31" s="3">
        <v>1.9945999999999998E-2</v>
      </c>
      <c r="AD31" s="3">
        <v>1.8619E-2</v>
      </c>
      <c r="AE31" s="3">
        <v>1.42235</v>
      </c>
      <c r="AF31" s="3">
        <v>4.6289499999999997</v>
      </c>
      <c r="AG31" s="3">
        <v>7.8901199999999996</v>
      </c>
      <c r="AH31" s="3">
        <v>7.5948000000000002</v>
      </c>
      <c r="AI31" s="3">
        <v>79.7</v>
      </c>
      <c r="AJ31" s="3">
        <v>10.981999999999999</v>
      </c>
    </row>
    <row r="32" spans="1:48" ht="13.5" customHeight="1" x14ac:dyDescent="0.2">
      <c r="A32" s="3" t="s">
        <v>212</v>
      </c>
      <c r="B32" s="3">
        <v>2.3298299999999998</v>
      </c>
      <c r="C32" s="3">
        <v>0.24720900000000001</v>
      </c>
      <c r="D32" s="3">
        <f t="shared" si="5"/>
        <v>2472.09</v>
      </c>
      <c r="E32" s="3">
        <v>0.121631</v>
      </c>
      <c r="F32" s="3">
        <f t="shared" si="6"/>
        <v>229.91</v>
      </c>
      <c r="G32" s="3">
        <f t="shared" si="6"/>
        <v>110.27000000000001</v>
      </c>
      <c r="H32" s="3">
        <f t="shared" si="7"/>
        <v>1216.31</v>
      </c>
      <c r="I32" s="3">
        <v>45.1952</v>
      </c>
      <c r="J32" s="3">
        <v>101.459</v>
      </c>
      <c r="K32" s="3">
        <v>51.099299999999999</v>
      </c>
      <c r="L32" s="3">
        <v>0.59429900000000002</v>
      </c>
      <c r="M32" s="3">
        <v>16.5776</v>
      </c>
      <c r="N32" s="3">
        <v>3.1471300000000002</v>
      </c>
      <c r="O32" s="3">
        <v>7.5517399999999997</v>
      </c>
      <c r="P32" s="3">
        <v>0.206626</v>
      </c>
      <c r="Q32" s="3">
        <v>10.5946</v>
      </c>
      <c r="R32" s="3">
        <v>9.2008799999999997</v>
      </c>
      <c r="S32" s="3">
        <v>1.8248800000000001</v>
      </c>
      <c r="T32" s="3">
        <v>0.242475</v>
      </c>
      <c r="U32" s="3">
        <v>0.281302</v>
      </c>
      <c r="V32" s="3">
        <v>0.13798199999999999</v>
      </c>
      <c r="W32" s="3">
        <v>101.459</v>
      </c>
      <c r="X32" s="3">
        <v>0.55117899999999997</v>
      </c>
      <c r="Y32" s="3">
        <v>2.2991000000000001E-2</v>
      </c>
      <c r="Z32" s="3">
        <v>1.1027E-2</v>
      </c>
      <c r="AA32" s="3">
        <v>100</v>
      </c>
      <c r="AB32" s="3">
        <v>1.2737999999999999E-2</v>
      </c>
      <c r="AC32" s="3">
        <v>2.0362000000000002E-2</v>
      </c>
      <c r="AD32" s="3">
        <v>1.8466E-2</v>
      </c>
      <c r="AE32" s="3">
        <v>1.2907599999999999</v>
      </c>
      <c r="AF32" s="3">
        <v>4.5648299999999997</v>
      </c>
      <c r="AG32" s="3">
        <v>7.8090900000000003</v>
      </c>
      <c r="AH32" s="3">
        <v>7.7186000000000003</v>
      </c>
      <c r="AI32" s="3">
        <v>79.302199999999999</v>
      </c>
      <c r="AJ32" s="3">
        <v>10.9765</v>
      </c>
    </row>
    <row r="33" spans="1:36" ht="13.5" customHeight="1" x14ac:dyDescent="0.2">
      <c r="A33" s="3" t="s">
        <v>213</v>
      </c>
      <c r="B33" s="3">
        <v>1.8033300000000001</v>
      </c>
      <c r="C33" s="3">
        <v>0.23264599999999999</v>
      </c>
      <c r="D33" s="3">
        <f t="shared" si="5"/>
        <v>2326.46</v>
      </c>
      <c r="E33" s="3">
        <v>0.122554</v>
      </c>
      <c r="F33" s="3">
        <f t="shared" si="6"/>
        <v>218.82</v>
      </c>
      <c r="G33" s="3">
        <f t="shared" si="6"/>
        <v>112.37</v>
      </c>
      <c r="H33" s="3">
        <f t="shared" si="7"/>
        <v>1225.54</v>
      </c>
      <c r="I33" s="3">
        <v>44.69</v>
      </c>
      <c r="J33" s="3">
        <v>99.978499999999997</v>
      </c>
      <c r="K33" s="3">
        <v>50.696399999999997</v>
      </c>
      <c r="L33" s="3">
        <v>0.55688700000000002</v>
      </c>
      <c r="M33" s="3">
        <v>16.754300000000001</v>
      </c>
      <c r="N33" s="3">
        <v>2.43594</v>
      </c>
      <c r="O33" s="3">
        <v>7.3429500000000001</v>
      </c>
      <c r="P33" s="3">
        <v>0.21950900000000001</v>
      </c>
      <c r="Q33" s="3">
        <v>10.210599999999999</v>
      </c>
      <c r="R33" s="3">
        <v>9.2803100000000001</v>
      </c>
      <c r="S33" s="3">
        <v>1.8175699999999999</v>
      </c>
      <c r="T33" s="3">
        <v>0.26018000000000002</v>
      </c>
      <c r="U33" s="3">
        <v>0.26473000000000002</v>
      </c>
      <c r="V33" s="3">
        <v>0.13902999999999999</v>
      </c>
      <c r="W33" s="3">
        <v>99.978499999999997</v>
      </c>
      <c r="X33" s="3">
        <v>0.431448</v>
      </c>
      <c r="Y33" s="3">
        <v>2.1881999999999999E-2</v>
      </c>
      <c r="Z33" s="3">
        <v>1.1237E-2</v>
      </c>
      <c r="AA33" s="3">
        <v>100</v>
      </c>
      <c r="AB33" s="3">
        <v>1.2696000000000001E-2</v>
      </c>
      <c r="AC33" s="3">
        <v>2.0663000000000001E-2</v>
      </c>
      <c r="AD33" s="3">
        <v>1.8461000000000002E-2</v>
      </c>
      <c r="AE33" s="3">
        <v>1.48631</v>
      </c>
      <c r="AF33" s="3">
        <v>4.86233</v>
      </c>
      <c r="AG33" s="3">
        <v>7.7526400000000004</v>
      </c>
      <c r="AH33" s="3">
        <v>5.2897999999999996</v>
      </c>
      <c r="AI33" s="3">
        <v>78.575999999999993</v>
      </c>
      <c r="AJ33" s="3">
        <v>10.9915</v>
      </c>
    </row>
    <row r="34" spans="1:36" ht="13.5" customHeight="1" x14ac:dyDescent="0.2">
      <c r="A34" s="3" t="s">
        <v>214</v>
      </c>
      <c r="B34" s="3">
        <v>1.92618</v>
      </c>
      <c r="C34" s="3">
        <v>0.24651200000000001</v>
      </c>
      <c r="D34" s="3">
        <f t="shared" si="5"/>
        <v>2465.12</v>
      </c>
      <c r="E34" s="3">
        <v>0.130885</v>
      </c>
      <c r="F34" s="3">
        <f t="shared" si="6"/>
        <v>233.52</v>
      </c>
      <c r="G34" s="3">
        <f t="shared" si="6"/>
        <v>120.86</v>
      </c>
      <c r="H34" s="3">
        <f t="shared" si="7"/>
        <v>1308.8499999999999</v>
      </c>
      <c r="I34" s="3">
        <v>44.318600000000004</v>
      </c>
      <c r="J34" s="3">
        <v>99.491</v>
      </c>
      <c r="K34" s="3">
        <v>49.850099999999998</v>
      </c>
      <c r="L34" s="3">
        <v>0.57158200000000003</v>
      </c>
      <c r="M34" s="3">
        <v>16.625399999999999</v>
      </c>
      <c r="N34" s="3">
        <v>2.60188</v>
      </c>
      <c r="O34" s="3">
        <v>7.4749699999999999</v>
      </c>
      <c r="P34" s="3">
        <v>0.22264400000000001</v>
      </c>
      <c r="Q34" s="3">
        <v>10.354900000000001</v>
      </c>
      <c r="R34" s="3">
        <v>9.2757000000000005</v>
      </c>
      <c r="S34" s="3">
        <v>1.82647</v>
      </c>
      <c r="T34" s="3">
        <v>0.25827800000000001</v>
      </c>
      <c r="U34" s="3">
        <v>0.28050799999999998</v>
      </c>
      <c r="V34" s="3">
        <v>0.148481</v>
      </c>
      <c r="W34" s="3">
        <v>99.491</v>
      </c>
      <c r="X34" s="3">
        <v>0.464138</v>
      </c>
      <c r="Y34" s="3">
        <v>2.3352000000000001E-2</v>
      </c>
      <c r="Z34" s="3">
        <v>1.2086E-2</v>
      </c>
      <c r="AA34" s="3">
        <v>100</v>
      </c>
      <c r="AB34" s="3">
        <v>1.2715000000000001E-2</v>
      </c>
      <c r="AC34" s="3">
        <v>2.0409E-2</v>
      </c>
      <c r="AD34" s="3">
        <v>1.8662000000000002E-2</v>
      </c>
      <c r="AE34" s="3">
        <v>1.4324399999999999</v>
      </c>
      <c r="AF34" s="3">
        <v>4.5825300000000002</v>
      </c>
      <c r="AG34" s="3">
        <v>7.3644299999999996</v>
      </c>
      <c r="AH34" s="3">
        <v>5.4177</v>
      </c>
      <c r="AI34" s="3">
        <v>78.715100000000007</v>
      </c>
      <c r="AJ34" s="3">
        <v>10.9985</v>
      </c>
    </row>
    <row r="35" spans="1:36" ht="13.5" customHeight="1" x14ac:dyDescent="0.2">
      <c r="A35" s="3" t="s">
        <v>215</v>
      </c>
      <c r="B35" s="3">
        <v>2.01837</v>
      </c>
      <c r="C35" s="3">
        <v>0.25790000000000002</v>
      </c>
      <c r="D35" s="3">
        <f t="shared" si="5"/>
        <v>2579</v>
      </c>
      <c r="E35" s="3">
        <v>0.139186</v>
      </c>
      <c r="F35" s="3">
        <f t="shared" si="6"/>
        <v>243.98</v>
      </c>
      <c r="G35" s="3">
        <f t="shared" si="6"/>
        <v>128.36000000000001</v>
      </c>
      <c r="H35" s="3">
        <f t="shared" si="7"/>
        <v>1391.8600000000001</v>
      </c>
      <c r="I35" s="3">
        <v>44.360999999999997</v>
      </c>
      <c r="J35" s="3">
        <v>99.652500000000003</v>
      </c>
      <c r="K35" s="3">
        <v>49.7119</v>
      </c>
      <c r="L35" s="3">
        <v>0.52948099999999998</v>
      </c>
      <c r="M35" s="3">
        <v>16.683399999999999</v>
      </c>
      <c r="N35" s="3">
        <v>2.72641</v>
      </c>
      <c r="O35" s="3">
        <v>7.4123999999999999</v>
      </c>
      <c r="P35" s="3">
        <v>0.21970500000000001</v>
      </c>
      <c r="Q35" s="3">
        <v>10.5832</v>
      </c>
      <c r="R35" s="3">
        <v>9.2783800000000003</v>
      </c>
      <c r="S35" s="3">
        <v>1.81013</v>
      </c>
      <c r="T35" s="3">
        <v>0.24609400000000001</v>
      </c>
      <c r="U35" s="3">
        <v>0.293466</v>
      </c>
      <c r="V35" s="3">
        <v>0.15789800000000001</v>
      </c>
      <c r="W35" s="3">
        <v>99.652500000000003</v>
      </c>
      <c r="X35" s="3">
        <v>0.48570400000000002</v>
      </c>
      <c r="Y35" s="3">
        <v>2.4398E-2</v>
      </c>
      <c r="Z35" s="3">
        <v>1.2836E-2</v>
      </c>
      <c r="AA35" s="3">
        <v>100</v>
      </c>
      <c r="AB35" s="3">
        <v>1.2723E-2</v>
      </c>
      <c r="AC35" s="3">
        <v>2.0185999999999999E-2</v>
      </c>
      <c r="AD35" s="3">
        <v>1.8200999999999998E-2</v>
      </c>
      <c r="AE35" s="3">
        <v>1.3958900000000001</v>
      </c>
      <c r="AF35" s="3">
        <v>4.3734599999999997</v>
      </c>
      <c r="AG35" s="3">
        <v>6.8206199999999999</v>
      </c>
      <c r="AH35" s="3">
        <v>5.6885000000000003</v>
      </c>
      <c r="AI35" s="3">
        <v>78.935900000000004</v>
      </c>
      <c r="AJ35" s="3">
        <v>10.9985</v>
      </c>
    </row>
    <row r="36" spans="1:36" ht="13.5" customHeight="1" x14ac:dyDescent="0.2">
      <c r="A36" s="3" t="s">
        <v>216</v>
      </c>
      <c r="B36" s="3">
        <v>1.92838</v>
      </c>
      <c r="C36" s="3">
        <v>0.26184000000000002</v>
      </c>
      <c r="D36" s="3">
        <f t="shared" si="5"/>
        <v>2618.4</v>
      </c>
      <c r="E36" s="3">
        <v>0.107444</v>
      </c>
      <c r="F36" s="3">
        <f t="shared" si="6"/>
        <v>244.37</v>
      </c>
      <c r="G36" s="3">
        <f t="shared" si="6"/>
        <v>97.75</v>
      </c>
      <c r="H36" s="3">
        <f t="shared" si="7"/>
        <v>1074.44</v>
      </c>
      <c r="I36" s="3">
        <v>45.0184</v>
      </c>
      <c r="J36" s="3">
        <v>100.818</v>
      </c>
      <c r="K36" s="3">
        <v>50.889099999999999</v>
      </c>
      <c r="L36" s="3">
        <v>0.54489699999999996</v>
      </c>
      <c r="M36" s="3">
        <v>16.866</v>
      </c>
      <c r="N36" s="3">
        <v>2.6048499999999999</v>
      </c>
      <c r="O36" s="3">
        <v>7.4294000000000002</v>
      </c>
      <c r="P36" s="3">
        <v>0.227549</v>
      </c>
      <c r="Q36" s="3">
        <v>10.5093</v>
      </c>
      <c r="R36" s="3">
        <v>9.2441300000000002</v>
      </c>
      <c r="S36" s="3">
        <v>1.8392299999999999</v>
      </c>
      <c r="T36" s="3">
        <v>0.243814</v>
      </c>
      <c r="U36" s="3">
        <v>0.29794999999999999</v>
      </c>
      <c r="V36" s="3">
        <v>0.121889</v>
      </c>
      <c r="W36" s="3">
        <v>100.818</v>
      </c>
      <c r="X36" s="3">
        <v>0.45780300000000002</v>
      </c>
      <c r="Y36" s="3">
        <v>2.4437E-2</v>
      </c>
      <c r="Z36" s="3">
        <v>9.7750000000000007E-3</v>
      </c>
      <c r="AA36" s="3">
        <v>100</v>
      </c>
      <c r="AB36" s="3">
        <v>1.2709E-2</v>
      </c>
      <c r="AC36" s="3">
        <v>2.0065E-2</v>
      </c>
      <c r="AD36" s="3">
        <v>1.8747E-2</v>
      </c>
      <c r="AE36" s="3">
        <v>1.4324399999999999</v>
      </c>
      <c r="AF36" s="3">
        <v>4.29948</v>
      </c>
      <c r="AG36" s="3">
        <v>8.8712300000000006</v>
      </c>
      <c r="AH36" s="3">
        <v>5.7401</v>
      </c>
      <c r="AI36" s="3">
        <v>78.739800000000002</v>
      </c>
      <c r="AJ36" s="3">
        <v>10.992000000000001</v>
      </c>
    </row>
    <row r="37" spans="1:36" ht="13.5" customHeight="1" x14ac:dyDescent="0.2">
      <c r="A37" s="3" t="s">
        <v>217</v>
      </c>
      <c r="B37" s="3">
        <v>2.0691000000000002</v>
      </c>
      <c r="C37" s="3">
        <v>0.23991000000000001</v>
      </c>
      <c r="D37" s="3">
        <f t="shared" si="5"/>
        <v>2399.1</v>
      </c>
      <c r="E37" s="3">
        <v>0.13991999999999999</v>
      </c>
      <c r="F37" s="3">
        <f t="shared" si="6"/>
        <v>226.67</v>
      </c>
      <c r="G37" s="3">
        <f t="shared" si="6"/>
        <v>128.87</v>
      </c>
      <c r="H37" s="3">
        <f t="shared" si="7"/>
        <v>1399.1999999999998</v>
      </c>
      <c r="I37" s="3">
        <v>44.430799999999998</v>
      </c>
      <c r="J37" s="3">
        <v>99.917100000000005</v>
      </c>
      <c r="K37" s="3">
        <v>49.649700000000003</v>
      </c>
      <c r="L37" s="3">
        <v>0.57532700000000003</v>
      </c>
      <c r="M37" s="3">
        <v>16.811399999999999</v>
      </c>
      <c r="N37" s="3">
        <v>2.79494</v>
      </c>
      <c r="O37" s="3">
        <v>7.6075999999999997</v>
      </c>
      <c r="P37" s="3">
        <v>0.228964</v>
      </c>
      <c r="Q37" s="3">
        <v>10.476699999999999</v>
      </c>
      <c r="R37" s="3">
        <v>9.38748</v>
      </c>
      <c r="S37" s="3">
        <v>1.71882</v>
      </c>
      <c r="T37" s="3">
        <v>0.23449300000000001</v>
      </c>
      <c r="U37" s="3">
        <v>0.27299600000000002</v>
      </c>
      <c r="V37" s="3">
        <v>0.15873000000000001</v>
      </c>
      <c r="W37" s="3">
        <v>99.917100000000005</v>
      </c>
      <c r="X37" s="3">
        <v>0.49727399999999999</v>
      </c>
      <c r="Y37" s="3">
        <v>2.2667E-2</v>
      </c>
      <c r="Z37" s="3">
        <v>1.2886999999999999E-2</v>
      </c>
      <c r="AA37" s="3">
        <v>100</v>
      </c>
      <c r="AB37" s="3">
        <v>1.2727E-2</v>
      </c>
      <c r="AC37" s="3">
        <v>2.0435999999999999E-2</v>
      </c>
      <c r="AD37" s="3">
        <v>1.8460000000000001E-2</v>
      </c>
      <c r="AE37" s="3">
        <v>1.37659</v>
      </c>
      <c r="AF37" s="3">
        <v>4.6956699999999998</v>
      </c>
      <c r="AG37" s="3">
        <v>6.8669500000000001</v>
      </c>
      <c r="AH37" s="3">
        <v>3.7303000000000002</v>
      </c>
      <c r="AI37" s="3">
        <v>77.409199999999998</v>
      </c>
      <c r="AJ37" s="3">
        <v>10.997</v>
      </c>
    </row>
    <row r="38" spans="1:36" ht="13.5" customHeight="1" x14ac:dyDescent="0.2">
      <c r="A38" s="3" t="s">
        <v>218</v>
      </c>
      <c r="B38" s="3">
        <v>2.0456400000000001</v>
      </c>
      <c r="C38" s="3">
        <v>0.24625900000000001</v>
      </c>
      <c r="D38" s="3">
        <f t="shared" si="5"/>
        <v>2462.59</v>
      </c>
      <c r="E38" s="3">
        <v>0.122784</v>
      </c>
      <c r="F38" s="3">
        <f t="shared" si="6"/>
        <v>232.78</v>
      </c>
      <c r="G38" s="3">
        <f t="shared" si="6"/>
        <v>113.14</v>
      </c>
      <c r="H38" s="3">
        <f t="shared" si="7"/>
        <v>1227.8400000000001</v>
      </c>
      <c r="I38" s="3">
        <v>44.395200000000003</v>
      </c>
      <c r="J38" s="3">
        <v>99.760599999999997</v>
      </c>
      <c r="K38" s="3">
        <v>49.637300000000003</v>
      </c>
      <c r="L38" s="3">
        <v>0.57498099999999996</v>
      </c>
      <c r="M38" s="3">
        <v>16.735499999999998</v>
      </c>
      <c r="N38" s="3">
        <v>2.7632500000000002</v>
      </c>
      <c r="O38" s="3">
        <v>7.4460199999999999</v>
      </c>
      <c r="P38" s="3">
        <v>0.21868099999999999</v>
      </c>
      <c r="Q38" s="3">
        <v>10.613799999999999</v>
      </c>
      <c r="R38" s="3">
        <v>9.3362499999999997</v>
      </c>
      <c r="S38" s="3">
        <v>1.77013</v>
      </c>
      <c r="T38" s="3">
        <v>0.24512200000000001</v>
      </c>
      <c r="U38" s="3">
        <v>0.28022000000000002</v>
      </c>
      <c r="V38" s="3">
        <v>0.13929</v>
      </c>
      <c r="W38" s="3">
        <v>99.760599999999997</v>
      </c>
      <c r="X38" s="3">
        <v>0.49187700000000001</v>
      </c>
      <c r="Y38" s="3">
        <v>2.3278E-2</v>
      </c>
      <c r="Z38" s="3">
        <v>1.1313999999999999E-2</v>
      </c>
      <c r="AA38" s="3">
        <v>100</v>
      </c>
      <c r="AB38" s="3">
        <v>1.2723E-2</v>
      </c>
      <c r="AC38" s="3">
        <v>1.9934E-2</v>
      </c>
      <c r="AD38" s="3">
        <v>1.8905000000000002E-2</v>
      </c>
      <c r="AE38" s="3">
        <v>1.38592</v>
      </c>
      <c r="AF38" s="3">
        <v>4.5098700000000003</v>
      </c>
      <c r="AG38" s="3">
        <v>7.8961699999999997</v>
      </c>
      <c r="AH38" s="3">
        <v>3.8201000000000001</v>
      </c>
      <c r="AI38" s="3">
        <v>77.850200000000001</v>
      </c>
      <c r="AJ38" s="3">
        <v>11.007</v>
      </c>
    </row>
    <row r="39" spans="1:36" ht="13.5" customHeight="1" x14ac:dyDescent="0.2">
      <c r="A39" s="3" t="s">
        <v>219</v>
      </c>
      <c r="B39" s="3">
        <v>1.90696</v>
      </c>
      <c r="C39" s="3">
        <v>0.25399300000000002</v>
      </c>
      <c r="D39" s="3">
        <f t="shared" si="5"/>
        <v>2539.9300000000003</v>
      </c>
      <c r="E39" s="3">
        <v>0.122112</v>
      </c>
      <c r="F39" s="3">
        <f t="shared" si="6"/>
        <v>239.09</v>
      </c>
      <c r="G39" s="3">
        <f t="shared" si="6"/>
        <v>112.05</v>
      </c>
      <c r="H39" s="3">
        <f t="shared" si="7"/>
        <v>1221.1199999999999</v>
      </c>
      <c r="I39" s="3">
        <v>44.622199999999999</v>
      </c>
      <c r="J39" s="3">
        <v>100.017</v>
      </c>
      <c r="K39" s="3">
        <v>50.359400000000001</v>
      </c>
      <c r="L39" s="3">
        <v>0.56386700000000001</v>
      </c>
      <c r="M39" s="3">
        <v>16.751799999999999</v>
      </c>
      <c r="N39" s="3">
        <v>2.57592</v>
      </c>
      <c r="O39" s="3">
        <v>7.4296499999999996</v>
      </c>
      <c r="P39" s="3">
        <v>0.20916299999999999</v>
      </c>
      <c r="Q39" s="3">
        <v>10.360200000000001</v>
      </c>
      <c r="R39" s="3">
        <v>9.2405500000000007</v>
      </c>
      <c r="S39" s="3">
        <v>1.8431999999999999</v>
      </c>
      <c r="T39" s="3">
        <v>0.25592300000000001</v>
      </c>
      <c r="U39" s="3">
        <v>0.28902099999999997</v>
      </c>
      <c r="V39" s="3">
        <v>0.13852800000000001</v>
      </c>
      <c r="W39" s="3">
        <v>100.017</v>
      </c>
      <c r="X39" s="3">
        <v>0.45661600000000002</v>
      </c>
      <c r="Y39" s="3">
        <v>2.3909E-2</v>
      </c>
      <c r="Z39" s="3">
        <v>1.1205E-2</v>
      </c>
      <c r="AA39" s="3">
        <v>100</v>
      </c>
      <c r="AB39" s="3">
        <v>1.2711999999999999E-2</v>
      </c>
      <c r="AC39" s="3">
        <v>2.0198000000000001E-2</v>
      </c>
      <c r="AD39" s="3">
        <v>1.8674E-2</v>
      </c>
      <c r="AE39" s="3">
        <v>1.4410000000000001</v>
      </c>
      <c r="AF39" s="3">
        <v>4.4333299999999998</v>
      </c>
      <c r="AG39" s="3">
        <v>7.8540400000000004</v>
      </c>
      <c r="AH39" s="3">
        <v>5.7545000000000002</v>
      </c>
      <c r="AI39" s="3">
        <v>80.861699999999999</v>
      </c>
      <c r="AJ39" s="3">
        <v>11.0055</v>
      </c>
    </row>
    <row r="40" spans="1:36" ht="13.5" customHeight="1" x14ac:dyDescent="0.2">
      <c r="A40" s="3" t="s">
        <v>220</v>
      </c>
      <c r="B40" s="3">
        <v>1.98465</v>
      </c>
      <c r="C40" s="3">
        <v>0.25165999999999999</v>
      </c>
      <c r="D40" s="3">
        <f t="shared" si="5"/>
        <v>2516.6</v>
      </c>
      <c r="E40" s="3">
        <v>0.12554199999999999</v>
      </c>
      <c r="F40" s="3">
        <f t="shared" si="6"/>
        <v>237.46</v>
      </c>
      <c r="G40" s="3">
        <f t="shared" si="6"/>
        <v>115.47</v>
      </c>
      <c r="H40" s="3">
        <f t="shared" si="7"/>
        <v>1255.4199999999998</v>
      </c>
      <c r="I40" s="3">
        <v>44.499000000000002</v>
      </c>
      <c r="J40" s="3">
        <v>99.909899999999993</v>
      </c>
      <c r="K40" s="3">
        <v>49.999899999999997</v>
      </c>
      <c r="L40" s="3">
        <v>0.56662199999999996</v>
      </c>
      <c r="M40" s="3">
        <v>16.7227</v>
      </c>
      <c r="N40" s="3">
        <v>2.68086</v>
      </c>
      <c r="O40" s="3">
        <v>7.4965299999999999</v>
      </c>
      <c r="P40" s="3">
        <v>0.22434200000000001</v>
      </c>
      <c r="Q40" s="3">
        <v>10.4293</v>
      </c>
      <c r="R40" s="3">
        <v>9.3116500000000002</v>
      </c>
      <c r="S40" s="3">
        <v>1.7964899999999999</v>
      </c>
      <c r="T40" s="3">
        <v>0.25273600000000002</v>
      </c>
      <c r="U40" s="3">
        <v>0.28636600000000001</v>
      </c>
      <c r="V40" s="3">
        <v>0.14241899999999999</v>
      </c>
      <c r="W40" s="3">
        <v>99.909899999999993</v>
      </c>
      <c r="X40" s="3">
        <v>0.47634300000000002</v>
      </c>
      <c r="Y40" s="3">
        <v>2.3746E-2</v>
      </c>
      <c r="Z40" s="3">
        <v>1.1547E-2</v>
      </c>
      <c r="AA40" s="3">
        <v>100</v>
      </c>
      <c r="AB40" s="3">
        <v>1.2722000000000001E-2</v>
      </c>
      <c r="AC40" s="3">
        <v>2.0124E-2</v>
      </c>
      <c r="AD40" s="3">
        <v>1.8721999999999999E-2</v>
      </c>
      <c r="AE40" s="3">
        <v>1.40947</v>
      </c>
      <c r="AF40" s="3">
        <v>4.4569299999999998</v>
      </c>
      <c r="AG40" s="3">
        <v>7.6731100000000003</v>
      </c>
      <c r="AH40" s="3">
        <v>5.9775999999999998</v>
      </c>
      <c r="AI40" s="3">
        <v>80.901700000000005</v>
      </c>
      <c r="AJ40" s="3">
        <v>11.0055</v>
      </c>
    </row>
    <row r="41" spans="1:36" ht="13.5" customHeight="1" x14ac:dyDescent="0.2">
      <c r="A41" s="3" t="s">
        <v>221</v>
      </c>
      <c r="B41" s="3">
        <v>2.0758299999999998</v>
      </c>
      <c r="C41" s="3">
        <v>0.23727200000000001</v>
      </c>
      <c r="D41" s="3">
        <f t="shared" si="5"/>
        <v>2372.7200000000003</v>
      </c>
      <c r="E41" s="3">
        <v>0.12510099999999999</v>
      </c>
      <c r="F41" s="3">
        <f t="shared" si="6"/>
        <v>224.31</v>
      </c>
      <c r="G41" s="3">
        <f t="shared" si="6"/>
        <v>115.28999999999999</v>
      </c>
      <c r="H41" s="3">
        <f t="shared" si="7"/>
        <v>1251.01</v>
      </c>
      <c r="I41" s="3">
        <v>44.414400000000001</v>
      </c>
      <c r="J41" s="3">
        <v>99.729500000000002</v>
      </c>
      <c r="K41" s="3">
        <v>49.940899999999999</v>
      </c>
      <c r="L41" s="3">
        <v>0.55693499999999996</v>
      </c>
      <c r="M41" s="3">
        <v>16.547899999999998</v>
      </c>
      <c r="N41" s="3">
        <v>2.80403</v>
      </c>
      <c r="O41" s="3">
        <v>7.4503300000000001</v>
      </c>
      <c r="P41" s="3">
        <v>0.215835</v>
      </c>
      <c r="Q41" s="3">
        <v>10.5185</v>
      </c>
      <c r="R41" s="3">
        <v>9.2461500000000001</v>
      </c>
      <c r="S41" s="3">
        <v>1.80341</v>
      </c>
      <c r="T41" s="3">
        <v>0.23361999999999999</v>
      </c>
      <c r="U41" s="3">
        <v>0.26999400000000001</v>
      </c>
      <c r="V41" s="3">
        <v>0.14191899999999999</v>
      </c>
      <c r="W41" s="3">
        <v>99.729500000000002</v>
      </c>
      <c r="X41" s="3">
        <v>0.49918899999999999</v>
      </c>
      <c r="Y41" s="3">
        <v>2.2431E-2</v>
      </c>
      <c r="Z41" s="3">
        <v>1.1528999999999999E-2</v>
      </c>
      <c r="AA41" s="3">
        <v>100</v>
      </c>
      <c r="AB41" s="3">
        <v>1.2721E-2</v>
      </c>
      <c r="AC41" s="3">
        <v>2.0431000000000001E-2</v>
      </c>
      <c r="AD41" s="3">
        <v>1.8526000000000001E-2</v>
      </c>
      <c r="AE41" s="3">
        <v>1.3747</v>
      </c>
      <c r="AF41" s="3">
        <v>4.7405099999999996</v>
      </c>
      <c r="AG41" s="3">
        <v>7.6302500000000002</v>
      </c>
      <c r="AH41" s="3">
        <v>5.9459</v>
      </c>
      <c r="AI41" s="3">
        <v>81.226799999999997</v>
      </c>
      <c r="AJ41" s="3">
        <v>11.000500000000001</v>
      </c>
    </row>
    <row r="42" spans="1:36" ht="13.5" customHeight="1" x14ac:dyDescent="0.2">
      <c r="A42" s="3" t="s">
        <v>222</v>
      </c>
      <c r="B42" s="3">
        <v>2.1076800000000002</v>
      </c>
      <c r="C42" s="3">
        <v>0.26553100000000002</v>
      </c>
      <c r="D42" s="3">
        <f t="shared" si="5"/>
        <v>2655.31</v>
      </c>
      <c r="E42" s="3">
        <v>0.128279</v>
      </c>
      <c r="F42" s="3">
        <f t="shared" si="6"/>
        <v>250.21</v>
      </c>
      <c r="G42" s="3">
        <f t="shared" si="6"/>
        <v>117.83999999999999</v>
      </c>
      <c r="H42" s="3">
        <f t="shared" si="7"/>
        <v>1282.79</v>
      </c>
      <c r="I42" s="3">
        <v>44.568399999999997</v>
      </c>
      <c r="J42" s="3">
        <v>100.04</v>
      </c>
      <c r="K42" s="3">
        <v>50.088700000000003</v>
      </c>
      <c r="L42" s="3">
        <v>0.57588200000000001</v>
      </c>
      <c r="M42" s="3">
        <v>16.806699999999999</v>
      </c>
      <c r="N42" s="3">
        <v>2.8470499999999999</v>
      </c>
      <c r="O42" s="3">
        <v>7.3150500000000003</v>
      </c>
      <c r="P42" s="3">
        <v>0.21333199999999999</v>
      </c>
      <c r="Q42" s="3">
        <v>10.3482</v>
      </c>
      <c r="R42" s="3">
        <v>9.2740399999999994</v>
      </c>
      <c r="S42" s="3">
        <v>1.8717999999999999</v>
      </c>
      <c r="T42" s="3">
        <v>0.25137399999999999</v>
      </c>
      <c r="U42" s="3">
        <v>0.30214999999999997</v>
      </c>
      <c r="V42" s="3">
        <v>0.14552499999999999</v>
      </c>
      <c r="W42" s="3">
        <v>100.04</v>
      </c>
      <c r="X42" s="3">
        <v>0.50520500000000002</v>
      </c>
      <c r="Y42" s="3">
        <v>2.5021000000000002E-2</v>
      </c>
      <c r="Z42" s="3">
        <v>1.1783999999999999E-2</v>
      </c>
      <c r="AA42" s="3">
        <v>100</v>
      </c>
      <c r="AB42" s="3">
        <v>1.2727E-2</v>
      </c>
      <c r="AC42" s="3">
        <v>1.9643999999999998E-2</v>
      </c>
      <c r="AD42" s="3">
        <v>1.8492000000000001E-2</v>
      </c>
      <c r="AE42" s="3">
        <v>1.36338</v>
      </c>
      <c r="AF42" s="3">
        <v>4.1859500000000001</v>
      </c>
      <c r="AG42" s="3">
        <v>7.4451499999999999</v>
      </c>
      <c r="AH42" s="3">
        <v>5.8822999999999999</v>
      </c>
      <c r="AI42" s="3">
        <v>80.537199999999999</v>
      </c>
      <c r="AJ42" s="3">
        <v>11.0115</v>
      </c>
    </row>
    <row r="43" spans="1:36" ht="13.5" customHeight="1" x14ac:dyDescent="0.2">
      <c r="A43" s="3" t="s">
        <v>223</v>
      </c>
      <c r="B43" s="3">
        <v>2.24078</v>
      </c>
      <c r="C43" s="3">
        <v>0.23408100000000001</v>
      </c>
      <c r="D43" s="3">
        <v>2340.81</v>
      </c>
      <c r="E43" s="3">
        <v>0.119835</v>
      </c>
      <c r="F43" s="3">
        <f>Y43*10000</f>
        <v>221.72</v>
      </c>
      <c r="G43" s="3">
        <f t="shared" si="6"/>
        <v>110.65</v>
      </c>
      <c r="H43" s="3">
        <v>1198.3499999999999</v>
      </c>
      <c r="I43" s="3">
        <v>44.374899999999997</v>
      </c>
      <c r="J43" s="3">
        <v>99.588300000000004</v>
      </c>
      <c r="K43" s="3">
        <v>50.175400000000003</v>
      </c>
      <c r="L43" s="3">
        <v>0.60282400000000003</v>
      </c>
      <c r="M43" s="3">
        <v>16.363299999999999</v>
      </c>
      <c r="N43" s="3">
        <v>3.02684</v>
      </c>
      <c r="O43" s="3">
        <v>7.3295300000000001</v>
      </c>
      <c r="P43" s="3">
        <v>0.216391</v>
      </c>
      <c r="Q43" s="3">
        <v>10.261799999999999</v>
      </c>
      <c r="R43" s="3">
        <v>9.1306799999999999</v>
      </c>
      <c r="S43" s="3">
        <v>1.82463</v>
      </c>
      <c r="T43" s="3">
        <v>0.25447199999999998</v>
      </c>
      <c r="U43" s="3">
        <v>0.26636300000000002</v>
      </c>
      <c r="V43" s="3">
        <v>0.13594500000000001</v>
      </c>
      <c r="W43" s="3">
        <v>99.588300000000004</v>
      </c>
      <c r="X43" s="3">
        <v>0.53989799999999999</v>
      </c>
      <c r="Y43" s="3">
        <v>2.2172000000000001E-2</v>
      </c>
      <c r="Z43" s="3">
        <v>1.1065E-2</v>
      </c>
      <c r="AA43" s="3">
        <v>100</v>
      </c>
      <c r="AB43" s="3">
        <v>1.8454999999999999E-2</v>
      </c>
      <c r="AC43" s="3">
        <v>2.0767999999999998E-2</v>
      </c>
      <c r="AD43" s="3">
        <v>1.993E-2</v>
      </c>
      <c r="AE43" s="3">
        <v>1.8451</v>
      </c>
      <c r="AF43" s="3">
        <v>4.8845999999999998</v>
      </c>
      <c r="AG43" s="3">
        <v>8.5092199999999991</v>
      </c>
      <c r="AH43" s="3">
        <v>73.529399999999995</v>
      </c>
      <c r="AI43" s="3">
        <v>48.427799999999998</v>
      </c>
      <c r="AJ43" s="3">
        <v>11.004</v>
      </c>
    </row>
    <row r="44" spans="1:36" ht="13.5" customHeight="1" x14ac:dyDescent="0.2">
      <c r="A44" s="3" t="s">
        <v>224</v>
      </c>
      <c r="B44" s="3">
        <v>2.1732900000000002</v>
      </c>
      <c r="C44" s="3">
        <v>0.24557200000000001</v>
      </c>
      <c r="D44" s="3">
        <v>2455.7200000000003</v>
      </c>
      <c r="E44" s="3">
        <v>0.123108</v>
      </c>
      <c r="F44" s="3">
        <f t="shared" si="6"/>
        <v>231.78</v>
      </c>
      <c r="G44" s="3">
        <f t="shared" si="6"/>
        <v>113.27</v>
      </c>
      <c r="H44" s="3">
        <v>1231.08</v>
      </c>
      <c r="I44" s="3">
        <v>44.545699999999997</v>
      </c>
      <c r="J44" s="3">
        <v>99.823400000000007</v>
      </c>
      <c r="K44" s="3">
        <v>50.56</v>
      </c>
      <c r="L44" s="3">
        <v>0.53614499999999998</v>
      </c>
      <c r="M44" s="3">
        <v>16.415600000000001</v>
      </c>
      <c r="N44" s="3">
        <v>2.9356800000000001</v>
      </c>
      <c r="O44" s="3">
        <v>7.2788399999999998</v>
      </c>
      <c r="P44" s="3">
        <v>0.19761600000000001</v>
      </c>
      <c r="Q44" s="3">
        <v>10.2806</v>
      </c>
      <c r="R44" s="3">
        <v>9.1014099999999996</v>
      </c>
      <c r="S44" s="3">
        <v>1.8563400000000001</v>
      </c>
      <c r="T44" s="3">
        <v>0.24208199999999999</v>
      </c>
      <c r="U44" s="3">
        <v>0.27943899999999999</v>
      </c>
      <c r="V44" s="3">
        <v>0.13965900000000001</v>
      </c>
      <c r="W44" s="3">
        <v>99.823400000000007</v>
      </c>
      <c r="X44" s="3">
        <v>0.52176599999999995</v>
      </c>
      <c r="Y44" s="3">
        <v>2.3178000000000001E-2</v>
      </c>
      <c r="Z44" s="3">
        <v>1.1327E-2</v>
      </c>
      <c r="AA44" s="3">
        <v>100</v>
      </c>
      <c r="AB44" s="3">
        <v>1.8457999999999999E-2</v>
      </c>
      <c r="AC44" s="3">
        <v>2.0787E-2</v>
      </c>
      <c r="AD44" s="3">
        <v>2.0008999999999999E-2</v>
      </c>
      <c r="AE44" s="3">
        <v>1.87744</v>
      </c>
      <c r="AF44" s="3">
        <v>4.6899800000000003</v>
      </c>
      <c r="AG44" s="3">
        <v>8.3283299999999993</v>
      </c>
      <c r="AH44" s="3">
        <v>73.497299999999996</v>
      </c>
      <c r="AI44" s="3">
        <v>48.530900000000003</v>
      </c>
      <c r="AJ44" s="3">
        <v>11.000500000000001</v>
      </c>
    </row>
    <row r="45" spans="1:36" ht="13.5" customHeight="1" x14ac:dyDescent="0.2">
      <c r="A45" s="3" t="s">
        <v>225</v>
      </c>
      <c r="B45" s="3">
        <v>2.0215999999999998</v>
      </c>
      <c r="C45" s="3">
        <v>0.239595</v>
      </c>
      <c r="D45" s="3">
        <v>2395.9499999999998</v>
      </c>
      <c r="E45" s="3">
        <v>0.11983099999999999</v>
      </c>
      <c r="F45" s="3">
        <f t="shared" si="6"/>
        <v>225.89000000000001</v>
      </c>
      <c r="G45" s="3">
        <f t="shared" si="6"/>
        <v>110.13</v>
      </c>
      <c r="H45" s="3">
        <v>1198.31</v>
      </c>
      <c r="I45" s="3">
        <v>44.581400000000002</v>
      </c>
      <c r="J45" s="3">
        <v>99.904899999999998</v>
      </c>
      <c r="K45" s="3">
        <v>50.572099999999999</v>
      </c>
      <c r="L45" s="3">
        <v>0.51686600000000005</v>
      </c>
      <c r="M45" s="3">
        <v>16.508800000000001</v>
      </c>
      <c r="N45" s="3">
        <v>2.7307800000000002</v>
      </c>
      <c r="O45" s="3">
        <v>7.4431599999999998</v>
      </c>
      <c r="P45" s="3">
        <v>0.23260800000000001</v>
      </c>
      <c r="Q45" s="3">
        <v>10.2807</v>
      </c>
      <c r="R45" s="3">
        <v>9.12988</v>
      </c>
      <c r="S45" s="3">
        <v>1.8321099999999999</v>
      </c>
      <c r="T45" s="3">
        <v>0.24920400000000001</v>
      </c>
      <c r="U45" s="3">
        <v>0.27263700000000002</v>
      </c>
      <c r="V45" s="3">
        <v>0.13594000000000001</v>
      </c>
      <c r="W45" s="3">
        <v>99.904899999999998</v>
      </c>
      <c r="X45" s="3">
        <v>0.484819</v>
      </c>
      <c r="Y45" s="3">
        <v>2.2589000000000001E-2</v>
      </c>
      <c r="Z45" s="3">
        <v>1.1013E-2</v>
      </c>
      <c r="AA45" s="3">
        <v>100</v>
      </c>
      <c r="AB45" s="3">
        <v>1.8452E-2</v>
      </c>
      <c r="AC45" s="3">
        <v>2.0572E-2</v>
      </c>
      <c r="AD45" s="3">
        <v>2.0084999999999999E-2</v>
      </c>
      <c r="AE45" s="3">
        <v>1.9544999999999999</v>
      </c>
      <c r="AF45" s="3">
        <v>4.7546299999999997</v>
      </c>
      <c r="AG45" s="3">
        <v>8.5663099999999996</v>
      </c>
      <c r="AH45" s="3">
        <v>73.108999999999995</v>
      </c>
      <c r="AI45" s="3">
        <v>48.477899999999998</v>
      </c>
      <c r="AJ45" s="3">
        <v>11.000500000000001</v>
      </c>
    </row>
    <row r="46" spans="1:36" ht="13.5" customHeight="1" x14ac:dyDescent="0.2">
      <c r="A46" s="3" t="s">
        <v>226</v>
      </c>
      <c r="B46" s="3">
        <v>2.1629800000000001</v>
      </c>
      <c r="C46" s="3">
        <v>0.24698400000000001</v>
      </c>
      <c r="D46" s="3">
        <v>2469.84</v>
      </c>
      <c r="E46" s="3">
        <v>0.105629</v>
      </c>
      <c r="F46" s="3">
        <f t="shared" si="6"/>
        <v>233.24</v>
      </c>
      <c r="G46" s="3">
        <f t="shared" si="6"/>
        <v>97.24</v>
      </c>
      <c r="H46" s="3">
        <v>1056.29</v>
      </c>
      <c r="I46" s="3">
        <v>44.5244</v>
      </c>
      <c r="J46" s="3">
        <v>99.758300000000006</v>
      </c>
      <c r="K46" s="3">
        <v>50.561399999999999</v>
      </c>
      <c r="L46" s="3">
        <v>0.57112099999999999</v>
      </c>
      <c r="M46" s="3">
        <v>16.367899999999999</v>
      </c>
      <c r="N46" s="3">
        <v>2.9217599999999999</v>
      </c>
      <c r="O46" s="3">
        <v>7.2508100000000004</v>
      </c>
      <c r="P46" s="3">
        <v>0.22525000000000001</v>
      </c>
      <c r="Q46" s="3">
        <v>10.270300000000001</v>
      </c>
      <c r="R46" s="3">
        <v>9.0973699999999997</v>
      </c>
      <c r="S46" s="3">
        <v>1.84023</v>
      </c>
      <c r="T46" s="3">
        <v>0.25130400000000003</v>
      </c>
      <c r="U46" s="3">
        <v>0.28104499999999999</v>
      </c>
      <c r="V46" s="3">
        <v>0.11983000000000001</v>
      </c>
      <c r="W46" s="3">
        <v>99.758300000000006</v>
      </c>
      <c r="X46" s="3">
        <v>0.51959200000000005</v>
      </c>
      <c r="Y46" s="3">
        <v>2.3324000000000001E-2</v>
      </c>
      <c r="Z46" s="3">
        <v>9.724E-3</v>
      </c>
      <c r="AA46" s="3">
        <v>100</v>
      </c>
      <c r="AB46" s="3">
        <v>1.8450000000000001E-2</v>
      </c>
      <c r="AC46" s="3">
        <v>2.0403000000000001E-2</v>
      </c>
      <c r="AD46" s="3">
        <v>2.0326E-2</v>
      </c>
      <c r="AE46" s="3">
        <v>1.88209</v>
      </c>
      <c r="AF46" s="3">
        <v>4.6045299999999996</v>
      </c>
      <c r="AG46" s="3">
        <v>9.7316900000000004</v>
      </c>
      <c r="AH46" s="3">
        <v>72.970299999999995</v>
      </c>
      <c r="AI46" s="3">
        <v>48.603900000000003</v>
      </c>
      <c r="AJ46" s="3">
        <v>11.000500000000001</v>
      </c>
    </row>
    <row r="47" spans="1:36" ht="13.5" customHeight="1" x14ac:dyDescent="0.2">
      <c r="A47" s="3" t="s">
        <v>227</v>
      </c>
      <c r="B47" s="3">
        <v>2.2490800000000002</v>
      </c>
      <c r="C47" s="3">
        <v>0.22517100000000001</v>
      </c>
      <c r="D47" s="3">
        <v>2251.71</v>
      </c>
      <c r="E47" s="3">
        <v>0.12906799999999999</v>
      </c>
      <c r="F47" s="3">
        <f t="shared" si="6"/>
        <v>212.8</v>
      </c>
      <c r="G47" s="3">
        <f t="shared" si="6"/>
        <v>118.91000000000001</v>
      </c>
      <c r="H47" s="3">
        <v>1290.6799999999998</v>
      </c>
      <c r="I47" s="3">
        <v>44.482999999999997</v>
      </c>
      <c r="J47" s="3">
        <v>99.784300000000002</v>
      </c>
      <c r="K47" s="3">
        <v>50.413600000000002</v>
      </c>
      <c r="L47" s="3">
        <v>0.56235199999999996</v>
      </c>
      <c r="M47" s="3">
        <v>16.343599999999999</v>
      </c>
      <c r="N47" s="3">
        <v>3.0380600000000002</v>
      </c>
      <c r="O47" s="3">
        <v>7.3206800000000003</v>
      </c>
      <c r="P47" s="3">
        <v>0.210836</v>
      </c>
      <c r="Q47" s="3">
        <v>10.2621</v>
      </c>
      <c r="R47" s="3">
        <v>9.14236</v>
      </c>
      <c r="S47" s="3">
        <v>1.8471599999999999</v>
      </c>
      <c r="T47" s="3">
        <v>0.24082799999999999</v>
      </c>
      <c r="U47" s="3">
        <v>0.25622400000000001</v>
      </c>
      <c r="V47" s="3">
        <v>0.14641899999999999</v>
      </c>
      <c r="W47" s="3">
        <v>99.784300000000002</v>
      </c>
      <c r="X47" s="3">
        <v>0.54066800000000004</v>
      </c>
      <c r="Y47" s="3">
        <v>2.128E-2</v>
      </c>
      <c r="Z47" s="3">
        <v>1.1891000000000001E-2</v>
      </c>
      <c r="AA47" s="3">
        <v>100</v>
      </c>
      <c r="AB47" s="3">
        <v>1.8452E-2</v>
      </c>
      <c r="AC47" s="3">
        <v>2.0629999999999999E-2</v>
      </c>
      <c r="AD47" s="3">
        <v>1.9852999999999999E-2</v>
      </c>
      <c r="AE47" s="3">
        <v>1.8413299999999999</v>
      </c>
      <c r="AF47" s="3">
        <v>5.0271400000000002</v>
      </c>
      <c r="AG47" s="3">
        <v>7.9205800000000002</v>
      </c>
      <c r="AH47" s="3">
        <v>72.945999999999998</v>
      </c>
      <c r="AI47" s="3">
        <v>48.733199999999997</v>
      </c>
      <c r="AJ47" s="3">
        <v>11.000500000000001</v>
      </c>
    </row>
    <row r="48" spans="1:36" ht="13.5" customHeight="1" x14ac:dyDescent="0.15">
      <c r="D48" s="4">
        <f>STDEV(D30:D47)</f>
        <v>114.74848733962476</v>
      </c>
      <c r="E48" s="4">
        <f>STDEV(E30:E47)</f>
        <v>9.5236933222742938E-3</v>
      </c>
      <c r="F48" s="4">
        <f>STDEV(F30:F47)</f>
        <v>10.797712251642988</v>
      </c>
      <c r="G48" s="4">
        <f>STDEV(G30:G47)</f>
        <v>9.063491892980192</v>
      </c>
      <c r="H48" s="4">
        <f>STDEV(H30:H47)</f>
        <v>95.236933222742934</v>
      </c>
      <c r="N48" s="4">
        <f t="shared" ref="N48:W48" si="8">STDEV(K30:K47)</f>
        <v>0.45912967442888752</v>
      </c>
      <c r="O48" s="4">
        <f t="shared" si="8"/>
        <v>2.3088679691543497E-2</v>
      </c>
      <c r="P48" s="4">
        <f t="shared" si="8"/>
        <v>0.17137815771321757</v>
      </c>
      <c r="Q48" s="4">
        <f t="shared" si="8"/>
        <v>0.18914236671858717</v>
      </c>
      <c r="R48" s="4">
        <f t="shared" si="8"/>
        <v>9.4314689505590368E-2</v>
      </c>
      <c r="S48" s="4">
        <f t="shared" si="8"/>
        <v>9.1373400737951634E-3</v>
      </c>
      <c r="T48" s="4">
        <f t="shared" si="8"/>
        <v>0.13125309395668577</v>
      </c>
      <c r="U48" s="4">
        <f t="shared" si="8"/>
        <v>8.4858231334169462E-2</v>
      </c>
      <c r="V48" s="4">
        <f t="shared" si="8"/>
        <v>3.674684014248731E-2</v>
      </c>
      <c r="W48" s="4">
        <f t="shared" si="8"/>
        <v>7.6844323292109395E-3</v>
      </c>
      <c r="Z48" s="4">
        <f>STDEV(W30:W47)</f>
        <v>0.49876702595146644</v>
      </c>
    </row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  <row r="514" ht="13.5" customHeight="1" x14ac:dyDescent="0.15"/>
    <row r="515" ht="13.5" customHeight="1" x14ac:dyDescent="0.15"/>
    <row r="516" ht="13.5" customHeight="1" x14ac:dyDescent="0.15"/>
    <row r="517" ht="13.5" customHeight="1" x14ac:dyDescent="0.15"/>
    <row r="518" ht="13.5" customHeight="1" x14ac:dyDescent="0.15"/>
    <row r="519" ht="13.5" customHeight="1" x14ac:dyDescent="0.15"/>
    <row r="520" ht="13.5" customHeight="1" x14ac:dyDescent="0.15"/>
    <row r="521" ht="13.5" customHeight="1" x14ac:dyDescent="0.15"/>
    <row r="522" ht="13.5" customHeight="1" x14ac:dyDescent="0.15"/>
    <row r="523" ht="13.5" customHeight="1" x14ac:dyDescent="0.15"/>
    <row r="524" ht="13.5" customHeight="1" x14ac:dyDescent="0.15"/>
    <row r="525" ht="13.5" customHeight="1" x14ac:dyDescent="0.15"/>
    <row r="526" ht="13.5" customHeight="1" x14ac:dyDescent="0.15"/>
    <row r="527" ht="13.5" customHeight="1" x14ac:dyDescent="0.15"/>
    <row r="528" ht="13.5" customHeight="1" x14ac:dyDescent="0.15"/>
    <row r="529" ht="13.5" customHeight="1" x14ac:dyDescent="0.15"/>
    <row r="530" ht="13.5" customHeight="1" x14ac:dyDescent="0.15"/>
    <row r="531" ht="13.5" customHeight="1" x14ac:dyDescent="0.15"/>
    <row r="532" ht="13.5" customHeight="1" x14ac:dyDescent="0.15"/>
    <row r="533" ht="13.5" customHeight="1" x14ac:dyDescent="0.15"/>
    <row r="534" ht="13.5" customHeight="1" x14ac:dyDescent="0.15"/>
    <row r="535" ht="13.5" customHeight="1" x14ac:dyDescent="0.15"/>
    <row r="536" ht="13.5" customHeight="1" x14ac:dyDescent="0.15"/>
    <row r="537" ht="13.5" customHeight="1" x14ac:dyDescent="0.15"/>
    <row r="538" ht="13.5" customHeight="1" x14ac:dyDescent="0.15"/>
    <row r="539" ht="13.5" customHeight="1" x14ac:dyDescent="0.15"/>
    <row r="540" ht="13.5" customHeight="1" x14ac:dyDescent="0.15"/>
    <row r="541" ht="13.5" customHeight="1" x14ac:dyDescent="0.15"/>
    <row r="542" ht="13.5" customHeight="1" x14ac:dyDescent="0.15"/>
    <row r="543" ht="13.5" customHeight="1" x14ac:dyDescent="0.15"/>
    <row r="544" ht="13.5" customHeight="1" x14ac:dyDescent="0.15"/>
    <row r="545" ht="13.5" customHeight="1" x14ac:dyDescent="0.15"/>
    <row r="546" ht="13.5" customHeight="1" x14ac:dyDescent="0.15"/>
    <row r="547" ht="13.5" customHeight="1" x14ac:dyDescent="0.15"/>
    <row r="548" ht="13.5" customHeight="1" x14ac:dyDescent="0.15"/>
    <row r="549" ht="13.5" customHeight="1" x14ac:dyDescent="0.15"/>
    <row r="550" ht="13.5" customHeight="1" x14ac:dyDescent="0.15"/>
    <row r="551" ht="13.5" customHeight="1" x14ac:dyDescent="0.15"/>
    <row r="552" ht="13.5" customHeight="1" x14ac:dyDescent="0.15"/>
    <row r="553" ht="13.5" customHeight="1" x14ac:dyDescent="0.15"/>
    <row r="554" ht="13.5" customHeight="1" x14ac:dyDescent="0.15"/>
    <row r="555" ht="13.5" customHeight="1" x14ac:dyDescent="0.15"/>
    <row r="556" ht="13.5" customHeight="1" x14ac:dyDescent="0.15"/>
    <row r="557" ht="13.5" customHeight="1" x14ac:dyDescent="0.15"/>
    <row r="558" ht="13.5" customHeight="1" x14ac:dyDescent="0.15"/>
    <row r="559" ht="13.5" customHeight="1" x14ac:dyDescent="0.15"/>
    <row r="560" ht="13.5" customHeight="1" x14ac:dyDescent="0.15"/>
    <row r="561" ht="13.5" customHeight="1" x14ac:dyDescent="0.15"/>
    <row r="562" ht="13.5" customHeight="1" x14ac:dyDescent="0.15"/>
    <row r="563" ht="13.5" customHeight="1" x14ac:dyDescent="0.15"/>
    <row r="564" ht="13.5" customHeight="1" x14ac:dyDescent="0.15"/>
    <row r="565" ht="13.5" customHeight="1" x14ac:dyDescent="0.15"/>
    <row r="566" ht="13.5" customHeight="1" x14ac:dyDescent="0.15"/>
    <row r="567" ht="13.5" customHeight="1" x14ac:dyDescent="0.15"/>
    <row r="568" ht="13.5" customHeight="1" x14ac:dyDescent="0.15"/>
    <row r="569" ht="13.5" customHeight="1" x14ac:dyDescent="0.15"/>
    <row r="570" ht="13.5" customHeight="1" x14ac:dyDescent="0.15"/>
    <row r="571" ht="13.5" customHeight="1" x14ac:dyDescent="0.15"/>
    <row r="572" ht="13.5" customHeight="1" x14ac:dyDescent="0.15"/>
    <row r="573" ht="13.5" customHeight="1" x14ac:dyDescent="0.15"/>
    <row r="574" ht="13.5" customHeight="1" x14ac:dyDescent="0.15"/>
    <row r="575" ht="13.5" customHeight="1" x14ac:dyDescent="0.15"/>
    <row r="576" ht="13.5" customHeight="1" x14ac:dyDescent="0.15"/>
    <row r="577" ht="13.5" customHeight="1" x14ac:dyDescent="0.15"/>
    <row r="578" ht="13.5" customHeight="1" x14ac:dyDescent="0.15"/>
    <row r="579" ht="13.5" customHeight="1" x14ac:dyDescent="0.15"/>
    <row r="580" ht="13.5" customHeight="1" x14ac:dyDescent="0.15"/>
    <row r="581" ht="13.5" customHeight="1" x14ac:dyDescent="0.15"/>
    <row r="582" ht="13.5" customHeight="1" x14ac:dyDescent="0.15"/>
    <row r="583" ht="13.5" customHeight="1" x14ac:dyDescent="0.15"/>
    <row r="584" ht="13.5" customHeight="1" x14ac:dyDescent="0.15"/>
    <row r="585" ht="13.5" customHeight="1" x14ac:dyDescent="0.15"/>
    <row r="586" ht="13.5" customHeight="1" x14ac:dyDescent="0.15"/>
    <row r="587" ht="13.5" customHeight="1" x14ac:dyDescent="0.15"/>
    <row r="588" ht="13.5" customHeight="1" x14ac:dyDescent="0.15"/>
    <row r="589" ht="13.5" customHeight="1" x14ac:dyDescent="0.15"/>
    <row r="590" ht="13.5" customHeight="1" x14ac:dyDescent="0.15"/>
    <row r="591" ht="13.5" customHeight="1" x14ac:dyDescent="0.15"/>
    <row r="592" ht="13.5" customHeight="1" x14ac:dyDescent="0.15"/>
    <row r="593" ht="13.5" customHeight="1" x14ac:dyDescent="0.15"/>
    <row r="594" ht="13.5" customHeight="1" x14ac:dyDescent="0.15"/>
    <row r="595" ht="13.5" customHeight="1" x14ac:dyDescent="0.15"/>
    <row r="596" ht="13.5" customHeight="1" x14ac:dyDescent="0.15"/>
    <row r="597" ht="13.5" customHeight="1" x14ac:dyDescent="0.15"/>
    <row r="598" ht="13.5" customHeight="1" x14ac:dyDescent="0.15"/>
    <row r="599" ht="13.5" customHeight="1" x14ac:dyDescent="0.15"/>
    <row r="600" ht="13.5" customHeight="1" x14ac:dyDescent="0.15"/>
    <row r="601" ht="13.5" customHeight="1" x14ac:dyDescent="0.15"/>
    <row r="602" ht="13.5" customHeight="1" x14ac:dyDescent="0.15"/>
    <row r="603" ht="13.5" customHeight="1" x14ac:dyDescent="0.15"/>
    <row r="604" ht="13.5" customHeight="1" x14ac:dyDescent="0.15"/>
    <row r="605" ht="13.5" customHeight="1" x14ac:dyDescent="0.15"/>
    <row r="606" ht="13.5" customHeight="1" x14ac:dyDescent="0.15"/>
    <row r="607" ht="13.5" customHeight="1" x14ac:dyDescent="0.15"/>
    <row r="608" ht="13.5" customHeight="1" x14ac:dyDescent="0.15"/>
    <row r="609" ht="13.5" customHeight="1" x14ac:dyDescent="0.15"/>
    <row r="610" ht="13.5" customHeight="1" x14ac:dyDescent="0.15"/>
    <row r="611" ht="13.5" customHeight="1" x14ac:dyDescent="0.15"/>
    <row r="612" ht="13.5" customHeight="1" x14ac:dyDescent="0.15"/>
    <row r="613" ht="13.5" customHeight="1" x14ac:dyDescent="0.15"/>
    <row r="614" ht="13.5" customHeight="1" x14ac:dyDescent="0.15"/>
    <row r="615" ht="13.5" customHeight="1" x14ac:dyDescent="0.15"/>
    <row r="616" ht="13.5" customHeight="1" x14ac:dyDescent="0.15"/>
    <row r="617" ht="13.5" customHeight="1" x14ac:dyDescent="0.15"/>
    <row r="618" ht="13.5" customHeight="1" x14ac:dyDescent="0.15"/>
    <row r="619" ht="13.5" customHeight="1" x14ac:dyDescent="0.15"/>
    <row r="620" ht="13.5" customHeight="1" x14ac:dyDescent="0.15"/>
    <row r="621" ht="13.5" customHeight="1" x14ac:dyDescent="0.15"/>
    <row r="622" ht="13.5" customHeight="1" x14ac:dyDescent="0.15"/>
    <row r="623" ht="13.5" customHeight="1" x14ac:dyDescent="0.15"/>
    <row r="624" ht="13.5" customHeight="1" x14ac:dyDescent="0.15"/>
    <row r="625" ht="13.5" customHeight="1" x14ac:dyDescent="0.15"/>
    <row r="626" ht="13.5" customHeight="1" x14ac:dyDescent="0.15"/>
    <row r="627" ht="13.5" customHeight="1" x14ac:dyDescent="0.15"/>
    <row r="628" ht="13.5" customHeight="1" x14ac:dyDescent="0.15"/>
    <row r="629" ht="13.5" customHeight="1" x14ac:dyDescent="0.15"/>
    <row r="630" ht="13.5" customHeight="1" x14ac:dyDescent="0.15"/>
    <row r="631" ht="13.5" customHeight="1" x14ac:dyDescent="0.15"/>
    <row r="632" ht="13.5" customHeight="1" x14ac:dyDescent="0.15"/>
    <row r="633" ht="13.5" customHeight="1" x14ac:dyDescent="0.15"/>
    <row r="634" ht="13.5" customHeight="1" x14ac:dyDescent="0.15"/>
    <row r="635" ht="13.5" customHeight="1" x14ac:dyDescent="0.15"/>
    <row r="636" ht="13.5" customHeight="1" x14ac:dyDescent="0.15"/>
    <row r="637" ht="13.5" customHeight="1" x14ac:dyDescent="0.15"/>
    <row r="638" ht="13.5" customHeight="1" x14ac:dyDescent="0.15"/>
    <row r="639" ht="13.5" customHeight="1" x14ac:dyDescent="0.15"/>
    <row r="640" ht="13.5" customHeight="1" x14ac:dyDescent="0.15"/>
    <row r="641" ht="13.5" customHeight="1" x14ac:dyDescent="0.15"/>
    <row r="642" ht="13.5" customHeight="1" x14ac:dyDescent="0.15"/>
    <row r="643" ht="13.5" customHeight="1" x14ac:dyDescent="0.15"/>
    <row r="644" ht="13.5" customHeight="1" x14ac:dyDescent="0.15"/>
    <row r="645" ht="13.5" customHeight="1" x14ac:dyDescent="0.15"/>
    <row r="646" ht="13.5" customHeight="1" x14ac:dyDescent="0.15"/>
    <row r="647" ht="13.5" customHeight="1" x14ac:dyDescent="0.15"/>
    <row r="648" ht="13.5" customHeight="1" x14ac:dyDescent="0.15"/>
    <row r="649" ht="13.5" customHeight="1" x14ac:dyDescent="0.15"/>
    <row r="650" ht="13.5" customHeight="1" x14ac:dyDescent="0.15"/>
    <row r="651" ht="13.5" customHeight="1" x14ac:dyDescent="0.15"/>
    <row r="652" ht="13.5" customHeight="1" x14ac:dyDescent="0.15"/>
    <row r="653" ht="13.5" customHeight="1" x14ac:dyDescent="0.15"/>
    <row r="654" ht="13.5" customHeight="1" x14ac:dyDescent="0.15"/>
    <row r="655" ht="13.5" customHeight="1" x14ac:dyDescent="0.15"/>
    <row r="656" ht="13.5" customHeight="1" x14ac:dyDescent="0.15"/>
    <row r="657" ht="13.5" customHeight="1" x14ac:dyDescent="0.15"/>
    <row r="658" ht="13.5" customHeight="1" x14ac:dyDescent="0.15"/>
    <row r="659" ht="13.5" customHeight="1" x14ac:dyDescent="0.15"/>
    <row r="660" ht="13.5" customHeight="1" x14ac:dyDescent="0.15"/>
    <row r="661" ht="13.5" customHeight="1" x14ac:dyDescent="0.15"/>
    <row r="662" ht="13.5" customHeight="1" x14ac:dyDescent="0.15"/>
    <row r="663" ht="13.5" customHeight="1" x14ac:dyDescent="0.15"/>
    <row r="664" ht="13.5" customHeight="1" x14ac:dyDescent="0.15"/>
    <row r="665" ht="13.5" customHeight="1" x14ac:dyDescent="0.15"/>
    <row r="666" ht="13.5" customHeight="1" x14ac:dyDescent="0.15"/>
    <row r="667" ht="13.5" customHeight="1" x14ac:dyDescent="0.15"/>
    <row r="668" ht="13.5" customHeight="1" x14ac:dyDescent="0.15"/>
    <row r="669" ht="13.5" customHeight="1" x14ac:dyDescent="0.15"/>
    <row r="670" ht="13.5" customHeight="1" x14ac:dyDescent="0.15"/>
    <row r="671" ht="13.5" customHeight="1" x14ac:dyDescent="0.15"/>
    <row r="672" ht="13.5" customHeight="1" x14ac:dyDescent="0.15"/>
    <row r="673" ht="13.5" customHeight="1" x14ac:dyDescent="0.15"/>
    <row r="674" ht="13.5" customHeight="1" x14ac:dyDescent="0.15"/>
    <row r="675" ht="13.5" customHeight="1" x14ac:dyDescent="0.15"/>
    <row r="676" ht="13.5" customHeight="1" x14ac:dyDescent="0.15"/>
    <row r="677" ht="13.5" customHeight="1" x14ac:dyDescent="0.15"/>
    <row r="678" ht="13.5" customHeight="1" x14ac:dyDescent="0.15"/>
    <row r="679" ht="13.5" customHeight="1" x14ac:dyDescent="0.15"/>
    <row r="680" ht="13.5" customHeight="1" x14ac:dyDescent="0.15"/>
    <row r="681" ht="13.5" customHeight="1" x14ac:dyDescent="0.15"/>
    <row r="682" ht="13.5" customHeight="1" x14ac:dyDescent="0.15"/>
    <row r="683" ht="13.5" customHeight="1" x14ac:dyDescent="0.15"/>
    <row r="684" ht="13.5" customHeight="1" x14ac:dyDescent="0.15"/>
    <row r="685" ht="13.5" customHeight="1" x14ac:dyDescent="0.15"/>
    <row r="686" ht="13.5" customHeight="1" x14ac:dyDescent="0.15"/>
    <row r="687" ht="13.5" customHeight="1" x14ac:dyDescent="0.15"/>
    <row r="688" ht="13.5" customHeight="1" x14ac:dyDescent="0.15"/>
    <row r="689" ht="13.5" customHeight="1" x14ac:dyDescent="0.15"/>
    <row r="690" ht="13.5" customHeight="1" x14ac:dyDescent="0.15"/>
    <row r="691" ht="13.5" customHeight="1" x14ac:dyDescent="0.15"/>
    <row r="692" ht="13.5" customHeight="1" x14ac:dyDescent="0.15"/>
    <row r="693" ht="13.5" customHeight="1" x14ac:dyDescent="0.15"/>
    <row r="694" ht="13.5" customHeight="1" x14ac:dyDescent="0.15"/>
    <row r="695" ht="13.5" customHeight="1" x14ac:dyDescent="0.15"/>
    <row r="696" ht="13.5" customHeight="1" x14ac:dyDescent="0.15"/>
    <row r="697" ht="13.5" customHeight="1" x14ac:dyDescent="0.15"/>
    <row r="698" ht="13.5" customHeight="1" x14ac:dyDescent="0.15"/>
    <row r="699" ht="13.5" customHeight="1" x14ac:dyDescent="0.15"/>
    <row r="700" ht="13.5" customHeight="1" x14ac:dyDescent="0.15"/>
    <row r="701" ht="13.5" customHeight="1" x14ac:dyDescent="0.15"/>
    <row r="702" ht="13.5" customHeight="1" x14ac:dyDescent="0.15"/>
    <row r="703" ht="13.5" customHeight="1" x14ac:dyDescent="0.15"/>
    <row r="704" ht="13.5" customHeight="1" x14ac:dyDescent="0.15"/>
    <row r="705" ht="13.5" customHeight="1" x14ac:dyDescent="0.15"/>
    <row r="706" ht="13.5" customHeight="1" x14ac:dyDescent="0.15"/>
    <row r="707" ht="13.5" customHeight="1" x14ac:dyDescent="0.15"/>
    <row r="708" ht="13.5" customHeight="1" x14ac:dyDescent="0.15"/>
    <row r="709" ht="13.5" customHeight="1" x14ac:dyDescent="0.15"/>
    <row r="710" ht="13.5" customHeight="1" x14ac:dyDescent="0.15"/>
    <row r="711" ht="13.5" customHeight="1" x14ac:dyDescent="0.15"/>
    <row r="712" ht="13.5" customHeight="1" x14ac:dyDescent="0.15"/>
    <row r="713" ht="13.5" customHeight="1" x14ac:dyDescent="0.15"/>
    <row r="714" ht="13.5" customHeight="1" x14ac:dyDescent="0.15"/>
    <row r="715" ht="13.5" customHeight="1" x14ac:dyDescent="0.15"/>
    <row r="716" ht="13.5" customHeight="1" x14ac:dyDescent="0.15"/>
    <row r="717" ht="13.5" customHeight="1" x14ac:dyDescent="0.15"/>
    <row r="718" ht="13.5" customHeight="1" x14ac:dyDescent="0.15"/>
    <row r="719" ht="13.5" customHeight="1" x14ac:dyDescent="0.15"/>
    <row r="720" ht="13.5" customHeight="1" x14ac:dyDescent="0.15"/>
    <row r="721" ht="13.5" customHeight="1" x14ac:dyDescent="0.15"/>
    <row r="722" ht="13.5" customHeight="1" x14ac:dyDescent="0.15"/>
    <row r="723" ht="13.5" customHeight="1" x14ac:dyDescent="0.15"/>
    <row r="724" ht="13.5" customHeight="1" x14ac:dyDescent="0.15"/>
    <row r="725" ht="13.5" customHeight="1" x14ac:dyDescent="0.15"/>
    <row r="726" ht="13.5" customHeight="1" x14ac:dyDescent="0.15"/>
    <row r="727" ht="13.5" customHeight="1" x14ac:dyDescent="0.15"/>
    <row r="728" ht="13.5" customHeight="1" x14ac:dyDescent="0.15"/>
    <row r="729" ht="13.5" customHeight="1" x14ac:dyDescent="0.15"/>
    <row r="730" ht="13.5" customHeight="1" x14ac:dyDescent="0.15"/>
    <row r="731" ht="13.5" customHeight="1" x14ac:dyDescent="0.15"/>
    <row r="732" ht="13.5" customHeight="1" x14ac:dyDescent="0.15"/>
    <row r="733" ht="13.5" customHeight="1" x14ac:dyDescent="0.15"/>
    <row r="734" ht="13.5" customHeight="1" x14ac:dyDescent="0.15"/>
    <row r="735" ht="13.5" customHeight="1" x14ac:dyDescent="0.15"/>
    <row r="736" ht="13.5" customHeight="1" x14ac:dyDescent="0.15"/>
    <row r="737" ht="13.5" customHeight="1" x14ac:dyDescent="0.15"/>
    <row r="738" ht="13.5" customHeight="1" x14ac:dyDescent="0.15"/>
    <row r="739" ht="13.5" customHeight="1" x14ac:dyDescent="0.15"/>
    <row r="740" ht="13.5" customHeight="1" x14ac:dyDescent="0.15"/>
    <row r="741" ht="13.5" customHeight="1" x14ac:dyDescent="0.15"/>
    <row r="742" ht="13.5" customHeight="1" x14ac:dyDescent="0.15"/>
    <row r="743" ht="13.5" customHeight="1" x14ac:dyDescent="0.15"/>
    <row r="744" ht="13.5" customHeight="1" x14ac:dyDescent="0.15"/>
    <row r="745" ht="13.5" customHeight="1" x14ac:dyDescent="0.15"/>
    <row r="746" ht="13.5" customHeight="1" x14ac:dyDescent="0.15"/>
    <row r="747" ht="13.5" customHeight="1" x14ac:dyDescent="0.15"/>
    <row r="748" ht="13.5" customHeight="1" x14ac:dyDescent="0.15"/>
    <row r="749" ht="13.5" customHeight="1" x14ac:dyDescent="0.15"/>
    <row r="750" ht="13.5" customHeight="1" x14ac:dyDescent="0.15"/>
    <row r="751" ht="13.5" customHeight="1" x14ac:dyDescent="0.15"/>
    <row r="752" ht="13.5" customHeight="1" x14ac:dyDescent="0.15"/>
    <row r="753" ht="13.5" customHeight="1" x14ac:dyDescent="0.15"/>
    <row r="754" ht="13.5" customHeight="1" x14ac:dyDescent="0.15"/>
    <row r="755" ht="13.5" customHeight="1" x14ac:dyDescent="0.15"/>
    <row r="756" ht="13.5" customHeight="1" x14ac:dyDescent="0.15"/>
    <row r="757" ht="13.5" customHeight="1" x14ac:dyDescent="0.15"/>
    <row r="758" ht="13.5" customHeight="1" x14ac:dyDescent="0.15"/>
    <row r="759" ht="13.5" customHeight="1" x14ac:dyDescent="0.15"/>
    <row r="760" ht="13.5" customHeight="1" x14ac:dyDescent="0.15"/>
    <row r="761" ht="13.5" customHeight="1" x14ac:dyDescent="0.15"/>
    <row r="762" ht="13.5" customHeight="1" x14ac:dyDescent="0.15"/>
    <row r="763" ht="13.5" customHeight="1" x14ac:dyDescent="0.15"/>
    <row r="764" ht="13.5" customHeight="1" x14ac:dyDescent="0.15"/>
    <row r="765" ht="13.5" customHeight="1" x14ac:dyDescent="0.15"/>
    <row r="766" ht="13.5" customHeight="1" x14ac:dyDescent="0.15"/>
    <row r="767" ht="13.5" customHeight="1" x14ac:dyDescent="0.15"/>
    <row r="768" ht="13.5" customHeight="1" x14ac:dyDescent="0.15"/>
    <row r="769" ht="13.5" customHeight="1" x14ac:dyDescent="0.15"/>
    <row r="770" ht="13.5" customHeight="1" x14ac:dyDescent="0.15"/>
    <row r="771" ht="13.5" customHeight="1" x14ac:dyDescent="0.15"/>
    <row r="772" ht="13.5" customHeight="1" x14ac:dyDescent="0.15"/>
    <row r="773" ht="13.5" customHeight="1" x14ac:dyDescent="0.15"/>
    <row r="774" ht="13.5" customHeight="1" x14ac:dyDescent="0.15"/>
    <row r="775" ht="13.5" customHeight="1" x14ac:dyDescent="0.15"/>
    <row r="776" ht="13.5" customHeight="1" x14ac:dyDescent="0.15"/>
    <row r="777" ht="13.5" customHeight="1" x14ac:dyDescent="0.15"/>
    <row r="778" ht="13.5" customHeight="1" x14ac:dyDescent="0.15"/>
    <row r="779" ht="13.5" customHeight="1" x14ac:dyDescent="0.15"/>
    <row r="780" ht="13.5" customHeight="1" x14ac:dyDescent="0.15"/>
    <row r="781" ht="13.5" customHeight="1" x14ac:dyDescent="0.15"/>
    <row r="782" ht="13.5" customHeight="1" x14ac:dyDescent="0.15"/>
    <row r="783" ht="13.5" customHeight="1" x14ac:dyDescent="0.15"/>
    <row r="784" ht="13.5" customHeight="1" x14ac:dyDescent="0.15"/>
    <row r="785" ht="13.5" customHeight="1" x14ac:dyDescent="0.15"/>
    <row r="786" ht="13.5" customHeight="1" x14ac:dyDescent="0.15"/>
    <row r="787" ht="13.5" customHeight="1" x14ac:dyDescent="0.15"/>
    <row r="788" ht="13.5" customHeight="1" x14ac:dyDescent="0.15"/>
    <row r="789" ht="13.5" customHeight="1" x14ac:dyDescent="0.15"/>
    <row r="790" ht="13.5" customHeight="1" x14ac:dyDescent="0.15"/>
    <row r="791" ht="13.5" customHeight="1" x14ac:dyDescent="0.15"/>
    <row r="792" ht="13.5" customHeight="1" x14ac:dyDescent="0.15"/>
    <row r="793" ht="13.5" customHeight="1" x14ac:dyDescent="0.15"/>
    <row r="794" ht="13.5" customHeight="1" x14ac:dyDescent="0.15"/>
    <row r="795" ht="13.5" customHeight="1" x14ac:dyDescent="0.15"/>
    <row r="796" ht="13.5" customHeight="1" x14ac:dyDescent="0.15"/>
    <row r="797" ht="13.5" customHeight="1" x14ac:dyDescent="0.15"/>
    <row r="798" ht="13.5" customHeight="1" x14ac:dyDescent="0.15"/>
    <row r="799" ht="13.5" customHeight="1" x14ac:dyDescent="0.15"/>
    <row r="800" ht="13.5" customHeight="1" x14ac:dyDescent="0.15"/>
    <row r="801" ht="13.5" customHeight="1" x14ac:dyDescent="0.15"/>
    <row r="802" ht="13.5" customHeight="1" x14ac:dyDescent="0.15"/>
    <row r="803" ht="13.5" customHeight="1" x14ac:dyDescent="0.15"/>
    <row r="804" ht="13.5" customHeight="1" x14ac:dyDescent="0.15"/>
    <row r="805" ht="13.5" customHeight="1" x14ac:dyDescent="0.15"/>
    <row r="806" ht="13.5" customHeight="1" x14ac:dyDescent="0.15"/>
    <row r="807" ht="13.5" customHeight="1" x14ac:dyDescent="0.15"/>
    <row r="808" ht="13.5" customHeight="1" x14ac:dyDescent="0.15"/>
    <row r="809" ht="13.5" customHeight="1" x14ac:dyDescent="0.15"/>
    <row r="810" ht="13.5" customHeight="1" x14ac:dyDescent="0.15"/>
    <row r="811" ht="13.5" customHeight="1" x14ac:dyDescent="0.15"/>
    <row r="812" ht="13.5" customHeight="1" x14ac:dyDescent="0.15"/>
    <row r="813" ht="13.5" customHeight="1" x14ac:dyDescent="0.15"/>
    <row r="814" ht="13.5" customHeight="1" x14ac:dyDescent="0.15"/>
    <row r="815" ht="13.5" customHeight="1" x14ac:dyDescent="0.15"/>
    <row r="816" ht="13.5" customHeight="1" x14ac:dyDescent="0.15"/>
    <row r="817" ht="13.5" customHeight="1" x14ac:dyDescent="0.15"/>
    <row r="818" ht="13.5" customHeight="1" x14ac:dyDescent="0.15"/>
    <row r="819" ht="13.5" customHeight="1" x14ac:dyDescent="0.15"/>
    <row r="820" ht="13.5" customHeight="1" x14ac:dyDescent="0.15"/>
    <row r="821" ht="13.5" customHeight="1" x14ac:dyDescent="0.15"/>
    <row r="822" ht="13.5" customHeight="1" x14ac:dyDescent="0.15"/>
    <row r="823" ht="13.5" customHeight="1" x14ac:dyDescent="0.15"/>
    <row r="824" ht="13.5" customHeight="1" x14ac:dyDescent="0.15"/>
    <row r="825" ht="13.5" customHeight="1" x14ac:dyDescent="0.15"/>
    <row r="826" ht="13.5" customHeight="1" x14ac:dyDescent="0.15"/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B309A-1BF7-C04C-AE0B-B383F55664B2}">
  <dimension ref="A1:BV427"/>
  <sheetViews>
    <sheetView workbookViewId="0">
      <pane xSplit="1" ySplit="1" topLeftCell="X2" activePane="bottomRight" state="frozen"/>
      <selection pane="topRight" activeCell="B1" sqref="B1"/>
      <selection pane="bottomLeft" activeCell="A2" sqref="A2"/>
      <selection pane="bottomRight" activeCell="AD11" sqref="AD11"/>
    </sheetView>
  </sheetViews>
  <sheetFormatPr baseColWidth="10" defaultColWidth="12.6640625" defaultRowHeight="15" customHeight="1" x14ac:dyDescent="0.15"/>
  <cols>
    <col min="1" max="1" width="30.5" style="2" customWidth="1"/>
    <col min="2" max="2" width="8.6640625" style="2" customWidth="1"/>
    <col min="3" max="3" width="13" style="2" bestFit="1" customWidth="1"/>
    <col min="4" max="4" width="16.5" style="2" bestFit="1" customWidth="1"/>
    <col min="5" max="9" width="8.6640625" style="2" customWidth="1"/>
    <col min="10" max="12" width="12.83203125" style="2" customWidth="1"/>
    <col min="13" max="73" width="8.6640625" style="2" customWidth="1"/>
    <col min="74" max="74" width="15.5" style="2" customWidth="1"/>
    <col min="75" max="76" width="8.6640625" style="2" customWidth="1"/>
    <col min="77" max="16384" width="12.6640625" style="2"/>
  </cols>
  <sheetData>
    <row r="1" spans="1:29" ht="13.5" customHeight="1" x14ac:dyDescent="0.2">
      <c r="A1" s="3" t="s">
        <v>72</v>
      </c>
      <c r="B1" s="3" t="s">
        <v>50</v>
      </c>
      <c r="C1" s="3" t="s">
        <v>49</v>
      </c>
      <c r="D1" s="3" t="s">
        <v>48</v>
      </c>
      <c r="E1" s="4" t="s">
        <v>47</v>
      </c>
      <c r="F1" s="3" t="s">
        <v>45</v>
      </c>
      <c r="G1" s="4" t="s">
        <v>44</v>
      </c>
      <c r="H1" s="4" t="s">
        <v>42</v>
      </c>
      <c r="I1" s="3" t="s">
        <v>41</v>
      </c>
      <c r="J1" s="3" t="s">
        <v>38</v>
      </c>
      <c r="K1" s="3" t="s">
        <v>9</v>
      </c>
      <c r="L1" s="3" t="s">
        <v>12</v>
      </c>
      <c r="M1" s="3" t="s">
        <v>40</v>
      </c>
      <c r="N1" s="3" t="s">
        <v>39</v>
      </c>
      <c r="O1" s="3" t="s">
        <v>38</v>
      </c>
      <c r="P1" s="3" t="s">
        <v>37</v>
      </c>
      <c r="Q1" s="3" t="s">
        <v>34</v>
      </c>
      <c r="R1" s="3" t="s">
        <v>33</v>
      </c>
      <c r="S1" s="3" t="s">
        <v>32</v>
      </c>
      <c r="T1" s="3" t="s">
        <v>31</v>
      </c>
      <c r="U1" s="3" t="s">
        <v>30</v>
      </c>
      <c r="V1" s="3" t="s">
        <v>29</v>
      </c>
      <c r="W1" s="3" t="s">
        <v>28</v>
      </c>
      <c r="X1" s="3" t="s">
        <v>27</v>
      </c>
      <c r="Y1" s="3" t="s">
        <v>2</v>
      </c>
      <c r="Z1" s="3" t="s">
        <v>1</v>
      </c>
      <c r="AA1" s="3" t="s">
        <v>0</v>
      </c>
      <c r="AB1" s="21" t="s">
        <v>695</v>
      </c>
      <c r="AC1" s="21" t="s">
        <v>696</v>
      </c>
    </row>
    <row r="2" spans="1:29" ht="13.5" customHeight="1" x14ac:dyDescent="0.2">
      <c r="A2" s="3" t="s">
        <v>138</v>
      </c>
      <c r="B2" s="3">
        <v>48.902200000000001</v>
      </c>
      <c r="C2" s="3">
        <v>15.114699999999999</v>
      </c>
      <c r="D2" s="3">
        <v>0.93374000000000001</v>
      </c>
      <c r="E2" s="3">
        <f t="shared" ref="E2:E17" si="0">D2*10000</f>
        <v>9337.4</v>
      </c>
      <c r="F2" s="3">
        <v>0.69727600000000001</v>
      </c>
      <c r="G2" s="3">
        <f t="shared" ref="G2:G17" si="1">F2*10000</f>
        <v>6972.76</v>
      </c>
      <c r="H2" s="3">
        <f t="shared" ref="H2:H17" si="2">E2/G2</f>
        <v>1.3391253965431191</v>
      </c>
      <c r="I2" s="3">
        <v>34.598500000000001</v>
      </c>
      <c r="J2" s="3">
        <v>100.246</v>
      </c>
      <c r="K2" s="3">
        <v>66.057100000000005</v>
      </c>
      <c r="L2" s="3">
        <v>32.335700000000003</v>
      </c>
      <c r="M2" s="3">
        <v>1.0625100000000001</v>
      </c>
      <c r="N2" s="3">
        <v>0.79101600000000005</v>
      </c>
      <c r="O2" s="3">
        <v>100.246</v>
      </c>
      <c r="P2" s="3">
        <v>2.5291000000000001E-2</v>
      </c>
      <c r="Q2" s="3">
        <v>8.0020000000000004E-3</v>
      </c>
      <c r="R2" s="3">
        <v>0.19203999999999999</v>
      </c>
      <c r="S2" s="3">
        <v>7.5759000000000007E-2</v>
      </c>
      <c r="T2" s="3">
        <v>0.613348</v>
      </c>
      <c r="U2" s="3">
        <v>0.70651299999999995</v>
      </c>
      <c r="V2" s="3">
        <v>47.614400000000003</v>
      </c>
      <c r="W2" s="3">
        <v>54.7746</v>
      </c>
      <c r="X2" s="3">
        <v>10.898</v>
      </c>
      <c r="Y2" s="3">
        <f t="shared" ref="Y2:Y17" si="3">G2/$H$51</f>
        <v>5.4156489915242787</v>
      </c>
      <c r="Z2" s="3">
        <f t="shared" ref="Z2:Z17" si="4">E2/$D$51</f>
        <v>3.5564359261451908</v>
      </c>
      <c r="AA2" s="3">
        <f t="shared" ref="AA2:AA17" si="5">Y2/Z2</f>
        <v>1.5227742335271826</v>
      </c>
      <c r="AB2" s="21">
        <v>7.6044379255531567</v>
      </c>
      <c r="AC2" s="21">
        <v>4.9940033636871544</v>
      </c>
    </row>
    <row r="3" spans="1:29" ht="13.5" customHeight="1" x14ac:dyDescent="0.2">
      <c r="A3" s="3" t="s">
        <v>137</v>
      </c>
      <c r="B3" s="3">
        <v>49.100900000000003</v>
      </c>
      <c r="C3" s="3">
        <v>15.113300000000001</v>
      </c>
      <c r="D3" s="3">
        <v>0.93343600000000004</v>
      </c>
      <c r="E3" s="3">
        <f t="shared" si="0"/>
        <v>9334.36</v>
      </c>
      <c r="F3" s="3">
        <v>0.68441099999999999</v>
      </c>
      <c r="G3" s="3">
        <f t="shared" si="1"/>
        <v>6844.11</v>
      </c>
      <c r="H3" s="3">
        <f t="shared" si="2"/>
        <v>1.3638530064537246</v>
      </c>
      <c r="I3" s="3">
        <v>34.6648</v>
      </c>
      <c r="J3" s="3">
        <v>100.497</v>
      </c>
      <c r="K3" s="3">
        <v>66.325599999999994</v>
      </c>
      <c r="L3" s="3">
        <v>32.332799999999999</v>
      </c>
      <c r="M3" s="3">
        <v>1.0621700000000001</v>
      </c>
      <c r="N3" s="3">
        <v>0.77642100000000003</v>
      </c>
      <c r="O3" s="3">
        <v>100.497</v>
      </c>
      <c r="P3" s="3">
        <v>2.5347999999999999E-2</v>
      </c>
      <c r="Q3" s="3">
        <v>8.0560000000000007E-3</v>
      </c>
      <c r="R3" s="3">
        <v>0.19159200000000001</v>
      </c>
      <c r="S3" s="3">
        <v>7.5727000000000003E-2</v>
      </c>
      <c r="T3" s="3">
        <v>0.613954</v>
      </c>
      <c r="U3" s="3">
        <v>0.71983200000000003</v>
      </c>
      <c r="V3" s="3">
        <v>47.6143</v>
      </c>
      <c r="W3" s="3">
        <v>54.785800000000002</v>
      </c>
      <c r="X3" s="3">
        <v>10.898</v>
      </c>
      <c r="Y3" s="3">
        <f t="shared" si="3"/>
        <v>5.3157282653326989</v>
      </c>
      <c r="Z3" s="3">
        <f t="shared" si="4"/>
        <v>3.5552780486615787</v>
      </c>
      <c r="AA3" s="3">
        <f t="shared" si="5"/>
        <v>1.4951652705008149</v>
      </c>
      <c r="AB3" s="21">
        <v>7.449855047858768</v>
      </c>
      <c r="AC3" s="21">
        <v>4.982827504310813</v>
      </c>
    </row>
    <row r="4" spans="1:29" ht="13.5" customHeight="1" x14ac:dyDescent="0.2">
      <c r="A4" s="3" t="s">
        <v>136</v>
      </c>
      <c r="B4" s="3">
        <v>49.564700000000002</v>
      </c>
      <c r="C4" s="3">
        <v>15.1416</v>
      </c>
      <c r="D4" s="3">
        <v>0.57520899999999997</v>
      </c>
      <c r="E4" s="3">
        <f t="shared" si="0"/>
        <v>5752.09</v>
      </c>
      <c r="F4" s="3">
        <v>0.45908399999999999</v>
      </c>
      <c r="G4" s="3">
        <f t="shared" si="1"/>
        <v>4590.84</v>
      </c>
      <c r="H4" s="3">
        <f t="shared" si="2"/>
        <v>1.2529493513169703</v>
      </c>
      <c r="I4" s="3">
        <v>34.780099999999997</v>
      </c>
      <c r="J4" s="3">
        <v>100.521</v>
      </c>
      <c r="K4" s="3">
        <v>66.951999999999998</v>
      </c>
      <c r="L4" s="3">
        <v>32.393300000000004</v>
      </c>
      <c r="M4" s="3">
        <v>0.65453499999999998</v>
      </c>
      <c r="N4" s="3">
        <v>0.52080199999999999</v>
      </c>
      <c r="O4" s="3">
        <v>100.521</v>
      </c>
      <c r="P4" s="3">
        <v>2.554E-2</v>
      </c>
      <c r="Q4" s="3">
        <v>8.0009999999999994E-3</v>
      </c>
      <c r="R4" s="3">
        <v>0.190635</v>
      </c>
      <c r="S4" s="3">
        <v>7.5574000000000002E-2</v>
      </c>
      <c r="T4" s="3">
        <v>0.88929999999999998</v>
      </c>
      <c r="U4" s="3">
        <v>0.99371399999999999</v>
      </c>
      <c r="V4" s="3">
        <v>47.614199999999997</v>
      </c>
      <c r="W4" s="3">
        <v>54.791899999999998</v>
      </c>
      <c r="X4" s="3">
        <v>10.898</v>
      </c>
      <c r="Y4" s="3">
        <f t="shared" si="3"/>
        <v>3.5656437359452098</v>
      </c>
      <c r="Z4" s="3">
        <f t="shared" si="4"/>
        <v>2.1908603601024366</v>
      </c>
      <c r="AA4" s="3">
        <f t="shared" si="5"/>
        <v>1.6275084441157599</v>
      </c>
      <c r="AB4" s="21">
        <v>4.9805936583139614</v>
      </c>
      <c r="AC4" s="21">
        <v>3.0603781441021165</v>
      </c>
    </row>
    <row r="5" spans="1:29" ht="13.5" customHeight="1" x14ac:dyDescent="0.2">
      <c r="A5" s="3" t="s">
        <v>135</v>
      </c>
      <c r="B5" s="3">
        <v>49.442300000000003</v>
      </c>
      <c r="C5" s="3">
        <v>15.1579</v>
      </c>
      <c r="D5" s="3">
        <v>0.51124199999999997</v>
      </c>
      <c r="E5" s="3">
        <f t="shared" si="0"/>
        <v>5112.42</v>
      </c>
      <c r="F5" s="3">
        <v>0.39441799999999999</v>
      </c>
      <c r="G5" s="3">
        <f t="shared" si="1"/>
        <v>3944.18</v>
      </c>
      <c r="H5" s="3">
        <f t="shared" si="2"/>
        <v>1.2961933785983399</v>
      </c>
      <c r="I5" s="3">
        <v>34.738199999999999</v>
      </c>
      <c r="J5" s="3">
        <v>100.244</v>
      </c>
      <c r="K5" s="3">
        <v>66.786699999999996</v>
      </c>
      <c r="L5" s="3">
        <v>32.428100000000001</v>
      </c>
      <c r="M5" s="3">
        <v>0.58174700000000001</v>
      </c>
      <c r="N5" s="3">
        <v>0.44744299999999998</v>
      </c>
      <c r="O5" s="3">
        <v>100.244</v>
      </c>
      <c r="P5" s="3">
        <v>2.6103000000000001E-2</v>
      </c>
      <c r="Q5" s="3">
        <v>8.0149999999999996E-3</v>
      </c>
      <c r="R5" s="3">
        <v>0.19103500000000001</v>
      </c>
      <c r="S5" s="3">
        <v>7.5544E-2</v>
      </c>
      <c r="T5" s="3">
        <v>0.98007100000000003</v>
      </c>
      <c r="U5" s="3">
        <v>1.1317900000000001</v>
      </c>
      <c r="V5" s="3">
        <v>47.6158</v>
      </c>
      <c r="W5" s="3">
        <v>54.798699999999997</v>
      </c>
      <c r="X5" s="3">
        <v>10.898</v>
      </c>
      <c r="Y5" s="3">
        <f t="shared" si="3"/>
        <v>3.0633916038111493</v>
      </c>
      <c r="Z5" s="3">
        <f t="shared" si="4"/>
        <v>1.947222369989847</v>
      </c>
      <c r="AA5" s="3">
        <f t="shared" si="5"/>
        <v>1.5732109752966335</v>
      </c>
      <c r="AB5" s="21">
        <v>4.2841936663886031</v>
      </c>
      <c r="AC5" s="21">
        <v>2.7233242815024612</v>
      </c>
    </row>
    <row r="6" spans="1:29" ht="13.5" customHeight="1" x14ac:dyDescent="0.2">
      <c r="A6" s="3" t="s">
        <v>132</v>
      </c>
      <c r="B6" s="3">
        <v>49.473300000000002</v>
      </c>
      <c r="C6" s="3">
        <v>15.055</v>
      </c>
      <c r="D6" s="3">
        <v>0.28962399999999999</v>
      </c>
      <c r="E6" s="3">
        <f t="shared" si="0"/>
        <v>2896.24</v>
      </c>
      <c r="F6" s="3">
        <v>0.27949200000000002</v>
      </c>
      <c r="G6" s="3">
        <f t="shared" si="1"/>
        <v>2794.92</v>
      </c>
      <c r="H6" s="3">
        <f t="shared" si="2"/>
        <v>1.0362514848367752</v>
      </c>
      <c r="I6" s="3">
        <v>34.585799999999999</v>
      </c>
      <c r="J6" s="3">
        <v>99.683199999999999</v>
      </c>
      <c r="K6" s="3">
        <v>66.828500000000005</v>
      </c>
      <c r="L6" s="3">
        <v>32.207999999999998</v>
      </c>
      <c r="M6" s="3">
        <v>0.32956600000000003</v>
      </c>
      <c r="N6" s="3">
        <v>0.31706600000000001</v>
      </c>
      <c r="O6" s="3">
        <v>99.683199999999999</v>
      </c>
      <c r="P6" s="3">
        <v>2.5642000000000002E-2</v>
      </c>
      <c r="Q6" s="3">
        <v>8.0079999999999995E-3</v>
      </c>
      <c r="R6" s="3">
        <v>0.19101899999999999</v>
      </c>
      <c r="S6" s="3">
        <v>7.5842000000000007E-2</v>
      </c>
      <c r="T6" s="3">
        <v>1.6020000000000001</v>
      </c>
      <c r="U6" s="3">
        <v>1.52803</v>
      </c>
      <c r="V6" s="3">
        <v>47.615000000000002</v>
      </c>
      <c r="W6" s="3">
        <v>54.806800000000003</v>
      </c>
      <c r="X6" s="3">
        <v>10.898</v>
      </c>
      <c r="Y6" s="3">
        <f t="shared" si="3"/>
        <v>2.1707768056538641</v>
      </c>
      <c r="Z6" s="3">
        <f t="shared" si="4"/>
        <v>1.103122066821465</v>
      </c>
      <c r="AA6" s="3">
        <f t="shared" si="5"/>
        <v>1.9678482290801584</v>
      </c>
      <c r="AB6" s="21">
        <v>3.049237015043655</v>
      </c>
      <c r="AC6" s="21">
        <v>1.5495900311668434</v>
      </c>
    </row>
    <row r="7" spans="1:29" ht="13.5" customHeight="1" x14ac:dyDescent="0.2">
      <c r="A7" s="3" t="s">
        <v>131</v>
      </c>
      <c r="B7" s="3">
        <v>49.585000000000001</v>
      </c>
      <c r="C7" s="3">
        <v>15.0703</v>
      </c>
      <c r="D7" s="3">
        <v>0.26036900000000002</v>
      </c>
      <c r="E7" s="3">
        <f t="shared" si="0"/>
        <v>2603.69</v>
      </c>
      <c r="F7" s="3">
        <v>0.27471400000000001</v>
      </c>
      <c r="G7" s="3">
        <f t="shared" si="1"/>
        <v>2747.1400000000003</v>
      </c>
      <c r="H7" s="3">
        <f t="shared" si="2"/>
        <v>0.94778205697561824</v>
      </c>
      <c r="I7" s="3">
        <v>34.637700000000002</v>
      </c>
      <c r="J7" s="3">
        <v>99.828100000000006</v>
      </c>
      <c r="K7" s="3">
        <v>66.979399999999998</v>
      </c>
      <c r="L7" s="3">
        <v>32.2408</v>
      </c>
      <c r="M7" s="3">
        <v>0.29627599999999998</v>
      </c>
      <c r="N7" s="3">
        <v>0.31164599999999998</v>
      </c>
      <c r="O7" s="3">
        <v>99.828100000000006</v>
      </c>
      <c r="P7" s="3">
        <v>2.5638999999999999E-2</v>
      </c>
      <c r="Q7" s="3">
        <v>8.0070000000000002E-3</v>
      </c>
      <c r="R7" s="3">
        <v>0.19040799999999999</v>
      </c>
      <c r="S7" s="3">
        <v>7.5634000000000007E-2</v>
      </c>
      <c r="T7" s="3">
        <v>1.7518499999999999</v>
      </c>
      <c r="U7" s="3">
        <v>1.55077</v>
      </c>
      <c r="V7" s="3">
        <v>47.616300000000003</v>
      </c>
      <c r="W7" s="3">
        <v>54.811999999999998</v>
      </c>
      <c r="X7" s="3">
        <v>10.898</v>
      </c>
      <c r="Y7" s="3">
        <f t="shared" si="3"/>
        <v>2.1336667217251146</v>
      </c>
      <c r="Z7" s="3">
        <f t="shared" si="4"/>
        <v>0.99169540306134174</v>
      </c>
      <c r="AA7" s="3">
        <f t="shared" si="5"/>
        <v>2.1515343472789454</v>
      </c>
      <c r="AB7" s="21">
        <v>2.9926175205895444</v>
      </c>
      <c r="AC7" s="21">
        <v>1.3909776813414279</v>
      </c>
    </row>
    <row r="8" spans="1:29" ht="13.5" customHeight="1" x14ac:dyDescent="0.2">
      <c r="A8" s="3" t="s">
        <v>130</v>
      </c>
      <c r="B8" s="3">
        <v>49.508400000000002</v>
      </c>
      <c r="C8" s="3">
        <v>15.080399999999999</v>
      </c>
      <c r="D8" s="3">
        <v>0.317326</v>
      </c>
      <c r="E8" s="3">
        <f t="shared" si="0"/>
        <v>3173.2599999999998</v>
      </c>
      <c r="F8" s="3">
        <v>0.329924</v>
      </c>
      <c r="G8" s="3">
        <f t="shared" si="1"/>
        <v>3299.24</v>
      </c>
      <c r="H8" s="3">
        <f t="shared" si="2"/>
        <v>0.96181544840629962</v>
      </c>
      <c r="I8" s="3">
        <v>34.637700000000002</v>
      </c>
      <c r="J8" s="3">
        <v>99.873800000000003</v>
      </c>
      <c r="K8" s="3">
        <v>66.876000000000005</v>
      </c>
      <c r="L8" s="3">
        <v>32.262500000000003</v>
      </c>
      <c r="M8" s="3">
        <v>0.36108699999999999</v>
      </c>
      <c r="N8" s="3">
        <v>0.374278</v>
      </c>
      <c r="O8" s="3">
        <v>99.873800000000003</v>
      </c>
      <c r="P8" s="3">
        <v>2.5919000000000001E-2</v>
      </c>
      <c r="Q8" s="3">
        <v>7.986E-3</v>
      </c>
      <c r="R8" s="3">
        <v>0.19089800000000001</v>
      </c>
      <c r="S8" s="3">
        <v>7.571E-2</v>
      </c>
      <c r="T8" s="3">
        <v>1.47142</v>
      </c>
      <c r="U8" s="3">
        <v>1.3174399999999999</v>
      </c>
      <c r="V8" s="3">
        <v>47.617100000000001</v>
      </c>
      <c r="W8" s="3">
        <v>54.819499999999998</v>
      </c>
      <c r="X8" s="3">
        <v>10.898</v>
      </c>
      <c r="Y8" s="3">
        <f t="shared" si="3"/>
        <v>2.5624753725635991</v>
      </c>
      <c r="Z8" s="3">
        <f t="shared" si="4"/>
        <v>1.2086336525156347</v>
      </c>
      <c r="AA8" s="3">
        <f t="shared" si="5"/>
        <v>2.120142333642701</v>
      </c>
      <c r="AB8" s="21">
        <v>3.5940546942409966</v>
      </c>
      <c r="AC8" s="21">
        <v>1.6952622648727274</v>
      </c>
    </row>
    <row r="9" spans="1:29" ht="13.5" customHeight="1" x14ac:dyDescent="0.2">
      <c r="A9" s="3" t="s">
        <v>134</v>
      </c>
      <c r="B9" s="3">
        <v>49.608600000000003</v>
      </c>
      <c r="C9" s="3">
        <v>15.1753</v>
      </c>
      <c r="D9" s="3">
        <v>0.54337299999999999</v>
      </c>
      <c r="E9" s="3">
        <f t="shared" si="0"/>
        <v>5433.73</v>
      </c>
      <c r="F9" s="3">
        <v>0.45380100000000001</v>
      </c>
      <c r="G9" s="3">
        <f t="shared" si="1"/>
        <v>4538.01</v>
      </c>
      <c r="H9" s="3">
        <f t="shared" si="2"/>
        <v>1.1973816717019132</v>
      </c>
      <c r="I9" s="3">
        <v>34.828800000000001</v>
      </c>
      <c r="J9" s="3">
        <v>100.61</v>
      </c>
      <c r="K9" s="3">
        <v>67.011300000000006</v>
      </c>
      <c r="L9" s="3">
        <v>32.465499999999999</v>
      </c>
      <c r="M9" s="3">
        <v>0.618309</v>
      </c>
      <c r="N9" s="3">
        <v>0.51480800000000004</v>
      </c>
      <c r="O9" s="3">
        <v>100.61</v>
      </c>
      <c r="P9" s="3">
        <v>2.5416999999999999E-2</v>
      </c>
      <c r="Q9" s="3">
        <v>7.9699999999999997E-3</v>
      </c>
      <c r="R9" s="3">
        <v>0.19053500000000001</v>
      </c>
      <c r="S9" s="3">
        <v>7.5496999999999995E-2</v>
      </c>
      <c r="T9" s="3">
        <v>0.93435100000000004</v>
      </c>
      <c r="U9" s="3">
        <v>1.00082</v>
      </c>
      <c r="V9" s="3">
        <v>47.632899999999999</v>
      </c>
      <c r="W9" s="3">
        <v>54.799300000000002</v>
      </c>
      <c r="X9" s="3">
        <v>10.898</v>
      </c>
      <c r="Y9" s="3">
        <f t="shared" si="3"/>
        <v>3.5246113848787415</v>
      </c>
      <c r="Z9" s="3">
        <f t="shared" si="4"/>
        <v>2.0696031641541444</v>
      </c>
      <c r="AA9" s="3">
        <f t="shared" si="5"/>
        <v>1.7030373000609831</v>
      </c>
      <c r="AB9" s="21">
        <v>4.916394520179284</v>
      </c>
      <c r="AC9" s="21">
        <v>2.8869535542142217</v>
      </c>
    </row>
    <row r="10" spans="1:29" ht="13.5" customHeight="1" x14ac:dyDescent="0.2">
      <c r="A10" s="3" t="s">
        <v>129</v>
      </c>
      <c r="B10" s="3">
        <v>49.472299999999997</v>
      </c>
      <c r="C10" s="3">
        <v>15.031700000000001</v>
      </c>
      <c r="D10" s="3">
        <v>0.41330099999999997</v>
      </c>
      <c r="E10" s="3">
        <f t="shared" si="0"/>
        <v>4133.0099999999993</v>
      </c>
      <c r="F10" s="3">
        <v>0.40405000000000002</v>
      </c>
      <c r="G10" s="3">
        <f t="shared" si="1"/>
        <v>4040.5</v>
      </c>
      <c r="H10" s="3">
        <f t="shared" si="2"/>
        <v>1.0228956812275707</v>
      </c>
      <c r="I10" s="3">
        <v>34.592700000000001</v>
      </c>
      <c r="J10" s="3">
        <v>99.914100000000005</v>
      </c>
      <c r="K10" s="3">
        <v>66.827200000000005</v>
      </c>
      <c r="L10" s="3">
        <v>32.158200000000001</v>
      </c>
      <c r="M10" s="3">
        <v>0.47029900000000002</v>
      </c>
      <c r="N10" s="3">
        <v>0.45836900000000003</v>
      </c>
      <c r="O10" s="3">
        <v>99.914100000000005</v>
      </c>
      <c r="P10" s="3">
        <v>2.5187999999999999E-2</v>
      </c>
      <c r="Q10" s="3">
        <v>7.9819999999999995E-3</v>
      </c>
      <c r="R10" s="3">
        <v>0.19076799999999999</v>
      </c>
      <c r="S10" s="3">
        <v>7.5838000000000003E-2</v>
      </c>
      <c r="T10" s="3">
        <v>1.1731199999999999</v>
      </c>
      <c r="U10" s="3">
        <v>1.1054600000000001</v>
      </c>
      <c r="V10" s="3">
        <v>47.597700000000003</v>
      </c>
      <c r="W10" s="3">
        <v>54.806699999999999</v>
      </c>
      <c r="X10" s="3">
        <v>10.898</v>
      </c>
      <c r="Y10" s="3">
        <f t="shared" si="3"/>
        <v>3.1382020534557116</v>
      </c>
      <c r="Z10" s="3">
        <f t="shared" si="4"/>
        <v>1.57418395346856</v>
      </c>
      <c r="AA10" s="3">
        <f t="shared" si="5"/>
        <v>1.9935421438777794</v>
      </c>
      <c r="AB10" s="21">
        <v>4.4072763009402971</v>
      </c>
      <c r="AC10" s="21">
        <v>2.2108643053011772</v>
      </c>
    </row>
    <row r="11" spans="1:29" ht="13.5" customHeight="1" x14ac:dyDescent="0.2">
      <c r="A11" s="3" t="s">
        <v>128</v>
      </c>
      <c r="B11" s="3">
        <v>49.343299999999999</v>
      </c>
      <c r="C11" s="3">
        <v>15.428100000000001</v>
      </c>
      <c r="D11" s="3">
        <v>3.2370000000000003E-2</v>
      </c>
      <c r="E11" s="3">
        <f t="shared" si="0"/>
        <v>323.70000000000005</v>
      </c>
      <c r="F11" s="3">
        <v>3.2334000000000002E-2</v>
      </c>
      <c r="G11" s="3">
        <f t="shared" si="1"/>
        <v>323.34000000000003</v>
      </c>
      <c r="H11" s="3">
        <f t="shared" si="2"/>
        <v>1.0011133791055855</v>
      </c>
      <c r="I11" s="3">
        <v>34.896500000000003</v>
      </c>
      <c r="J11" s="3">
        <v>99.732600000000005</v>
      </c>
      <c r="K11" s="3">
        <v>66.653000000000006</v>
      </c>
      <c r="L11" s="3">
        <v>33.006100000000004</v>
      </c>
      <c r="M11" s="3">
        <v>3.6833999999999999E-2</v>
      </c>
      <c r="N11" s="3">
        <v>3.6680999999999998E-2</v>
      </c>
      <c r="O11" s="3">
        <v>99.732600000000005</v>
      </c>
      <c r="P11" s="3">
        <v>2.5316000000000002E-2</v>
      </c>
      <c r="Q11" s="3">
        <v>7.9959999999999996E-3</v>
      </c>
      <c r="R11" s="3">
        <v>0.19128800000000001</v>
      </c>
      <c r="S11" s="3">
        <v>7.4725E-2</v>
      </c>
      <c r="T11" s="3">
        <v>12.6288</v>
      </c>
      <c r="U11" s="3">
        <v>11.8117</v>
      </c>
      <c r="V11" s="3">
        <v>47.353400000000001</v>
      </c>
      <c r="W11" s="3">
        <v>55.336500000000001</v>
      </c>
      <c r="X11" s="3">
        <v>10.903</v>
      </c>
      <c r="Y11" s="3">
        <f t="shared" si="3"/>
        <v>0.2511338329326494</v>
      </c>
      <c r="Z11" s="3">
        <f t="shared" si="4"/>
        <v>0.12329109915963742</v>
      </c>
      <c r="AA11" s="3">
        <f t="shared" si="5"/>
        <v>2.0369177876132087</v>
      </c>
      <c r="AB11" s="21">
        <v>0.3496203140788654</v>
      </c>
      <c r="AC11" s="21">
        <v>0.17164864874609742</v>
      </c>
    </row>
    <row r="12" spans="1:29" ht="13.5" customHeight="1" x14ac:dyDescent="0.2">
      <c r="A12" s="3" t="s">
        <v>127</v>
      </c>
      <c r="B12" s="3">
        <v>49.696800000000003</v>
      </c>
      <c r="C12" s="3">
        <v>15.438000000000001</v>
      </c>
      <c r="D12" s="3">
        <v>3.6504000000000002E-2</v>
      </c>
      <c r="E12" s="3">
        <f t="shared" si="0"/>
        <v>365.04</v>
      </c>
      <c r="F12" s="3">
        <v>3.6187999999999998E-2</v>
      </c>
      <c r="G12" s="3">
        <f t="shared" si="1"/>
        <v>361.88</v>
      </c>
      <c r="H12" s="3">
        <f t="shared" si="2"/>
        <v>1.0087321764120705</v>
      </c>
      <c r="I12" s="3">
        <v>35.032899999999998</v>
      </c>
      <c r="J12" s="3">
        <v>100.24</v>
      </c>
      <c r="K12" s="3">
        <v>67.130499999999998</v>
      </c>
      <c r="L12" s="3">
        <v>33.0274</v>
      </c>
      <c r="M12" s="3">
        <v>4.1537999999999999E-2</v>
      </c>
      <c r="N12" s="3">
        <v>4.1052999999999999E-2</v>
      </c>
      <c r="O12" s="3">
        <v>100.24</v>
      </c>
      <c r="P12" s="3">
        <v>2.5548000000000001E-2</v>
      </c>
      <c r="Q12" s="3">
        <v>7.9590000000000008E-3</v>
      </c>
      <c r="R12" s="3">
        <v>0.190304</v>
      </c>
      <c r="S12" s="3">
        <v>7.4604000000000004E-2</v>
      </c>
      <c r="T12" s="3">
        <v>11.1875</v>
      </c>
      <c r="U12" s="3">
        <v>10.525600000000001</v>
      </c>
      <c r="V12" s="3">
        <v>47.3538</v>
      </c>
      <c r="W12" s="3">
        <v>55.336599999999997</v>
      </c>
      <c r="X12" s="3">
        <v>10.903</v>
      </c>
      <c r="Y12" s="3">
        <f t="shared" si="3"/>
        <v>0.28106733302921744</v>
      </c>
      <c r="Z12" s="3">
        <f t="shared" si="4"/>
        <v>0.13903670941375978</v>
      </c>
      <c r="AA12" s="3">
        <f t="shared" si="5"/>
        <v>2.0215332642315942</v>
      </c>
      <c r="AB12" s="21">
        <v>0.38976938956873225</v>
      </c>
      <c r="AC12" s="21">
        <v>0.19281644344871815</v>
      </c>
    </row>
    <row r="13" spans="1:29" ht="13.5" customHeight="1" x14ac:dyDescent="0.2">
      <c r="A13" s="3" t="s">
        <v>228</v>
      </c>
      <c r="B13" s="3">
        <v>49.7303</v>
      </c>
      <c r="C13" s="3">
        <v>15.3896</v>
      </c>
      <c r="D13" s="3">
        <v>0.303143</v>
      </c>
      <c r="E13" s="3">
        <f t="shared" si="0"/>
        <v>3031.43</v>
      </c>
      <c r="F13" s="3">
        <v>0.169235</v>
      </c>
      <c r="G13" s="3">
        <f t="shared" si="1"/>
        <v>1692.35</v>
      </c>
      <c r="H13" s="3">
        <f t="shared" si="2"/>
        <v>1.7912547640854433</v>
      </c>
      <c r="I13" s="3">
        <v>35.044199999999996</v>
      </c>
      <c r="J13" s="3">
        <v>100.636</v>
      </c>
      <c r="K13" s="3">
        <v>67.175700000000006</v>
      </c>
      <c r="L13" s="3">
        <v>32.9238</v>
      </c>
      <c r="M13" s="3">
        <v>0.34494900000000001</v>
      </c>
      <c r="N13" s="3">
        <v>0.19198699999999999</v>
      </c>
      <c r="O13" s="3">
        <v>100.636</v>
      </c>
      <c r="P13" s="3">
        <v>2.5631000000000001E-2</v>
      </c>
      <c r="Q13" s="3">
        <v>7.9480000000000002E-3</v>
      </c>
      <c r="R13" s="3">
        <v>0.19018499999999999</v>
      </c>
      <c r="S13" s="3">
        <v>7.4740000000000001E-2</v>
      </c>
      <c r="T13" s="3">
        <v>1.52454</v>
      </c>
      <c r="U13" s="3">
        <v>2.3933499999999999</v>
      </c>
      <c r="V13" s="3">
        <v>47.396799999999999</v>
      </c>
      <c r="W13" s="3">
        <v>55.152299999999997</v>
      </c>
      <c r="X13" s="3">
        <v>10.903</v>
      </c>
      <c r="Y13" s="3">
        <f t="shared" si="3"/>
        <v>1.3144255030728309</v>
      </c>
      <c r="Z13" s="3">
        <f t="shared" si="4"/>
        <v>1.1546133355746049</v>
      </c>
      <c r="AA13" s="3">
        <f t="shared" si="5"/>
        <v>1.1384118497286313</v>
      </c>
      <c r="AB13" s="21">
        <v>3.049237015043655</v>
      </c>
      <c r="AC13" s="21">
        <v>1.5495900311668434</v>
      </c>
    </row>
    <row r="14" spans="1:29" ht="13.5" customHeight="1" x14ac:dyDescent="0.2">
      <c r="A14" s="3" t="s">
        <v>229</v>
      </c>
      <c r="B14" s="3">
        <v>49.893900000000002</v>
      </c>
      <c r="C14" s="3">
        <v>15.3939</v>
      </c>
      <c r="D14" s="3">
        <v>3.9280000000000001E-3</v>
      </c>
      <c r="E14" s="3">
        <f t="shared" si="0"/>
        <v>39.28</v>
      </c>
      <c r="F14" s="3">
        <v>1.2822999999999999E-2</v>
      </c>
      <c r="G14" s="3">
        <f t="shared" si="1"/>
        <v>128.22999999999999</v>
      </c>
      <c r="H14" s="3">
        <f t="shared" si="2"/>
        <v>0.30632457303283167</v>
      </c>
      <c r="I14" s="3">
        <v>35.0443</v>
      </c>
      <c r="J14" s="3">
        <v>100.349</v>
      </c>
      <c r="K14" s="3">
        <v>67.396699999999996</v>
      </c>
      <c r="L14" s="3">
        <v>32.933100000000003</v>
      </c>
      <c r="M14" s="3">
        <v>4.4689999999999999E-3</v>
      </c>
      <c r="N14" s="3">
        <v>1.4546999999999999E-2</v>
      </c>
      <c r="O14" s="3">
        <v>100.349</v>
      </c>
      <c r="P14" s="3">
        <v>2.5905999999999998E-2</v>
      </c>
      <c r="Q14" s="3">
        <v>7.9150000000000002E-3</v>
      </c>
      <c r="R14" s="3">
        <v>0.18992800000000001</v>
      </c>
      <c r="S14" s="3">
        <v>7.4735999999999997E-2</v>
      </c>
      <c r="T14" s="3">
        <v>103.04900000000001</v>
      </c>
      <c r="U14" s="3">
        <v>29.194500000000001</v>
      </c>
      <c r="V14" s="3">
        <v>47.470100000000002</v>
      </c>
      <c r="W14" s="3">
        <v>55.168500000000002</v>
      </c>
      <c r="X14" s="3">
        <v>10.903</v>
      </c>
      <c r="Y14" s="3">
        <f t="shared" si="3"/>
        <v>9.9594517835571314E-2</v>
      </c>
      <c r="Z14" s="3">
        <f t="shared" si="4"/>
        <v>1.4960995906674567E-2</v>
      </c>
      <c r="AA14" s="3">
        <f t="shared" si="5"/>
        <v>6.6569443943995132</v>
      </c>
      <c r="AB14" s="21">
        <v>3.5940546942409966</v>
      </c>
      <c r="AC14" s="21">
        <v>1.6952622648727274</v>
      </c>
    </row>
    <row r="15" spans="1:29" ht="13.5" customHeight="1" x14ac:dyDescent="0.2">
      <c r="A15" s="3" t="s">
        <v>133</v>
      </c>
      <c r="B15" s="3">
        <v>49.722099999999998</v>
      </c>
      <c r="C15" s="3">
        <v>15.329000000000001</v>
      </c>
      <c r="D15" s="3">
        <v>0.52946700000000002</v>
      </c>
      <c r="E15" s="3">
        <f t="shared" si="0"/>
        <v>5294.67</v>
      </c>
      <c r="F15" s="3">
        <v>0.41165600000000002</v>
      </c>
      <c r="G15" s="3">
        <f t="shared" si="1"/>
        <v>4116.5600000000004</v>
      </c>
      <c r="H15" s="3">
        <f t="shared" si="2"/>
        <v>1.286187982198729</v>
      </c>
      <c r="I15" s="3">
        <v>35.036099999999998</v>
      </c>
      <c r="J15" s="3">
        <v>101.02800000000001</v>
      </c>
      <c r="K15" s="3">
        <v>67.164699999999996</v>
      </c>
      <c r="L15" s="3">
        <v>32.794199999999996</v>
      </c>
      <c r="M15" s="3">
        <v>0.60248500000000005</v>
      </c>
      <c r="N15" s="3">
        <v>0.46699800000000002</v>
      </c>
      <c r="O15" s="3">
        <v>101.02800000000001</v>
      </c>
      <c r="P15" s="3">
        <v>2.5139999999999999E-2</v>
      </c>
      <c r="Q15" s="3">
        <v>8.012E-3</v>
      </c>
      <c r="R15" s="3">
        <v>0.190362</v>
      </c>
      <c r="S15" s="3">
        <v>7.5075000000000003E-2</v>
      </c>
      <c r="T15" s="3">
        <v>0.95372999999999997</v>
      </c>
      <c r="U15" s="3">
        <v>1.0908100000000001</v>
      </c>
      <c r="V15" s="3">
        <v>47.381700000000002</v>
      </c>
      <c r="W15" s="3">
        <v>55.083100000000002</v>
      </c>
      <c r="X15" s="3">
        <v>10.903</v>
      </c>
      <c r="Y15" s="3">
        <f t="shared" si="3"/>
        <v>3.1972768333556854</v>
      </c>
      <c r="Z15" s="3">
        <f t="shared" si="4"/>
        <v>2.0166378868939061</v>
      </c>
      <c r="AA15" s="3">
        <f t="shared" si="5"/>
        <v>1.5854491548208685</v>
      </c>
      <c r="AB15" s="21">
        <v>4.4334132875956591</v>
      </c>
      <c r="AC15" s="21">
        <v>2.7964247085539609</v>
      </c>
    </row>
    <row r="16" spans="1:29" ht="13.5" customHeight="1" x14ac:dyDescent="0.2">
      <c r="A16" s="3" t="s">
        <v>230</v>
      </c>
      <c r="B16" s="3">
        <v>49.707500000000003</v>
      </c>
      <c r="C16" s="3">
        <v>15.421200000000001</v>
      </c>
      <c r="D16" s="3">
        <v>6.4320000000000002E-3</v>
      </c>
      <c r="E16" s="3">
        <f t="shared" si="0"/>
        <v>64.320000000000007</v>
      </c>
      <c r="F16" s="3">
        <v>1.5968E-2</v>
      </c>
      <c r="G16" s="3">
        <f t="shared" si="1"/>
        <v>159.68</v>
      </c>
      <c r="H16" s="3">
        <f t="shared" si="2"/>
        <v>0.4028056112224449</v>
      </c>
      <c r="I16" s="3">
        <v>35.0107</v>
      </c>
      <c r="J16" s="3">
        <v>100.16200000000001</v>
      </c>
      <c r="K16" s="3">
        <v>67.144999999999996</v>
      </c>
      <c r="L16" s="3">
        <v>32.991500000000002</v>
      </c>
      <c r="M16" s="3">
        <v>7.319E-3</v>
      </c>
      <c r="N16" s="3">
        <v>1.8114999999999999E-2</v>
      </c>
      <c r="O16" s="3">
        <v>100.16200000000001</v>
      </c>
      <c r="P16" s="3">
        <v>2.5142000000000001E-2</v>
      </c>
      <c r="Q16" s="3">
        <v>7.9489999999999995E-3</v>
      </c>
      <c r="R16" s="3">
        <v>0.19044900000000001</v>
      </c>
      <c r="S16" s="3">
        <v>7.4732000000000007E-2</v>
      </c>
      <c r="T16" s="3">
        <v>62.6128</v>
      </c>
      <c r="U16" s="3">
        <v>23.584199999999999</v>
      </c>
      <c r="V16" s="3">
        <v>47.465600000000002</v>
      </c>
      <c r="W16" s="3">
        <v>55.1646</v>
      </c>
      <c r="X16" s="3">
        <v>10.904999999999999</v>
      </c>
      <c r="Y16" s="3">
        <f t="shared" si="3"/>
        <v>0.12402131020809505</v>
      </c>
      <c r="Z16" s="3">
        <f t="shared" si="4"/>
        <v>2.4498249916428419E-2</v>
      </c>
      <c r="AA16" s="3">
        <f t="shared" si="5"/>
        <v>5.062455915470391</v>
      </c>
      <c r="AB16" s="21">
        <v>4.4072763009402971</v>
      </c>
      <c r="AC16" s="21">
        <v>2.2108643053011772</v>
      </c>
    </row>
    <row r="17" spans="1:74" ht="13.5" customHeight="1" x14ac:dyDescent="0.2">
      <c r="A17" s="3" t="s">
        <v>126</v>
      </c>
      <c r="B17" s="3">
        <v>49.8215</v>
      </c>
      <c r="C17" s="3">
        <v>15.304500000000001</v>
      </c>
      <c r="D17" s="3">
        <v>0.273395</v>
      </c>
      <c r="E17" s="3">
        <f t="shared" si="0"/>
        <v>2733.95</v>
      </c>
      <c r="F17" s="3">
        <v>0.269783</v>
      </c>
      <c r="G17" s="3">
        <f t="shared" si="1"/>
        <v>2697.83</v>
      </c>
      <c r="H17" s="3">
        <f t="shared" si="2"/>
        <v>1.0133885381955126</v>
      </c>
      <c r="I17" s="3">
        <v>34.988599999999998</v>
      </c>
      <c r="J17" s="3">
        <v>100.658</v>
      </c>
      <c r="K17" s="3">
        <v>67.298900000000003</v>
      </c>
      <c r="L17" s="3">
        <v>32.741700000000002</v>
      </c>
      <c r="M17" s="3">
        <v>0.31109900000000001</v>
      </c>
      <c r="N17" s="3">
        <v>0.30605199999999999</v>
      </c>
      <c r="O17" s="3">
        <v>100.658</v>
      </c>
      <c r="P17" s="3">
        <v>2.5326000000000001E-2</v>
      </c>
      <c r="Q17" s="3">
        <v>7.9950000000000004E-3</v>
      </c>
      <c r="R17" s="3">
        <v>0.19019900000000001</v>
      </c>
      <c r="S17" s="3">
        <v>7.5116000000000002E-2</v>
      </c>
      <c r="T17" s="3">
        <v>1.6831400000000001</v>
      </c>
      <c r="U17" s="3">
        <v>1.5745499999999999</v>
      </c>
      <c r="V17" s="3">
        <v>47.6511</v>
      </c>
      <c r="W17" s="3">
        <v>54.825200000000002</v>
      </c>
      <c r="X17" s="3">
        <v>10.8985</v>
      </c>
      <c r="Y17" s="3">
        <f t="shared" si="3"/>
        <v>2.0953683073566198</v>
      </c>
      <c r="Z17" s="3">
        <f t="shared" si="4"/>
        <v>1.0413089297111235</v>
      </c>
      <c r="AA17" s="3">
        <f t="shared" si="5"/>
        <v>2.0122446351611618</v>
      </c>
      <c r="AB17" s="21">
        <v>2.9094257140474036</v>
      </c>
      <c r="AC17" s="21">
        <v>1.4459182047490011</v>
      </c>
    </row>
    <row r="18" spans="1:74" ht="13.5" customHeight="1" x14ac:dyDescent="0.15">
      <c r="E18" s="4">
        <f>AVERAGE(E2:E17)</f>
        <v>3726.7868749999998</v>
      </c>
      <c r="G18" s="4">
        <f>AVERAGE(G2:G17)</f>
        <v>3078.2231249999995</v>
      </c>
      <c r="H18" s="4"/>
      <c r="K18" s="4">
        <f>AVERAGE(K2:K17)</f>
        <v>66.913018750000006</v>
      </c>
      <c r="L18" s="4">
        <f>AVERAGE(L2:L17)</f>
        <v>32.577668750000008</v>
      </c>
      <c r="O18" s="4">
        <f>AVERAGE(O2:O17)</f>
        <v>100.26392499999999</v>
      </c>
    </row>
    <row r="19" spans="1:74" ht="13" customHeight="1" x14ac:dyDescent="0.15">
      <c r="E19" s="4">
        <f>STDEV(E2:E17)</f>
        <v>2922.3634646217861</v>
      </c>
      <c r="G19" s="4">
        <f>STDEV(G2:G17)</f>
        <v>2175.8467062294599</v>
      </c>
      <c r="H19" s="4"/>
      <c r="K19" s="4">
        <f>STDEV(K2:K17)</f>
        <v>0.34727490785399306</v>
      </c>
      <c r="L19" s="4">
        <f>STDEV(L2:L17)</f>
        <v>0.32556341464964011</v>
      </c>
      <c r="O19" s="4">
        <f>STDEV(O2:O17)</f>
        <v>0.38476905367592401</v>
      </c>
    </row>
    <row r="20" spans="1:74" ht="13.5" customHeight="1" x14ac:dyDescent="0.2">
      <c r="A20" s="3" t="s">
        <v>72</v>
      </c>
      <c r="B20" s="3" t="s">
        <v>50</v>
      </c>
      <c r="C20" s="3" t="s">
        <v>48</v>
      </c>
      <c r="D20" s="4" t="s">
        <v>47</v>
      </c>
      <c r="E20" s="3" t="s">
        <v>45</v>
      </c>
      <c r="F20" s="6" t="s">
        <v>54</v>
      </c>
      <c r="G20" s="4"/>
      <c r="H20" s="4" t="s">
        <v>44</v>
      </c>
      <c r="I20" s="3" t="s">
        <v>38</v>
      </c>
      <c r="J20" s="5" t="s">
        <v>53</v>
      </c>
      <c r="K20" s="3" t="s">
        <v>12</v>
      </c>
      <c r="L20" s="3" t="s">
        <v>11</v>
      </c>
      <c r="M20" s="3" t="s">
        <v>10</v>
      </c>
      <c r="N20" s="3" t="s">
        <v>9</v>
      </c>
      <c r="O20" s="3" t="s">
        <v>8</v>
      </c>
      <c r="P20" s="3" t="s">
        <v>7</v>
      </c>
      <c r="Q20" s="3" t="s">
        <v>6</v>
      </c>
      <c r="R20" s="3" t="s">
        <v>5</v>
      </c>
      <c r="S20" s="3" t="s">
        <v>4</v>
      </c>
      <c r="T20" s="3" t="s">
        <v>39</v>
      </c>
      <c r="U20" s="3" t="s">
        <v>38</v>
      </c>
      <c r="V20" s="3" t="s">
        <v>71</v>
      </c>
      <c r="W20" s="3" t="s">
        <v>70</v>
      </c>
      <c r="X20" s="3" t="s">
        <v>69</v>
      </c>
      <c r="Y20" s="3" t="s">
        <v>37</v>
      </c>
      <c r="Z20" s="3" t="s">
        <v>35</v>
      </c>
      <c r="AA20" s="3" t="s">
        <v>34</v>
      </c>
      <c r="AB20" s="3" t="s">
        <v>33</v>
      </c>
      <c r="AC20" s="3" t="s">
        <v>31</v>
      </c>
      <c r="AD20" s="3" t="s">
        <v>30</v>
      </c>
      <c r="AE20" s="3" t="s">
        <v>29</v>
      </c>
      <c r="AF20" s="3" t="s">
        <v>28</v>
      </c>
      <c r="AG20" s="3" t="s">
        <v>27</v>
      </c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</row>
    <row r="21" spans="1:74" ht="13.5" customHeight="1" x14ac:dyDescent="0.2">
      <c r="A21" s="3" t="s">
        <v>231</v>
      </c>
      <c r="B21" s="3">
        <v>1.76247</v>
      </c>
      <c r="C21" s="3">
        <v>0.279472</v>
      </c>
      <c r="D21" s="3">
        <f t="shared" ref="D21:D50" si="6">C21*10000</f>
        <v>2794.72</v>
      </c>
      <c r="E21" s="3">
        <v>0.12191</v>
      </c>
      <c r="F21" s="3">
        <f t="shared" ref="F21:F50" si="7">W21*10000</f>
        <v>263.69</v>
      </c>
      <c r="G21" s="3"/>
      <c r="H21" s="3">
        <f t="shared" ref="H21:H50" si="8">E21*10000</f>
        <v>1219.1000000000001</v>
      </c>
      <c r="I21" s="3">
        <v>99.582599999999999</v>
      </c>
      <c r="J21" s="3">
        <f t="shared" ref="J21:J50" si="9">X21*10000</f>
        <v>112.13000000000001</v>
      </c>
      <c r="K21" s="3">
        <v>50.7</v>
      </c>
      <c r="L21" s="3">
        <v>0.631386</v>
      </c>
      <c r="M21" s="3">
        <v>16.404199999999999</v>
      </c>
      <c r="N21" s="3">
        <v>2.3807399999999999</v>
      </c>
      <c r="O21" s="3">
        <v>6.6731299999999996</v>
      </c>
      <c r="P21" s="3">
        <v>0.21140500000000001</v>
      </c>
      <c r="Q21" s="3">
        <v>10.466900000000001</v>
      </c>
      <c r="R21" s="3">
        <v>9.8611000000000004</v>
      </c>
      <c r="S21" s="3">
        <v>1.50759</v>
      </c>
      <c r="T21" s="3">
        <v>0.13830000000000001</v>
      </c>
      <c r="U21" s="3">
        <v>99.582599999999999</v>
      </c>
      <c r="V21" s="3">
        <v>0.42300300000000002</v>
      </c>
      <c r="W21" s="3">
        <v>2.6369E-2</v>
      </c>
      <c r="X21" s="3">
        <v>1.1213000000000001E-2</v>
      </c>
      <c r="Y21" s="3">
        <v>1.3089999999999999E-2</v>
      </c>
      <c r="Z21" s="3">
        <v>1.8971999999999999E-2</v>
      </c>
      <c r="AA21" s="3">
        <v>1.8454999999999999E-2</v>
      </c>
      <c r="AB21" s="3">
        <v>1.5586100000000001</v>
      </c>
      <c r="AC21" s="3">
        <v>3.8955000000000002</v>
      </c>
      <c r="AD21" s="3">
        <v>7.7815300000000001</v>
      </c>
      <c r="AE21" s="3">
        <v>47.6128</v>
      </c>
      <c r="AF21" s="3">
        <v>54.7575</v>
      </c>
      <c r="AG21" s="3">
        <v>10.898999999999999</v>
      </c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</row>
    <row r="22" spans="1:74" ht="13.5" customHeight="1" x14ac:dyDescent="0.2">
      <c r="A22" s="3" t="s">
        <v>231</v>
      </c>
      <c r="B22" s="3">
        <v>1.82006</v>
      </c>
      <c r="C22" s="3">
        <v>0.263243</v>
      </c>
      <c r="D22" s="3">
        <f t="shared" si="6"/>
        <v>2632.43</v>
      </c>
      <c r="E22" s="3">
        <v>0.14377599999999999</v>
      </c>
      <c r="F22" s="3">
        <f t="shared" si="7"/>
        <v>248.37</v>
      </c>
      <c r="G22" s="3"/>
      <c r="H22" s="3">
        <f t="shared" si="8"/>
        <v>1437.7599999999998</v>
      </c>
      <c r="I22" s="3">
        <v>99.621300000000005</v>
      </c>
      <c r="J22" s="3">
        <f t="shared" si="9"/>
        <v>132.24</v>
      </c>
      <c r="K22" s="3">
        <v>50.774000000000001</v>
      </c>
      <c r="L22" s="3">
        <v>0.65340900000000002</v>
      </c>
      <c r="M22" s="3">
        <v>16.3276</v>
      </c>
      <c r="N22" s="3">
        <v>2.4585400000000002</v>
      </c>
      <c r="O22" s="3">
        <v>6.6776200000000001</v>
      </c>
      <c r="P22" s="3">
        <v>0.18754699999999999</v>
      </c>
      <c r="Q22" s="3">
        <v>10.490500000000001</v>
      </c>
      <c r="R22" s="3">
        <v>9.8385999999999996</v>
      </c>
      <c r="S22" s="3">
        <v>1.4542299999999999</v>
      </c>
      <c r="T22" s="3">
        <v>0.163105</v>
      </c>
      <c r="U22" s="3">
        <v>99.621300000000005</v>
      </c>
      <c r="V22" s="3">
        <v>0.436809</v>
      </c>
      <c r="W22" s="3">
        <v>2.4837000000000001E-2</v>
      </c>
      <c r="X22" s="3">
        <v>1.3224E-2</v>
      </c>
      <c r="Y22" s="3">
        <v>1.3094E-2</v>
      </c>
      <c r="Z22" s="3">
        <v>1.9547999999999999E-2</v>
      </c>
      <c r="AA22" s="3">
        <v>1.8067E-2</v>
      </c>
      <c r="AB22" s="3">
        <v>1.5307999999999999</v>
      </c>
      <c r="AC22" s="3">
        <v>4.1823499999999996</v>
      </c>
      <c r="AD22" s="3">
        <v>6.5766600000000004</v>
      </c>
      <c r="AE22" s="3">
        <v>47.577300000000001</v>
      </c>
      <c r="AF22" s="3">
        <v>54.742899999999999</v>
      </c>
      <c r="AG22" s="3">
        <v>10.898999999999999</v>
      </c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</row>
    <row r="23" spans="1:74" ht="13.5" customHeight="1" x14ac:dyDescent="0.2">
      <c r="A23" s="3" t="s">
        <v>231</v>
      </c>
      <c r="B23" s="3">
        <v>1.8251500000000001</v>
      </c>
      <c r="C23" s="3">
        <v>0.27173700000000001</v>
      </c>
      <c r="D23" s="3">
        <f t="shared" si="6"/>
        <v>2717.37</v>
      </c>
      <c r="E23" s="3">
        <v>0.13229099999999999</v>
      </c>
      <c r="F23" s="3">
        <f t="shared" si="7"/>
        <v>256.46999999999997</v>
      </c>
      <c r="G23" s="3"/>
      <c r="H23" s="3">
        <f t="shared" si="8"/>
        <v>1322.9099999999999</v>
      </c>
      <c r="I23" s="3">
        <v>99.598100000000002</v>
      </c>
      <c r="J23" s="3">
        <f t="shared" si="9"/>
        <v>121.71</v>
      </c>
      <c r="K23" s="3">
        <v>50.752899999999997</v>
      </c>
      <c r="L23" s="3">
        <v>0.62390199999999996</v>
      </c>
      <c r="M23" s="3">
        <v>16.322399999999998</v>
      </c>
      <c r="N23" s="3">
        <v>2.4654199999999999</v>
      </c>
      <c r="O23" s="3">
        <v>6.6636600000000001</v>
      </c>
      <c r="P23" s="3">
        <v>0.19808300000000001</v>
      </c>
      <c r="Q23" s="3">
        <v>10.458299999999999</v>
      </c>
      <c r="R23" s="3">
        <v>9.8873599999999993</v>
      </c>
      <c r="S23" s="3">
        <v>1.46655</v>
      </c>
      <c r="T23" s="3">
        <v>0.15007599999999999</v>
      </c>
      <c r="U23" s="3">
        <v>99.598100000000002</v>
      </c>
      <c r="V23" s="3">
        <v>0.43817699999999998</v>
      </c>
      <c r="W23" s="3">
        <v>2.5647E-2</v>
      </c>
      <c r="X23" s="3">
        <v>1.2171E-2</v>
      </c>
      <c r="Y23" s="3">
        <v>1.3074000000000001E-2</v>
      </c>
      <c r="Z23" s="3">
        <v>1.9407000000000001E-2</v>
      </c>
      <c r="AA23" s="3">
        <v>1.8092E-2</v>
      </c>
      <c r="AB23" s="3">
        <v>1.5260499999999999</v>
      </c>
      <c r="AC23" s="3">
        <v>4.0488999999999997</v>
      </c>
      <c r="AD23" s="3">
        <v>7.0997899999999996</v>
      </c>
      <c r="AE23" s="3">
        <v>47.541499999999999</v>
      </c>
      <c r="AF23" s="3">
        <v>54.7286</v>
      </c>
      <c r="AG23" s="3">
        <v>10.898999999999999</v>
      </c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</row>
    <row r="24" spans="1:74" ht="13.5" customHeight="1" x14ac:dyDescent="0.2">
      <c r="A24" s="3" t="s">
        <v>231</v>
      </c>
      <c r="B24" s="3">
        <v>1.8310599999999999</v>
      </c>
      <c r="C24" s="3">
        <v>0.27253100000000002</v>
      </c>
      <c r="D24" s="3">
        <f t="shared" si="6"/>
        <v>2725.3100000000004</v>
      </c>
      <c r="E24" s="3">
        <v>0.136021</v>
      </c>
      <c r="F24" s="3">
        <f t="shared" si="7"/>
        <v>257.77999999999997</v>
      </c>
      <c r="G24" s="3"/>
      <c r="H24" s="3">
        <f t="shared" si="8"/>
        <v>1360.21</v>
      </c>
      <c r="I24" s="3">
        <v>99.372100000000003</v>
      </c>
      <c r="J24" s="3">
        <f t="shared" si="9"/>
        <v>125.41999999999999</v>
      </c>
      <c r="K24" s="3">
        <v>50.611400000000003</v>
      </c>
      <c r="L24" s="3">
        <v>0.598638</v>
      </c>
      <c r="M24" s="3">
        <v>16.2849</v>
      </c>
      <c r="N24" s="3">
        <v>2.4733900000000002</v>
      </c>
      <c r="O24" s="3">
        <v>6.6087699999999998</v>
      </c>
      <c r="P24" s="3">
        <v>0.19764200000000001</v>
      </c>
      <c r="Q24" s="3">
        <v>10.4758</v>
      </c>
      <c r="R24" s="3">
        <v>9.8879099999999998</v>
      </c>
      <c r="S24" s="3">
        <v>1.4744200000000001</v>
      </c>
      <c r="T24" s="3">
        <v>0.154307</v>
      </c>
      <c r="U24" s="3">
        <v>99.372100000000003</v>
      </c>
      <c r="V24" s="3">
        <v>0.44056400000000001</v>
      </c>
      <c r="W24" s="3">
        <v>2.5777999999999999E-2</v>
      </c>
      <c r="X24" s="3">
        <v>1.2541999999999999E-2</v>
      </c>
      <c r="Y24" s="3">
        <v>1.3094E-2</v>
      </c>
      <c r="Z24" s="3">
        <v>1.9282000000000001E-2</v>
      </c>
      <c r="AA24" s="3">
        <v>1.8231000000000001E-2</v>
      </c>
      <c r="AB24" s="3">
        <v>1.52563</v>
      </c>
      <c r="AC24" s="3">
        <v>4.0229299999999997</v>
      </c>
      <c r="AD24" s="3">
        <v>6.9675900000000004</v>
      </c>
      <c r="AE24" s="3">
        <v>47.505699999999997</v>
      </c>
      <c r="AF24" s="3">
        <v>54.713900000000002</v>
      </c>
      <c r="AG24" s="3">
        <v>10.898999999999999</v>
      </c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</row>
    <row r="25" spans="1:74" ht="13.5" customHeight="1" x14ac:dyDescent="0.2">
      <c r="A25" s="3" t="s">
        <v>231</v>
      </c>
      <c r="B25" s="3">
        <v>1.8413200000000001</v>
      </c>
      <c r="C25" s="3">
        <v>0.268515</v>
      </c>
      <c r="D25" s="3">
        <f t="shared" si="6"/>
        <v>2685.15</v>
      </c>
      <c r="E25" s="3">
        <v>0.13111400000000001</v>
      </c>
      <c r="F25" s="3">
        <f t="shared" si="7"/>
        <v>255.19</v>
      </c>
      <c r="G25" s="3"/>
      <c r="H25" s="3">
        <f t="shared" si="8"/>
        <v>1311.14</v>
      </c>
      <c r="I25" s="3">
        <v>98.938400000000001</v>
      </c>
      <c r="J25" s="3">
        <f t="shared" si="9"/>
        <v>121.47</v>
      </c>
      <c r="K25" s="3">
        <v>50.368600000000001</v>
      </c>
      <c r="L25" s="3">
        <v>0.61462799999999995</v>
      </c>
      <c r="M25" s="3">
        <v>16.203900000000001</v>
      </c>
      <c r="N25" s="3">
        <v>2.48725</v>
      </c>
      <c r="O25" s="3">
        <v>6.6015699999999997</v>
      </c>
      <c r="P25" s="3">
        <v>0.192939</v>
      </c>
      <c r="Q25" s="3">
        <v>10.3714</v>
      </c>
      <c r="R25" s="3">
        <v>9.8964400000000001</v>
      </c>
      <c r="S25" s="3">
        <v>1.4572099999999999</v>
      </c>
      <c r="T25" s="3">
        <v>0.14874000000000001</v>
      </c>
      <c r="U25" s="3">
        <v>98.938400000000001</v>
      </c>
      <c r="V25" s="3">
        <v>0.445129</v>
      </c>
      <c r="W25" s="3">
        <v>2.5519E-2</v>
      </c>
      <c r="X25" s="3">
        <v>1.2147E-2</v>
      </c>
      <c r="Y25" s="3">
        <v>1.3084999999999999E-2</v>
      </c>
      <c r="Z25" s="3">
        <v>1.9206999999999998E-2</v>
      </c>
      <c r="AA25" s="3">
        <v>1.8190999999999999E-2</v>
      </c>
      <c r="AB25" s="3">
        <v>1.5196799999999999</v>
      </c>
      <c r="AC25" s="3">
        <v>4.0617299999999998</v>
      </c>
      <c r="AD25" s="3">
        <v>7.19116</v>
      </c>
      <c r="AE25" s="3">
        <v>47.469700000000003</v>
      </c>
      <c r="AF25" s="3">
        <v>54.699399999999997</v>
      </c>
      <c r="AG25" s="3">
        <v>10.898999999999999</v>
      </c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</row>
    <row r="26" spans="1:74" ht="13.5" customHeight="1" x14ac:dyDescent="0.2">
      <c r="A26" s="3" t="s">
        <v>231</v>
      </c>
      <c r="B26" s="3">
        <v>1.84544</v>
      </c>
      <c r="C26" s="3">
        <v>0.25734600000000002</v>
      </c>
      <c r="D26" s="3">
        <f t="shared" si="6"/>
        <v>2573.46</v>
      </c>
      <c r="E26" s="3">
        <v>0.123293</v>
      </c>
      <c r="F26" s="3">
        <f t="shared" si="7"/>
        <v>242.18</v>
      </c>
      <c r="G26" s="3"/>
      <c r="H26" s="3">
        <f t="shared" si="8"/>
        <v>1232.93</v>
      </c>
      <c r="I26" s="3">
        <v>99.846299999999999</v>
      </c>
      <c r="J26" s="3">
        <f t="shared" si="9"/>
        <v>113.11</v>
      </c>
      <c r="K26" s="3">
        <v>50.877200000000002</v>
      </c>
      <c r="L26" s="3">
        <v>0.60256399999999999</v>
      </c>
      <c r="M26" s="3">
        <v>16.387</v>
      </c>
      <c r="N26" s="3">
        <v>2.49282</v>
      </c>
      <c r="O26" s="3">
        <v>6.7343500000000001</v>
      </c>
      <c r="P26" s="3">
        <v>0.185059</v>
      </c>
      <c r="Q26" s="3">
        <v>10.568099999999999</v>
      </c>
      <c r="R26" s="3">
        <v>9.7648700000000002</v>
      </c>
      <c r="S26" s="3">
        <v>1.5024</v>
      </c>
      <c r="T26" s="3">
        <v>0.13986799999999999</v>
      </c>
      <c r="U26" s="3">
        <v>99.846299999999999</v>
      </c>
      <c r="V26" s="3">
        <v>0.44175900000000001</v>
      </c>
      <c r="W26" s="3">
        <v>2.4218E-2</v>
      </c>
      <c r="X26" s="3">
        <v>1.1311E-2</v>
      </c>
      <c r="Y26" s="3">
        <v>1.3081000000000001E-2</v>
      </c>
      <c r="Z26" s="3">
        <v>1.9229E-2</v>
      </c>
      <c r="AA26" s="3">
        <v>1.8540000000000001E-2</v>
      </c>
      <c r="AB26" s="3">
        <v>1.5182599999999999</v>
      </c>
      <c r="AC26" s="3">
        <v>4.2142499999999998</v>
      </c>
      <c r="AD26" s="3">
        <v>7.7302200000000001</v>
      </c>
      <c r="AE26" s="3">
        <v>47.434600000000003</v>
      </c>
      <c r="AF26" s="3">
        <v>54.685099999999998</v>
      </c>
      <c r="AG26" s="3">
        <v>10.898999999999999</v>
      </c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</row>
    <row r="27" spans="1:74" ht="13.5" customHeight="1" x14ac:dyDescent="0.2">
      <c r="A27" s="3" t="s">
        <v>231</v>
      </c>
      <c r="B27" s="3">
        <v>1.90422</v>
      </c>
      <c r="C27" s="3">
        <v>0.25684800000000002</v>
      </c>
      <c r="D27" s="3">
        <f t="shared" si="6"/>
        <v>2568.48</v>
      </c>
      <c r="E27" s="3">
        <v>0.121319</v>
      </c>
      <c r="F27" s="3">
        <f t="shared" si="7"/>
        <v>242.59</v>
      </c>
      <c r="G27" s="3"/>
      <c r="H27" s="3">
        <f t="shared" si="8"/>
        <v>1213.19</v>
      </c>
      <c r="I27" s="3">
        <v>99.527100000000004</v>
      </c>
      <c r="J27" s="3">
        <f t="shared" si="9"/>
        <v>111.69999999999999</v>
      </c>
      <c r="K27" s="3">
        <v>50.689300000000003</v>
      </c>
      <c r="L27" s="3">
        <v>0.59098499999999998</v>
      </c>
      <c r="M27" s="3">
        <v>16.357700000000001</v>
      </c>
      <c r="N27" s="3">
        <v>2.5722299999999998</v>
      </c>
      <c r="O27" s="3">
        <v>6.6288799999999997</v>
      </c>
      <c r="P27" s="3">
        <v>0.18686800000000001</v>
      </c>
      <c r="Q27" s="3">
        <v>10.434900000000001</v>
      </c>
      <c r="R27" s="3">
        <v>9.8422699999999992</v>
      </c>
      <c r="S27" s="3">
        <v>1.4890300000000001</v>
      </c>
      <c r="T27" s="3">
        <v>0.137628</v>
      </c>
      <c r="U27" s="3">
        <v>99.527100000000004</v>
      </c>
      <c r="V27" s="3">
        <v>0.457484</v>
      </c>
      <c r="W27" s="3">
        <v>2.4258999999999999E-2</v>
      </c>
      <c r="X27" s="3">
        <v>1.1169999999999999E-2</v>
      </c>
      <c r="Y27" s="3">
        <v>1.3084999999999999E-2</v>
      </c>
      <c r="Z27" s="3">
        <v>1.9255000000000001E-2</v>
      </c>
      <c r="AA27" s="3">
        <v>1.8482999999999999E-2</v>
      </c>
      <c r="AB27" s="3">
        <v>1.4920199999999999</v>
      </c>
      <c r="AC27" s="3">
        <v>4.2253499999999997</v>
      </c>
      <c r="AD27" s="3">
        <v>7.8260500000000004</v>
      </c>
      <c r="AE27" s="3">
        <v>47.399000000000001</v>
      </c>
      <c r="AF27" s="3">
        <v>54.670299999999997</v>
      </c>
      <c r="AG27" s="3">
        <v>10.898999999999999</v>
      </c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</row>
    <row r="28" spans="1:74" ht="13.5" customHeight="1" x14ac:dyDescent="0.2">
      <c r="A28" s="3" t="s">
        <v>231</v>
      </c>
      <c r="B28" s="3">
        <v>1.84518</v>
      </c>
      <c r="C28" s="3">
        <v>0.263212</v>
      </c>
      <c r="D28" s="3">
        <f t="shared" si="6"/>
        <v>2632.12</v>
      </c>
      <c r="E28" s="3">
        <v>0.12231499999999999</v>
      </c>
      <c r="F28" s="3">
        <f t="shared" si="7"/>
        <v>248.85000000000002</v>
      </c>
      <c r="G28" s="3"/>
      <c r="H28" s="3">
        <f t="shared" si="8"/>
        <v>1223.1499999999999</v>
      </c>
      <c r="I28" s="3">
        <v>99.379400000000004</v>
      </c>
      <c r="J28" s="3">
        <f t="shared" si="9"/>
        <v>112.73</v>
      </c>
      <c r="K28" s="3">
        <v>50.814500000000002</v>
      </c>
      <c r="L28" s="3">
        <v>0.60067400000000004</v>
      </c>
      <c r="M28" s="3">
        <v>16.279499999999999</v>
      </c>
      <c r="N28" s="3">
        <v>2.49248</v>
      </c>
      <c r="O28" s="3">
        <v>6.6271599999999999</v>
      </c>
      <c r="P28" s="3">
        <v>0.17757100000000001</v>
      </c>
      <c r="Q28" s="3">
        <v>10.4115</v>
      </c>
      <c r="R28" s="3">
        <v>9.7910400000000006</v>
      </c>
      <c r="S28" s="3">
        <v>1.4453800000000001</v>
      </c>
      <c r="T28" s="3">
        <v>0.13875899999999999</v>
      </c>
      <c r="U28" s="3">
        <v>99.379400000000004</v>
      </c>
      <c r="V28" s="3">
        <v>0.44374599999999997</v>
      </c>
      <c r="W28" s="3">
        <v>2.4885000000000001E-2</v>
      </c>
      <c r="X28" s="3">
        <v>1.1273E-2</v>
      </c>
      <c r="Y28" s="3">
        <v>1.3084E-2</v>
      </c>
      <c r="Z28" s="3">
        <v>1.9439999999999999E-2</v>
      </c>
      <c r="AA28" s="3">
        <v>1.8303E-2</v>
      </c>
      <c r="AB28" s="3">
        <v>1.5185299999999999</v>
      </c>
      <c r="AC28" s="3">
        <v>4.1661099999999998</v>
      </c>
      <c r="AD28" s="3">
        <v>7.7037599999999999</v>
      </c>
      <c r="AE28" s="3">
        <v>47.363399999999999</v>
      </c>
      <c r="AF28" s="3">
        <v>54.655999999999999</v>
      </c>
      <c r="AG28" s="3">
        <v>10.898999999999999</v>
      </c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</row>
    <row r="29" spans="1:74" ht="13.5" customHeight="1" x14ac:dyDescent="0.2">
      <c r="A29" s="3" t="s">
        <v>231</v>
      </c>
      <c r="B29" s="3">
        <v>1.9012500000000001</v>
      </c>
      <c r="C29" s="3">
        <v>0.25870500000000002</v>
      </c>
      <c r="D29" s="3">
        <f t="shared" si="6"/>
        <v>2587.0500000000002</v>
      </c>
      <c r="E29" s="3">
        <v>0.128688</v>
      </c>
      <c r="F29" s="3">
        <f t="shared" si="7"/>
        <v>244.75</v>
      </c>
      <c r="G29" s="3"/>
      <c r="H29" s="3">
        <f t="shared" si="8"/>
        <v>1286.8799999999999</v>
      </c>
      <c r="I29" s="3">
        <v>99.3339</v>
      </c>
      <c r="J29" s="3">
        <f t="shared" si="9"/>
        <v>118.68</v>
      </c>
      <c r="K29" s="3">
        <v>50.6997</v>
      </c>
      <c r="L29" s="3">
        <v>0.66509799999999997</v>
      </c>
      <c r="M29" s="3">
        <v>16.272600000000001</v>
      </c>
      <c r="N29" s="3">
        <v>2.5682</v>
      </c>
      <c r="O29" s="3">
        <v>6.5020499999999997</v>
      </c>
      <c r="P29" s="3">
        <v>0.198294</v>
      </c>
      <c r="Q29" s="3">
        <v>10.421200000000001</v>
      </c>
      <c r="R29" s="3">
        <v>9.8099699999999999</v>
      </c>
      <c r="S29" s="3">
        <v>1.45895</v>
      </c>
      <c r="T29" s="3">
        <v>0.14598800000000001</v>
      </c>
      <c r="U29" s="3">
        <v>99.3339</v>
      </c>
      <c r="V29" s="3">
        <v>0.45752900000000002</v>
      </c>
      <c r="W29" s="3">
        <v>2.4475E-2</v>
      </c>
      <c r="X29" s="3">
        <v>1.1868E-2</v>
      </c>
      <c r="Y29" s="3">
        <v>1.3091E-2</v>
      </c>
      <c r="Z29" s="3">
        <v>1.9404999999999999E-2</v>
      </c>
      <c r="AA29" s="3">
        <v>1.8152000000000001E-2</v>
      </c>
      <c r="AB29" s="3">
        <v>1.4939499999999999</v>
      </c>
      <c r="AC29" s="3">
        <v>4.2229000000000001</v>
      </c>
      <c r="AD29" s="3">
        <v>7.3029999999999999</v>
      </c>
      <c r="AE29" s="3">
        <v>47.327500000000001</v>
      </c>
      <c r="AF29" s="3">
        <v>54.641500000000001</v>
      </c>
      <c r="AG29" s="3">
        <v>10.898999999999999</v>
      </c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</row>
    <row r="30" spans="1:74" ht="13.5" customHeight="1" x14ac:dyDescent="0.2">
      <c r="A30" s="3" t="s">
        <v>231</v>
      </c>
      <c r="B30" s="3">
        <v>1.8409</v>
      </c>
      <c r="C30" s="3">
        <v>0.26793</v>
      </c>
      <c r="D30" s="3">
        <f t="shared" si="6"/>
        <v>2679.3</v>
      </c>
      <c r="E30" s="3">
        <v>0.12784899999999999</v>
      </c>
      <c r="F30" s="3">
        <f t="shared" si="7"/>
        <v>253.82</v>
      </c>
      <c r="G30" s="3"/>
      <c r="H30" s="3">
        <f t="shared" si="8"/>
        <v>1278.49</v>
      </c>
      <c r="I30" s="3">
        <v>99.238799999999998</v>
      </c>
      <c r="J30" s="3">
        <f t="shared" si="9"/>
        <v>118.07</v>
      </c>
      <c r="K30" s="3">
        <v>50.5931</v>
      </c>
      <c r="L30" s="3">
        <v>0.66070499999999999</v>
      </c>
      <c r="M30" s="3">
        <v>16.264900000000001</v>
      </c>
      <c r="N30" s="3">
        <v>2.4866899999999998</v>
      </c>
      <c r="O30" s="3">
        <v>6.6049199999999999</v>
      </c>
      <c r="P30" s="3">
        <v>0.19738700000000001</v>
      </c>
      <c r="Q30" s="3">
        <v>10.3466</v>
      </c>
      <c r="R30" s="3">
        <v>9.8880800000000004</v>
      </c>
      <c r="S30" s="3">
        <v>1.45038</v>
      </c>
      <c r="T30" s="3">
        <v>0.145036</v>
      </c>
      <c r="U30" s="3">
        <v>99.238799999999998</v>
      </c>
      <c r="V30" s="3">
        <v>0.44361899999999999</v>
      </c>
      <c r="W30" s="3">
        <v>2.5381999999999998E-2</v>
      </c>
      <c r="X30" s="3">
        <v>1.1807E-2</v>
      </c>
      <c r="Y30" s="3">
        <v>1.3082999999999999E-2</v>
      </c>
      <c r="Z30" s="3">
        <v>1.9651999999999999E-2</v>
      </c>
      <c r="AA30" s="3">
        <v>1.8533000000000001E-2</v>
      </c>
      <c r="AB30" s="3">
        <v>1.5197499999999999</v>
      </c>
      <c r="AC30" s="3">
        <v>4.1343800000000002</v>
      </c>
      <c r="AD30" s="3">
        <v>7.4742100000000002</v>
      </c>
      <c r="AE30" s="3">
        <v>47.292299999999997</v>
      </c>
      <c r="AF30" s="3">
        <v>54.627200000000002</v>
      </c>
      <c r="AG30" s="3">
        <v>10.898999999999999</v>
      </c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</row>
    <row r="31" spans="1:74" ht="13.5" customHeight="1" x14ac:dyDescent="0.2">
      <c r="A31" s="3" t="s">
        <v>232</v>
      </c>
      <c r="B31" s="3">
        <v>1.86435</v>
      </c>
      <c r="C31" s="3">
        <v>0.27829199999999998</v>
      </c>
      <c r="D31" s="3">
        <f t="shared" si="6"/>
        <v>2782.9199999999996</v>
      </c>
      <c r="E31" s="3">
        <v>0.14144499999999999</v>
      </c>
      <c r="F31" s="3">
        <f t="shared" si="7"/>
        <v>262.62</v>
      </c>
      <c r="G31" s="3"/>
      <c r="H31" s="3">
        <f t="shared" si="8"/>
        <v>1414.4499999999998</v>
      </c>
      <c r="I31" s="3">
        <v>99.619</v>
      </c>
      <c r="J31" s="3">
        <f t="shared" si="9"/>
        <v>130.12</v>
      </c>
      <c r="K31" s="3">
        <v>50.877200000000002</v>
      </c>
      <c r="L31" s="3">
        <v>0.63016700000000003</v>
      </c>
      <c r="M31" s="3">
        <v>16.2441</v>
      </c>
      <c r="N31" s="3">
        <v>2.51837</v>
      </c>
      <c r="O31" s="3">
        <v>6.68363</v>
      </c>
      <c r="P31" s="3">
        <v>0.195248</v>
      </c>
      <c r="Q31" s="3">
        <v>10.4596</v>
      </c>
      <c r="R31" s="3">
        <v>9.7383699999999997</v>
      </c>
      <c r="S31" s="3">
        <v>1.48749</v>
      </c>
      <c r="T31" s="3">
        <v>0.16046099999999999</v>
      </c>
      <c r="U31" s="3">
        <v>99.619</v>
      </c>
      <c r="V31" s="3">
        <v>0.44753300000000001</v>
      </c>
      <c r="W31" s="3">
        <v>2.6262000000000001E-2</v>
      </c>
      <c r="X31" s="3">
        <v>1.3011999999999999E-2</v>
      </c>
      <c r="Y31" s="3">
        <v>1.3089E-2</v>
      </c>
      <c r="Z31" s="3">
        <v>1.9233E-2</v>
      </c>
      <c r="AA31" s="3">
        <v>1.8008E-2</v>
      </c>
      <c r="AB31" s="3">
        <v>1.5092699999999999</v>
      </c>
      <c r="AC31" s="3">
        <v>3.94475</v>
      </c>
      <c r="AD31" s="3">
        <v>6.6559400000000002</v>
      </c>
      <c r="AE31" s="3">
        <v>47.308</v>
      </c>
      <c r="AF31" s="3">
        <v>54.7453</v>
      </c>
      <c r="AG31" s="3">
        <v>10.898999999999999</v>
      </c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</row>
    <row r="32" spans="1:74" ht="13.5" customHeight="1" x14ac:dyDescent="0.2">
      <c r="A32" s="3" t="s">
        <v>233</v>
      </c>
      <c r="B32" s="3">
        <v>1.82097</v>
      </c>
      <c r="C32" s="3">
        <v>0.26574500000000001</v>
      </c>
      <c r="D32" s="3">
        <f t="shared" si="6"/>
        <v>2657.4500000000003</v>
      </c>
      <c r="E32" s="3">
        <v>0.14979600000000001</v>
      </c>
      <c r="F32" s="3">
        <f t="shared" si="7"/>
        <v>250.71</v>
      </c>
      <c r="G32" s="3"/>
      <c r="H32" s="3">
        <f t="shared" si="8"/>
        <v>1497.96</v>
      </c>
      <c r="I32" s="3">
        <v>99.61</v>
      </c>
      <c r="J32" s="3">
        <f t="shared" si="9"/>
        <v>137.76</v>
      </c>
      <c r="K32" s="3">
        <v>50.908299999999997</v>
      </c>
      <c r="L32" s="3">
        <v>0.67708699999999999</v>
      </c>
      <c r="M32" s="3">
        <v>16.2224</v>
      </c>
      <c r="N32" s="3">
        <v>2.4597699999999998</v>
      </c>
      <c r="O32" s="3">
        <v>6.6198699999999997</v>
      </c>
      <c r="P32" s="3">
        <v>0.18662000000000001</v>
      </c>
      <c r="Q32" s="3">
        <v>10.4542</v>
      </c>
      <c r="R32" s="3">
        <v>9.8355300000000003</v>
      </c>
      <c r="S32" s="3">
        <v>1.4903200000000001</v>
      </c>
      <c r="T32" s="3">
        <v>0.169934</v>
      </c>
      <c r="U32" s="3">
        <v>99.61</v>
      </c>
      <c r="V32" s="3">
        <v>0.43699300000000002</v>
      </c>
      <c r="W32" s="3">
        <v>2.5071E-2</v>
      </c>
      <c r="X32" s="3">
        <v>1.3776E-2</v>
      </c>
      <c r="Y32" s="3">
        <v>1.3100000000000001E-2</v>
      </c>
      <c r="Z32" s="3">
        <v>1.9504000000000001E-2</v>
      </c>
      <c r="AA32" s="3">
        <v>1.7925E-2</v>
      </c>
      <c r="AB32" s="3">
        <v>1.5309200000000001</v>
      </c>
      <c r="AC32" s="3">
        <v>4.1427300000000002</v>
      </c>
      <c r="AD32" s="3">
        <v>6.2975899999999996</v>
      </c>
      <c r="AE32" s="3">
        <v>47.204700000000003</v>
      </c>
      <c r="AF32" s="3">
        <v>54.909300000000002</v>
      </c>
      <c r="AG32" s="3">
        <v>10.898999999999999</v>
      </c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</row>
    <row r="33" spans="1:74" ht="13.5" customHeight="1" x14ac:dyDescent="0.2">
      <c r="A33" s="3" t="s">
        <v>234</v>
      </c>
      <c r="B33" s="3">
        <v>1.80965</v>
      </c>
      <c r="C33" s="3">
        <v>0.24194599999999999</v>
      </c>
      <c r="D33" s="3">
        <f t="shared" si="6"/>
        <v>2419.46</v>
      </c>
      <c r="E33" s="3">
        <v>0.12603500000000001</v>
      </c>
      <c r="F33" s="3">
        <f t="shared" si="7"/>
        <v>227.82</v>
      </c>
      <c r="G33" s="3"/>
      <c r="H33" s="3">
        <f t="shared" si="8"/>
        <v>1260.3500000000001</v>
      </c>
      <c r="I33" s="3">
        <v>99.728300000000004</v>
      </c>
      <c r="J33" s="3">
        <f t="shared" si="9"/>
        <v>115.69</v>
      </c>
      <c r="K33" s="3">
        <v>51.063099999999999</v>
      </c>
      <c r="L33" s="3">
        <v>0.65876299999999999</v>
      </c>
      <c r="M33" s="3">
        <v>16.2501</v>
      </c>
      <c r="N33" s="3">
        <v>2.44448</v>
      </c>
      <c r="O33" s="3">
        <v>6.62181</v>
      </c>
      <c r="P33" s="3">
        <v>0.18589900000000001</v>
      </c>
      <c r="Q33" s="3">
        <v>10.499599999999999</v>
      </c>
      <c r="R33" s="3">
        <v>9.8146500000000003</v>
      </c>
      <c r="S33" s="3">
        <v>1.47417</v>
      </c>
      <c r="T33" s="3">
        <v>0.14297799999999999</v>
      </c>
      <c r="U33" s="3">
        <v>99.728300000000004</v>
      </c>
      <c r="V33" s="3">
        <v>0.43345899999999998</v>
      </c>
      <c r="W33" s="3">
        <v>2.2782E-2</v>
      </c>
      <c r="X33" s="3">
        <v>1.1568999999999999E-2</v>
      </c>
      <c r="Y33" s="3">
        <v>1.308E-2</v>
      </c>
      <c r="Z33" s="3">
        <v>1.9623000000000002E-2</v>
      </c>
      <c r="AA33" s="3">
        <v>1.8263000000000001E-2</v>
      </c>
      <c r="AB33" s="3">
        <v>1.53535</v>
      </c>
      <c r="AC33" s="3">
        <v>4.5071899999999996</v>
      </c>
      <c r="AD33" s="3">
        <v>7.4812000000000003</v>
      </c>
      <c r="AE33" s="3">
        <v>47.278300000000002</v>
      </c>
      <c r="AF33" s="3">
        <v>55.016199999999998</v>
      </c>
      <c r="AG33" s="3">
        <v>10.898999999999999</v>
      </c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</row>
    <row r="34" spans="1:74" ht="13.5" customHeight="1" x14ac:dyDescent="0.2">
      <c r="A34" s="3" t="s">
        <v>235</v>
      </c>
      <c r="B34" s="3">
        <v>1.7520199999999999</v>
      </c>
      <c r="C34" s="3">
        <v>0.26388800000000001</v>
      </c>
      <c r="D34" s="3">
        <f t="shared" si="6"/>
        <v>2638.88</v>
      </c>
      <c r="E34" s="3">
        <v>0.13639100000000001</v>
      </c>
      <c r="F34" s="3">
        <f t="shared" si="7"/>
        <v>249.63</v>
      </c>
      <c r="G34" s="3"/>
      <c r="H34" s="3">
        <f t="shared" si="8"/>
        <v>1363.91</v>
      </c>
      <c r="I34" s="3">
        <v>99.245400000000004</v>
      </c>
      <c r="J34" s="3">
        <f t="shared" si="9"/>
        <v>125.77</v>
      </c>
      <c r="K34" s="3">
        <v>50.879800000000003</v>
      </c>
      <c r="L34" s="3">
        <v>0.58953500000000003</v>
      </c>
      <c r="M34" s="3">
        <v>16.178999999999998</v>
      </c>
      <c r="N34" s="3">
        <v>2.3666200000000002</v>
      </c>
      <c r="O34" s="3">
        <v>6.5566599999999999</v>
      </c>
      <c r="P34" s="3">
        <v>0.175039</v>
      </c>
      <c r="Q34" s="3">
        <v>10.4803</v>
      </c>
      <c r="R34" s="3">
        <v>9.8121399999999994</v>
      </c>
      <c r="S34" s="3">
        <v>1.4529399999999999</v>
      </c>
      <c r="T34" s="3">
        <v>0.154727</v>
      </c>
      <c r="U34" s="3">
        <v>99.245400000000004</v>
      </c>
      <c r="V34" s="3">
        <v>0.42157699999999998</v>
      </c>
      <c r="W34" s="3">
        <v>2.4962999999999999E-2</v>
      </c>
      <c r="X34" s="3">
        <v>1.2577E-2</v>
      </c>
      <c r="Y34" s="3">
        <v>1.3087E-2</v>
      </c>
      <c r="Z34" s="3">
        <v>1.9015000000000001E-2</v>
      </c>
      <c r="AA34" s="3">
        <v>1.8377999999999999E-2</v>
      </c>
      <c r="AB34" s="3">
        <v>1.56379</v>
      </c>
      <c r="AC34" s="3">
        <v>4.0944099999999999</v>
      </c>
      <c r="AD34" s="3">
        <v>6.9966100000000004</v>
      </c>
      <c r="AE34" s="3">
        <v>47.218000000000004</v>
      </c>
      <c r="AF34" s="3">
        <v>55.160400000000003</v>
      </c>
      <c r="AG34" s="3">
        <v>10.898999999999999</v>
      </c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</row>
    <row r="35" spans="1:74" ht="13.5" customHeight="1" x14ac:dyDescent="0.2">
      <c r="A35" s="3" t="s">
        <v>236</v>
      </c>
      <c r="B35" s="3">
        <v>1.7801</v>
      </c>
      <c r="C35" s="3">
        <v>0.27870699999999998</v>
      </c>
      <c r="D35" s="3">
        <f t="shared" si="6"/>
        <v>2787.0699999999997</v>
      </c>
      <c r="E35" s="3">
        <v>0.132156</v>
      </c>
      <c r="F35" s="3">
        <f t="shared" si="7"/>
        <v>263.42</v>
      </c>
      <c r="G35" s="3"/>
      <c r="H35" s="3">
        <f t="shared" si="8"/>
        <v>1321.56</v>
      </c>
      <c r="I35" s="3">
        <v>99.390799999999999</v>
      </c>
      <c r="J35" s="3">
        <f t="shared" si="9"/>
        <v>121.75999999999999</v>
      </c>
      <c r="K35" s="3">
        <v>50.849600000000002</v>
      </c>
      <c r="L35" s="3">
        <v>0.64805000000000001</v>
      </c>
      <c r="M35" s="3">
        <v>16.184200000000001</v>
      </c>
      <c r="N35" s="3">
        <v>2.40456</v>
      </c>
      <c r="O35" s="3">
        <v>6.5371699999999997</v>
      </c>
      <c r="P35" s="3">
        <v>0.20655499999999999</v>
      </c>
      <c r="Q35" s="3">
        <v>10.460699999999999</v>
      </c>
      <c r="R35" s="3">
        <v>9.8720499999999998</v>
      </c>
      <c r="S35" s="3">
        <v>1.4559</v>
      </c>
      <c r="T35" s="3">
        <v>0.149923</v>
      </c>
      <c r="U35" s="3">
        <v>99.390799999999999</v>
      </c>
      <c r="V35" s="3">
        <v>0.42797200000000002</v>
      </c>
      <c r="W35" s="3">
        <v>2.6342000000000001E-2</v>
      </c>
      <c r="X35" s="3">
        <v>1.2175999999999999E-2</v>
      </c>
      <c r="Y35" s="3">
        <v>1.3089999999999999E-2</v>
      </c>
      <c r="Z35" s="3">
        <v>1.9222E-2</v>
      </c>
      <c r="AA35" s="3">
        <v>1.8360000000000001E-2</v>
      </c>
      <c r="AB35" s="3">
        <v>1.5496000000000001</v>
      </c>
      <c r="AC35" s="3">
        <v>3.9390800000000001</v>
      </c>
      <c r="AD35" s="3">
        <v>7.1949300000000003</v>
      </c>
      <c r="AE35" s="3">
        <v>47.118099999999998</v>
      </c>
      <c r="AF35" s="3">
        <v>55.0959</v>
      </c>
      <c r="AG35" s="3">
        <v>10.898999999999999</v>
      </c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</row>
    <row r="36" spans="1:74" ht="13.5" customHeight="1" x14ac:dyDescent="0.2">
      <c r="A36" s="3" t="s">
        <v>237</v>
      </c>
      <c r="B36" s="3">
        <v>1.7415499999999999</v>
      </c>
      <c r="C36" s="3">
        <v>0.27127600000000002</v>
      </c>
      <c r="D36" s="3">
        <f t="shared" si="6"/>
        <v>2712.76</v>
      </c>
      <c r="E36" s="3">
        <v>0.121529</v>
      </c>
      <c r="F36" s="3">
        <f t="shared" si="7"/>
        <v>257.35000000000002</v>
      </c>
      <c r="G36" s="3"/>
      <c r="H36" s="3">
        <f t="shared" si="8"/>
        <v>1215.29</v>
      </c>
      <c r="I36" s="3">
        <v>98.967699999999994</v>
      </c>
      <c r="J36" s="3">
        <f t="shared" si="9"/>
        <v>112.39</v>
      </c>
      <c r="K36" s="3">
        <v>50.666600000000003</v>
      </c>
      <c r="L36" s="3">
        <v>0.605213</v>
      </c>
      <c r="M36" s="3">
        <v>16.1266</v>
      </c>
      <c r="N36" s="3">
        <v>2.35249</v>
      </c>
      <c r="O36" s="3">
        <v>6.5733600000000001</v>
      </c>
      <c r="P36" s="3">
        <v>0.18853300000000001</v>
      </c>
      <c r="Q36" s="3">
        <v>10.491199999999999</v>
      </c>
      <c r="R36" s="3">
        <v>9.7305299999999999</v>
      </c>
      <c r="S36" s="3">
        <v>1.4779800000000001</v>
      </c>
      <c r="T36" s="3">
        <v>0.13786699999999999</v>
      </c>
      <c r="U36" s="3">
        <v>98.967699999999994</v>
      </c>
      <c r="V36" s="3">
        <v>0.420263</v>
      </c>
      <c r="W36" s="3">
        <v>2.5735000000000001E-2</v>
      </c>
      <c r="X36" s="3">
        <v>1.1239000000000001E-2</v>
      </c>
      <c r="Y36" s="3">
        <v>1.3088000000000001E-2</v>
      </c>
      <c r="Z36" s="3">
        <v>1.9635E-2</v>
      </c>
      <c r="AA36" s="3">
        <v>1.8376E-2</v>
      </c>
      <c r="AB36" s="3">
        <v>1.56914</v>
      </c>
      <c r="AC36" s="3">
        <v>4.0896800000000004</v>
      </c>
      <c r="AD36" s="3">
        <v>7.7759299999999998</v>
      </c>
      <c r="AE36" s="3">
        <v>47.215499999999999</v>
      </c>
      <c r="AF36" s="3">
        <v>55.281100000000002</v>
      </c>
      <c r="AG36" s="3">
        <v>10.898999999999999</v>
      </c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</row>
    <row r="37" spans="1:74" ht="13.5" customHeight="1" x14ac:dyDescent="0.2">
      <c r="A37" s="3" t="s">
        <v>238</v>
      </c>
      <c r="B37" s="3">
        <v>2.0619800000000001</v>
      </c>
      <c r="C37" s="3">
        <v>0.26690599999999998</v>
      </c>
      <c r="D37" s="3">
        <f t="shared" si="6"/>
        <v>2669.06</v>
      </c>
      <c r="E37" s="3">
        <v>0.11973</v>
      </c>
      <c r="F37" s="3">
        <f t="shared" si="7"/>
        <v>253.33</v>
      </c>
      <c r="G37" s="3"/>
      <c r="H37" s="3">
        <f t="shared" si="8"/>
        <v>1197.3</v>
      </c>
      <c r="I37" s="3">
        <v>99.119399999999999</v>
      </c>
      <c r="J37" s="3">
        <f t="shared" si="9"/>
        <v>110.77999999999999</v>
      </c>
      <c r="K37" s="3">
        <v>50.416499999999999</v>
      </c>
      <c r="L37" s="3">
        <v>0.62845399999999996</v>
      </c>
      <c r="M37" s="3">
        <v>16.061</v>
      </c>
      <c r="N37" s="3">
        <v>2.78532</v>
      </c>
      <c r="O37" s="3">
        <v>6.5465799999999996</v>
      </c>
      <c r="P37" s="3">
        <v>0.17588100000000001</v>
      </c>
      <c r="Q37" s="3">
        <v>10.5892</v>
      </c>
      <c r="R37" s="3">
        <v>9.7297899999999995</v>
      </c>
      <c r="S37" s="3">
        <v>1.4617</v>
      </c>
      <c r="T37" s="3">
        <v>0.135827</v>
      </c>
      <c r="U37" s="3">
        <v>99.119399999999999</v>
      </c>
      <c r="V37" s="3">
        <v>0.49782300000000002</v>
      </c>
      <c r="W37" s="3">
        <v>2.5333000000000001E-2</v>
      </c>
      <c r="X37" s="3">
        <v>1.1077999999999999E-2</v>
      </c>
      <c r="Y37" s="3">
        <v>1.3102000000000001E-2</v>
      </c>
      <c r="Z37" s="3">
        <v>1.9465E-2</v>
      </c>
      <c r="AA37" s="3">
        <v>1.848E-2</v>
      </c>
      <c r="AB37" s="3">
        <v>1.4283600000000001</v>
      </c>
      <c r="AC37" s="3">
        <v>4.1215299999999999</v>
      </c>
      <c r="AD37" s="3">
        <v>7.9209500000000004</v>
      </c>
      <c r="AE37" s="3">
        <v>48.375900000000001</v>
      </c>
      <c r="AF37" s="3">
        <v>56.628799999999998</v>
      </c>
      <c r="AG37" s="3">
        <v>10.896000000000001</v>
      </c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</row>
    <row r="38" spans="1:74" ht="13.5" customHeight="1" x14ac:dyDescent="0.2">
      <c r="A38" s="3" t="s">
        <v>239</v>
      </c>
      <c r="B38" s="3">
        <v>2.19685</v>
      </c>
      <c r="C38" s="3">
        <v>0.258162</v>
      </c>
      <c r="D38" s="3">
        <f t="shared" si="6"/>
        <v>2581.62</v>
      </c>
      <c r="E38" s="3">
        <v>0.13311999999999999</v>
      </c>
      <c r="F38" s="3">
        <f t="shared" si="7"/>
        <v>244.35999999999999</v>
      </c>
      <c r="G38" s="3"/>
      <c r="H38" s="3">
        <f t="shared" si="8"/>
        <v>1331.1999999999998</v>
      </c>
      <c r="I38" s="3">
        <v>99.533900000000003</v>
      </c>
      <c r="J38" s="3">
        <f t="shared" si="9"/>
        <v>122.83</v>
      </c>
      <c r="K38" s="3">
        <v>50.499400000000001</v>
      </c>
      <c r="L38" s="3">
        <v>0.62712699999999999</v>
      </c>
      <c r="M38" s="3">
        <v>16.083100000000002</v>
      </c>
      <c r="N38" s="3">
        <v>2.9674999999999998</v>
      </c>
      <c r="O38" s="3">
        <v>6.6749799999999997</v>
      </c>
      <c r="P38" s="3">
        <v>0.186974</v>
      </c>
      <c r="Q38" s="3">
        <v>10.5305</v>
      </c>
      <c r="R38" s="3">
        <v>9.7504000000000008</v>
      </c>
      <c r="S38" s="3">
        <v>1.4800199999999999</v>
      </c>
      <c r="T38" s="3">
        <v>0.15101600000000001</v>
      </c>
      <c r="U38" s="3">
        <v>99.533900000000003</v>
      </c>
      <c r="V38" s="3">
        <v>0.52894300000000005</v>
      </c>
      <c r="W38" s="3">
        <v>2.4435999999999999E-2</v>
      </c>
      <c r="X38" s="3">
        <v>1.2283000000000001E-2</v>
      </c>
      <c r="Y38" s="3">
        <v>1.3109000000000001E-2</v>
      </c>
      <c r="Z38" s="3">
        <v>1.9772000000000001E-2</v>
      </c>
      <c r="AA38" s="3">
        <v>1.8395999999999999E-2</v>
      </c>
      <c r="AB38" s="3">
        <v>1.3788800000000001</v>
      </c>
      <c r="AC38" s="3">
        <v>4.2865700000000002</v>
      </c>
      <c r="AD38" s="3">
        <v>7.1587699999999996</v>
      </c>
      <c r="AE38" s="3">
        <v>48.380899999999997</v>
      </c>
      <c r="AF38" s="3">
        <v>56.392800000000001</v>
      </c>
      <c r="AG38" s="3">
        <v>10.896000000000001</v>
      </c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</row>
    <row r="39" spans="1:74" ht="13.5" customHeight="1" x14ac:dyDescent="0.2">
      <c r="A39" s="3" t="s">
        <v>240</v>
      </c>
      <c r="B39" s="3">
        <v>1.96671</v>
      </c>
      <c r="C39" s="3">
        <v>0.25961800000000002</v>
      </c>
      <c r="D39" s="3">
        <f t="shared" si="6"/>
        <v>2596.1800000000003</v>
      </c>
      <c r="E39" s="3">
        <v>0.13888200000000001</v>
      </c>
      <c r="F39" s="3">
        <f t="shared" si="7"/>
        <v>246.18</v>
      </c>
      <c r="G39" s="3"/>
      <c r="H39" s="3">
        <f t="shared" si="8"/>
        <v>1388.8200000000002</v>
      </c>
      <c r="I39" s="3">
        <v>99.178700000000006</v>
      </c>
      <c r="J39" s="3">
        <f t="shared" si="9"/>
        <v>128.38</v>
      </c>
      <c r="K39" s="3">
        <v>50.484299999999998</v>
      </c>
      <c r="L39" s="3">
        <v>0.65480899999999997</v>
      </c>
      <c r="M39" s="3">
        <v>16.151700000000002</v>
      </c>
      <c r="N39" s="3">
        <v>2.6566299999999998</v>
      </c>
      <c r="O39" s="3">
        <v>6.6787700000000001</v>
      </c>
      <c r="P39" s="3">
        <v>0.19073699999999999</v>
      </c>
      <c r="Q39" s="3">
        <v>10.5616</v>
      </c>
      <c r="R39" s="3">
        <v>9.5633800000000004</v>
      </c>
      <c r="S39" s="3">
        <v>1.4838800000000001</v>
      </c>
      <c r="T39" s="3">
        <v>0.157552</v>
      </c>
      <c r="U39" s="3">
        <v>99.178700000000006</v>
      </c>
      <c r="V39" s="3">
        <v>0.47438799999999998</v>
      </c>
      <c r="W39" s="3">
        <v>2.4618000000000001E-2</v>
      </c>
      <c r="X39" s="3">
        <v>1.2838E-2</v>
      </c>
      <c r="Y39" s="3">
        <v>1.3108E-2</v>
      </c>
      <c r="Z39" s="3">
        <v>1.9635E-2</v>
      </c>
      <c r="AA39" s="3">
        <v>1.8280999999999999E-2</v>
      </c>
      <c r="AB39" s="3">
        <v>1.4669700000000001</v>
      </c>
      <c r="AC39" s="3">
        <v>4.2458299999999998</v>
      </c>
      <c r="AD39" s="3">
        <v>6.8527699999999996</v>
      </c>
      <c r="AE39" s="3">
        <v>48.478999999999999</v>
      </c>
      <c r="AF39" s="3">
        <v>56.429499999999997</v>
      </c>
      <c r="AG39" s="3">
        <v>10.896000000000001</v>
      </c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</row>
    <row r="40" spans="1:74" ht="13.5" customHeight="1" x14ac:dyDescent="0.2">
      <c r="A40" s="3" t="s">
        <v>241</v>
      </c>
      <c r="B40" s="3">
        <v>1.9362299999999999</v>
      </c>
      <c r="C40" s="3">
        <v>0.27303899999999998</v>
      </c>
      <c r="D40" s="3">
        <f t="shared" si="6"/>
        <v>2730.39</v>
      </c>
      <c r="E40" s="3">
        <v>0.12231400000000001</v>
      </c>
      <c r="F40" s="3">
        <f t="shared" si="7"/>
        <v>258.94</v>
      </c>
      <c r="G40" s="3"/>
      <c r="H40" s="3">
        <f t="shared" si="8"/>
        <v>1223.1400000000001</v>
      </c>
      <c r="I40" s="3">
        <v>99.038499999999999</v>
      </c>
      <c r="J40" s="3">
        <f t="shared" si="9"/>
        <v>113.08</v>
      </c>
      <c r="K40" s="3">
        <v>50.8095</v>
      </c>
      <c r="L40" s="3">
        <v>0.61424100000000004</v>
      </c>
      <c r="M40" s="3">
        <v>16.113299999999999</v>
      </c>
      <c r="N40" s="3">
        <v>2.6154600000000001</v>
      </c>
      <c r="O40" s="3">
        <v>6.3855399999999998</v>
      </c>
      <c r="P40" s="3">
        <v>0.18892500000000001</v>
      </c>
      <c r="Q40" s="3">
        <v>10.3828</v>
      </c>
      <c r="R40" s="3">
        <v>9.6788900000000009</v>
      </c>
      <c r="S40" s="3">
        <v>1.48803</v>
      </c>
      <c r="T40" s="3">
        <v>0.13875699999999999</v>
      </c>
      <c r="U40" s="3">
        <v>99.038499999999999</v>
      </c>
      <c r="V40" s="3">
        <v>0.46709400000000001</v>
      </c>
      <c r="W40" s="3">
        <v>2.5894E-2</v>
      </c>
      <c r="X40" s="3">
        <v>1.1308E-2</v>
      </c>
      <c r="Y40" s="3">
        <v>1.3088000000000001E-2</v>
      </c>
      <c r="Z40" s="3">
        <v>1.9356999999999999E-2</v>
      </c>
      <c r="AA40" s="3">
        <v>1.8381999999999999E-2</v>
      </c>
      <c r="AB40" s="3">
        <v>1.4784900000000001</v>
      </c>
      <c r="AC40" s="3">
        <v>4.02698</v>
      </c>
      <c r="AD40" s="3">
        <v>7.7315800000000001</v>
      </c>
      <c r="AE40" s="3">
        <v>50.716799999999999</v>
      </c>
      <c r="AF40" s="3">
        <v>57.050800000000002</v>
      </c>
      <c r="AG40" s="3">
        <v>10.881</v>
      </c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</row>
    <row r="41" spans="1:74" ht="13.5" customHeight="1" x14ac:dyDescent="0.2">
      <c r="A41" s="3" t="s">
        <v>242</v>
      </c>
      <c r="B41" s="3">
        <v>2.0305200000000001</v>
      </c>
      <c r="C41" s="3">
        <v>0.25024200000000002</v>
      </c>
      <c r="D41" s="3">
        <f t="shared" si="6"/>
        <v>2502.42</v>
      </c>
      <c r="E41" s="3">
        <v>0.12382600000000001</v>
      </c>
      <c r="F41" s="3">
        <f t="shared" si="7"/>
        <v>237.99</v>
      </c>
      <c r="G41" s="3"/>
      <c r="H41" s="3">
        <f t="shared" si="8"/>
        <v>1238.26</v>
      </c>
      <c r="I41" s="3">
        <v>98.794499999999999</v>
      </c>
      <c r="J41" s="3">
        <f t="shared" si="9"/>
        <v>114.80000000000001</v>
      </c>
      <c r="K41" s="3">
        <v>50.563400000000001</v>
      </c>
      <c r="L41" s="3">
        <v>0.59593600000000002</v>
      </c>
      <c r="M41" s="3">
        <v>16.058199999999999</v>
      </c>
      <c r="N41" s="3">
        <v>2.7428300000000001</v>
      </c>
      <c r="O41" s="3">
        <v>6.4485700000000001</v>
      </c>
      <c r="P41" s="3">
        <v>0.180781</v>
      </c>
      <c r="Q41" s="3">
        <v>10.4659</v>
      </c>
      <c r="R41" s="3">
        <v>9.5188199999999998</v>
      </c>
      <c r="S41" s="3">
        <v>1.5127900000000001</v>
      </c>
      <c r="T41" s="3">
        <v>0.14047200000000001</v>
      </c>
      <c r="U41" s="3">
        <v>98.794499999999999</v>
      </c>
      <c r="V41" s="3">
        <v>0.49121300000000001</v>
      </c>
      <c r="W41" s="3">
        <v>2.3799000000000001E-2</v>
      </c>
      <c r="X41" s="3">
        <v>1.1480000000000001E-2</v>
      </c>
      <c r="Y41" s="3">
        <v>1.3094E-2</v>
      </c>
      <c r="Z41" s="3">
        <v>1.9272999999999998E-2</v>
      </c>
      <c r="AA41" s="3">
        <v>1.8452E-2</v>
      </c>
      <c r="AB41" s="3">
        <v>1.44065</v>
      </c>
      <c r="AC41" s="3">
        <v>4.3235900000000003</v>
      </c>
      <c r="AD41" s="3">
        <v>7.6697300000000004</v>
      </c>
      <c r="AE41" s="3">
        <v>51.0627</v>
      </c>
      <c r="AF41" s="3">
        <v>56.965000000000003</v>
      </c>
      <c r="AG41" s="3">
        <v>10.881</v>
      </c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</row>
    <row r="42" spans="1:74" ht="13.5" customHeight="1" x14ac:dyDescent="0.2">
      <c r="A42" s="3" t="s">
        <v>243</v>
      </c>
      <c r="B42" s="3">
        <v>2.1233200000000001</v>
      </c>
      <c r="C42" s="3">
        <v>0.248248</v>
      </c>
      <c r="D42" s="3">
        <f t="shared" si="6"/>
        <v>2482.48</v>
      </c>
      <c r="E42" s="3">
        <v>0.12091300000000001</v>
      </c>
      <c r="F42" s="3">
        <f t="shared" si="7"/>
        <v>237.36</v>
      </c>
      <c r="G42" s="3"/>
      <c r="H42" s="3">
        <f t="shared" si="8"/>
        <v>1209.1300000000001</v>
      </c>
      <c r="I42" s="3">
        <v>98.394900000000007</v>
      </c>
      <c r="J42" s="3">
        <f t="shared" si="9"/>
        <v>112.7</v>
      </c>
      <c r="K42" s="3">
        <v>49.9544</v>
      </c>
      <c r="L42" s="3">
        <v>0.62305500000000003</v>
      </c>
      <c r="M42" s="3">
        <v>16.052700000000002</v>
      </c>
      <c r="N42" s="3">
        <v>2.8681800000000002</v>
      </c>
      <c r="O42" s="3">
        <v>6.4700699999999998</v>
      </c>
      <c r="P42" s="3">
        <v>0.17502799999999999</v>
      </c>
      <c r="Q42" s="3">
        <v>10.496499999999999</v>
      </c>
      <c r="R42" s="3">
        <v>9.5393799999999995</v>
      </c>
      <c r="S42" s="3">
        <v>1.49437</v>
      </c>
      <c r="T42" s="3">
        <v>0.13716800000000001</v>
      </c>
      <c r="U42" s="3">
        <v>98.394900000000007</v>
      </c>
      <c r="V42" s="3">
        <v>0.51642600000000005</v>
      </c>
      <c r="W42" s="3">
        <v>2.3736E-2</v>
      </c>
      <c r="X42" s="3">
        <v>1.1270000000000001E-2</v>
      </c>
      <c r="Y42" s="3">
        <v>1.3098E-2</v>
      </c>
      <c r="Z42" s="3">
        <v>1.9578999999999999E-2</v>
      </c>
      <c r="AA42" s="3">
        <v>1.8342000000000001E-2</v>
      </c>
      <c r="AB42" s="3">
        <v>1.4050800000000001</v>
      </c>
      <c r="AC42" s="3">
        <v>4.4018600000000001</v>
      </c>
      <c r="AD42" s="3">
        <v>7.7999599999999996</v>
      </c>
      <c r="AE42" s="3">
        <v>51.344099999999997</v>
      </c>
      <c r="AF42" s="3">
        <v>57.138300000000001</v>
      </c>
      <c r="AG42" s="3">
        <v>10.881</v>
      </c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</row>
    <row r="43" spans="1:74" ht="13.5" customHeight="1" x14ac:dyDescent="0.2">
      <c r="A43" s="3" t="s">
        <v>244</v>
      </c>
      <c r="B43" s="3">
        <v>2.01919</v>
      </c>
      <c r="C43" s="3">
        <v>0.23338</v>
      </c>
      <c r="D43" s="3">
        <f t="shared" si="6"/>
        <v>2333.8000000000002</v>
      </c>
      <c r="E43" s="3">
        <v>0.14132900000000001</v>
      </c>
      <c r="F43" s="3">
        <f t="shared" si="7"/>
        <v>221.59</v>
      </c>
      <c r="G43" s="3"/>
      <c r="H43" s="3">
        <f t="shared" si="8"/>
        <v>1413.2900000000002</v>
      </c>
      <c r="I43" s="3">
        <v>98.917199999999994</v>
      </c>
      <c r="J43" s="3">
        <f t="shared" si="9"/>
        <v>130.81</v>
      </c>
      <c r="K43" s="3">
        <v>50.7</v>
      </c>
      <c r="L43" s="3">
        <v>0.57799500000000004</v>
      </c>
      <c r="M43" s="3">
        <v>16.0565</v>
      </c>
      <c r="N43" s="3">
        <v>2.7275200000000002</v>
      </c>
      <c r="O43" s="3">
        <v>6.38992</v>
      </c>
      <c r="P43" s="3">
        <v>0.18198</v>
      </c>
      <c r="Q43" s="3">
        <v>10.527799999999999</v>
      </c>
      <c r="R43" s="3">
        <v>9.5425000000000004</v>
      </c>
      <c r="S43" s="3">
        <v>1.48706</v>
      </c>
      <c r="T43" s="3">
        <v>0.160328</v>
      </c>
      <c r="U43" s="3">
        <v>98.917199999999994</v>
      </c>
      <c r="V43" s="3">
        <v>0.48768099999999998</v>
      </c>
      <c r="W43" s="3">
        <v>2.2159000000000002E-2</v>
      </c>
      <c r="X43" s="3">
        <v>1.3081000000000001E-2</v>
      </c>
      <c r="Y43" s="3">
        <v>1.3091E-2</v>
      </c>
      <c r="Z43" s="3">
        <v>1.9979E-2</v>
      </c>
      <c r="AA43" s="3">
        <v>1.8182E-2</v>
      </c>
      <c r="AB43" s="3">
        <v>1.44503</v>
      </c>
      <c r="AC43" s="3">
        <v>4.7112400000000001</v>
      </c>
      <c r="AD43" s="3">
        <v>6.7146100000000004</v>
      </c>
      <c r="AE43" s="3">
        <v>51.3142</v>
      </c>
      <c r="AF43" s="3">
        <v>57.443600000000004</v>
      </c>
      <c r="AG43" s="3">
        <v>10.8765</v>
      </c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</row>
    <row r="44" spans="1:74" ht="13.5" customHeight="1" x14ac:dyDescent="0.2">
      <c r="A44" s="3" t="s">
        <v>245</v>
      </c>
      <c r="B44" s="3">
        <v>2.0562299999999998</v>
      </c>
      <c r="C44" s="3">
        <v>0.25858399999999998</v>
      </c>
      <c r="D44" s="3">
        <f t="shared" si="6"/>
        <v>2585.8399999999997</v>
      </c>
      <c r="E44" s="3">
        <v>0.12862599999999999</v>
      </c>
      <c r="F44" s="3">
        <f t="shared" si="7"/>
        <v>245.41</v>
      </c>
      <c r="G44" s="3"/>
      <c r="H44" s="3">
        <f t="shared" si="8"/>
        <v>1286.26</v>
      </c>
      <c r="I44" s="3">
        <v>99.063999999999993</v>
      </c>
      <c r="J44" s="3">
        <f t="shared" si="9"/>
        <v>119.00000000000001</v>
      </c>
      <c r="K44" s="3">
        <v>50.592100000000002</v>
      </c>
      <c r="L44" s="3">
        <v>0.59651500000000002</v>
      </c>
      <c r="M44" s="3">
        <v>16.047999999999998</v>
      </c>
      <c r="N44" s="3">
        <v>2.7775599999999998</v>
      </c>
      <c r="O44" s="3">
        <v>6.5168400000000002</v>
      </c>
      <c r="P44" s="3">
        <v>0.18090700000000001</v>
      </c>
      <c r="Q44" s="3">
        <v>10.5382</v>
      </c>
      <c r="R44" s="3">
        <v>9.5688300000000002</v>
      </c>
      <c r="S44" s="3">
        <v>1.5083299999999999</v>
      </c>
      <c r="T44" s="3">
        <v>0.14591799999999999</v>
      </c>
      <c r="U44" s="3">
        <v>99.063999999999993</v>
      </c>
      <c r="V44" s="3">
        <v>0.49639299999999997</v>
      </c>
      <c r="W44" s="3">
        <v>2.4541E-2</v>
      </c>
      <c r="X44" s="3">
        <v>1.1900000000000001E-2</v>
      </c>
      <c r="Y44" s="3">
        <v>1.3103999999999999E-2</v>
      </c>
      <c r="Z44" s="3">
        <v>1.941E-2</v>
      </c>
      <c r="AA44" s="3">
        <v>1.8284000000000002E-2</v>
      </c>
      <c r="AB44" s="3">
        <v>1.43102</v>
      </c>
      <c r="AC44" s="3">
        <v>4.2257499999999997</v>
      </c>
      <c r="AD44" s="3">
        <v>7.3508399999999998</v>
      </c>
      <c r="AE44" s="3">
        <v>51.4604</v>
      </c>
      <c r="AF44" s="3">
        <v>57.304499999999997</v>
      </c>
      <c r="AG44" s="3">
        <v>10.8765</v>
      </c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</row>
    <row r="45" spans="1:74" ht="13.5" customHeight="1" x14ac:dyDescent="0.2">
      <c r="A45" s="3" t="s">
        <v>246</v>
      </c>
      <c r="B45" s="3">
        <v>2.0930300000000002</v>
      </c>
      <c r="C45" s="3">
        <v>0.23962</v>
      </c>
      <c r="D45" s="3">
        <f t="shared" si="6"/>
        <v>2396.1999999999998</v>
      </c>
      <c r="E45" s="3">
        <v>0.123574</v>
      </c>
      <c r="F45" s="3">
        <f t="shared" si="7"/>
        <v>227.35999999999999</v>
      </c>
      <c r="G45" s="3"/>
      <c r="H45" s="3">
        <f t="shared" si="8"/>
        <v>1235.74</v>
      </c>
      <c r="I45" s="3">
        <v>99.066599999999994</v>
      </c>
      <c r="J45" s="3">
        <f t="shared" si="9"/>
        <v>114.3</v>
      </c>
      <c r="K45" s="3">
        <v>50.572499999999998</v>
      </c>
      <c r="L45" s="3">
        <v>0.61929999999999996</v>
      </c>
      <c r="M45" s="3">
        <v>16.091000000000001</v>
      </c>
      <c r="N45" s="3">
        <v>2.8272699999999999</v>
      </c>
      <c r="O45" s="3">
        <v>6.5072099999999997</v>
      </c>
      <c r="P45" s="3">
        <v>0.17497699999999999</v>
      </c>
      <c r="Q45" s="3">
        <v>10.555300000000001</v>
      </c>
      <c r="R45" s="3">
        <v>9.4953099999999999</v>
      </c>
      <c r="S45" s="3">
        <v>1.51054</v>
      </c>
      <c r="T45" s="3">
        <v>0.14018700000000001</v>
      </c>
      <c r="U45" s="3">
        <v>99.066599999999994</v>
      </c>
      <c r="V45" s="3">
        <v>0.50517500000000004</v>
      </c>
      <c r="W45" s="3">
        <v>2.2735999999999999E-2</v>
      </c>
      <c r="X45" s="3">
        <v>1.1429999999999999E-2</v>
      </c>
      <c r="Y45" s="3">
        <v>1.3094E-2</v>
      </c>
      <c r="Z45" s="3">
        <v>1.9625E-2</v>
      </c>
      <c r="AA45" s="3">
        <v>1.8414E-2</v>
      </c>
      <c r="AB45" s="3">
        <v>1.41655</v>
      </c>
      <c r="AC45" s="3">
        <v>4.5454299999999996</v>
      </c>
      <c r="AD45" s="3">
        <v>7.6706799999999999</v>
      </c>
      <c r="AE45" s="3">
        <v>51.524299999999997</v>
      </c>
      <c r="AF45" s="3">
        <v>57.241599999999998</v>
      </c>
      <c r="AG45" s="3">
        <v>10.8765</v>
      </c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</row>
    <row r="46" spans="1:74" ht="13.5" customHeight="1" x14ac:dyDescent="0.2">
      <c r="A46" s="3" t="s">
        <v>247</v>
      </c>
      <c r="B46" s="3">
        <v>2.0783999999999998</v>
      </c>
      <c r="C46" s="3">
        <v>0.27249899999999999</v>
      </c>
      <c r="D46" s="3">
        <f t="shared" si="6"/>
        <v>2724.99</v>
      </c>
      <c r="E46" s="3">
        <v>0.10467</v>
      </c>
      <c r="F46" s="3">
        <f t="shared" si="7"/>
        <v>257.87</v>
      </c>
      <c r="G46" s="3"/>
      <c r="H46" s="3">
        <f t="shared" si="8"/>
        <v>1046.7</v>
      </c>
      <c r="I46" s="3">
        <v>99.328999999999994</v>
      </c>
      <c r="J46" s="3">
        <f t="shared" si="9"/>
        <v>96.56</v>
      </c>
      <c r="K46" s="3">
        <v>50.808700000000002</v>
      </c>
      <c r="L46" s="3">
        <v>0.63511300000000004</v>
      </c>
      <c r="M46" s="3">
        <v>16.121500000000001</v>
      </c>
      <c r="N46" s="3">
        <v>2.8075000000000001</v>
      </c>
      <c r="O46" s="3">
        <v>6.5379399999999999</v>
      </c>
      <c r="P46" s="3">
        <v>0.17857899999999999</v>
      </c>
      <c r="Q46" s="3">
        <v>10.515000000000001</v>
      </c>
      <c r="R46" s="3">
        <v>9.4658599999999993</v>
      </c>
      <c r="S46" s="3">
        <v>1.51868</v>
      </c>
      <c r="T46" s="3">
        <v>0.118742</v>
      </c>
      <c r="U46" s="3">
        <v>99.328999999999994</v>
      </c>
      <c r="V46" s="3">
        <v>0.50029500000000005</v>
      </c>
      <c r="W46" s="3">
        <v>2.5787000000000001E-2</v>
      </c>
      <c r="X46" s="3">
        <v>9.6559999999999997E-3</v>
      </c>
      <c r="Y46" s="3">
        <v>1.3102000000000001E-2</v>
      </c>
      <c r="Z46" s="3">
        <v>1.9508999999999999E-2</v>
      </c>
      <c r="AA46" s="3">
        <v>1.8702E-2</v>
      </c>
      <c r="AB46" s="3">
        <v>1.42269</v>
      </c>
      <c r="AC46" s="3">
        <v>4.0564999999999998</v>
      </c>
      <c r="AD46" s="3">
        <v>9.0644600000000004</v>
      </c>
      <c r="AE46" s="3">
        <v>51.4604</v>
      </c>
      <c r="AF46" s="3">
        <v>56.967599999999997</v>
      </c>
      <c r="AG46" s="3">
        <v>10.8765</v>
      </c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</row>
    <row r="47" spans="1:74" ht="13.5" customHeight="1" x14ac:dyDescent="0.2">
      <c r="A47" s="3" t="s">
        <v>248</v>
      </c>
      <c r="B47" s="3">
        <v>2.0247799999999998</v>
      </c>
      <c r="C47" s="3">
        <v>0.25788499999999998</v>
      </c>
      <c r="D47" s="3">
        <f t="shared" si="6"/>
        <v>2578.85</v>
      </c>
      <c r="E47" s="3">
        <v>0.134546</v>
      </c>
      <c r="F47" s="3">
        <f t="shared" si="7"/>
        <v>244.35999999999999</v>
      </c>
      <c r="G47" s="3"/>
      <c r="H47" s="3">
        <f t="shared" si="8"/>
        <v>1345.46</v>
      </c>
      <c r="I47" s="3">
        <v>99.127799999999993</v>
      </c>
      <c r="J47" s="3">
        <f t="shared" si="9"/>
        <v>124.28</v>
      </c>
      <c r="K47" s="3">
        <v>50.8294</v>
      </c>
      <c r="L47" s="3">
        <v>0.57564800000000005</v>
      </c>
      <c r="M47" s="3">
        <v>16.1707</v>
      </c>
      <c r="N47" s="3">
        <v>2.7350699999999999</v>
      </c>
      <c r="O47" s="3">
        <v>6.3847500000000004</v>
      </c>
      <c r="P47" s="3">
        <v>0.18773200000000001</v>
      </c>
      <c r="Q47" s="3">
        <v>10.4618</v>
      </c>
      <c r="R47" s="3">
        <v>9.5478799999999993</v>
      </c>
      <c r="S47" s="3">
        <v>1.4857</v>
      </c>
      <c r="T47" s="3">
        <v>0.15263399999999999</v>
      </c>
      <c r="U47" s="3">
        <v>99.127799999999993</v>
      </c>
      <c r="V47" s="3">
        <v>0.48802499999999999</v>
      </c>
      <c r="W47" s="3">
        <v>2.4435999999999999E-2</v>
      </c>
      <c r="X47" s="3">
        <v>1.2428E-2</v>
      </c>
      <c r="Y47" s="3">
        <v>1.3098E-2</v>
      </c>
      <c r="Z47" s="3">
        <v>1.9327E-2</v>
      </c>
      <c r="AA47" s="3">
        <v>1.8216E-2</v>
      </c>
      <c r="AB47" s="3">
        <v>1.4431799999999999</v>
      </c>
      <c r="AC47" s="3">
        <v>4.2227699999999997</v>
      </c>
      <c r="AD47" s="3">
        <v>7.0328400000000002</v>
      </c>
      <c r="AE47" s="3">
        <v>51.4619</v>
      </c>
      <c r="AF47" s="3">
        <v>56.774099999999997</v>
      </c>
      <c r="AG47" s="3">
        <v>10.8765</v>
      </c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</row>
    <row r="48" spans="1:74" ht="13.5" customHeight="1" x14ac:dyDescent="0.2">
      <c r="A48" s="3" t="s">
        <v>249</v>
      </c>
      <c r="B48" s="3">
        <v>1.9670099999999999</v>
      </c>
      <c r="C48" s="3">
        <v>0.27483000000000002</v>
      </c>
      <c r="D48" s="3">
        <f t="shared" si="6"/>
        <v>2748.3</v>
      </c>
      <c r="E48" s="3">
        <v>0.121196</v>
      </c>
      <c r="F48" s="3">
        <f t="shared" si="7"/>
        <v>257.84999999999997</v>
      </c>
      <c r="G48" s="3"/>
      <c r="H48" s="3">
        <f t="shared" si="8"/>
        <v>1211.96</v>
      </c>
      <c r="I48" s="3">
        <v>100.075</v>
      </c>
      <c r="J48" s="3">
        <f t="shared" si="9"/>
        <v>110.85</v>
      </c>
      <c r="K48" s="3">
        <v>51.455500000000001</v>
      </c>
      <c r="L48" s="3">
        <v>0.65465600000000002</v>
      </c>
      <c r="M48" s="3">
        <v>16.2593</v>
      </c>
      <c r="N48" s="3">
        <v>2.6570399999999998</v>
      </c>
      <c r="O48" s="3">
        <v>6.5037399999999996</v>
      </c>
      <c r="P48" s="3">
        <v>0.197186</v>
      </c>
      <c r="Q48" s="3">
        <v>10.5136</v>
      </c>
      <c r="R48" s="3">
        <v>9.5480800000000006</v>
      </c>
      <c r="S48" s="3">
        <v>1.5350699999999999</v>
      </c>
      <c r="T48" s="3">
        <v>0.137489</v>
      </c>
      <c r="U48" s="3">
        <v>100.075</v>
      </c>
      <c r="V48" s="3">
        <v>0.46943800000000002</v>
      </c>
      <c r="W48" s="3">
        <v>2.5784999999999999E-2</v>
      </c>
      <c r="X48" s="3">
        <v>1.1084999999999999E-2</v>
      </c>
      <c r="Y48" s="3">
        <v>1.3087E-2</v>
      </c>
      <c r="Z48" s="3">
        <v>1.9075000000000002E-2</v>
      </c>
      <c r="AA48" s="3">
        <v>1.8440999999999999E-2</v>
      </c>
      <c r="AB48" s="3">
        <v>1.46567</v>
      </c>
      <c r="AC48" s="3">
        <v>3.9646499999999998</v>
      </c>
      <c r="AD48" s="3">
        <v>7.8183800000000003</v>
      </c>
      <c r="AE48" s="3">
        <v>51.290500000000002</v>
      </c>
      <c r="AF48" s="3">
        <v>56.633800000000001</v>
      </c>
      <c r="AG48" s="3">
        <v>10.8765</v>
      </c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</row>
    <row r="49" spans="1:74" ht="13.5" customHeight="1" x14ac:dyDescent="0.2">
      <c r="A49" s="3" t="s">
        <v>250</v>
      </c>
      <c r="B49" s="3">
        <v>1.86896</v>
      </c>
      <c r="C49" s="3">
        <v>0.26178899999999999</v>
      </c>
      <c r="D49" s="3">
        <f t="shared" si="6"/>
        <v>2617.89</v>
      </c>
      <c r="E49" s="3">
        <v>0.121937</v>
      </c>
      <c r="F49" s="3">
        <f t="shared" si="7"/>
        <v>245.32000000000002</v>
      </c>
      <c r="G49" s="3"/>
      <c r="H49" s="3">
        <f t="shared" si="8"/>
        <v>1219.3700000000001</v>
      </c>
      <c r="I49" s="3">
        <v>100.081</v>
      </c>
      <c r="J49" s="3">
        <f t="shared" si="9"/>
        <v>111.39</v>
      </c>
      <c r="K49" s="3">
        <v>51.6083</v>
      </c>
      <c r="L49" s="3">
        <v>0.59230400000000005</v>
      </c>
      <c r="M49" s="3">
        <v>16.381599999999999</v>
      </c>
      <c r="N49" s="3">
        <v>2.5245899999999999</v>
      </c>
      <c r="O49" s="3">
        <v>6.3685</v>
      </c>
      <c r="P49" s="3">
        <v>0.177395</v>
      </c>
      <c r="Q49" s="3">
        <v>10.456200000000001</v>
      </c>
      <c r="R49" s="3">
        <v>9.7195800000000006</v>
      </c>
      <c r="S49" s="3">
        <v>1.4957100000000001</v>
      </c>
      <c r="T49" s="3">
        <v>0.13833000000000001</v>
      </c>
      <c r="U49" s="3">
        <v>100.081</v>
      </c>
      <c r="V49" s="3">
        <v>0.44549699999999998</v>
      </c>
      <c r="W49" s="3">
        <v>2.4532000000000002E-2</v>
      </c>
      <c r="X49" s="3">
        <v>1.1139E-2</v>
      </c>
      <c r="Y49" s="3">
        <v>1.308E-2</v>
      </c>
      <c r="Z49" s="3">
        <v>1.9448E-2</v>
      </c>
      <c r="AA49" s="3">
        <v>1.8297999999999998E-2</v>
      </c>
      <c r="AB49" s="3">
        <v>1.5082800000000001</v>
      </c>
      <c r="AC49" s="3">
        <v>4.1869500000000004</v>
      </c>
      <c r="AD49" s="3">
        <v>7.7243000000000004</v>
      </c>
      <c r="AE49" s="3">
        <v>51.079599999999999</v>
      </c>
      <c r="AF49" s="3">
        <v>56.4925</v>
      </c>
      <c r="AG49" s="3">
        <v>10.8765</v>
      </c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</row>
    <row r="50" spans="1:74" ht="13.5" customHeight="1" x14ac:dyDescent="0.2">
      <c r="A50" s="3" t="s">
        <v>251</v>
      </c>
      <c r="B50" s="3">
        <v>1.90459</v>
      </c>
      <c r="C50" s="3">
        <v>0.26228600000000002</v>
      </c>
      <c r="D50" s="3">
        <f t="shared" si="6"/>
        <v>2622.86</v>
      </c>
      <c r="E50" s="3">
        <v>0.131971</v>
      </c>
      <c r="F50" s="3">
        <f t="shared" si="7"/>
        <v>249.07999999999998</v>
      </c>
      <c r="G50" s="3"/>
      <c r="H50" s="3">
        <f t="shared" si="8"/>
        <v>1319.71</v>
      </c>
      <c r="I50" s="3">
        <v>98.883300000000006</v>
      </c>
      <c r="J50" s="3">
        <f t="shared" si="9"/>
        <v>122.17</v>
      </c>
      <c r="K50" s="3">
        <v>50.548000000000002</v>
      </c>
      <c r="L50" s="3">
        <v>0.57476499999999997</v>
      </c>
      <c r="M50" s="3">
        <v>16.209099999999999</v>
      </c>
      <c r="N50" s="3">
        <v>2.5727199999999999</v>
      </c>
      <c r="O50" s="3">
        <v>6.4039599999999997</v>
      </c>
      <c r="P50" s="3">
        <v>0.20136200000000001</v>
      </c>
      <c r="Q50" s="3">
        <v>10.478899999999999</v>
      </c>
      <c r="R50" s="3">
        <v>9.6298700000000004</v>
      </c>
      <c r="S50" s="3">
        <v>1.5159199999999999</v>
      </c>
      <c r="T50" s="3">
        <v>0.14971300000000001</v>
      </c>
      <c r="U50" s="3">
        <v>98.883300000000006</v>
      </c>
      <c r="V50" s="3">
        <v>0.46007399999999998</v>
      </c>
      <c r="W50" s="3">
        <v>2.4908E-2</v>
      </c>
      <c r="X50" s="3">
        <v>1.2217E-2</v>
      </c>
      <c r="Y50" s="3">
        <v>1.3093E-2</v>
      </c>
      <c r="Z50" s="3">
        <v>1.9400000000000001E-2</v>
      </c>
      <c r="AA50" s="3">
        <v>1.8425E-2</v>
      </c>
      <c r="AB50" s="3">
        <v>1.49272</v>
      </c>
      <c r="AC50" s="3">
        <v>4.1732699999999996</v>
      </c>
      <c r="AD50" s="3">
        <v>7.2256200000000002</v>
      </c>
      <c r="AE50" s="3">
        <v>51.026400000000002</v>
      </c>
      <c r="AF50" s="3">
        <v>56.615099999999998</v>
      </c>
      <c r="AG50" s="3">
        <v>10.882</v>
      </c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</row>
    <row r="51" spans="1:74" ht="13.5" customHeight="1" x14ac:dyDescent="0.15">
      <c r="D51" s="4">
        <f>AVERAGE(D21:D50)</f>
        <v>2625.4936666666667</v>
      </c>
      <c r="F51" s="4">
        <f>AVERAGE(F21:F50)</f>
        <v>248.40799999999996</v>
      </c>
      <c r="G51" s="4"/>
      <c r="H51" s="4">
        <f>AVERAGE(H21:H50)</f>
        <v>1287.5206666666666</v>
      </c>
      <c r="J51" s="4">
        <f>AVERAGE(J21:J50)</f>
        <v>118.75600000000001</v>
      </c>
      <c r="K51" s="4">
        <f>AVERAGE(K21:K50)</f>
        <v>50.732243333333351</v>
      </c>
      <c r="L51" s="4">
        <f t="shared" ref="L51:S51" si="10">AVERAGE(L21:L50)</f>
        <v>0.62069073333333324</v>
      </c>
      <c r="M51" s="4">
        <f t="shared" si="10"/>
        <v>16.205626666666667</v>
      </c>
      <c r="N51" s="4">
        <f t="shared" si="10"/>
        <v>2.5896413333333337</v>
      </c>
      <c r="O51" s="4">
        <f t="shared" si="10"/>
        <v>6.5577326666666655</v>
      </c>
      <c r="P51" s="4">
        <f t="shared" si="10"/>
        <v>0.18830443333333333</v>
      </c>
      <c r="Q51" s="4">
        <f t="shared" si="10"/>
        <v>10.478803333333333</v>
      </c>
      <c r="R51" s="4">
        <f t="shared" si="10"/>
        <v>9.7189826666666672</v>
      </c>
      <c r="S51" s="4">
        <f t="shared" si="10"/>
        <v>1.4840913333333332</v>
      </c>
      <c r="U51" s="4">
        <f>AVERAGE(U21:U50)</f>
        <v>99.320099999999982</v>
      </c>
      <c r="W51" s="2">
        <f>AVERAGE(W21:W50)</f>
        <v>2.48408E-2</v>
      </c>
      <c r="X51" s="2">
        <f>AVERAGE(X21:X50)</f>
        <v>1.1875600000000002E-2</v>
      </c>
    </row>
    <row r="52" spans="1:74" ht="13.5" customHeight="1" x14ac:dyDescent="0.15">
      <c r="D52" s="4">
        <f>STDEV(D21:D50)</f>
        <v>114.60874118084304</v>
      </c>
      <c r="E52" s="4">
        <f t="shared" ref="E52:J52" si="11">STDEV(E21:E50)</f>
        <v>9.1856609956190299E-3</v>
      </c>
      <c r="F52" s="4">
        <f t="shared" si="11"/>
        <v>10.584938681756816</v>
      </c>
      <c r="G52" s="4" t="e">
        <f t="shared" si="11"/>
        <v>#DIV/0!</v>
      </c>
      <c r="H52" s="4">
        <f t="shared" si="11"/>
        <v>91.856609956190269</v>
      </c>
      <c r="I52" s="4">
        <f t="shared" si="11"/>
        <v>0.37949806777937156</v>
      </c>
      <c r="J52" s="4">
        <f t="shared" si="11"/>
        <v>8.4635170809368816</v>
      </c>
      <c r="K52" s="4">
        <f>STDEV(K21:K50)</f>
        <v>0.30185220485315767</v>
      </c>
      <c r="L52" s="4">
        <f t="shared" ref="L52:S52" si="12">STDEV(L21:L50)</f>
        <v>2.890067813777019E-2</v>
      </c>
      <c r="M52" s="4">
        <f t="shared" si="12"/>
        <v>0.10981606230524682</v>
      </c>
      <c r="N52" s="4">
        <f t="shared" si="12"/>
        <v>0.16498916402732872</v>
      </c>
      <c r="O52" s="4">
        <f t="shared" si="12"/>
        <v>0.1045793937945558</v>
      </c>
      <c r="P52" s="4">
        <f t="shared" si="12"/>
        <v>9.7299062499765828E-3</v>
      </c>
      <c r="Q52" s="4">
        <f t="shared" si="12"/>
        <v>5.74977089998365E-2</v>
      </c>
      <c r="R52" s="4">
        <f t="shared" si="12"/>
        <v>0.14032848905664005</v>
      </c>
      <c r="S52" s="4">
        <f t="shared" si="12"/>
        <v>2.3378585800321382E-2</v>
      </c>
      <c r="U52" s="4">
        <f>STDEV(U21:U50)</f>
        <v>0.37949806777937156</v>
      </c>
    </row>
    <row r="53" spans="1:74" ht="13.5" customHeight="1" x14ac:dyDescent="0.15"/>
    <row r="54" spans="1:74" ht="13.5" customHeight="1" x14ac:dyDescent="0.15"/>
    <row r="55" spans="1:74" ht="13.5" customHeight="1" x14ac:dyDescent="0.15"/>
    <row r="56" spans="1:74" ht="13.5" customHeight="1" x14ac:dyDescent="0.15"/>
    <row r="57" spans="1:74" ht="13.5" customHeight="1" x14ac:dyDescent="0.15"/>
    <row r="58" spans="1:74" ht="13.5" customHeight="1" x14ac:dyDescent="0.15"/>
    <row r="59" spans="1:74" ht="13.5" customHeight="1" x14ac:dyDescent="0.15"/>
    <row r="60" spans="1:74" ht="13.5" customHeight="1" x14ac:dyDescent="0.15"/>
    <row r="61" spans="1:74" ht="13.5" customHeight="1" x14ac:dyDescent="0.15"/>
    <row r="62" spans="1:74" ht="13.5" customHeight="1" x14ac:dyDescent="0.15"/>
    <row r="63" spans="1:74" ht="13.5" customHeight="1" x14ac:dyDescent="0.15"/>
    <row r="64" spans="1:7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</sheetData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25976-632B-014E-8613-8E9B48061E2E}">
  <dimension ref="A1:AJ693"/>
  <sheetViews>
    <sheetView topLeftCell="W1" workbookViewId="0">
      <selection activeCell="A8" sqref="A8"/>
    </sheetView>
  </sheetViews>
  <sheetFormatPr baseColWidth="10" defaultColWidth="12.6640625" defaultRowHeight="15" customHeight="1" x14ac:dyDescent="0.15"/>
  <cols>
    <col min="1" max="1" width="31.6640625" style="2" customWidth="1"/>
    <col min="2" max="58" width="8.6640625" style="2" customWidth="1"/>
    <col min="59" max="16384" width="12.6640625" style="2"/>
  </cols>
  <sheetData>
    <row r="1" spans="1:36" customFormat="1" ht="15" customHeight="1" x14ac:dyDescent="0.2">
      <c r="A1" s="22" t="s">
        <v>697</v>
      </c>
      <c r="B1" s="22" t="s">
        <v>698</v>
      </c>
      <c r="C1" s="22" t="s">
        <v>699</v>
      </c>
      <c r="D1" s="22" t="s">
        <v>700</v>
      </c>
      <c r="E1" s="16" t="s">
        <v>47</v>
      </c>
      <c r="F1" s="22" t="s">
        <v>701</v>
      </c>
      <c r="G1" s="22" t="s">
        <v>54</v>
      </c>
      <c r="H1" s="22" t="s">
        <v>702</v>
      </c>
      <c r="I1" s="16" t="s">
        <v>44</v>
      </c>
      <c r="J1" s="22" t="s">
        <v>703</v>
      </c>
      <c r="K1" s="22" t="s">
        <v>53</v>
      </c>
      <c r="L1" s="16" t="s">
        <v>42</v>
      </c>
      <c r="M1" s="16" t="s">
        <v>704</v>
      </c>
      <c r="N1" s="22" t="s">
        <v>705</v>
      </c>
      <c r="O1" s="22" t="s">
        <v>706</v>
      </c>
      <c r="P1" s="22" t="s">
        <v>707</v>
      </c>
      <c r="Q1" s="22" t="s">
        <v>708</v>
      </c>
      <c r="R1" s="22" t="s">
        <v>709</v>
      </c>
      <c r="S1" s="22" t="s">
        <v>710</v>
      </c>
      <c r="T1" s="22" t="s">
        <v>706</v>
      </c>
      <c r="U1" s="22" t="s">
        <v>37</v>
      </c>
      <c r="V1" s="22" t="s">
        <v>36</v>
      </c>
      <c r="W1" s="22" t="s">
        <v>35</v>
      </c>
      <c r="X1" s="22" t="s">
        <v>711</v>
      </c>
      <c r="Y1" s="22" t="s">
        <v>712</v>
      </c>
      <c r="Z1" s="22" t="s">
        <v>713</v>
      </c>
      <c r="AA1" s="22" t="s">
        <v>714</v>
      </c>
      <c r="AB1" s="22" t="s">
        <v>715</v>
      </c>
      <c r="AC1" s="22" t="s">
        <v>716</v>
      </c>
      <c r="AD1" s="22" t="s">
        <v>717</v>
      </c>
      <c r="AE1" s="22" t="s">
        <v>718</v>
      </c>
      <c r="AF1" s="25" t="s">
        <v>695</v>
      </c>
      <c r="AG1" s="25" t="s">
        <v>696</v>
      </c>
      <c r="AH1" s="16" t="s">
        <v>252</v>
      </c>
      <c r="AJ1" t="s">
        <v>42</v>
      </c>
    </row>
    <row r="2" spans="1:36" customFormat="1" ht="15" customHeight="1" x14ac:dyDescent="0.2">
      <c r="A2" s="22" t="s">
        <v>719</v>
      </c>
      <c r="B2" s="23">
        <v>49.0379</v>
      </c>
      <c r="C2" s="23">
        <v>15.476599999999999</v>
      </c>
      <c r="D2" s="23">
        <v>0.86952200000000002</v>
      </c>
      <c r="E2" s="24">
        <f>D2*10000</f>
        <v>8695.2199999999993</v>
      </c>
      <c r="F2" s="23">
        <v>0.114259</v>
      </c>
      <c r="G2" s="23">
        <f>F2*10000</f>
        <v>1142.5899999999999</v>
      </c>
      <c r="H2" s="23">
        <v>0.204818</v>
      </c>
      <c r="I2" s="24">
        <f>H2*10000</f>
        <v>2048.1799999999998</v>
      </c>
      <c r="J2" s="23">
        <v>2.6235999999999999E-2</v>
      </c>
      <c r="K2" s="24">
        <f>J2*10000</f>
        <v>262.36</v>
      </c>
      <c r="L2" s="24">
        <f t="shared" ref="L2:M6" si="0">E2/I2</f>
        <v>4.245339765059712</v>
      </c>
      <c r="M2" s="24">
        <f t="shared" si="0"/>
        <v>4.3550465009910049</v>
      </c>
      <c r="N2" s="23">
        <v>34.983400000000003</v>
      </c>
      <c r="O2" s="23">
        <v>100.572</v>
      </c>
      <c r="P2" s="23">
        <v>66.240399999999994</v>
      </c>
      <c r="Q2" s="23">
        <v>33.11</v>
      </c>
      <c r="R2" s="23">
        <v>0.98943599999999998</v>
      </c>
      <c r="S2" s="23">
        <v>0.232353</v>
      </c>
      <c r="T2" s="23">
        <v>100.572</v>
      </c>
      <c r="U2" s="23">
        <v>2.4898E-2</v>
      </c>
      <c r="V2" s="23">
        <v>5.4349999999999997E-3</v>
      </c>
      <c r="W2" s="23">
        <v>9.0959999999999999E-3</v>
      </c>
      <c r="X2" s="23">
        <v>8.4969999999999993E-3</v>
      </c>
      <c r="Y2" s="23">
        <v>0.189299</v>
      </c>
      <c r="Z2" s="23">
        <v>7.3821999999999999E-2</v>
      </c>
      <c r="AA2" s="23">
        <v>0.67681500000000006</v>
      </c>
      <c r="AB2" s="23">
        <v>2.1377999999999999</v>
      </c>
      <c r="AC2" s="23">
        <v>50.255899999999997</v>
      </c>
      <c r="AD2" s="23">
        <v>56.799799999999998</v>
      </c>
      <c r="AE2" s="23">
        <v>10.75</v>
      </c>
      <c r="AF2" s="21">
        <v>2.3570209325307707</v>
      </c>
      <c r="AG2" s="21">
        <v>4.6312342664074491</v>
      </c>
      <c r="AH2" s="16">
        <f>AG2/AF2</f>
        <v>1.9648676863615375</v>
      </c>
      <c r="AJ2">
        <f>G2/K2</f>
        <v>4.355046500991004</v>
      </c>
    </row>
    <row r="3" spans="1:36" customFormat="1" ht="15" customHeight="1" x14ac:dyDescent="0.2">
      <c r="A3" s="22" t="s">
        <v>720</v>
      </c>
      <c r="B3" s="23">
        <v>48.445300000000003</v>
      </c>
      <c r="C3" s="23">
        <v>15.4382</v>
      </c>
      <c r="D3" s="23">
        <v>0.79759800000000003</v>
      </c>
      <c r="E3" s="24">
        <f>D3*10000</f>
        <v>7975.9800000000005</v>
      </c>
      <c r="F3" s="23">
        <v>0.10560700000000001</v>
      </c>
      <c r="G3" s="23">
        <f>F3*10000</f>
        <v>1056.0700000000002</v>
      </c>
      <c r="H3" s="23">
        <v>0.180481</v>
      </c>
      <c r="I3" s="24">
        <f>H3*10000</f>
        <v>1804.81</v>
      </c>
      <c r="J3" s="23">
        <v>2.3295E-2</v>
      </c>
      <c r="K3" s="24">
        <f>J3*10000</f>
        <v>232.95</v>
      </c>
      <c r="L3" s="24">
        <f t="shared" si="0"/>
        <v>4.419290673256465</v>
      </c>
      <c r="M3" s="24">
        <f t="shared" si="0"/>
        <v>4.5334621163339772</v>
      </c>
      <c r="N3" s="23">
        <v>34.718499999999999</v>
      </c>
      <c r="O3" s="23">
        <v>99.58</v>
      </c>
      <c r="P3" s="23">
        <v>65.439899999999994</v>
      </c>
      <c r="Q3" s="23">
        <v>33.027799999999999</v>
      </c>
      <c r="R3" s="23">
        <v>0.90759400000000001</v>
      </c>
      <c r="S3" s="23">
        <v>0.20474500000000001</v>
      </c>
      <c r="T3" s="23">
        <v>99.58</v>
      </c>
      <c r="U3" s="23">
        <v>2.3394000000000002E-2</v>
      </c>
      <c r="V3" s="23">
        <v>5.4039999999999999E-3</v>
      </c>
      <c r="W3" s="23">
        <v>9.1079999999999998E-3</v>
      </c>
      <c r="X3" s="23">
        <v>8.5220000000000001E-3</v>
      </c>
      <c r="Y3" s="23">
        <v>0.190355</v>
      </c>
      <c r="Z3" s="23">
        <v>7.3891999999999999E-2</v>
      </c>
      <c r="AA3" s="23">
        <v>0.72381099999999998</v>
      </c>
      <c r="AB3" s="23">
        <v>2.4075099999999998</v>
      </c>
      <c r="AC3" s="23">
        <v>50.209600000000002</v>
      </c>
      <c r="AD3" s="23">
        <v>56.782200000000003</v>
      </c>
      <c r="AE3" s="23">
        <v>10.7455</v>
      </c>
      <c r="AF3" s="21">
        <v>2.0928038810529155</v>
      </c>
      <c r="AG3" s="21">
        <v>4.2805447025835299</v>
      </c>
      <c r="AH3" s="16">
        <f>AG3/AF3</f>
        <v>2.0453635151087042</v>
      </c>
      <c r="AJ3">
        <f>G3/K3</f>
        <v>4.5334621163339781</v>
      </c>
    </row>
    <row r="4" spans="1:36" customFormat="1" ht="15" customHeight="1" x14ac:dyDescent="0.2">
      <c r="A4" s="22" t="s">
        <v>721</v>
      </c>
      <c r="B4" s="23">
        <v>48.710500000000003</v>
      </c>
      <c r="C4" s="23">
        <v>15.244300000000001</v>
      </c>
      <c r="D4" s="23">
        <v>0.342414</v>
      </c>
      <c r="E4" s="24">
        <f>D4*10000</f>
        <v>3424.14</v>
      </c>
      <c r="F4" s="23">
        <v>4.5607000000000002E-2</v>
      </c>
      <c r="G4" s="23">
        <f>F4*10000</f>
        <v>456.07</v>
      </c>
      <c r="H4" s="23">
        <v>7.4130000000000001E-2</v>
      </c>
      <c r="I4" s="24">
        <f>H4*10000</f>
        <v>741.30000000000007</v>
      </c>
      <c r="J4" s="23">
        <v>9.6249999999999999E-3</v>
      </c>
      <c r="K4" s="24">
        <f>J4*10000</f>
        <v>96.25</v>
      </c>
      <c r="L4" s="24">
        <f t="shared" si="0"/>
        <v>4.6191015783083769</v>
      </c>
      <c r="M4" s="24">
        <f t="shared" si="0"/>
        <v>4.7383896103896106</v>
      </c>
      <c r="N4" s="23">
        <v>34.513500000000001</v>
      </c>
      <c r="O4" s="23">
        <v>98.884799999999998</v>
      </c>
      <c r="P4" s="23">
        <v>65.798199999999994</v>
      </c>
      <c r="Q4" s="23">
        <v>32.613</v>
      </c>
      <c r="R4" s="23">
        <v>0.38963599999999998</v>
      </c>
      <c r="S4" s="23">
        <v>8.4095000000000003E-2</v>
      </c>
      <c r="T4" s="23">
        <v>98.884799999999998</v>
      </c>
      <c r="U4" s="23">
        <v>2.3408000000000002E-2</v>
      </c>
      <c r="V4" s="23">
        <v>5.3160000000000004E-3</v>
      </c>
      <c r="W4" s="23">
        <v>9.0910000000000001E-3</v>
      </c>
      <c r="X4" s="23">
        <v>8.5439999999999995E-3</v>
      </c>
      <c r="Y4" s="23">
        <v>0.18976799999999999</v>
      </c>
      <c r="Z4" s="23">
        <v>7.4286000000000005E-2</v>
      </c>
      <c r="AA4" s="23">
        <v>1.45164</v>
      </c>
      <c r="AB4" s="23">
        <v>5.60907</v>
      </c>
      <c r="AC4" s="23">
        <v>50.243699999999997</v>
      </c>
      <c r="AD4" s="23">
        <v>56.798499999999997</v>
      </c>
      <c r="AE4" s="23">
        <v>10.75</v>
      </c>
      <c r="AF4" s="21">
        <v>0.8647021830922651</v>
      </c>
      <c r="AG4" s="21">
        <v>1.8485782405591205</v>
      </c>
      <c r="AH4" s="16">
        <f>AG4/AF4</f>
        <v>2.1378207164325782</v>
      </c>
      <c r="AJ4">
        <f>G4/K4</f>
        <v>4.7383896103896106</v>
      </c>
    </row>
    <row r="5" spans="1:36" customFormat="1" ht="15" customHeight="1" x14ac:dyDescent="0.2">
      <c r="A5" s="22" t="s">
        <v>722</v>
      </c>
      <c r="B5" s="23">
        <v>49.080599999999997</v>
      </c>
      <c r="C5" s="23">
        <v>15.497299999999999</v>
      </c>
      <c r="D5" s="23">
        <v>0.36035800000000001</v>
      </c>
      <c r="E5" s="24">
        <f>D5*10000</f>
        <v>3603.58</v>
      </c>
      <c r="F5" s="23">
        <v>4.7417000000000001E-2</v>
      </c>
      <c r="G5" s="23">
        <f>F5*10000</f>
        <v>474.17</v>
      </c>
      <c r="H5" s="23">
        <v>8.7137000000000006E-2</v>
      </c>
      <c r="I5" s="24">
        <f>H5*10000</f>
        <v>871.37</v>
      </c>
      <c r="J5" s="23">
        <v>1.1176999999999999E-2</v>
      </c>
      <c r="K5" s="24">
        <f>J5*10000</f>
        <v>111.77</v>
      </c>
      <c r="L5" s="24">
        <f t="shared" si="0"/>
        <v>4.1355336998060528</v>
      </c>
      <c r="M5" s="24">
        <f t="shared" si="0"/>
        <v>4.2423727297128035</v>
      </c>
      <c r="N5" s="23">
        <v>34.9358</v>
      </c>
      <c r="O5" s="23">
        <v>99.961200000000005</v>
      </c>
      <c r="P5" s="23">
        <v>66.298100000000005</v>
      </c>
      <c r="Q5" s="23">
        <v>33.154200000000003</v>
      </c>
      <c r="R5" s="23">
        <v>0.410055</v>
      </c>
      <c r="S5" s="23">
        <v>9.8850999999999994E-2</v>
      </c>
      <c r="T5" s="23">
        <v>99.961200000000005</v>
      </c>
      <c r="U5" s="23">
        <v>2.4494999999999999E-2</v>
      </c>
      <c r="V5" s="23">
        <v>5.424E-3</v>
      </c>
      <c r="W5" s="23">
        <v>9.0840000000000001E-3</v>
      </c>
      <c r="X5" s="23">
        <v>8.4939999999999998E-3</v>
      </c>
      <c r="Y5" s="23">
        <v>0.189225</v>
      </c>
      <c r="Z5" s="23">
        <v>7.3726E-2</v>
      </c>
      <c r="AA5" s="23">
        <v>1.38798</v>
      </c>
      <c r="AB5" s="23">
        <v>4.77386</v>
      </c>
      <c r="AC5" s="23">
        <v>50.248699999999999</v>
      </c>
      <c r="AD5" s="23">
        <v>56.781700000000001</v>
      </c>
      <c r="AE5" s="23">
        <v>10.75</v>
      </c>
      <c r="AF5" s="21">
        <v>1.0041326026412722</v>
      </c>
      <c r="AG5" s="21">
        <v>1.9219425621635235</v>
      </c>
      <c r="AH5" s="16">
        <f>AG5/AF5</f>
        <v>1.9140326258783376</v>
      </c>
      <c r="AJ5">
        <f>G5/K5</f>
        <v>4.2423727297128035</v>
      </c>
    </row>
    <row r="6" spans="1:36" customFormat="1" ht="15" customHeight="1" x14ac:dyDescent="0.2">
      <c r="A6" s="22" t="s">
        <v>723</v>
      </c>
      <c r="B6" s="23">
        <v>48.227800000000002</v>
      </c>
      <c r="C6" s="23">
        <v>15.100199999999999</v>
      </c>
      <c r="D6" s="23">
        <v>0.53503299999999998</v>
      </c>
      <c r="E6" s="24">
        <f>D6*10000</f>
        <v>5350.33</v>
      </c>
      <c r="F6" s="23">
        <v>7.1888999999999995E-2</v>
      </c>
      <c r="G6" s="23">
        <f>F6*10000</f>
        <v>718.89</v>
      </c>
      <c r="H6" s="23">
        <v>0.121201</v>
      </c>
      <c r="I6" s="24">
        <f>H6*10000</f>
        <v>1212.01</v>
      </c>
      <c r="J6" s="23">
        <v>1.5875E-2</v>
      </c>
      <c r="K6" s="24">
        <f>J6*10000</f>
        <v>158.75</v>
      </c>
      <c r="L6" s="24">
        <f t="shared" si="0"/>
        <v>4.414427273702362</v>
      </c>
      <c r="M6" s="24">
        <f t="shared" si="0"/>
        <v>4.528440944881889</v>
      </c>
      <c r="N6" s="23">
        <v>34.212899999999998</v>
      </c>
      <c r="O6" s="23">
        <v>98.197100000000006</v>
      </c>
      <c r="P6" s="23">
        <v>65.146100000000004</v>
      </c>
      <c r="Q6" s="23">
        <v>32.304699999999997</v>
      </c>
      <c r="R6" s="23">
        <v>0.60881799999999997</v>
      </c>
      <c r="S6" s="23">
        <v>0.13749500000000001</v>
      </c>
      <c r="T6" s="23">
        <v>98.197100000000006</v>
      </c>
      <c r="U6" s="23">
        <v>2.3519000000000002E-2</v>
      </c>
      <c r="V6" s="23">
        <v>5.2449999999999997E-3</v>
      </c>
      <c r="W6" s="23">
        <v>9.1610000000000007E-3</v>
      </c>
      <c r="X6" s="23">
        <v>8.5819999999999994E-3</v>
      </c>
      <c r="Y6" s="23">
        <v>0.19062999999999999</v>
      </c>
      <c r="Z6" s="23">
        <v>7.4589000000000003E-2</v>
      </c>
      <c r="AA6" s="23">
        <v>0.99964600000000003</v>
      </c>
      <c r="AB6" s="23">
        <v>3.51728</v>
      </c>
      <c r="AC6" s="23">
        <v>50.207799999999999</v>
      </c>
      <c r="AD6" s="23">
        <v>56.785400000000003</v>
      </c>
      <c r="AE6" s="23">
        <v>10.7455</v>
      </c>
      <c r="AF6" s="21">
        <v>1.4261971071781514</v>
      </c>
      <c r="AG6" s="21">
        <v>2.9138606164745458</v>
      </c>
      <c r="AH6" s="16">
        <f>AG6/AF6</f>
        <v>2.0430981116206715</v>
      </c>
      <c r="AJ6">
        <f>G6/K6</f>
        <v>4.5284409448818899</v>
      </c>
    </row>
    <row r="7" spans="1:36" ht="13.5" customHeight="1" x14ac:dyDescent="0.2">
      <c r="A7" s="3" t="s">
        <v>72</v>
      </c>
      <c r="B7" s="3" t="s">
        <v>50</v>
      </c>
      <c r="C7" s="3" t="s">
        <v>48</v>
      </c>
      <c r="D7" s="10" t="s">
        <v>47</v>
      </c>
      <c r="E7" s="3" t="s">
        <v>45</v>
      </c>
      <c r="F7" s="10" t="s">
        <v>44</v>
      </c>
      <c r="G7" s="3" t="s">
        <v>38</v>
      </c>
      <c r="H7" s="5" t="s">
        <v>54</v>
      </c>
      <c r="I7" s="3" t="s">
        <v>12</v>
      </c>
      <c r="J7" s="3" t="s">
        <v>11</v>
      </c>
      <c r="K7" s="3" t="s">
        <v>10</v>
      </c>
      <c r="L7" s="5" t="s">
        <v>53</v>
      </c>
      <c r="M7" s="3" t="s">
        <v>9</v>
      </c>
      <c r="N7" s="3" t="s">
        <v>8</v>
      </c>
      <c r="O7" s="3" t="s">
        <v>7</v>
      </c>
      <c r="P7" s="3" t="s">
        <v>6</v>
      </c>
      <c r="Q7" s="3" t="s">
        <v>5</v>
      </c>
      <c r="R7" s="3" t="s">
        <v>4</v>
      </c>
      <c r="S7" s="3" t="s">
        <v>3</v>
      </c>
      <c r="T7" s="3" t="s">
        <v>40</v>
      </c>
      <c r="U7" s="3" t="s">
        <v>39</v>
      </c>
      <c r="V7" s="3" t="s">
        <v>38</v>
      </c>
      <c r="W7" s="3" t="s">
        <v>71</v>
      </c>
      <c r="X7" s="3" t="s">
        <v>70</v>
      </c>
      <c r="Y7" s="3" t="s">
        <v>69</v>
      </c>
      <c r="Z7" s="3" t="s">
        <v>37</v>
      </c>
      <c r="AA7" s="3" t="s">
        <v>35</v>
      </c>
      <c r="AB7" s="3" t="s">
        <v>34</v>
      </c>
      <c r="AC7" s="3" t="s">
        <v>33</v>
      </c>
      <c r="AD7" s="10" t="s">
        <v>31</v>
      </c>
      <c r="AE7" s="10" t="s">
        <v>30</v>
      </c>
      <c r="AF7" s="3" t="s">
        <v>29</v>
      </c>
      <c r="AG7" s="3" t="s">
        <v>28</v>
      </c>
      <c r="AH7" s="3" t="s">
        <v>27</v>
      </c>
    </row>
    <row r="8" spans="1:36" ht="13.5" customHeight="1" x14ac:dyDescent="0.2">
      <c r="A8" s="3" t="s">
        <v>270</v>
      </c>
      <c r="B8" s="3">
        <v>2.0486399999999998</v>
      </c>
      <c r="C8" s="3">
        <v>0.24234700000000001</v>
      </c>
      <c r="D8" s="3">
        <f t="shared" ref="D8:D30" si="1">C8*10000</f>
        <v>2423.4700000000003</v>
      </c>
      <c r="E8" s="3">
        <v>0.109677</v>
      </c>
      <c r="F8" s="3">
        <f t="shared" ref="F8:F30" si="2">E8*10000</f>
        <v>1096.77</v>
      </c>
      <c r="G8" s="3">
        <v>99.805400000000006</v>
      </c>
      <c r="H8" s="3">
        <f t="shared" ref="H8:H30" si="3">X8*10000</f>
        <v>230.29999999999998</v>
      </c>
      <c r="I8" s="3">
        <v>49.699199999999998</v>
      </c>
      <c r="J8" s="3">
        <v>0.64301600000000003</v>
      </c>
      <c r="K8" s="3">
        <v>15.587199999999999</v>
      </c>
      <c r="L8" s="3">
        <f t="shared" ref="L8:L30" si="4">Y8*10000</f>
        <v>101.60000000000001</v>
      </c>
      <c r="M8" s="3">
        <v>2.7673100000000002</v>
      </c>
      <c r="N8" s="3">
        <v>8.6326400000000003</v>
      </c>
      <c r="O8" s="3">
        <v>0.192745</v>
      </c>
      <c r="P8" s="3">
        <v>10.321099999999999</v>
      </c>
      <c r="Q8" s="3">
        <v>9.3475800000000007</v>
      </c>
      <c r="R8" s="3">
        <v>1.9050800000000001</v>
      </c>
      <c r="S8" s="3">
        <v>0.30934499999999998</v>
      </c>
      <c r="T8" s="3">
        <v>0.27576899999999999</v>
      </c>
      <c r="U8" s="3">
        <v>0.124422</v>
      </c>
      <c r="V8" s="3">
        <v>99.805400000000006</v>
      </c>
      <c r="W8" s="3">
        <v>0.49520999999999998</v>
      </c>
      <c r="X8" s="3">
        <v>2.3029999999999998E-2</v>
      </c>
      <c r="Y8" s="3">
        <v>1.0160000000000001E-2</v>
      </c>
      <c r="Z8" s="3">
        <v>1.8602E-2</v>
      </c>
      <c r="AA8" s="3">
        <v>2.0646000000000001E-2</v>
      </c>
      <c r="AB8" s="3">
        <v>2.0278999999999998E-2</v>
      </c>
      <c r="AC8" s="3">
        <v>1.94845</v>
      </c>
      <c r="AD8" s="3">
        <v>4.7258399999999998</v>
      </c>
      <c r="AE8" s="3">
        <v>9.3827300000000005</v>
      </c>
      <c r="AF8" s="3">
        <v>68.3887</v>
      </c>
      <c r="AG8" s="3">
        <v>74.457899999999995</v>
      </c>
      <c r="AH8" s="3">
        <v>10.861499999999999</v>
      </c>
    </row>
    <row r="9" spans="1:36" ht="13.5" customHeight="1" x14ac:dyDescent="0.2">
      <c r="A9" s="3" t="s">
        <v>269</v>
      </c>
      <c r="B9" s="3">
        <v>1.9379500000000001</v>
      </c>
      <c r="C9" s="3">
        <v>0.26054300000000002</v>
      </c>
      <c r="D9" s="3">
        <f t="shared" si="1"/>
        <v>2605.4300000000003</v>
      </c>
      <c r="E9" s="3">
        <v>0.11386599999999999</v>
      </c>
      <c r="F9" s="3">
        <f t="shared" si="2"/>
        <v>1138.6599999999999</v>
      </c>
      <c r="G9" s="3">
        <v>99.691699999999997</v>
      </c>
      <c r="H9" s="3">
        <f t="shared" si="3"/>
        <v>247.70000000000002</v>
      </c>
      <c r="I9" s="3">
        <v>49.753900000000002</v>
      </c>
      <c r="J9" s="3">
        <v>0.61751299999999998</v>
      </c>
      <c r="K9" s="3">
        <v>15.6427</v>
      </c>
      <c r="L9" s="3">
        <f t="shared" si="4"/>
        <v>105.53</v>
      </c>
      <c r="M9" s="3">
        <v>2.6177800000000002</v>
      </c>
      <c r="N9" s="3">
        <v>8.67666</v>
      </c>
      <c r="O9" s="3">
        <v>0.162796</v>
      </c>
      <c r="P9" s="3">
        <v>10.31</v>
      </c>
      <c r="Q9" s="3">
        <v>9.2814700000000006</v>
      </c>
      <c r="R9" s="3">
        <v>1.8876900000000001</v>
      </c>
      <c r="S9" s="3">
        <v>0.315585</v>
      </c>
      <c r="T9" s="3">
        <v>0.29647400000000002</v>
      </c>
      <c r="U9" s="3">
        <v>0.12917300000000001</v>
      </c>
      <c r="V9" s="3">
        <v>99.691699999999997</v>
      </c>
      <c r="W9" s="3">
        <v>0.46866200000000002</v>
      </c>
      <c r="X9" s="3">
        <v>2.477E-2</v>
      </c>
      <c r="Y9" s="3">
        <v>1.0553E-2</v>
      </c>
      <c r="Z9" s="3">
        <v>1.8606999999999999E-2</v>
      </c>
      <c r="AA9" s="3">
        <v>2.0781000000000001E-2</v>
      </c>
      <c r="AB9" s="3">
        <v>2.0399E-2</v>
      </c>
      <c r="AC9" s="3">
        <v>2.0104700000000002</v>
      </c>
      <c r="AD9" s="3">
        <v>4.4620699999999998</v>
      </c>
      <c r="AE9" s="3">
        <v>9.1074300000000008</v>
      </c>
      <c r="AF9" s="3">
        <v>68.315100000000001</v>
      </c>
      <c r="AG9" s="3">
        <v>74.519000000000005</v>
      </c>
      <c r="AH9" s="3">
        <v>10.861499999999999</v>
      </c>
    </row>
    <row r="10" spans="1:36" ht="13.5" customHeight="1" x14ac:dyDescent="0.2">
      <c r="A10" s="3" t="s">
        <v>268</v>
      </c>
      <c r="B10" s="3">
        <v>2.0204</v>
      </c>
      <c r="C10" s="3">
        <v>0.25961400000000001</v>
      </c>
      <c r="D10" s="3">
        <f t="shared" si="1"/>
        <v>2596.1400000000003</v>
      </c>
      <c r="E10" s="3">
        <v>0.123462</v>
      </c>
      <c r="F10" s="3">
        <f t="shared" si="2"/>
        <v>1234.6200000000001</v>
      </c>
      <c r="G10" s="3">
        <v>99.848500000000001</v>
      </c>
      <c r="H10" s="3">
        <f t="shared" si="3"/>
        <v>246.60999999999999</v>
      </c>
      <c r="I10" s="3">
        <v>49.752299999999998</v>
      </c>
      <c r="J10" s="3">
        <v>0.57020199999999999</v>
      </c>
      <c r="K10" s="3">
        <v>15.601599999999999</v>
      </c>
      <c r="L10" s="3">
        <f t="shared" si="4"/>
        <v>114.32</v>
      </c>
      <c r="M10" s="3">
        <v>2.7291599999999998</v>
      </c>
      <c r="N10" s="3">
        <v>8.6977499999999992</v>
      </c>
      <c r="O10" s="3">
        <v>0.18648899999999999</v>
      </c>
      <c r="P10" s="3">
        <v>10.3391</v>
      </c>
      <c r="Q10" s="3">
        <v>9.3138699999999996</v>
      </c>
      <c r="R10" s="3">
        <v>1.91604</v>
      </c>
      <c r="S10" s="3">
        <v>0.30646299999999999</v>
      </c>
      <c r="T10" s="3">
        <v>0.29541699999999999</v>
      </c>
      <c r="U10" s="3">
        <v>0.14005999999999999</v>
      </c>
      <c r="V10" s="3">
        <v>99.848500000000001</v>
      </c>
      <c r="W10" s="3">
        <v>0.48818299999999998</v>
      </c>
      <c r="X10" s="3">
        <v>2.4660999999999999E-2</v>
      </c>
      <c r="Y10" s="3">
        <v>1.1431999999999999E-2</v>
      </c>
      <c r="Z10" s="3">
        <v>1.8622E-2</v>
      </c>
      <c r="AA10" s="3">
        <v>2.0521000000000001E-2</v>
      </c>
      <c r="AB10" s="3">
        <v>2.0476000000000001E-2</v>
      </c>
      <c r="AC10" s="3">
        <v>1.96519</v>
      </c>
      <c r="AD10" s="3">
        <v>4.43682</v>
      </c>
      <c r="AE10" s="3">
        <v>8.4767299999999999</v>
      </c>
      <c r="AF10" s="3">
        <v>68.290300000000002</v>
      </c>
      <c r="AG10" s="3">
        <v>74.609200000000001</v>
      </c>
      <c r="AH10" s="3">
        <v>10.861499999999999</v>
      </c>
    </row>
    <row r="11" spans="1:36" ht="13.5" customHeight="1" x14ac:dyDescent="0.2">
      <c r="A11" s="3" t="s">
        <v>267</v>
      </c>
      <c r="B11" s="3">
        <v>1.95688</v>
      </c>
      <c r="C11" s="3">
        <v>0.25212800000000002</v>
      </c>
      <c r="D11" s="3">
        <f t="shared" si="1"/>
        <v>2521.2800000000002</v>
      </c>
      <c r="E11" s="3">
        <v>0.122713</v>
      </c>
      <c r="F11" s="3">
        <f t="shared" si="2"/>
        <v>1227.1300000000001</v>
      </c>
      <c r="G11" s="3">
        <v>99.224199999999996</v>
      </c>
      <c r="H11" s="3">
        <f t="shared" si="3"/>
        <v>240.89</v>
      </c>
      <c r="I11" s="3">
        <v>49.435200000000002</v>
      </c>
      <c r="J11" s="3">
        <v>0.60539100000000001</v>
      </c>
      <c r="K11" s="3">
        <v>15.5688</v>
      </c>
      <c r="L11" s="3">
        <f t="shared" si="4"/>
        <v>114.29</v>
      </c>
      <c r="M11" s="3">
        <v>2.6433499999999999</v>
      </c>
      <c r="N11" s="3">
        <v>8.5918600000000005</v>
      </c>
      <c r="O11" s="3">
        <v>0.186143</v>
      </c>
      <c r="P11" s="3">
        <v>10.2447</v>
      </c>
      <c r="Q11" s="3">
        <v>9.28416</v>
      </c>
      <c r="R11" s="3">
        <v>1.92597</v>
      </c>
      <c r="S11" s="3">
        <v>0.31250800000000001</v>
      </c>
      <c r="T11" s="3">
        <v>0.28689799999999999</v>
      </c>
      <c r="U11" s="3">
        <v>0.139211</v>
      </c>
      <c r="V11" s="3">
        <v>99.224199999999996</v>
      </c>
      <c r="W11" s="3">
        <v>0.47559600000000002</v>
      </c>
      <c r="X11" s="3">
        <v>2.4088999999999999E-2</v>
      </c>
      <c r="Y11" s="3">
        <v>1.1429E-2</v>
      </c>
      <c r="Z11" s="3">
        <v>1.8624999999999999E-2</v>
      </c>
      <c r="AA11" s="3">
        <v>2.0861999999999999E-2</v>
      </c>
      <c r="AB11" s="3">
        <v>1.9977000000000002E-2</v>
      </c>
      <c r="AC11" s="3">
        <v>2.0014099999999999</v>
      </c>
      <c r="AD11" s="3">
        <v>4.60358</v>
      </c>
      <c r="AE11" s="3">
        <v>8.3486499999999992</v>
      </c>
      <c r="AF11" s="3">
        <v>68.255099999999999</v>
      </c>
      <c r="AG11" s="3">
        <v>74.703400000000002</v>
      </c>
      <c r="AH11" s="3">
        <v>10.865</v>
      </c>
    </row>
    <row r="12" spans="1:36" ht="13.5" customHeight="1" x14ac:dyDescent="0.2">
      <c r="A12" s="3" t="s">
        <v>266</v>
      </c>
      <c r="B12" s="3">
        <v>2.0780799999999999</v>
      </c>
      <c r="C12" s="3">
        <v>0.26499</v>
      </c>
      <c r="D12" s="3">
        <f t="shared" si="1"/>
        <v>2649.9</v>
      </c>
      <c r="E12" s="3">
        <v>0.14382900000000001</v>
      </c>
      <c r="F12" s="3">
        <f t="shared" si="2"/>
        <v>1438.2900000000002</v>
      </c>
      <c r="G12" s="3">
        <v>99.671800000000005</v>
      </c>
      <c r="H12" s="3">
        <f t="shared" si="3"/>
        <v>252.35</v>
      </c>
      <c r="I12" s="3">
        <v>49.659100000000002</v>
      </c>
      <c r="J12" s="3">
        <v>0.59864200000000001</v>
      </c>
      <c r="K12" s="3">
        <v>15.5085</v>
      </c>
      <c r="L12" s="3">
        <f t="shared" si="4"/>
        <v>133.51999999999998</v>
      </c>
      <c r="M12" s="3">
        <v>2.80707</v>
      </c>
      <c r="N12" s="3">
        <v>8.6132200000000001</v>
      </c>
      <c r="O12" s="3">
        <v>0.186497</v>
      </c>
      <c r="P12" s="3">
        <v>10.2531</v>
      </c>
      <c r="Q12" s="3">
        <v>9.3765800000000006</v>
      </c>
      <c r="R12" s="3">
        <v>1.8864700000000001</v>
      </c>
      <c r="S12" s="3">
        <v>0.31792399999999998</v>
      </c>
      <c r="T12" s="3">
        <v>0.30153400000000002</v>
      </c>
      <c r="U12" s="3">
        <v>0.163165</v>
      </c>
      <c r="V12" s="3">
        <v>99.671800000000005</v>
      </c>
      <c r="W12" s="3">
        <v>0.50338099999999997</v>
      </c>
      <c r="X12" s="3">
        <v>2.5235E-2</v>
      </c>
      <c r="Y12" s="3">
        <v>1.3351999999999999E-2</v>
      </c>
      <c r="Z12" s="3">
        <v>1.8512000000000001E-2</v>
      </c>
      <c r="AA12" s="3">
        <v>2.0426E-2</v>
      </c>
      <c r="AB12" s="3">
        <v>1.9712E-2</v>
      </c>
      <c r="AC12" s="3">
        <v>1.92225</v>
      </c>
      <c r="AD12" s="3">
        <v>4.3375599999999999</v>
      </c>
      <c r="AE12" s="3">
        <v>7.1300400000000002</v>
      </c>
      <c r="AF12" s="3">
        <v>68.122100000000003</v>
      </c>
      <c r="AG12" s="3">
        <v>74.780799999999999</v>
      </c>
      <c r="AH12" s="3">
        <v>10.865</v>
      </c>
    </row>
    <row r="13" spans="1:36" ht="13.5" customHeight="1" x14ac:dyDescent="0.2">
      <c r="A13" s="3" t="s">
        <v>265</v>
      </c>
      <c r="B13" s="3">
        <v>2.4094099999999998</v>
      </c>
      <c r="C13" s="3">
        <v>0.26194699999999999</v>
      </c>
      <c r="D13" s="3">
        <f t="shared" si="1"/>
        <v>2619.4699999999998</v>
      </c>
      <c r="E13" s="3">
        <v>0.108849</v>
      </c>
      <c r="F13" s="3">
        <f t="shared" si="2"/>
        <v>1088.49</v>
      </c>
      <c r="G13" s="3">
        <v>99.513000000000005</v>
      </c>
      <c r="H13" s="3">
        <f t="shared" si="3"/>
        <v>250.38000000000002</v>
      </c>
      <c r="I13" s="3">
        <v>49.309399999999997</v>
      </c>
      <c r="J13" s="3">
        <v>0.65295300000000001</v>
      </c>
      <c r="K13" s="3">
        <v>15.371600000000001</v>
      </c>
      <c r="L13" s="3">
        <f t="shared" si="4"/>
        <v>101.42</v>
      </c>
      <c r="M13" s="3">
        <v>3.2546300000000001</v>
      </c>
      <c r="N13" s="3">
        <v>8.5918700000000001</v>
      </c>
      <c r="O13" s="3">
        <v>0.195359</v>
      </c>
      <c r="P13" s="3">
        <v>10.2242</v>
      </c>
      <c r="Q13" s="3">
        <v>9.30654</v>
      </c>
      <c r="R13" s="3">
        <v>1.87649</v>
      </c>
      <c r="S13" s="3">
        <v>0.30842900000000001</v>
      </c>
      <c r="T13" s="3">
        <v>0.29807099999999997</v>
      </c>
      <c r="U13" s="3">
        <v>0.12348199999999999</v>
      </c>
      <c r="V13" s="3">
        <v>99.513000000000005</v>
      </c>
      <c r="W13" s="3">
        <v>0.58581300000000003</v>
      </c>
      <c r="X13" s="3">
        <v>2.5038000000000001E-2</v>
      </c>
      <c r="Y13" s="3">
        <v>1.0142E-2</v>
      </c>
      <c r="Z13" s="3">
        <v>1.8511E-2</v>
      </c>
      <c r="AA13" s="3">
        <v>2.0673E-2</v>
      </c>
      <c r="AB13" s="3">
        <v>2.0583000000000001E-2</v>
      </c>
      <c r="AC13" s="3">
        <v>1.7702100000000001</v>
      </c>
      <c r="AD13" s="3">
        <v>4.4175300000000002</v>
      </c>
      <c r="AE13" s="3">
        <v>9.5643999999999991</v>
      </c>
      <c r="AF13" s="3">
        <v>66.606399999999994</v>
      </c>
      <c r="AG13" s="3">
        <v>75.749499999999998</v>
      </c>
      <c r="AH13" s="3">
        <v>10.865</v>
      </c>
    </row>
    <row r="14" spans="1:36" ht="13.5" customHeight="1" x14ac:dyDescent="0.2">
      <c r="A14" s="3" t="s">
        <v>264</v>
      </c>
      <c r="B14" s="3">
        <v>2.3487900000000002</v>
      </c>
      <c r="C14" s="3">
        <v>0.26992899999999997</v>
      </c>
      <c r="D14" s="3">
        <f t="shared" si="1"/>
        <v>2699.29</v>
      </c>
      <c r="E14" s="3">
        <v>0.11679200000000001</v>
      </c>
      <c r="F14" s="3">
        <f t="shared" si="2"/>
        <v>1167.92</v>
      </c>
      <c r="G14" s="3">
        <v>99.629099999999994</v>
      </c>
      <c r="H14" s="3">
        <f t="shared" si="3"/>
        <v>257.67</v>
      </c>
      <c r="I14" s="3">
        <v>49.407499999999999</v>
      </c>
      <c r="J14" s="3">
        <v>0.609819</v>
      </c>
      <c r="K14" s="3">
        <v>15.3628</v>
      </c>
      <c r="L14" s="3">
        <f t="shared" si="4"/>
        <v>108.67999999999999</v>
      </c>
      <c r="M14" s="3">
        <v>3.1727400000000001</v>
      </c>
      <c r="N14" s="3">
        <v>8.6779899999999994</v>
      </c>
      <c r="O14" s="3">
        <v>0.195775</v>
      </c>
      <c r="P14" s="3">
        <v>10.2575</v>
      </c>
      <c r="Q14" s="3">
        <v>9.2964699999999993</v>
      </c>
      <c r="R14" s="3">
        <v>1.8950400000000001</v>
      </c>
      <c r="S14" s="3">
        <v>0.31379600000000002</v>
      </c>
      <c r="T14" s="3">
        <v>0.30715399999999998</v>
      </c>
      <c r="U14" s="3">
        <v>0.132493</v>
      </c>
      <c r="V14" s="3">
        <v>99.629099999999994</v>
      </c>
      <c r="W14" s="3">
        <v>0.57033699999999998</v>
      </c>
      <c r="X14" s="3">
        <v>2.5767000000000002E-2</v>
      </c>
      <c r="Y14" s="3">
        <v>1.0867999999999999E-2</v>
      </c>
      <c r="Z14" s="3">
        <v>1.8512000000000001E-2</v>
      </c>
      <c r="AA14" s="3">
        <v>2.0296999999999999E-2</v>
      </c>
      <c r="AB14" s="3">
        <v>2.0050999999999999E-2</v>
      </c>
      <c r="AC14" s="3">
        <v>1.79514</v>
      </c>
      <c r="AD14" s="3">
        <v>4.2507799999999998</v>
      </c>
      <c r="AE14" s="3">
        <v>8.7575099999999999</v>
      </c>
      <c r="AF14" s="3">
        <v>66.681100000000001</v>
      </c>
      <c r="AG14" s="3">
        <v>75.846999999999994</v>
      </c>
      <c r="AH14" s="3">
        <v>10.865</v>
      </c>
    </row>
    <row r="15" spans="1:36" ht="13.5" customHeight="1" x14ac:dyDescent="0.2">
      <c r="A15" s="3" t="s">
        <v>263</v>
      </c>
      <c r="B15" s="3">
        <v>2.3866299999999998</v>
      </c>
      <c r="C15" s="3">
        <v>0.26351400000000003</v>
      </c>
      <c r="D15" s="3">
        <f t="shared" si="1"/>
        <v>2635.1400000000003</v>
      </c>
      <c r="E15" s="3">
        <v>0.125248</v>
      </c>
      <c r="F15" s="3">
        <f t="shared" si="2"/>
        <v>1252.48</v>
      </c>
      <c r="G15" s="3">
        <v>99.464500000000001</v>
      </c>
      <c r="H15" s="3">
        <f t="shared" si="3"/>
        <v>251.83</v>
      </c>
      <c r="I15" s="3">
        <v>49.383800000000001</v>
      </c>
      <c r="J15" s="3">
        <v>0.61116000000000004</v>
      </c>
      <c r="K15" s="3">
        <v>15.377700000000001</v>
      </c>
      <c r="L15" s="3">
        <f t="shared" si="4"/>
        <v>116.67999999999999</v>
      </c>
      <c r="M15" s="3">
        <v>3.2238600000000002</v>
      </c>
      <c r="N15" s="3">
        <v>8.5258699999999994</v>
      </c>
      <c r="O15" s="3">
        <v>0.19048399999999999</v>
      </c>
      <c r="P15" s="3">
        <v>10.2614</v>
      </c>
      <c r="Q15" s="3">
        <v>9.2298100000000005</v>
      </c>
      <c r="R15" s="3">
        <v>1.91537</v>
      </c>
      <c r="S15" s="3">
        <v>0.30305500000000002</v>
      </c>
      <c r="T15" s="3">
        <v>0.29985499999999998</v>
      </c>
      <c r="U15" s="3">
        <v>0.14208599999999999</v>
      </c>
      <c r="V15" s="3">
        <v>99.464500000000001</v>
      </c>
      <c r="W15" s="3">
        <v>0.580175</v>
      </c>
      <c r="X15" s="3">
        <v>2.5183000000000001E-2</v>
      </c>
      <c r="Y15" s="3">
        <v>1.1668E-2</v>
      </c>
      <c r="Z15" s="3">
        <v>1.8519999999999998E-2</v>
      </c>
      <c r="AA15" s="3">
        <v>2.0461E-2</v>
      </c>
      <c r="AB15" s="3">
        <v>1.9979E-2</v>
      </c>
      <c r="AC15" s="3">
        <v>1.7804899999999999</v>
      </c>
      <c r="AD15" s="3">
        <v>4.3638700000000004</v>
      </c>
      <c r="AE15" s="3">
        <v>8.1849699999999999</v>
      </c>
      <c r="AF15" s="3">
        <v>66.822000000000003</v>
      </c>
      <c r="AG15" s="3">
        <v>75.899900000000002</v>
      </c>
      <c r="AH15" s="3">
        <v>10.869</v>
      </c>
    </row>
    <row r="16" spans="1:36" ht="13.5" customHeight="1" x14ac:dyDescent="0.2">
      <c r="A16" s="3" t="s">
        <v>262</v>
      </c>
      <c r="B16" s="3">
        <v>2.3024300000000002</v>
      </c>
      <c r="C16" s="3">
        <v>0.24365300000000001</v>
      </c>
      <c r="D16" s="3">
        <f t="shared" si="1"/>
        <v>2436.5300000000002</v>
      </c>
      <c r="E16" s="3">
        <v>0.124652</v>
      </c>
      <c r="F16" s="3">
        <f t="shared" si="2"/>
        <v>1246.52</v>
      </c>
      <c r="G16" s="3">
        <v>98.963700000000003</v>
      </c>
      <c r="H16" s="3">
        <f t="shared" si="3"/>
        <v>233.8</v>
      </c>
      <c r="I16" s="3">
        <v>49.253599999999999</v>
      </c>
      <c r="J16" s="3">
        <v>0.62588500000000002</v>
      </c>
      <c r="K16" s="3">
        <v>15.3171</v>
      </c>
      <c r="L16" s="3">
        <f t="shared" si="4"/>
        <v>116.60000000000001</v>
      </c>
      <c r="M16" s="3">
        <v>3.1101200000000002</v>
      </c>
      <c r="N16" s="3">
        <v>8.3588199999999997</v>
      </c>
      <c r="O16" s="3">
        <v>0.19584199999999999</v>
      </c>
      <c r="P16" s="3">
        <v>10.247</v>
      </c>
      <c r="Q16" s="3">
        <v>9.2646899999999999</v>
      </c>
      <c r="R16" s="3">
        <v>1.85867</v>
      </c>
      <c r="S16" s="3">
        <v>0.31326900000000002</v>
      </c>
      <c r="T16" s="3">
        <v>0.277254</v>
      </c>
      <c r="U16" s="3">
        <v>0.14141000000000001</v>
      </c>
      <c r="V16" s="3">
        <v>98.963700000000003</v>
      </c>
      <c r="W16" s="3">
        <v>0.56199299999999996</v>
      </c>
      <c r="X16" s="3">
        <v>2.3380000000000001E-2</v>
      </c>
      <c r="Y16" s="3">
        <v>1.166E-2</v>
      </c>
      <c r="Z16" s="3">
        <v>1.8498000000000001E-2</v>
      </c>
      <c r="AA16" s="3">
        <v>2.0601000000000001E-2</v>
      </c>
      <c r="AB16" s="3">
        <v>2.0065E-2</v>
      </c>
      <c r="AC16" s="3">
        <v>1.8149599999999999</v>
      </c>
      <c r="AD16" s="3">
        <v>4.68872</v>
      </c>
      <c r="AE16" s="3">
        <v>8.2504100000000005</v>
      </c>
      <c r="AF16" s="3">
        <v>66.747399999999999</v>
      </c>
      <c r="AG16" s="3">
        <v>76.019099999999995</v>
      </c>
      <c r="AH16" s="3">
        <v>10.869</v>
      </c>
    </row>
    <row r="17" spans="1:34" ht="13.5" customHeight="1" x14ac:dyDescent="0.2">
      <c r="A17" s="3" t="s">
        <v>261</v>
      </c>
      <c r="B17" s="3">
        <v>2.3223400000000001</v>
      </c>
      <c r="C17" s="3">
        <v>0.26817800000000003</v>
      </c>
      <c r="D17" s="3">
        <f t="shared" si="1"/>
        <v>2681.78</v>
      </c>
      <c r="E17" s="3">
        <v>0.121418</v>
      </c>
      <c r="F17" s="3">
        <f t="shared" si="2"/>
        <v>1214.18</v>
      </c>
      <c r="G17" s="3">
        <v>99.313000000000002</v>
      </c>
      <c r="H17" s="3">
        <f t="shared" si="3"/>
        <v>256.41000000000003</v>
      </c>
      <c r="I17" s="3">
        <v>49.421700000000001</v>
      </c>
      <c r="J17" s="3">
        <v>0.60577800000000004</v>
      </c>
      <c r="K17" s="3">
        <v>15.4048</v>
      </c>
      <c r="L17" s="3">
        <f t="shared" si="4"/>
        <v>113.17</v>
      </c>
      <c r="M17" s="3">
        <v>3.1370200000000001</v>
      </c>
      <c r="N17" s="3">
        <v>8.3708399999999994</v>
      </c>
      <c r="O17" s="3">
        <v>0.18978600000000001</v>
      </c>
      <c r="P17" s="3">
        <v>10.249000000000001</v>
      </c>
      <c r="Q17" s="3">
        <v>9.2131699999999999</v>
      </c>
      <c r="R17" s="3">
        <v>1.9516500000000001</v>
      </c>
      <c r="S17" s="3">
        <v>0.326322</v>
      </c>
      <c r="T17" s="3">
        <v>0.30516199999999999</v>
      </c>
      <c r="U17" s="3">
        <v>0.137741</v>
      </c>
      <c r="V17" s="3">
        <v>99.313000000000002</v>
      </c>
      <c r="W17" s="3">
        <v>0.56481499999999996</v>
      </c>
      <c r="X17" s="3">
        <v>2.5641000000000001E-2</v>
      </c>
      <c r="Y17" s="3">
        <v>1.1317000000000001E-2</v>
      </c>
      <c r="Z17" s="3">
        <v>1.8513000000000002E-2</v>
      </c>
      <c r="AA17" s="3">
        <v>2.0150999999999999E-2</v>
      </c>
      <c r="AB17" s="3">
        <v>1.9868E-2</v>
      </c>
      <c r="AC17" s="3">
        <v>1.8076000000000001</v>
      </c>
      <c r="AD17" s="3">
        <v>4.25373</v>
      </c>
      <c r="AE17" s="3">
        <v>8.3834700000000009</v>
      </c>
      <c r="AF17" s="3">
        <v>66.290300000000002</v>
      </c>
      <c r="AG17" s="3">
        <v>78.924700000000001</v>
      </c>
      <c r="AH17" s="3">
        <v>10.8895</v>
      </c>
    </row>
    <row r="18" spans="1:34" ht="13.5" customHeight="1" x14ac:dyDescent="0.2">
      <c r="A18" s="3" t="s">
        <v>260</v>
      </c>
      <c r="B18" s="3">
        <v>2.3425600000000002</v>
      </c>
      <c r="C18" s="3">
        <v>0.25927800000000001</v>
      </c>
      <c r="D18" s="3">
        <f t="shared" si="1"/>
        <v>2592.7800000000002</v>
      </c>
      <c r="E18" s="3">
        <v>0.117829</v>
      </c>
      <c r="F18" s="3">
        <f t="shared" si="2"/>
        <v>1178.29</v>
      </c>
      <c r="G18" s="3">
        <v>99.174700000000001</v>
      </c>
      <c r="H18" s="3">
        <f t="shared" si="3"/>
        <v>248.38</v>
      </c>
      <c r="I18" s="3">
        <v>49.221899999999998</v>
      </c>
      <c r="J18" s="3">
        <v>0.59425700000000004</v>
      </c>
      <c r="K18" s="3">
        <v>15.395899999999999</v>
      </c>
      <c r="L18" s="3">
        <f t="shared" si="4"/>
        <v>110.03999999999999</v>
      </c>
      <c r="M18" s="3">
        <v>3.1643400000000002</v>
      </c>
      <c r="N18" s="3">
        <v>8.4359000000000002</v>
      </c>
      <c r="O18" s="3">
        <v>0.18500800000000001</v>
      </c>
      <c r="P18" s="3">
        <v>10.236700000000001</v>
      </c>
      <c r="Q18" s="3">
        <v>9.2733799999999995</v>
      </c>
      <c r="R18" s="3">
        <v>1.92822</v>
      </c>
      <c r="S18" s="3">
        <v>0.31049399999999999</v>
      </c>
      <c r="T18" s="3">
        <v>0.29503499999999999</v>
      </c>
      <c r="U18" s="3">
        <v>0.13367000000000001</v>
      </c>
      <c r="V18" s="3">
        <v>99.174700000000001</v>
      </c>
      <c r="W18" s="3">
        <v>0.57084299999999999</v>
      </c>
      <c r="X18" s="3">
        <v>2.4837999999999999E-2</v>
      </c>
      <c r="Y18" s="3">
        <v>1.1004E-2</v>
      </c>
      <c r="Z18" s="3">
        <v>1.8509999999999999E-2</v>
      </c>
      <c r="AA18" s="3">
        <v>2.0775999999999999E-2</v>
      </c>
      <c r="AB18" s="3">
        <v>2.0213999999999999E-2</v>
      </c>
      <c r="AC18" s="3">
        <v>1.7985899999999999</v>
      </c>
      <c r="AD18" s="3">
        <v>4.4726499999999998</v>
      </c>
      <c r="AE18" s="3">
        <v>8.7468199999999996</v>
      </c>
      <c r="AF18" s="3">
        <v>66.087000000000003</v>
      </c>
      <c r="AG18" s="3">
        <v>78.875100000000003</v>
      </c>
      <c r="AH18" s="3">
        <v>10.8895</v>
      </c>
    </row>
    <row r="19" spans="1:34" ht="13.5" customHeight="1" x14ac:dyDescent="0.2">
      <c r="A19" s="3" t="s">
        <v>259</v>
      </c>
      <c r="B19" s="3">
        <v>2.3359399999999999</v>
      </c>
      <c r="C19" s="3">
        <v>0.25265799999999999</v>
      </c>
      <c r="D19" s="3">
        <f t="shared" si="1"/>
        <v>2526.58</v>
      </c>
      <c r="E19" s="3">
        <v>0.119795</v>
      </c>
      <c r="F19" s="3">
        <f t="shared" si="2"/>
        <v>1197.95</v>
      </c>
      <c r="G19" s="3">
        <v>98.858400000000003</v>
      </c>
      <c r="H19" s="3">
        <f t="shared" si="3"/>
        <v>242.78</v>
      </c>
      <c r="I19" s="3">
        <v>49.159599999999998</v>
      </c>
      <c r="J19" s="3">
        <v>0.61111300000000002</v>
      </c>
      <c r="K19" s="3">
        <v>15.3514</v>
      </c>
      <c r="L19" s="3">
        <f t="shared" si="4"/>
        <v>112.21</v>
      </c>
      <c r="M19" s="3">
        <v>3.1553900000000001</v>
      </c>
      <c r="N19" s="3">
        <v>8.41587</v>
      </c>
      <c r="O19" s="3">
        <v>0.170845</v>
      </c>
      <c r="P19" s="3">
        <v>10.186400000000001</v>
      </c>
      <c r="Q19" s="3">
        <v>9.2020099999999996</v>
      </c>
      <c r="R19" s="3">
        <v>1.87147</v>
      </c>
      <c r="S19" s="3">
        <v>0.31089499999999998</v>
      </c>
      <c r="T19" s="3">
        <v>0.28750199999999998</v>
      </c>
      <c r="U19" s="3">
        <v>0.13589999999999999</v>
      </c>
      <c r="V19" s="3">
        <v>98.858400000000003</v>
      </c>
      <c r="W19" s="3">
        <v>0.570963</v>
      </c>
      <c r="X19" s="3">
        <v>2.4278000000000001E-2</v>
      </c>
      <c r="Y19" s="3">
        <v>1.1221E-2</v>
      </c>
      <c r="Z19" s="3">
        <v>1.8511E-2</v>
      </c>
      <c r="AA19" s="3">
        <v>2.0532000000000002E-2</v>
      </c>
      <c r="AB19" s="3">
        <v>2.0021000000000001E-2</v>
      </c>
      <c r="AC19" s="3">
        <v>1.8016700000000001</v>
      </c>
      <c r="AD19" s="3">
        <v>4.5346399999999996</v>
      </c>
      <c r="AE19" s="3">
        <v>8.54392</v>
      </c>
      <c r="AF19" s="3">
        <v>65.986599999999996</v>
      </c>
      <c r="AG19" s="3">
        <v>78.875100000000003</v>
      </c>
      <c r="AH19" s="3">
        <v>10.8895</v>
      </c>
    </row>
    <row r="20" spans="1:34" ht="13.5" customHeight="1" x14ac:dyDescent="0.2">
      <c r="A20" s="3" t="s">
        <v>258</v>
      </c>
      <c r="B20" s="3">
        <v>2.3878699999999999</v>
      </c>
      <c r="C20" s="3">
        <v>0.26240999999999998</v>
      </c>
      <c r="D20" s="3">
        <f t="shared" si="1"/>
        <v>2624.1</v>
      </c>
      <c r="E20" s="3">
        <v>0.11371000000000001</v>
      </c>
      <c r="F20" s="3">
        <f t="shared" si="2"/>
        <v>1137.1000000000001</v>
      </c>
      <c r="G20" s="3">
        <v>99.453599999999994</v>
      </c>
      <c r="H20" s="3">
        <f t="shared" si="3"/>
        <v>250.82</v>
      </c>
      <c r="I20" s="3">
        <v>49.302199999999999</v>
      </c>
      <c r="J20" s="3">
        <v>0.65680899999999998</v>
      </c>
      <c r="K20" s="3">
        <v>15.369300000000001</v>
      </c>
      <c r="L20" s="3">
        <f t="shared" si="4"/>
        <v>105.95</v>
      </c>
      <c r="M20" s="3">
        <v>3.2255400000000001</v>
      </c>
      <c r="N20" s="3">
        <v>8.5011200000000002</v>
      </c>
      <c r="O20" s="3">
        <v>0.18603900000000001</v>
      </c>
      <c r="P20" s="3">
        <v>10.2582</v>
      </c>
      <c r="Q20" s="3">
        <v>9.2672299999999996</v>
      </c>
      <c r="R20" s="3">
        <v>1.9469000000000001</v>
      </c>
      <c r="S20" s="3">
        <v>0.31270999999999999</v>
      </c>
      <c r="T20" s="3">
        <v>0.298599</v>
      </c>
      <c r="U20" s="3">
        <v>0.128996</v>
      </c>
      <c r="V20" s="3">
        <v>99.453599999999994</v>
      </c>
      <c r="W20" s="3">
        <v>0.58056799999999997</v>
      </c>
      <c r="X20" s="3">
        <v>2.5082E-2</v>
      </c>
      <c r="Y20" s="3">
        <v>1.0595E-2</v>
      </c>
      <c r="Z20" s="3">
        <v>1.8513000000000002E-2</v>
      </c>
      <c r="AA20" s="3">
        <v>2.0648E-2</v>
      </c>
      <c r="AB20" s="3">
        <v>2.0376999999999999E-2</v>
      </c>
      <c r="AC20" s="3">
        <v>1.7797499999999999</v>
      </c>
      <c r="AD20" s="3">
        <v>4.4076300000000002</v>
      </c>
      <c r="AE20" s="3">
        <v>9.1033500000000007</v>
      </c>
      <c r="AF20" s="3">
        <v>65.785499999999999</v>
      </c>
      <c r="AG20" s="3">
        <v>78.705299999999994</v>
      </c>
      <c r="AH20" s="3">
        <v>10.885</v>
      </c>
    </row>
    <row r="21" spans="1:34" ht="13.5" customHeight="1" x14ac:dyDescent="0.2">
      <c r="A21" s="3" t="s">
        <v>257</v>
      </c>
      <c r="B21" s="3">
        <v>2.4811200000000002</v>
      </c>
      <c r="C21" s="3">
        <v>0.26428099999999999</v>
      </c>
      <c r="D21" s="3">
        <f t="shared" si="1"/>
        <v>2642.81</v>
      </c>
      <c r="E21" s="3">
        <v>0.121987</v>
      </c>
      <c r="F21" s="3">
        <f t="shared" si="2"/>
        <v>1219.8699999999999</v>
      </c>
      <c r="G21" s="3">
        <v>99.828199999999995</v>
      </c>
      <c r="H21" s="3">
        <f t="shared" si="3"/>
        <v>251.66</v>
      </c>
      <c r="I21" s="3">
        <v>49.6571</v>
      </c>
      <c r="J21" s="3">
        <v>0.63710500000000003</v>
      </c>
      <c r="K21" s="3">
        <v>15.3871</v>
      </c>
      <c r="L21" s="3">
        <f t="shared" si="4"/>
        <v>113.24000000000001</v>
      </c>
      <c r="M21" s="3">
        <v>3.3515000000000001</v>
      </c>
      <c r="N21" s="3">
        <v>8.4847699999999993</v>
      </c>
      <c r="O21" s="3">
        <v>0.17849799999999999</v>
      </c>
      <c r="P21" s="3">
        <v>10.273</v>
      </c>
      <c r="Q21" s="3">
        <v>9.1961099999999991</v>
      </c>
      <c r="R21" s="3">
        <v>1.9116500000000001</v>
      </c>
      <c r="S21" s="3">
        <v>0.312253</v>
      </c>
      <c r="T21" s="3">
        <v>0.300728</v>
      </c>
      <c r="U21" s="3">
        <v>0.13838600000000001</v>
      </c>
      <c r="V21" s="3">
        <v>99.828199999999995</v>
      </c>
      <c r="W21" s="3">
        <v>0.60099199999999997</v>
      </c>
      <c r="X21" s="3">
        <v>2.5166000000000001E-2</v>
      </c>
      <c r="Y21" s="3">
        <v>1.1324000000000001E-2</v>
      </c>
      <c r="Z21" s="3">
        <v>1.8519000000000001E-2</v>
      </c>
      <c r="AA21" s="3">
        <v>2.0524000000000001E-2</v>
      </c>
      <c r="AB21" s="3">
        <v>2.0168999999999999E-2</v>
      </c>
      <c r="AC21" s="3">
        <v>1.7430099999999999</v>
      </c>
      <c r="AD21" s="3">
        <v>4.3626300000000002</v>
      </c>
      <c r="AE21" s="3">
        <v>8.4547000000000008</v>
      </c>
      <c r="AF21" s="3">
        <v>65.629800000000003</v>
      </c>
      <c r="AG21" s="3">
        <v>78.496499999999997</v>
      </c>
      <c r="AH21" s="3">
        <v>10.8795</v>
      </c>
    </row>
    <row r="22" spans="1:34" ht="13.5" customHeight="1" x14ac:dyDescent="0.2">
      <c r="A22" s="3" t="s">
        <v>256</v>
      </c>
      <c r="B22" s="3">
        <v>2.3605100000000001</v>
      </c>
      <c r="C22" s="3">
        <v>0.25795299999999999</v>
      </c>
      <c r="D22" s="3">
        <f t="shared" si="1"/>
        <v>2579.5299999999997</v>
      </c>
      <c r="E22" s="3">
        <v>0.13120499999999999</v>
      </c>
      <c r="F22" s="3">
        <f t="shared" si="2"/>
        <v>1312.05</v>
      </c>
      <c r="G22" s="3">
        <v>99.038399999999996</v>
      </c>
      <c r="H22" s="3">
        <f t="shared" si="3"/>
        <v>247.62</v>
      </c>
      <c r="I22" s="3">
        <v>49.146099999999997</v>
      </c>
      <c r="J22" s="3">
        <v>0.61801099999999998</v>
      </c>
      <c r="K22" s="3">
        <v>15.269299999999999</v>
      </c>
      <c r="L22" s="3">
        <f t="shared" si="4"/>
        <v>122.78</v>
      </c>
      <c r="M22" s="3">
        <v>3.18858</v>
      </c>
      <c r="N22" s="3">
        <v>8.4997600000000002</v>
      </c>
      <c r="O22" s="3">
        <v>0.18532899999999999</v>
      </c>
      <c r="P22" s="3">
        <v>10.2094</v>
      </c>
      <c r="Q22" s="3">
        <v>9.2479800000000001</v>
      </c>
      <c r="R22" s="3">
        <v>1.92275</v>
      </c>
      <c r="S22" s="3">
        <v>0.308813</v>
      </c>
      <c r="T22" s="3">
        <v>0.29352699999999998</v>
      </c>
      <c r="U22" s="3">
        <v>0.148844</v>
      </c>
      <c r="V22" s="3">
        <v>99.038399999999996</v>
      </c>
      <c r="W22" s="3">
        <v>0.57638900000000004</v>
      </c>
      <c r="X22" s="3">
        <v>2.4761999999999999E-2</v>
      </c>
      <c r="Y22" s="3">
        <v>1.2278000000000001E-2</v>
      </c>
      <c r="Z22" s="3">
        <v>1.8519999999999998E-2</v>
      </c>
      <c r="AA22" s="3">
        <v>2.0650000000000002E-2</v>
      </c>
      <c r="AB22" s="3">
        <v>1.9913E-2</v>
      </c>
      <c r="AC22" s="3">
        <v>1.7914699999999999</v>
      </c>
      <c r="AD22" s="3">
        <v>4.4732399999999997</v>
      </c>
      <c r="AE22" s="3">
        <v>7.8209</v>
      </c>
      <c r="AF22" s="3">
        <v>65.352599999999995</v>
      </c>
      <c r="AG22" s="3">
        <v>78.382400000000004</v>
      </c>
      <c r="AH22" s="3">
        <v>10.8795</v>
      </c>
    </row>
    <row r="23" spans="1:34" ht="13.5" customHeight="1" x14ac:dyDescent="0.2">
      <c r="A23" s="3" t="s">
        <v>255</v>
      </c>
      <c r="B23" s="3">
        <v>2.3728799999999999</v>
      </c>
      <c r="C23" s="3">
        <v>0.26114900000000002</v>
      </c>
      <c r="D23" s="3">
        <f t="shared" si="1"/>
        <v>2611.4900000000002</v>
      </c>
      <c r="E23" s="3">
        <v>0.105557</v>
      </c>
      <c r="F23" s="3">
        <f t="shared" si="2"/>
        <v>1055.57</v>
      </c>
      <c r="G23" s="3">
        <v>99.389700000000005</v>
      </c>
      <c r="H23" s="3">
        <f t="shared" si="3"/>
        <v>249.58999999999997</v>
      </c>
      <c r="I23" s="3">
        <v>49.460900000000002</v>
      </c>
      <c r="J23" s="3">
        <v>0.53409700000000004</v>
      </c>
      <c r="K23" s="3">
        <v>15.3857</v>
      </c>
      <c r="L23" s="3">
        <f t="shared" si="4"/>
        <v>98.35</v>
      </c>
      <c r="M23" s="3">
        <v>3.2052900000000002</v>
      </c>
      <c r="N23" s="3">
        <v>8.4681899999999999</v>
      </c>
      <c r="O23" s="3">
        <v>0.17674100000000001</v>
      </c>
      <c r="P23" s="3">
        <v>10.261100000000001</v>
      </c>
      <c r="Q23" s="3">
        <v>9.2830100000000009</v>
      </c>
      <c r="R23" s="3">
        <v>1.90066</v>
      </c>
      <c r="S23" s="3">
        <v>0.29721500000000001</v>
      </c>
      <c r="T23" s="3">
        <v>0.29716399999999998</v>
      </c>
      <c r="U23" s="3">
        <v>0.11974799999999999</v>
      </c>
      <c r="V23" s="3">
        <v>99.389700000000005</v>
      </c>
      <c r="W23" s="3">
        <v>0.57688399999999995</v>
      </c>
      <c r="X23" s="3">
        <v>2.4958999999999999E-2</v>
      </c>
      <c r="Y23" s="3">
        <v>9.835E-3</v>
      </c>
      <c r="Z23" s="3">
        <v>1.8513000000000002E-2</v>
      </c>
      <c r="AA23" s="3">
        <v>2.0504000000000001E-2</v>
      </c>
      <c r="AB23" s="3">
        <v>2.0508999999999999E-2</v>
      </c>
      <c r="AC23" s="3">
        <v>1.7866200000000001</v>
      </c>
      <c r="AD23" s="3">
        <v>4.4043799999999997</v>
      </c>
      <c r="AE23" s="3">
        <v>9.8131400000000006</v>
      </c>
      <c r="AF23" s="3">
        <v>68.526700000000005</v>
      </c>
      <c r="AG23" s="3">
        <v>78.646299999999997</v>
      </c>
      <c r="AH23" s="3">
        <v>10.8985</v>
      </c>
    </row>
    <row r="24" spans="1:34" ht="13.5" customHeight="1" x14ac:dyDescent="0.2">
      <c r="A24" s="3" t="s">
        <v>254</v>
      </c>
      <c r="B24" s="3">
        <v>2.3172799999999998</v>
      </c>
      <c r="C24" s="3">
        <v>0.26855800000000002</v>
      </c>
      <c r="D24" s="3">
        <f t="shared" si="1"/>
        <v>2685.5800000000004</v>
      </c>
      <c r="E24" s="3">
        <v>0.13440299999999999</v>
      </c>
      <c r="F24" s="3">
        <f t="shared" si="2"/>
        <v>1344.03</v>
      </c>
      <c r="G24" s="3">
        <v>99.834400000000002</v>
      </c>
      <c r="H24" s="3">
        <f t="shared" si="3"/>
        <v>255.61</v>
      </c>
      <c r="I24" s="3">
        <v>49.550199999999997</v>
      </c>
      <c r="J24" s="3">
        <v>0.63787400000000005</v>
      </c>
      <c r="K24" s="3">
        <v>15.4846</v>
      </c>
      <c r="L24" s="3">
        <f t="shared" si="4"/>
        <v>124.7</v>
      </c>
      <c r="M24" s="3">
        <v>3.1301800000000002</v>
      </c>
      <c r="N24" s="3">
        <v>8.5373999999999999</v>
      </c>
      <c r="O24" s="3">
        <v>0.19173499999999999</v>
      </c>
      <c r="P24" s="3">
        <v>10.3414</v>
      </c>
      <c r="Q24" s="3">
        <v>9.3040000000000003</v>
      </c>
      <c r="R24" s="3">
        <v>1.8862300000000001</v>
      </c>
      <c r="S24" s="3">
        <v>0.31270199999999998</v>
      </c>
      <c r="T24" s="3">
        <v>0.30559399999999998</v>
      </c>
      <c r="U24" s="3">
        <v>0.152472</v>
      </c>
      <c r="V24" s="3">
        <v>99.834400000000002</v>
      </c>
      <c r="W24" s="3">
        <v>0.56103700000000001</v>
      </c>
      <c r="X24" s="3">
        <v>2.5561E-2</v>
      </c>
      <c r="Y24" s="3">
        <v>1.247E-2</v>
      </c>
      <c r="Z24" s="3">
        <v>1.8518E-2</v>
      </c>
      <c r="AA24" s="3">
        <v>2.0650999999999999E-2</v>
      </c>
      <c r="AB24" s="3">
        <v>1.975E-2</v>
      </c>
      <c r="AC24" s="3">
        <v>1.8099499999999999</v>
      </c>
      <c r="AD24" s="3">
        <v>4.3221100000000003</v>
      </c>
      <c r="AE24" s="3">
        <v>7.5978500000000002</v>
      </c>
      <c r="AF24" s="3">
        <v>68.646600000000007</v>
      </c>
      <c r="AG24" s="3">
        <v>78.637</v>
      </c>
      <c r="AH24" s="3">
        <v>10.8985</v>
      </c>
    </row>
    <row r="25" spans="1:34" ht="13.5" customHeight="1" x14ac:dyDescent="0.2">
      <c r="A25" s="3" t="s">
        <v>253</v>
      </c>
      <c r="B25" s="3">
        <v>1.9390000000000001</v>
      </c>
      <c r="C25" s="3">
        <v>0.23264000000000001</v>
      </c>
      <c r="D25" s="3">
        <f t="shared" si="1"/>
        <v>2326.4</v>
      </c>
      <c r="E25" s="3">
        <v>0.10153</v>
      </c>
      <c r="F25" s="3">
        <f t="shared" si="2"/>
        <v>1015.3</v>
      </c>
      <c r="G25" s="3">
        <v>98.534099999999995</v>
      </c>
      <c r="H25" s="3">
        <f t="shared" si="3"/>
        <v>223.57999999999998</v>
      </c>
      <c r="I25" s="3">
        <v>49.343699999999998</v>
      </c>
      <c r="J25" s="3">
        <v>0.59239299999999995</v>
      </c>
      <c r="K25" s="3">
        <v>15.4346</v>
      </c>
      <c r="L25" s="3">
        <f t="shared" si="4"/>
        <v>95.11999999999999</v>
      </c>
      <c r="M25" s="3">
        <v>2.6192000000000002</v>
      </c>
      <c r="N25" s="3">
        <v>8.4300599999999992</v>
      </c>
      <c r="O25" s="3">
        <v>0.18831899999999999</v>
      </c>
      <c r="P25" s="3">
        <v>10.1892</v>
      </c>
      <c r="Q25" s="3">
        <v>9.1710700000000003</v>
      </c>
      <c r="R25" s="3">
        <v>1.88449</v>
      </c>
      <c r="S25" s="3">
        <v>0.301232</v>
      </c>
      <c r="T25" s="3">
        <v>0.26472299999999999</v>
      </c>
      <c r="U25" s="3">
        <v>0.115179</v>
      </c>
      <c r="V25" s="3">
        <v>98.534099999999995</v>
      </c>
      <c r="W25" s="3">
        <v>0.47401900000000002</v>
      </c>
      <c r="X25" s="3">
        <v>2.2357999999999999E-2</v>
      </c>
      <c r="Y25" s="3">
        <v>9.5119999999999996E-3</v>
      </c>
      <c r="Z25" s="3">
        <v>1.8492000000000001E-2</v>
      </c>
      <c r="AA25" s="3">
        <v>2.0846E-2</v>
      </c>
      <c r="AB25" s="3">
        <v>2.0552999999999998E-2</v>
      </c>
      <c r="AC25" s="3">
        <v>1.9994099999999999</v>
      </c>
      <c r="AD25" s="3">
        <v>4.9238600000000003</v>
      </c>
      <c r="AE25" s="3">
        <v>10.1966</v>
      </c>
      <c r="AF25" s="3">
        <v>67.956000000000003</v>
      </c>
      <c r="AG25" s="3">
        <v>76.965500000000006</v>
      </c>
      <c r="AH25" s="3">
        <v>10.882</v>
      </c>
    </row>
    <row r="26" spans="1:34" ht="13.5" customHeight="1" x14ac:dyDescent="0.2">
      <c r="A26" s="3" t="s">
        <v>253</v>
      </c>
      <c r="B26" s="3">
        <v>1.9684600000000001</v>
      </c>
      <c r="C26" s="3">
        <v>0.24990299999999999</v>
      </c>
      <c r="D26" s="3">
        <f t="shared" si="1"/>
        <v>2499.0299999999997</v>
      </c>
      <c r="E26" s="3">
        <v>0.119978</v>
      </c>
      <c r="F26" s="3">
        <f t="shared" si="2"/>
        <v>1199.78</v>
      </c>
      <c r="G26" s="3">
        <v>99.490200000000002</v>
      </c>
      <c r="H26" s="3">
        <f t="shared" si="3"/>
        <v>237.98</v>
      </c>
      <c r="I26" s="3">
        <v>49.713799999999999</v>
      </c>
      <c r="J26" s="3">
        <v>0.60846699999999998</v>
      </c>
      <c r="K26" s="3">
        <v>15.602</v>
      </c>
      <c r="L26" s="3">
        <f t="shared" si="4"/>
        <v>111.38000000000001</v>
      </c>
      <c r="M26" s="3">
        <v>2.6589900000000002</v>
      </c>
      <c r="N26" s="3">
        <v>8.47424</v>
      </c>
      <c r="O26" s="3">
        <v>0.18601500000000001</v>
      </c>
      <c r="P26" s="3">
        <v>10.2605</v>
      </c>
      <c r="Q26" s="3">
        <v>9.3312000000000008</v>
      </c>
      <c r="R26" s="3">
        <v>1.9204000000000001</v>
      </c>
      <c r="S26" s="3">
        <v>0.31413000000000002</v>
      </c>
      <c r="T26" s="3">
        <v>0.28436600000000001</v>
      </c>
      <c r="U26" s="3">
        <v>0.13610700000000001</v>
      </c>
      <c r="V26" s="3">
        <v>99.490200000000002</v>
      </c>
      <c r="W26" s="3">
        <v>0.476831</v>
      </c>
      <c r="X26" s="3">
        <v>2.3798E-2</v>
      </c>
      <c r="Y26" s="3">
        <v>1.1138E-2</v>
      </c>
      <c r="Z26" s="3">
        <v>1.8495000000000001E-2</v>
      </c>
      <c r="AA26" s="3">
        <v>2.0693E-2</v>
      </c>
      <c r="AB26" s="3">
        <v>1.9993E-2</v>
      </c>
      <c r="AC26" s="3">
        <v>1.9821</v>
      </c>
      <c r="AD26" s="3">
        <v>4.6034499999999996</v>
      </c>
      <c r="AE26" s="3">
        <v>8.5219199999999997</v>
      </c>
      <c r="AF26" s="3">
        <v>67.904899999999998</v>
      </c>
      <c r="AG26" s="3">
        <v>76.996099999999998</v>
      </c>
      <c r="AH26" s="3">
        <v>10.882</v>
      </c>
    </row>
    <row r="27" spans="1:34" ht="13.5" customHeight="1" x14ac:dyDescent="0.2">
      <c r="A27" s="3" t="s">
        <v>253</v>
      </c>
      <c r="B27" s="3">
        <v>1.9827699999999999</v>
      </c>
      <c r="C27" s="3">
        <v>0.27629900000000002</v>
      </c>
      <c r="D27" s="3">
        <f t="shared" si="1"/>
        <v>2762.9900000000002</v>
      </c>
      <c r="E27" s="3">
        <v>0.123145</v>
      </c>
      <c r="F27" s="3">
        <f t="shared" si="2"/>
        <v>1231.45</v>
      </c>
      <c r="G27" s="3">
        <v>99.643199999999993</v>
      </c>
      <c r="H27" s="3">
        <f t="shared" si="3"/>
        <v>262.88</v>
      </c>
      <c r="I27" s="3">
        <v>49.734699999999997</v>
      </c>
      <c r="J27" s="3">
        <v>0.59037200000000001</v>
      </c>
      <c r="K27" s="3">
        <v>15.6</v>
      </c>
      <c r="L27" s="3">
        <f t="shared" si="4"/>
        <v>114.22</v>
      </c>
      <c r="M27" s="3">
        <v>2.6783199999999998</v>
      </c>
      <c r="N27" s="3">
        <v>8.5877999999999997</v>
      </c>
      <c r="O27" s="3">
        <v>0.182503</v>
      </c>
      <c r="P27" s="3">
        <v>10.295299999999999</v>
      </c>
      <c r="Q27" s="3">
        <v>9.3023900000000008</v>
      </c>
      <c r="R27" s="3">
        <v>1.9020600000000001</v>
      </c>
      <c r="S27" s="3">
        <v>0.31559199999999998</v>
      </c>
      <c r="T27" s="3">
        <v>0.31440400000000002</v>
      </c>
      <c r="U27" s="3">
        <v>0.13970099999999999</v>
      </c>
      <c r="V27" s="3">
        <v>99.643199999999993</v>
      </c>
      <c r="W27" s="3">
        <v>0.47986800000000002</v>
      </c>
      <c r="X27" s="3">
        <v>2.6287999999999999E-2</v>
      </c>
      <c r="Y27" s="3">
        <v>1.1422E-2</v>
      </c>
      <c r="Z27" s="3">
        <v>1.8502000000000001E-2</v>
      </c>
      <c r="AA27" s="3">
        <v>1.9941E-2</v>
      </c>
      <c r="AB27" s="3">
        <v>2.0184000000000001E-2</v>
      </c>
      <c r="AC27" s="3">
        <v>1.9739599999999999</v>
      </c>
      <c r="AD27" s="3">
        <v>4.1182100000000004</v>
      </c>
      <c r="AE27" s="3">
        <v>8.3863199999999996</v>
      </c>
      <c r="AF27" s="3">
        <v>67.853099999999998</v>
      </c>
      <c r="AG27" s="3">
        <v>77.026899999999998</v>
      </c>
      <c r="AH27" s="3">
        <v>10.882</v>
      </c>
    </row>
    <row r="28" spans="1:34" ht="13.5" customHeight="1" x14ac:dyDescent="0.2">
      <c r="A28" s="3" t="s">
        <v>253</v>
      </c>
      <c r="B28" s="3">
        <v>1.98963</v>
      </c>
      <c r="C28" s="3">
        <v>0.26717400000000002</v>
      </c>
      <c r="D28" s="3">
        <f t="shared" si="1"/>
        <v>2671.7400000000002</v>
      </c>
      <c r="E28" s="3">
        <v>0.102363</v>
      </c>
      <c r="F28" s="3">
        <f t="shared" si="2"/>
        <v>1023.63</v>
      </c>
      <c r="G28" s="3">
        <v>99.705200000000005</v>
      </c>
      <c r="H28" s="3">
        <f t="shared" si="3"/>
        <v>253.99</v>
      </c>
      <c r="I28" s="3">
        <v>49.840299999999999</v>
      </c>
      <c r="J28" s="3">
        <v>0.66737400000000002</v>
      </c>
      <c r="K28" s="3">
        <v>15.5337</v>
      </c>
      <c r="L28" s="3">
        <f t="shared" si="4"/>
        <v>94.86</v>
      </c>
      <c r="M28" s="3">
        <v>2.6875900000000001</v>
      </c>
      <c r="N28" s="3">
        <v>8.59436</v>
      </c>
      <c r="O28" s="3">
        <v>0.19072</v>
      </c>
      <c r="P28" s="3">
        <v>10.2751</v>
      </c>
      <c r="Q28" s="3">
        <v>9.25732</v>
      </c>
      <c r="R28" s="3">
        <v>1.9337500000000001</v>
      </c>
      <c r="S28" s="3">
        <v>0.304734</v>
      </c>
      <c r="T28" s="3">
        <v>0.30401899999999998</v>
      </c>
      <c r="U28" s="3">
        <v>0.116124</v>
      </c>
      <c r="V28" s="3">
        <v>99.705200000000005</v>
      </c>
      <c r="W28" s="3">
        <v>0.48113</v>
      </c>
      <c r="X28" s="3">
        <v>2.5399000000000001E-2</v>
      </c>
      <c r="Y28" s="3">
        <v>9.4859999999999996E-3</v>
      </c>
      <c r="Z28" s="3">
        <v>1.8492999999999999E-2</v>
      </c>
      <c r="AA28" s="3">
        <v>2.0251999999999999E-2</v>
      </c>
      <c r="AB28" s="3">
        <v>2.0261000000000001E-2</v>
      </c>
      <c r="AC28" s="3">
        <v>1.96991</v>
      </c>
      <c r="AD28" s="3">
        <v>4.2820900000000002</v>
      </c>
      <c r="AE28" s="3">
        <v>9.9925800000000002</v>
      </c>
      <c r="AF28" s="3">
        <v>67.802499999999995</v>
      </c>
      <c r="AG28" s="3">
        <v>77.057500000000005</v>
      </c>
      <c r="AH28" s="3">
        <v>10.882</v>
      </c>
    </row>
    <row r="29" spans="1:34" ht="13.5" customHeight="1" x14ac:dyDescent="0.2">
      <c r="A29" s="3" t="s">
        <v>253</v>
      </c>
      <c r="B29" s="3">
        <v>2.1357599999999999</v>
      </c>
      <c r="C29" s="3">
        <v>0.25479499999999999</v>
      </c>
      <c r="D29" s="3">
        <f t="shared" si="1"/>
        <v>2547.9499999999998</v>
      </c>
      <c r="E29" s="3">
        <v>0.11508400000000001</v>
      </c>
      <c r="F29" s="3">
        <f t="shared" si="2"/>
        <v>1150.8400000000001</v>
      </c>
      <c r="G29" s="3">
        <v>99.702399999999997</v>
      </c>
      <c r="H29" s="3">
        <f t="shared" si="3"/>
        <v>242.42</v>
      </c>
      <c r="I29" s="3">
        <v>49.66</v>
      </c>
      <c r="J29" s="3">
        <v>0.61911300000000002</v>
      </c>
      <c r="K29" s="3">
        <v>15.5627</v>
      </c>
      <c r="L29" s="3">
        <f t="shared" si="4"/>
        <v>106.74</v>
      </c>
      <c r="M29" s="3">
        <v>2.8849800000000001</v>
      </c>
      <c r="N29" s="3">
        <v>8.5220599999999997</v>
      </c>
      <c r="O29" s="3">
        <v>0.166849</v>
      </c>
      <c r="P29" s="3">
        <v>10.2911</v>
      </c>
      <c r="Q29" s="3">
        <v>9.3176500000000004</v>
      </c>
      <c r="R29" s="3">
        <v>1.94035</v>
      </c>
      <c r="S29" s="3">
        <v>0.31708399999999998</v>
      </c>
      <c r="T29" s="3">
        <v>0.28993400000000003</v>
      </c>
      <c r="U29" s="3">
        <v>0.130555</v>
      </c>
      <c r="V29" s="3">
        <v>99.702399999999997</v>
      </c>
      <c r="W29" s="3">
        <v>0.51687899999999998</v>
      </c>
      <c r="X29" s="3">
        <v>2.4242E-2</v>
      </c>
      <c r="Y29" s="3">
        <v>1.0673999999999999E-2</v>
      </c>
      <c r="Z29" s="3">
        <v>1.8497E-2</v>
      </c>
      <c r="AA29" s="3">
        <v>2.0544E-2</v>
      </c>
      <c r="AB29" s="3">
        <v>1.9748000000000002E-2</v>
      </c>
      <c r="AC29" s="3">
        <v>1.8935900000000001</v>
      </c>
      <c r="AD29" s="3">
        <v>4.5040800000000001</v>
      </c>
      <c r="AE29" s="3">
        <v>8.76431</v>
      </c>
      <c r="AF29" s="3">
        <v>67.751199999999997</v>
      </c>
      <c r="AG29" s="3">
        <v>77.088200000000001</v>
      </c>
      <c r="AH29" s="3">
        <v>10.882</v>
      </c>
    </row>
    <row r="30" spans="1:34" ht="13.5" customHeight="1" x14ac:dyDescent="0.2">
      <c r="A30" s="3" t="s">
        <v>253</v>
      </c>
      <c r="B30" s="3">
        <v>2.1160000000000001</v>
      </c>
      <c r="C30" s="3">
        <v>0.25673000000000001</v>
      </c>
      <c r="D30" s="3">
        <f t="shared" si="1"/>
        <v>2567.3000000000002</v>
      </c>
      <c r="E30" s="3">
        <v>0.110994</v>
      </c>
      <c r="F30" s="3">
        <f t="shared" si="2"/>
        <v>1109.94</v>
      </c>
      <c r="G30" s="3">
        <v>99.569299999999998</v>
      </c>
      <c r="H30" s="3">
        <f t="shared" si="3"/>
        <v>244.64</v>
      </c>
      <c r="I30" s="3">
        <v>49.634799999999998</v>
      </c>
      <c r="J30" s="3">
        <v>0.636602</v>
      </c>
      <c r="K30" s="3">
        <v>15.4856</v>
      </c>
      <c r="L30" s="3">
        <f t="shared" si="4"/>
        <v>103.1</v>
      </c>
      <c r="M30" s="3">
        <v>2.8582999999999998</v>
      </c>
      <c r="N30" s="3">
        <v>8.5599399999999992</v>
      </c>
      <c r="O30" s="3">
        <v>0.18082999999999999</v>
      </c>
      <c r="P30" s="3">
        <v>10.247199999999999</v>
      </c>
      <c r="Q30" s="3">
        <v>9.3253199999999996</v>
      </c>
      <c r="R30" s="3">
        <v>1.91533</v>
      </c>
      <c r="S30" s="3">
        <v>0.307278</v>
      </c>
      <c r="T30" s="3">
        <v>0.29213499999999998</v>
      </c>
      <c r="U30" s="3">
        <v>0.125915</v>
      </c>
      <c r="V30" s="3">
        <v>99.569299999999998</v>
      </c>
      <c r="W30" s="3">
        <v>0.51289499999999999</v>
      </c>
      <c r="X30" s="3">
        <v>2.4464E-2</v>
      </c>
      <c r="Y30" s="3">
        <v>1.031E-2</v>
      </c>
      <c r="Z30" s="3">
        <v>1.8499000000000002E-2</v>
      </c>
      <c r="AA30" s="3">
        <v>2.0709000000000002E-2</v>
      </c>
      <c r="AB30" s="3">
        <v>2.0156E-2</v>
      </c>
      <c r="AC30" s="3">
        <v>1.9034899999999999</v>
      </c>
      <c r="AD30" s="3">
        <v>4.5006899999999996</v>
      </c>
      <c r="AE30" s="3">
        <v>9.2240199999999994</v>
      </c>
      <c r="AF30" s="3">
        <v>67.700400000000002</v>
      </c>
      <c r="AG30" s="3">
        <v>77.118899999999996</v>
      </c>
      <c r="AH30" s="3">
        <v>10.882</v>
      </c>
    </row>
    <row r="31" spans="1:34" ht="13.5" customHeight="1" x14ac:dyDescent="0.15"/>
    <row r="32" spans="1:34" ht="13.5" customHeight="1" x14ac:dyDescent="0.15"/>
    <row r="33" ht="13.5" customHeight="1" x14ac:dyDescent="0.15"/>
    <row r="34" ht="13.5" customHeight="1" x14ac:dyDescent="0.15"/>
    <row r="35" ht="13.5" customHeight="1" x14ac:dyDescent="0.15"/>
    <row r="36" ht="13.5" customHeight="1" x14ac:dyDescent="0.15"/>
    <row r="37" ht="13.5" customHeight="1" x14ac:dyDescent="0.15"/>
    <row r="38" ht="13.5" customHeight="1" x14ac:dyDescent="0.15"/>
    <row r="39" ht="13.5" customHeight="1" x14ac:dyDescent="0.15"/>
    <row r="40" ht="13.5" customHeight="1" x14ac:dyDescent="0.15"/>
    <row r="41" ht="13.5" customHeight="1" x14ac:dyDescent="0.15"/>
    <row r="42" ht="13.5" customHeight="1" x14ac:dyDescent="0.15"/>
    <row r="43" ht="13.5" customHeight="1" x14ac:dyDescent="0.15"/>
    <row r="44" ht="13.5" customHeight="1" x14ac:dyDescent="0.15"/>
    <row r="45" ht="13.5" customHeight="1" x14ac:dyDescent="0.15"/>
    <row r="46" ht="13.5" customHeight="1" x14ac:dyDescent="0.15"/>
    <row r="47" ht="13.5" customHeight="1" x14ac:dyDescent="0.15"/>
    <row r="48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  <row r="514" ht="13.5" customHeight="1" x14ac:dyDescent="0.15"/>
    <row r="515" ht="13.5" customHeight="1" x14ac:dyDescent="0.15"/>
    <row r="516" ht="13.5" customHeight="1" x14ac:dyDescent="0.15"/>
    <row r="517" ht="13.5" customHeight="1" x14ac:dyDescent="0.15"/>
    <row r="518" ht="13.5" customHeight="1" x14ac:dyDescent="0.15"/>
    <row r="519" ht="13.5" customHeight="1" x14ac:dyDescent="0.15"/>
    <row r="520" ht="13.5" customHeight="1" x14ac:dyDescent="0.15"/>
    <row r="521" ht="13.5" customHeight="1" x14ac:dyDescent="0.15"/>
    <row r="522" ht="13.5" customHeight="1" x14ac:dyDescent="0.15"/>
    <row r="523" ht="13.5" customHeight="1" x14ac:dyDescent="0.15"/>
    <row r="524" ht="13.5" customHeight="1" x14ac:dyDescent="0.15"/>
    <row r="525" ht="13.5" customHeight="1" x14ac:dyDescent="0.15"/>
    <row r="526" ht="13.5" customHeight="1" x14ac:dyDescent="0.15"/>
    <row r="527" ht="13.5" customHeight="1" x14ac:dyDescent="0.15"/>
    <row r="528" ht="13.5" customHeight="1" x14ac:dyDescent="0.15"/>
    <row r="529" ht="13.5" customHeight="1" x14ac:dyDescent="0.15"/>
    <row r="530" ht="13.5" customHeight="1" x14ac:dyDescent="0.15"/>
    <row r="531" ht="13.5" customHeight="1" x14ac:dyDescent="0.15"/>
    <row r="532" ht="13.5" customHeight="1" x14ac:dyDescent="0.15"/>
    <row r="533" ht="13.5" customHeight="1" x14ac:dyDescent="0.15"/>
    <row r="534" ht="13.5" customHeight="1" x14ac:dyDescent="0.15"/>
    <row r="535" ht="13.5" customHeight="1" x14ac:dyDescent="0.15"/>
    <row r="536" ht="13.5" customHeight="1" x14ac:dyDescent="0.15"/>
    <row r="537" ht="13.5" customHeight="1" x14ac:dyDescent="0.15"/>
    <row r="538" ht="13.5" customHeight="1" x14ac:dyDescent="0.15"/>
    <row r="539" ht="13.5" customHeight="1" x14ac:dyDescent="0.15"/>
    <row r="540" ht="13.5" customHeight="1" x14ac:dyDescent="0.15"/>
    <row r="541" ht="13.5" customHeight="1" x14ac:dyDescent="0.15"/>
    <row r="542" ht="13.5" customHeight="1" x14ac:dyDescent="0.15"/>
    <row r="543" ht="13.5" customHeight="1" x14ac:dyDescent="0.15"/>
    <row r="544" ht="13.5" customHeight="1" x14ac:dyDescent="0.15"/>
    <row r="545" ht="13.5" customHeight="1" x14ac:dyDescent="0.15"/>
    <row r="546" ht="13.5" customHeight="1" x14ac:dyDescent="0.15"/>
    <row r="547" ht="13.5" customHeight="1" x14ac:dyDescent="0.15"/>
    <row r="548" ht="13.5" customHeight="1" x14ac:dyDescent="0.15"/>
    <row r="549" ht="13.5" customHeight="1" x14ac:dyDescent="0.15"/>
    <row r="550" ht="13.5" customHeight="1" x14ac:dyDescent="0.15"/>
    <row r="551" ht="13.5" customHeight="1" x14ac:dyDescent="0.15"/>
    <row r="552" ht="13.5" customHeight="1" x14ac:dyDescent="0.15"/>
    <row r="553" ht="13.5" customHeight="1" x14ac:dyDescent="0.15"/>
    <row r="554" ht="13.5" customHeight="1" x14ac:dyDescent="0.15"/>
    <row r="555" ht="13.5" customHeight="1" x14ac:dyDescent="0.15"/>
    <row r="556" ht="13.5" customHeight="1" x14ac:dyDescent="0.15"/>
    <row r="557" ht="13.5" customHeight="1" x14ac:dyDescent="0.15"/>
    <row r="558" ht="13.5" customHeight="1" x14ac:dyDescent="0.15"/>
    <row r="559" ht="13.5" customHeight="1" x14ac:dyDescent="0.15"/>
    <row r="560" ht="13.5" customHeight="1" x14ac:dyDescent="0.15"/>
    <row r="561" ht="13.5" customHeight="1" x14ac:dyDescent="0.15"/>
    <row r="562" ht="13.5" customHeight="1" x14ac:dyDescent="0.15"/>
    <row r="563" ht="13.5" customHeight="1" x14ac:dyDescent="0.15"/>
    <row r="564" ht="13.5" customHeight="1" x14ac:dyDescent="0.15"/>
    <row r="565" ht="13.5" customHeight="1" x14ac:dyDescent="0.15"/>
    <row r="566" ht="13.5" customHeight="1" x14ac:dyDescent="0.15"/>
    <row r="567" ht="13.5" customHeight="1" x14ac:dyDescent="0.15"/>
    <row r="568" ht="13.5" customHeight="1" x14ac:dyDescent="0.15"/>
    <row r="569" ht="13.5" customHeight="1" x14ac:dyDescent="0.15"/>
    <row r="570" ht="13.5" customHeight="1" x14ac:dyDescent="0.15"/>
    <row r="571" ht="13.5" customHeight="1" x14ac:dyDescent="0.15"/>
    <row r="572" ht="13.5" customHeight="1" x14ac:dyDescent="0.15"/>
    <row r="573" ht="13.5" customHeight="1" x14ac:dyDescent="0.15"/>
    <row r="574" ht="13.5" customHeight="1" x14ac:dyDescent="0.15"/>
    <row r="575" ht="13.5" customHeight="1" x14ac:dyDescent="0.15"/>
    <row r="576" ht="13.5" customHeight="1" x14ac:dyDescent="0.15"/>
    <row r="577" ht="13.5" customHeight="1" x14ac:dyDescent="0.15"/>
    <row r="578" ht="13.5" customHeight="1" x14ac:dyDescent="0.15"/>
    <row r="579" ht="13.5" customHeight="1" x14ac:dyDescent="0.15"/>
    <row r="580" ht="13.5" customHeight="1" x14ac:dyDescent="0.15"/>
    <row r="581" ht="13.5" customHeight="1" x14ac:dyDescent="0.15"/>
    <row r="582" ht="13.5" customHeight="1" x14ac:dyDescent="0.15"/>
    <row r="583" ht="13.5" customHeight="1" x14ac:dyDescent="0.15"/>
    <row r="584" ht="13.5" customHeight="1" x14ac:dyDescent="0.15"/>
    <row r="585" ht="13.5" customHeight="1" x14ac:dyDescent="0.15"/>
    <row r="586" ht="13.5" customHeight="1" x14ac:dyDescent="0.15"/>
    <row r="587" ht="13.5" customHeight="1" x14ac:dyDescent="0.15"/>
    <row r="588" ht="13.5" customHeight="1" x14ac:dyDescent="0.15"/>
    <row r="589" ht="13.5" customHeight="1" x14ac:dyDescent="0.15"/>
    <row r="590" ht="13.5" customHeight="1" x14ac:dyDescent="0.15"/>
    <row r="591" ht="13.5" customHeight="1" x14ac:dyDescent="0.15"/>
    <row r="592" ht="13.5" customHeight="1" x14ac:dyDescent="0.15"/>
    <row r="593" ht="13.5" customHeight="1" x14ac:dyDescent="0.15"/>
    <row r="594" ht="13.5" customHeight="1" x14ac:dyDescent="0.15"/>
    <row r="595" ht="13.5" customHeight="1" x14ac:dyDescent="0.15"/>
    <row r="596" ht="13.5" customHeight="1" x14ac:dyDescent="0.15"/>
    <row r="597" ht="13.5" customHeight="1" x14ac:dyDescent="0.15"/>
    <row r="598" ht="13.5" customHeight="1" x14ac:dyDescent="0.15"/>
    <row r="599" ht="13.5" customHeight="1" x14ac:dyDescent="0.15"/>
    <row r="600" ht="13.5" customHeight="1" x14ac:dyDescent="0.15"/>
    <row r="601" ht="13.5" customHeight="1" x14ac:dyDescent="0.15"/>
    <row r="602" ht="13.5" customHeight="1" x14ac:dyDescent="0.15"/>
    <row r="603" ht="13.5" customHeight="1" x14ac:dyDescent="0.15"/>
    <row r="604" ht="13.5" customHeight="1" x14ac:dyDescent="0.15"/>
    <row r="605" ht="13.5" customHeight="1" x14ac:dyDescent="0.15"/>
    <row r="606" ht="13.5" customHeight="1" x14ac:dyDescent="0.15"/>
    <row r="607" ht="13.5" customHeight="1" x14ac:dyDescent="0.15"/>
    <row r="608" ht="13.5" customHeight="1" x14ac:dyDescent="0.15"/>
    <row r="609" ht="13.5" customHeight="1" x14ac:dyDescent="0.15"/>
    <row r="610" ht="13.5" customHeight="1" x14ac:dyDescent="0.15"/>
    <row r="611" ht="13.5" customHeight="1" x14ac:dyDescent="0.15"/>
    <row r="612" ht="13.5" customHeight="1" x14ac:dyDescent="0.15"/>
    <row r="613" ht="13.5" customHeight="1" x14ac:dyDescent="0.15"/>
    <row r="614" ht="13.5" customHeight="1" x14ac:dyDescent="0.15"/>
    <row r="615" ht="13.5" customHeight="1" x14ac:dyDescent="0.15"/>
    <row r="616" ht="13.5" customHeight="1" x14ac:dyDescent="0.15"/>
    <row r="617" ht="13.5" customHeight="1" x14ac:dyDescent="0.15"/>
    <row r="618" ht="13.5" customHeight="1" x14ac:dyDescent="0.15"/>
    <row r="619" ht="13.5" customHeight="1" x14ac:dyDescent="0.15"/>
    <row r="620" ht="13.5" customHeight="1" x14ac:dyDescent="0.15"/>
    <row r="621" ht="13.5" customHeight="1" x14ac:dyDescent="0.15"/>
    <row r="622" ht="13.5" customHeight="1" x14ac:dyDescent="0.15"/>
    <row r="623" ht="13.5" customHeight="1" x14ac:dyDescent="0.15"/>
    <row r="624" ht="13.5" customHeight="1" x14ac:dyDescent="0.15"/>
    <row r="625" ht="13.5" customHeight="1" x14ac:dyDescent="0.15"/>
    <row r="626" ht="13.5" customHeight="1" x14ac:dyDescent="0.15"/>
    <row r="627" ht="13.5" customHeight="1" x14ac:dyDescent="0.15"/>
    <row r="628" ht="13.5" customHeight="1" x14ac:dyDescent="0.15"/>
    <row r="629" ht="13.5" customHeight="1" x14ac:dyDescent="0.15"/>
    <row r="630" ht="13.5" customHeight="1" x14ac:dyDescent="0.15"/>
    <row r="631" ht="13.5" customHeight="1" x14ac:dyDescent="0.15"/>
    <row r="632" ht="13.5" customHeight="1" x14ac:dyDescent="0.15"/>
    <row r="633" ht="13.5" customHeight="1" x14ac:dyDescent="0.15"/>
    <row r="634" ht="13.5" customHeight="1" x14ac:dyDescent="0.15"/>
    <row r="635" ht="13.5" customHeight="1" x14ac:dyDescent="0.15"/>
    <row r="636" ht="13.5" customHeight="1" x14ac:dyDescent="0.15"/>
    <row r="637" ht="13.5" customHeight="1" x14ac:dyDescent="0.15"/>
    <row r="638" ht="13.5" customHeight="1" x14ac:dyDescent="0.15"/>
    <row r="639" ht="13.5" customHeight="1" x14ac:dyDescent="0.15"/>
    <row r="640" ht="13.5" customHeight="1" x14ac:dyDescent="0.15"/>
    <row r="641" ht="13.5" customHeight="1" x14ac:dyDescent="0.15"/>
    <row r="642" ht="13.5" customHeight="1" x14ac:dyDescent="0.15"/>
    <row r="643" ht="13.5" customHeight="1" x14ac:dyDescent="0.15"/>
    <row r="644" ht="13.5" customHeight="1" x14ac:dyDescent="0.15"/>
    <row r="645" ht="13.5" customHeight="1" x14ac:dyDescent="0.15"/>
    <row r="646" ht="13.5" customHeight="1" x14ac:dyDescent="0.15"/>
    <row r="647" ht="13.5" customHeight="1" x14ac:dyDescent="0.15"/>
    <row r="648" ht="13.5" customHeight="1" x14ac:dyDescent="0.15"/>
    <row r="649" ht="13.5" customHeight="1" x14ac:dyDescent="0.15"/>
    <row r="650" ht="13.5" customHeight="1" x14ac:dyDescent="0.15"/>
    <row r="651" ht="13.5" customHeight="1" x14ac:dyDescent="0.15"/>
    <row r="652" ht="13.5" customHeight="1" x14ac:dyDescent="0.15"/>
    <row r="653" ht="13.5" customHeight="1" x14ac:dyDescent="0.15"/>
    <row r="654" ht="13.5" customHeight="1" x14ac:dyDescent="0.15"/>
    <row r="655" ht="13.5" customHeight="1" x14ac:dyDescent="0.15"/>
    <row r="656" ht="13.5" customHeight="1" x14ac:dyDescent="0.15"/>
    <row r="657" ht="13.5" customHeight="1" x14ac:dyDescent="0.15"/>
    <row r="658" ht="13.5" customHeight="1" x14ac:dyDescent="0.15"/>
    <row r="659" ht="13.5" customHeight="1" x14ac:dyDescent="0.15"/>
    <row r="660" ht="13.5" customHeight="1" x14ac:dyDescent="0.15"/>
    <row r="661" ht="13.5" customHeight="1" x14ac:dyDescent="0.15"/>
    <row r="662" ht="13.5" customHeight="1" x14ac:dyDescent="0.15"/>
    <row r="663" ht="13.5" customHeight="1" x14ac:dyDescent="0.15"/>
    <row r="664" ht="13.5" customHeight="1" x14ac:dyDescent="0.15"/>
    <row r="665" ht="13.5" customHeight="1" x14ac:dyDescent="0.15"/>
    <row r="666" ht="13.5" customHeight="1" x14ac:dyDescent="0.15"/>
    <row r="667" ht="13.5" customHeight="1" x14ac:dyDescent="0.15"/>
    <row r="668" ht="13.5" customHeight="1" x14ac:dyDescent="0.15"/>
    <row r="669" ht="13.5" customHeight="1" x14ac:dyDescent="0.15"/>
    <row r="670" ht="13.5" customHeight="1" x14ac:dyDescent="0.15"/>
    <row r="671" ht="13.5" customHeight="1" x14ac:dyDescent="0.15"/>
    <row r="672" ht="13.5" customHeight="1" x14ac:dyDescent="0.15"/>
    <row r="673" ht="13.5" customHeight="1" x14ac:dyDescent="0.15"/>
    <row r="674" ht="13.5" customHeight="1" x14ac:dyDescent="0.15"/>
    <row r="675" ht="13.5" customHeight="1" x14ac:dyDescent="0.15"/>
    <row r="676" ht="13.5" customHeight="1" x14ac:dyDescent="0.15"/>
    <row r="677" ht="13.5" customHeight="1" x14ac:dyDescent="0.15"/>
    <row r="678" ht="13.5" customHeight="1" x14ac:dyDescent="0.15"/>
    <row r="679" ht="13.5" customHeight="1" x14ac:dyDescent="0.15"/>
    <row r="680" ht="13.5" customHeight="1" x14ac:dyDescent="0.15"/>
    <row r="681" ht="13.5" customHeight="1" x14ac:dyDescent="0.15"/>
    <row r="682" ht="13.5" customHeight="1" x14ac:dyDescent="0.15"/>
    <row r="683" ht="13.5" customHeight="1" x14ac:dyDescent="0.15"/>
    <row r="684" ht="13.5" customHeight="1" x14ac:dyDescent="0.15"/>
    <row r="685" ht="13.5" customHeight="1" x14ac:dyDescent="0.15"/>
    <row r="686" ht="13.5" customHeight="1" x14ac:dyDescent="0.15"/>
    <row r="687" ht="13.5" customHeight="1" x14ac:dyDescent="0.15"/>
    <row r="688" ht="13.5" customHeight="1" x14ac:dyDescent="0.15"/>
    <row r="689" ht="13.5" customHeight="1" x14ac:dyDescent="0.15"/>
    <row r="690" ht="13.5" customHeight="1" x14ac:dyDescent="0.15"/>
    <row r="691" ht="13.5" customHeight="1" x14ac:dyDescent="0.15"/>
    <row r="692" ht="13.5" customHeight="1" x14ac:dyDescent="0.15"/>
    <row r="693" ht="13.5" customHeight="1" x14ac:dyDescent="0.15"/>
  </sheetData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B9FF2-4401-E141-B980-077C1C7ED281}">
  <dimension ref="A1:AM698"/>
  <sheetViews>
    <sheetView tabSelected="1" workbookViewId="0">
      <pane xSplit="1" ySplit="1" topLeftCell="Z2" activePane="bottomRight" state="frozen"/>
      <selection pane="topRight" activeCell="B1" sqref="B1"/>
      <selection pane="bottomLeft" activeCell="A2" sqref="A2"/>
      <selection pane="bottomRight" activeCell="AF17" sqref="AF17"/>
    </sheetView>
  </sheetViews>
  <sheetFormatPr baseColWidth="10" defaultColWidth="12.6640625" defaultRowHeight="15" customHeight="1" x14ac:dyDescent="0.15"/>
  <cols>
    <col min="1" max="1" width="26.1640625" style="2" customWidth="1"/>
    <col min="2" max="2" width="10.6640625" style="2" customWidth="1"/>
    <col min="3" max="19" width="8.6640625" style="2" customWidth="1"/>
    <col min="20" max="20" width="9.83203125" style="2" customWidth="1"/>
    <col min="21" max="37" width="8.6640625" style="2" customWidth="1"/>
    <col min="38" max="38" width="17.33203125" style="2" customWidth="1"/>
    <col min="39" max="40" width="8.6640625" style="2" customWidth="1"/>
    <col min="41" max="41" width="16.6640625" style="2" customWidth="1"/>
    <col min="42" max="48" width="8.6640625" style="2" customWidth="1"/>
    <col min="49" max="49" width="12.5" style="2" customWidth="1"/>
    <col min="50" max="57" width="8.6640625" style="2" customWidth="1"/>
    <col min="58" max="58" width="12.1640625" style="2" customWidth="1"/>
    <col min="59" max="84" width="8.6640625" style="2" customWidth="1"/>
    <col min="85" max="16384" width="12.6640625" style="2"/>
  </cols>
  <sheetData>
    <row r="1" spans="1:31" ht="13.5" customHeight="1" x14ac:dyDescent="0.2">
      <c r="A1" s="3" t="s">
        <v>72</v>
      </c>
      <c r="B1" s="3" t="s">
        <v>50</v>
      </c>
      <c r="C1" s="3" t="s">
        <v>49</v>
      </c>
      <c r="D1" s="3" t="s">
        <v>48</v>
      </c>
      <c r="E1" s="4" t="s">
        <v>47</v>
      </c>
      <c r="F1" s="3" t="s">
        <v>45</v>
      </c>
      <c r="G1" s="4" t="s">
        <v>44</v>
      </c>
      <c r="H1" s="4" t="s">
        <v>180</v>
      </c>
      <c r="I1" s="3" t="s">
        <v>41</v>
      </c>
      <c r="J1" s="3" t="s">
        <v>38</v>
      </c>
      <c r="K1" s="3" t="s">
        <v>9</v>
      </c>
      <c r="L1" s="3" t="s">
        <v>12</v>
      </c>
      <c r="M1" s="3" t="s">
        <v>40</v>
      </c>
      <c r="N1" s="3" t="s">
        <v>39</v>
      </c>
      <c r="O1" s="3" t="s">
        <v>38</v>
      </c>
      <c r="P1" s="3" t="s">
        <v>37</v>
      </c>
      <c r="Q1" s="3" t="s">
        <v>36</v>
      </c>
      <c r="R1" s="3" t="s">
        <v>35</v>
      </c>
      <c r="S1" s="3" t="s">
        <v>34</v>
      </c>
      <c r="T1" s="3" t="s">
        <v>33</v>
      </c>
      <c r="U1" s="3" t="s">
        <v>32</v>
      </c>
      <c r="V1" s="3" t="s">
        <v>31</v>
      </c>
      <c r="W1" s="3" t="s">
        <v>30</v>
      </c>
      <c r="X1" s="3" t="s">
        <v>29</v>
      </c>
      <c r="Y1" s="3" t="s">
        <v>28</v>
      </c>
      <c r="Z1" s="3" t="s">
        <v>27</v>
      </c>
      <c r="AA1" s="3" t="s">
        <v>2</v>
      </c>
      <c r="AB1" s="3" t="s">
        <v>1</v>
      </c>
      <c r="AC1" s="3" t="s">
        <v>0</v>
      </c>
      <c r="AD1" s="18" t="s">
        <v>206</v>
      </c>
      <c r="AE1" s="18" t="s">
        <v>207</v>
      </c>
    </row>
    <row r="2" spans="1:31" ht="13.5" customHeight="1" x14ac:dyDescent="0.2">
      <c r="A2" s="3" t="s">
        <v>117</v>
      </c>
      <c r="B2" s="3">
        <v>50.0822</v>
      </c>
      <c r="C2" s="3">
        <v>15.3146</v>
      </c>
      <c r="D2" s="3">
        <v>0.24418300000000001</v>
      </c>
      <c r="E2" s="3">
        <f t="shared" ref="E2:E20" si="0">D2*10000</f>
        <v>2441.83</v>
      </c>
      <c r="F2" s="3">
        <v>0.32654899999999998</v>
      </c>
      <c r="G2" s="3">
        <f t="shared" ref="G2:G20" si="1">F2*10000</f>
        <v>3265.49</v>
      </c>
      <c r="H2" s="3">
        <f t="shared" ref="H2:H20" si="2">G2/E2</f>
        <v>1.3373125893284954</v>
      </c>
      <c r="I2" s="3">
        <v>35.095199999999998</v>
      </c>
      <c r="J2" s="3">
        <v>101.063</v>
      </c>
      <c r="K2" s="3">
        <v>67.650999999999996</v>
      </c>
      <c r="L2" s="3">
        <v>32.763399999999997</v>
      </c>
      <c r="M2" s="3">
        <v>0.27785799999999999</v>
      </c>
      <c r="N2" s="3">
        <v>0.37045</v>
      </c>
      <c r="O2" s="3">
        <v>101.063</v>
      </c>
      <c r="P2" s="3">
        <v>2.6436000000000001E-2</v>
      </c>
      <c r="Q2" s="3">
        <v>5.4180000000000001E-3</v>
      </c>
      <c r="R2" s="3">
        <v>8.6180000000000007E-3</v>
      </c>
      <c r="S2" s="3">
        <v>7.9550000000000003E-3</v>
      </c>
      <c r="T2" s="3">
        <v>0.18976499999999999</v>
      </c>
      <c r="U2" s="3">
        <v>7.5049000000000005E-2</v>
      </c>
      <c r="V2" s="3">
        <v>1.86128</v>
      </c>
      <c r="W2" s="3">
        <v>1.3252999999999999</v>
      </c>
      <c r="X2" s="3">
        <v>51.220100000000002</v>
      </c>
      <c r="Y2" s="3">
        <v>47.271999999999998</v>
      </c>
      <c r="Z2" s="3">
        <v>10.832000000000001</v>
      </c>
      <c r="AA2" s="3">
        <v>2.4964698594384109</v>
      </c>
      <c r="AB2" s="3">
        <v>0.90191493141036183</v>
      </c>
      <c r="AC2" s="3">
        <v>2.7679659937934251</v>
      </c>
      <c r="AD2" s="21">
        <v>3.4236715909882949</v>
      </c>
      <c r="AE2" s="21">
        <v>1.2367244794448276</v>
      </c>
    </row>
    <row r="3" spans="1:31" ht="13.5" customHeight="1" x14ac:dyDescent="0.2">
      <c r="A3" s="3" t="s">
        <v>116</v>
      </c>
      <c r="B3" s="3">
        <v>49.716099999999997</v>
      </c>
      <c r="C3" s="3">
        <v>15.2554</v>
      </c>
      <c r="D3" s="3">
        <v>0.23988599999999999</v>
      </c>
      <c r="E3" s="3">
        <f t="shared" si="0"/>
        <v>2398.8599999999997</v>
      </c>
      <c r="F3" s="3">
        <v>0.296537</v>
      </c>
      <c r="G3" s="3">
        <f t="shared" si="1"/>
        <v>2965.37</v>
      </c>
      <c r="H3" s="3">
        <f t="shared" si="2"/>
        <v>1.2361580083873174</v>
      </c>
      <c r="I3" s="3">
        <v>34.8947</v>
      </c>
      <c r="J3" s="3">
        <v>100.40300000000001</v>
      </c>
      <c r="K3" s="3">
        <v>67.156499999999994</v>
      </c>
      <c r="L3" s="3">
        <v>32.636800000000001</v>
      </c>
      <c r="M3" s="3">
        <v>0.27296900000000002</v>
      </c>
      <c r="N3" s="3">
        <v>0.33640300000000001</v>
      </c>
      <c r="O3" s="3">
        <v>100.40300000000001</v>
      </c>
      <c r="P3" s="3">
        <v>2.5440999999999998E-2</v>
      </c>
      <c r="Q3" s="3">
        <v>5.4400000000000004E-3</v>
      </c>
      <c r="R3" s="3">
        <v>8.5400000000000007E-3</v>
      </c>
      <c r="S3" s="3">
        <v>7.9810000000000002E-3</v>
      </c>
      <c r="T3" s="3">
        <v>0.19036800000000001</v>
      </c>
      <c r="U3" s="3">
        <v>7.5213000000000002E-2</v>
      </c>
      <c r="V3" s="3">
        <v>1.8776200000000001</v>
      </c>
      <c r="W3" s="3">
        <v>1.4459</v>
      </c>
      <c r="X3" s="3">
        <v>51.220300000000002</v>
      </c>
      <c r="Y3" s="3">
        <v>47.265700000000002</v>
      </c>
      <c r="Z3" s="3">
        <v>10.832000000000001</v>
      </c>
      <c r="AA3" s="3">
        <v>2.2670278662874122</v>
      </c>
      <c r="AB3" s="3">
        <v>0.88604352160595146</v>
      </c>
      <c r="AC3" s="3">
        <v>2.5585965147382721</v>
      </c>
      <c r="AD3" s="21">
        <v>3.1268776102328615</v>
      </c>
      <c r="AE3" s="21">
        <v>1.2219422663406996</v>
      </c>
    </row>
    <row r="4" spans="1:31" ht="13.5" customHeight="1" x14ac:dyDescent="0.2">
      <c r="A4" s="3" t="s">
        <v>115</v>
      </c>
      <c r="B4" s="3">
        <v>49.581000000000003</v>
      </c>
      <c r="C4" s="3">
        <v>15.2888</v>
      </c>
      <c r="D4" s="3">
        <v>0.28351999999999999</v>
      </c>
      <c r="E4" s="3">
        <f t="shared" si="0"/>
        <v>2835.2</v>
      </c>
      <c r="F4" s="3">
        <v>0.34314600000000001</v>
      </c>
      <c r="G4" s="3">
        <f t="shared" si="1"/>
        <v>3431.46</v>
      </c>
      <c r="H4" s="3">
        <f t="shared" si="2"/>
        <v>1.2103061512415352</v>
      </c>
      <c r="I4" s="3">
        <v>34.8977</v>
      </c>
      <c r="J4" s="3">
        <v>100.39400000000001</v>
      </c>
      <c r="K4" s="3">
        <v>66.974000000000004</v>
      </c>
      <c r="L4" s="3">
        <v>32.708300000000001</v>
      </c>
      <c r="M4" s="3">
        <v>0.32262000000000002</v>
      </c>
      <c r="N4" s="3">
        <v>0.38927800000000001</v>
      </c>
      <c r="O4" s="3">
        <v>100.39400000000001</v>
      </c>
      <c r="P4" s="3">
        <v>2.5257999999999999E-2</v>
      </c>
      <c r="Q4" s="3">
        <v>5.4050000000000001E-3</v>
      </c>
      <c r="R4" s="3">
        <v>8.6049999999999998E-3</v>
      </c>
      <c r="S4" s="3">
        <v>7.9819999999999995E-3</v>
      </c>
      <c r="T4" s="3">
        <v>0.190609</v>
      </c>
      <c r="U4" s="3">
        <v>7.51E-2</v>
      </c>
      <c r="V4" s="3">
        <v>1.62737</v>
      </c>
      <c r="W4" s="3">
        <v>1.2724</v>
      </c>
      <c r="X4" s="3">
        <v>51.220199999999998</v>
      </c>
      <c r="Y4" s="3">
        <v>47.2547</v>
      </c>
      <c r="Z4" s="3">
        <v>10.832000000000001</v>
      </c>
      <c r="AA4" s="3">
        <v>2.6233540644339839</v>
      </c>
      <c r="AB4" s="3">
        <v>1.0472101716887161</v>
      </c>
      <c r="AC4" s="3">
        <v>2.5050884104798188</v>
      </c>
      <c r="AD4" s="21">
        <v>3.6180436211048437</v>
      </c>
      <c r="AE4" s="21">
        <v>1.4440836442525344</v>
      </c>
    </row>
    <row r="5" spans="1:31" ht="13.5" customHeight="1" x14ac:dyDescent="0.2">
      <c r="A5" s="3" t="s">
        <v>125</v>
      </c>
      <c r="B5" s="3">
        <v>49.624699999999997</v>
      </c>
      <c r="C5" s="3">
        <v>15.3027</v>
      </c>
      <c r="D5" s="3">
        <v>0.43885299999999999</v>
      </c>
      <c r="E5" s="3">
        <f t="shared" si="0"/>
        <v>4388.53</v>
      </c>
      <c r="F5" s="3">
        <v>0.39783499999999999</v>
      </c>
      <c r="G5" s="3">
        <f t="shared" si="1"/>
        <v>3978.35</v>
      </c>
      <c r="H5" s="3">
        <f t="shared" si="2"/>
        <v>0.90653362287599726</v>
      </c>
      <c r="I5" s="3">
        <v>34.957599999999999</v>
      </c>
      <c r="J5" s="3">
        <v>100.72199999999999</v>
      </c>
      <c r="K5" s="3">
        <v>67.033000000000001</v>
      </c>
      <c r="L5" s="3">
        <v>32.738</v>
      </c>
      <c r="M5" s="3">
        <v>0.49937399999999998</v>
      </c>
      <c r="N5" s="3">
        <v>0.451318</v>
      </c>
      <c r="O5" s="3">
        <v>100.72199999999999</v>
      </c>
      <c r="P5" s="3">
        <v>2.5035999999999999E-2</v>
      </c>
      <c r="Q5" s="3">
        <v>5.4159999999999998E-3</v>
      </c>
      <c r="R5" s="3">
        <v>8.5699999999999995E-3</v>
      </c>
      <c r="S5" s="3">
        <v>8.0070000000000002E-3</v>
      </c>
      <c r="T5" s="3">
        <v>0.19062200000000001</v>
      </c>
      <c r="U5" s="3">
        <v>7.5138999999999997E-2</v>
      </c>
      <c r="V5" s="3">
        <v>1.11334</v>
      </c>
      <c r="W5" s="3">
        <v>1.1228199999999999</v>
      </c>
      <c r="X5" s="3">
        <v>51.219900000000003</v>
      </c>
      <c r="Y5" s="3">
        <v>47.247300000000003</v>
      </c>
      <c r="Z5" s="3">
        <v>10.832000000000001</v>
      </c>
      <c r="AA5" s="3">
        <v>3.0414519307352963</v>
      </c>
      <c r="AB5" s="3">
        <v>1.6209485238293881</v>
      </c>
      <c r="AC5" s="3">
        <v>1.8763408498315906</v>
      </c>
      <c r="AD5" s="21">
        <v>4.1874812621566022</v>
      </c>
      <c r="AE5" s="21">
        <v>2.2314273473202855</v>
      </c>
    </row>
    <row r="6" spans="1:31" ht="13.5" customHeight="1" x14ac:dyDescent="0.2">
      <c r="A6" s="3" t="s">
        <v>114</v>
      </c>
      <c r="B6" s="3">
        <v>49.900700000000001</v>
      </c>
      <c r="C6" s="3">
        <v>15.402100000000001</v>
      </c>
      <c r="D6" s="3">
        <v>0.24943000000000001</v>
      </c>
      <c r="E6" s="3">
        <f t="shared" si="0"/>
        <v>2494.3000000000002</v>
      </c>
      <c r="F6" s="3">
        <v>0.330625</v>
      </c>
      <c r="G6" s="3">
        <f t="shared" si="1"/>
        <v>3306.25</v>
      </c>
      <c r="H6" s="3">
        <f t="shared" si="2"/>
        <v>1.3255221905945556</v>
      </c>
      <c r="I6" s="3">
        <v>35.132599999999996</v>
      </c>
      <c r="J6" s="3">
        <v>101.015</v>
      </c>
      <c r="K6" s="3">
        <v>67.405900000000003</v>
      </c>
      <c r="L6" s="3">
        <v>32.950699999999998</v>
      </c>
      <c r="M6" s="3">
        <v>0.283829</v>
      </c>
      <c r="N6" s="3">
        <v>0.37507299999999999</v>
      </c>
      <c r="O6" s="3">
        <v>101.015</v>
      </c>
      <c r="P6" s="3">
        <v>2.5991E-2</v>
      </c>
      <c r="Q6" s="3">
        <v>5.4289999999999998E-3</v>
      </c>
      <c r="R6" s="3">
        <v>8.5529999999999998E-3</v>
      </c>
      <c r="S6" s="3">
        <v>7.9629999999999996E-3</v>
      </c>
      <c r="T6" s="3">
        <v>0.19015799999999999</v>
      </c>
      <c r="U6" s="3">
        <v>7.4851000000000001E-2</v>
      </c>
      <c r="V6" s="3">
        <v>1.8152900000000001</v>
      </c>
      <c r="W6" s="3">
        <v>1.31212</v>
      </c>
      <c r="X6" s="3">
        <v>51.238100000000003</v>
      </c>
      <c r="Y6" s="3">
        <v>47.24</v>
      </c>
      <c r="Z6" s="3">
        <v>10.832000000000001</v>
      </c>
      <c r="AA6" s="3">
        <v>2.5276309138194413</v>
      </c>
      <c r="AB6" s="3">
        <v>0.92129526355924274</v>
      </c>
      <c r="AC6" s="3">
        <v>2.7435622582649968</v>
      </c>
      <c r="AD6" s="21">
        <v>3.4627188947152585</v>
      </c>
      <c r="AE6" s="21">
        <v>1.2619554546141456</v>
      </c>
    </row>
    <row r="7" spans="1:31" ht="13.5" customHeight="1" x14ac:dyDescent="0.2">
      <c r="A7" s="3" t="s">
        <v>113</v>
      </c>
      <c r="B7" s="3">
        <v>49.715400000000002</v>
      </c>
      <c r="C7" s="3">
        <v>15.1828</v>
      </c>
      <c r="D7" s="3">
        <v>0.295012</v>
      </c>
      <c r="E7" s="3">
        <f t="shared" si="0"/>
        <v>2950.12</v>
      </c>
      <c r="F7" s="3">
        <v>0.35462500000000002</v>
      </c>
      <c r="G7" s="3">
        <f t="shared" si="1"/>
        <v>3546.2500000000005</v>
      </c>
      <c r="H7" s="3">
        <f t="shared" si="2"/>
        <v>1.2020697463154044</v>
      </c>
      <c r="I7" s="3">
        <v>34.827100000000002</v>
      </c>
      <c r="J7" s="3">
        <v>100.375</v>
      </c>
      <c r="K7" s="3">
        <v>67.155500000000004</v>
      </c>
      <c r="L7" s="3">
        <v>32.481400000000001</v>
      </c>
      <c r="M7" s="3">
        <v>0.33569700000000002</v>
      </c>
      <c r="N7" s="3">
        <v>0.40229999999999999</v>
      </c>
      <c r="O7" s="3">
        <v>100.375</v>
      </c>
      <c r="P7" s="3">
        <v>2.5770999999999999E-2</v>
      </c>
      <c r="Q7" s="3">
        <v>5.3800000000000002E-3</v>
      </c>
      <c r="R7" s="3">
        <v>8.6169999999999997E-3</v>
      </c>
      <c r="S7" s="3">
        <v>7.9909999999999998E-3</v>
      </c>
      <c r="T7" s="3">
        <v>0.19042100000000001</v>
      </c>
      <c r="U7" s="3">
        <v>7.5385999999999995E-2</v>
      </c>
      <c r="V7" s="3">
        <v>1.57328</v>
      </c>
      <c r="W7" s="3">
        <v>1.23773</v>
      </c>
      <c r="X7" s="3">
        <v>51.210799999999999</v>
      </c>
      <c r="Y7" s="3">
        <v>47.269599999999997</v>
      </c>
      <c r="Z7" s="3">
        <v>10.832000000000001</v>
      </c>
      <c r="AA7" s="3">
        <v>2.7111111162592647</v>
      </c>
      <c r="AB7" s="3">
        <v>1.0896570512494057</v>
      </c>
      <c r="AC7" s="3">
        <v>2.4880407217579994</v>
      </c>
      <c r="AD7" s="21">
        <v>3.7466517482025146</v>
      </c>
      <c r="AE7" s="21">
        <v>1.5056618667346613</v>
      </c>
    </row>
    <row r="8" spans="1:31" ht="13.5" customHeight="1" x14ac:dyDescent="0.2">
      <c r="A8" s="3" t="s">
        <v>112</v>
      </c>
      <c r="B8" s="3">
        <v>49.708799999999997</v>
      </c>
      <c r="C8" s="3">
        <v>15.2455</v>
      </c>
      <c r="D8" s="3">
        <v>0.13098499999999999</v>
      </c>
      <c r="E8" s="3">
        <f t="shared" si="0"/>
        <v>1309.8499999999999</v>
      </c>
      <c r="F8" s="3">
        <v>0.196793</v>
      </c>
      <c r="G8" s="3">
        <f t="shared" si="1"/>
        <v>1967.93</v>
      </c>
      <c r="H8" s="3">
        <f t="shared" si="2"/>
        <v>1.5024086727487882</v>
      </c>
      <c r="I8" s="3">
        <v>34.852499999999999</v>
      </c>
      <c r="J8" s="3">
        <v>100.13500000000001</v>
      </c>
      <c r="K8" s="3">
        <v>67.146699999999996</v>
      </c>
      <c r="L8" s="3">
        <v>32.615600000000001</v>
      </c>
      <c r="M8" s="3">
        <v>0.14904899999999999</v>
      </c>
      <c r="N8" s="3">
        <v>0.223249</v>
      </c>
      <c r="O8" s="3">
        <v>100.13500000000001</v>
      </c>
      <c r="P8" s="3">
        <v>2.5699E-2</v>
      </c>
      <c r="Q8" s="3">
        <v>5.3569999999999998E-3</v>
      </c>
      <c r="R8" s="3">
        <v>8.541E-3</v>
      </c>
      <c r="S8" s="3">
        <v>7.9880000000000003E-3</v>
      </c>
      <c r="T8" s="3">
        <v>0.19040499999999999</v>
      </c>
      <c r="U8" s="3">
        <v>7.5159000000000004E-2</v>
      </c>
      <c r="V8" s="3">
        <v>3.2740100000000001</v>
      </c>
      <c r="W8" s="3">
        <v>2.09246</v>
      </c>
      <c r="X8" s="3">
        <v>50.989699999999999</v>
      </c>
      <c r="Y8" s="3">
        <v>47.473399999999998</v>
      </c>
      <c r="Z8" s="3">
        <v>10.832000000000001</v>
      </c>
      <c r="AA8" s="3">
        <v>1.5044841449475064</v>
      </c>
      <c r="AB8" s="3">
        <v>0.48380651925312673</v>
      </c>
      <c r="AC8" s="3">
        <v>3.1096814223794342</v>
      </c>
      <c r="AD8" s="21">
        <v>2.0776263942450783</v>
      </c>
      <c r="AE8" s="21">
        <v>0.6680256881830372</v>
      </c>
    </row>
    <row r="9" spans="1:31" ht="13.5" customHeight="1" x14ac:dyDescent="0.2">
      <c r="A9" s="3" t="s">
        <v>272</v>
      </c>
      <c r="B9" s="3">
        <v>49.888800000000003</v>
      </c>
      <c r="C9" s="3">
        <v>15.389799999999999</v>
      </c>
      <c r="D9" s="3">
        <v>3.8738000000000002E-2</v>
      </c>
      <c r="E9" s="3">
        <f t="shared" si="0"/>
        <v>387.38</v>
      </c>
      <c r="F9" s="3">
        <v>7.2019E-2</v>
      </c>
      <c r="G9" s="3">
        <f t="shared" si="1"/>
        <v>720.18999999999994</v>
      </c>
      <c r="H9" s="3">
        <f t="shared" si="2"/>
        <v>1.8591305694666733</v>
      </c>
      <c r="I9" s="3">
        <v>35.0505</v>
      </c>
      <c r="J9" s="3">
        <v>100.44</v>
      </c>
      <c r="K9" s="3">
        <v>67.389799999999994</v>
      </c>
      <c r="L9" s="3">
        <v>32.924199999999999</v>
      </c>
      <c r="M9" s="3">
        <v>4.4080000000000001E-2</v>
      </c>
      <c r="N9" s="3">
        <v>8.1701999999999997E-2</v>
      </c>
      <c r="O9" s="3">
        <v>100.44</v>
      </c>
      <c r="P9" s="3">
        <v>2.5704000000000001E-2</v>
      </c>
      <c r="Q9" s="3">
        <v>5.398E-3</v>
      </c>
      <c r="R9" s="3">
        <v>8.5889999999999994E-3</v>
      </c>
      <c r="S9" s="3">
        <v>7.9509999999999997E-3</v>
      </c>
      <c r="T9" s="3">
        <v>0.19011700000000001</v>
      </c>
      <c r="U9" s="3">
        <v>7.4805999999999997E-2</v>
      </c>
      <c r="V9" s="3">
        <v>10.631600000000001</v>
      </c>
      <c r="W9" s="3">
        <v>5.3785800000000004</v>
      </c>
      <c r="X9" s="3">
        <v>50.989400000000003</v>
      </c>
      <c r="Y9" s="3">
        <v>47.467100000000002</v>
      </c>
      <c r="Z9" s="3">
        <v>10.832000000000001</v>
      </c>
      <c r="AA9" s="3">
        <v>0.55058586247973484</v>
      </c>
      <c r="AB9" s="3">
        <v>0.143082772400104</v>
      </c>
      <c r="AC9" s="3">
        <v>3.8480234429629672</v>
      </c>
      <c r="AD9" s="21">
        <v>3.1268776102328615</v>
      </c>
      <c r="AE9" s="21">
        <v>1.2219422663406996</v>
      </c>
    </row>
    <row r="10" spans="1:31" ht="13.5" customHeight="1" x14ac:dyDescent="0.2">
      <c r="A10" s="3" t="s">
        <v>271</v>
      </c>
      <c r="B10" s="3">
        <v>49.809100000000001</v>
      </c>
      <c r="C10" s="3">
        <v>15.3263</v>
      </c>
      <c r="D10" s="3">
        <v>0.12191399999999999</v>
      </c>
      <c r="E10" s="3">
        <f t="shared" si="0"/>
        <v>1219.1399999999999</v>
      </c>
      <c r="F10" s="3">
        <v>0.20425299999999999</v>
      </c>
      <c r="G10" s="3">
        <f t="shared" si="1"/>
        <v>2042.53</v>
      </c>
      <c r="H10" s="3">
        <f t="shared" si="2"/>
        <v>1.6753859277851602</v>
      </c>
      <c r="I10" s="3">
        <v>34.979500000000002</v>
      </c>
      <c r="J10" s="3">
        <v>100.441</v>
      </c>
      <c r="K10" s="3">
        <v>67.282200000000003</v>
      </c>
      <c r="L10" s="3">
        <v>32.788499999999999</v>
      </c>
      <c r="M10" s="3">
        <v>0.13872699999999999</v>
      </c>
      <c r="N10" s="3">
        <v>0.231713</v>
      </c>
      <c r="O10" s="3">
        <v>100.441</v>
      </c>
      <c r="P10" s="3">
        <v>2.5203E-2</v>
      </c>
      <c r="Q10" s="3">
        <v>5.3870000000000003E-3</v>
      </c>
      <c r="R10" s="3">
        <v>8.5950000000000002E-3</v>
      </c>
      <c r="S10" s="3">
        <v>7.9489999999999995E-3</v>
      </c>
      <c r="T10" s="3">
        <v>0.19009599999999999</v>
      </c>
      <c r="U10" s="3">
        <v>7.4942999999999996E-2</v>
      </c>
      <c r="V10" s="3">
        <v>3.5218400000000001</v>
      </c>
      <c r="W10" s="3">
        <v>2.01417</v>
      </c>
      <c r="X10" s="3">
        <v>50.989100000000001</v>
      </c>
      <c r="Y10" s="3">
        <v>47.453000000000003</v>
      </c>
      <c r="Z10" s="3">
        <v>10.832000000000001</v>
      </c>
      <c r="AA10" s="3">
        <v>1.5615159078725513</v>
      </c>
      <c r="AB10" s="3">
        <v>0.45030185126713507</v>
      </c>
      <c r="AC10" s="3">
        <v>3.4677092787393509</v>
      </c>
      <c r="AD10" s="21">
        <v>3.6180436211048437</v>
      </c>
      <c r="AE10" s="21">
        <v>1.4440836442525344</v>
      </c>
    </row>
    <row r="11" spans="1:31" ht="13.5" customHeight="1" x14ac:dyDescent="0.2">
      <c r="A11" s="3" t="s">
        <v>111</v>
      </c>
      <c r="B11" s="3">
        <v>49.602400000000003</v>
      </c>
      <c r="C11" s="3">
        <v>15.3233</v>
      </c>
      <c r="D11" s="3">
        <v>5.1388999999999997E-2</v>
      </c>
      <c r="E11" s="3">
        <f t="shared" si="0"/>
        <v>513.89</v>
      </c>
      <c r="F11" s="3">
        <v>7.4631000000000003E-2</v>
      </c>
      <c r="G11" s="3">
        <f t="shared" si="1"/>
        <v>746.31000000000006</v>
      </c>
      <c r="H11" s="3">
        <f t="shared" si="2"/>
        <v>1.452275778863181</v>
      </c>
      <c r="I11" s="3">
        <v>34.876300000000001</v>
      </c>
      <c r="J11" s="3">
        <v>99.927999999999997</v>
      </c>
      <c r="K11" s="3">
        <v>67.002899999999997</v>
      </c>
      <c r="L11" s="3">
        <v>32.781999999999996</v>
      </c>
      <c r="M11" s="3">
        <v>5.8474999999999999E-2</v>
      </c>
      <c r="N11" s="3">
        <v>8.4664000000000003E-2</v>
      </c>
      <c r="O11" s="3">
        <v>99.927999999999997</v>
      </c>
      <c r="P11" s="3">
        <v>2.5118999999999999E-2</v>
      </c>
      <c r="Q11" s="3">
        <v>5.4050000000000001E-3</v>
      </c>
      <c r="R11" s="3">
        <v>8.5839999999999996E-3</v>
      </c>
      <c r="S11" s="3">
        <v>7.9769999999999997E-3</v>
      </c>
      <c r="T11" s="3">
        <v>0.190666</v>
      </c>
      <c r="U11" s="3">
        <v>7.5003E-2</v>
      </c>
      <c r="V11" s="3">
        <v>8.0624099999999999</v>
      </c>
      <c r="W11" s="3">
        <v>5.2128500000000004</v>
      </c>
      <c r="X11" s="3">
        <v>51.000799999999998</v>
      </c>
      <c r="Y11" s="3">
        <v>47.4574</v>
      </c>
      <c r="Z11" s="3">
        <v>10.832000000000001</v>
      </c>
      <c r="AA11" s="3">
        <v>0.57055462451193573</v>
      </c>
      <c r="AB11" s="3">
        <v>0.18981053722104768</v>
      </c>
      <c r="AC11" s="3">
        <v>3.005916493705957</v>
      </c>
      <c r="AD11" s="21">
        <v>0.78737218039104806</v>
      </c>
      <c r="AE11" s="21">
        <v>0.26190558702257549</v>
      </c>
    </row>
    <row r="12" spans="1:31" ht="13.5" customHeight="1" x14ac:dyDescent="0.2">
      <c r="A12" s="3" t="s">
        <v>124</v>
      </c>
      <c r="B12" s="3">
        <v>49.506700000000002</v>
      </c>
      <c r="C12" s="3">
        <v>15.132</v>
      </c>
      <c r="D12" s="3">
        <v>0.47831899999999999</v>
      </c>
      <c r="E12" s="3">
        <f t="shared" si="0"/>
        <v>4783.1899999999996</v>
      </c>
      <c r="F12" s="3">
        <v>0.446656</v>
      </c>
      <c r="G12" s="3">
        <f t="shared" si="1"/>
        <v>4466.5600000000004</v>
      </c>
      <c r="H12" s="3">
        <f t="shared" si="2"/>
        <v>0.93380359132712709</v>
      </c>
      <c r="I12" s="3">
        <v>34.733699999999999</v>
      </c>
      <c r="J12" s="3">
        <v>100.297</v>
      </c>
      <c r="K12" s="3">
        <v>66.873699999999999</v>
      </c>
      <c r="L12" s="3">
        <v>32.372700000000002</v>
      </c>
      <c r="M12" s="3">
        <v>0.54428299999999996</v>
      </c>
      <c r="N12" s="3">
        <v>0.50670400000000004</v>
      </c>
      <c r="O12" s="3">
        <v>100.297</v>
      </c>
      <c r="P12" s="3">
        <v>2.4856E-2</v>
      </c>
      <c r="Q12" s="3">
        <v>5.391E-3</v>
      </c>
      <c r="R12" s="3">
        <v>8.6029999999999995E-3</v>
      </c>
      <c r="S12" s="3">
        <v>8.0230000000000006E-3</v>
      </c>
      <c r="T12" s="3">
        <v>0.19084499999999999</v>
      </c>
      <c r="U12" s="3">
        <v>7.5599E-2</v>
      </c>
      <c r="V12" s="3">
        <v>1.0387999999999999</v>
      </c>
      <c r="W12" s="3">
        <v>1.01922</v>
      </c>
      <c r="X12" s="3">
        <v>50.961500000000001</v>
      </c>
      <c r="Y12" s="3">
        <v>47.4467</v>
      </c>
      <c r="Z12" s="3">
        <v>10.832000000000001</v>
      </c>
      <c r="AA12" s="3">
        <v>3.4146888875400725</v>
      </c>
      <c r="AB12" s="3">
        <v>1.766720238826097</v>
      </c>
      <c r="AC12" s="3">
        <v>1.9327841570485282</v>
      </c>
      <c r="AD12" s="21">
        <v>4.7316605338517137</v>
      </c>
      <c r="AE12" s="21">
        <v>2.4477768915032745</v>
      </c>
    </row>
    <row r="13" spans="1:31" ht="13.5" customHeight="1" x14ac:dyDescent="0.2">
      <c r="A13" s="3" t="s">
        <v>123</v>
      </c>
      <c r="B13" s="3">
        <v>49.151800000000001</v>
      </c>
      <c r="C13" s="3">
        <v>15.1358</v>
      </c>
      <c r="D13" s="3">
        <v>0.458789</v>
      </c>
      <c r="E13" s="3">
        <f t="shared" si="0"/>
        <v>4587.8900000000003</v>
      </c>
      <c r="F13" s="3">
        <v>0.42466799999999999</v>
      </c>
      <c r="G13" s="3">
        <f t="shared" si="1"/>
        <v>4246.68</v>
      </c>
      <c r="H13" s="3">
        <f t="shared" si="2"/>
        <v>0.92562812098807945</v>
      </c>
      <c r="I13" s="3">
        <v>34.607900000000001</v>
      </c>
      <c r="J13" s="3">
        <v>99.778999999999996</v>
      </c>
      <c r="K13" s="3">
        <v>66.394300000000001</v>
      </c>
      <c r="L13" s="3">
        <v>32.380800000000001</v>
      </c>
      <c r="M13" s="3">
        <v>0.52205999999999997</v>
      </c>
      <c r="N13" s="3">
        <v>0.48175899999999999</v>
      </c>
      <c r="O13" s="3">
        <v>99.778999999999996</v>
      </c>
      <c r="P13" s="3">
        <v>2.4881E-2</v>
      </c>
      <c r="Q13" s="3">
        <v>5.3699999999999998E-3</v>
      </c>
      <c r="R13" s="3">
        <v>8.6320000000000008E-3</v>
      </c>
      <c r="S13" s="3">
        <v>8.0090000000000005E-3</v>
      </c>
      <c r="T13" s="3">
        <v>0.19145599999999999</v>
      </c>
      <c r="U13" s="3">
        <v>7.5520000000000004E-2</v>
      </c>
      <c r="V13" s="3">
        <v>1.07772</v>
      </c>
      <c r="W13" s="3">
        <v>1.0621499999999999</v>
      </c>
      <c r="X13" s="3">
        <v>50.961100000000002</v>
      </c>
      <c r="Y13" s="3">
        <v>47.433100000000003</v>
      </c>
      <c r="Z13" s="3">
        <v>10.832000000000001</v>
      </c>
      <c r="AA13" s="3">
        <v>3.246590442071454</v>
      </c>
      <c r="AB13" s="3">
        <v>1.6945841826287191</v>
      </c>
      <c r="AC13" s="3">
        <v>1.9158625905708557</v>
      </c>
      <c r="AD13" s="21">
        <v>4.5150834080998177</v>
      </c>
      <c r="AE13" s="21">
        <v>2.3563675232249914</v>
      </c>
    </row>
    <row r="14" spans="1:31" ht="13.5" customHeight="1" x14ac:dyDescent="0.2">
      <c r="A14" s="3" t="s">
        <v>122</v>
      </c>
      <c r="B14" s="3">
        <v>49.204799999999999</v>
      </c>
      <c r="C14" s="3">
        <v>15.1852</v>
      </c>
      <c r="D14" s="3">
        <v>0.68920599999999999</v>
      </c>
      <c r="E14" s="3">
        <f t="shared" si="0"/>
        <v>6892.0599999999995</v>
      </c>
      <c r="F14" s="3">
        <v>0.586924</v>
      </c>
      <c r="G14" s="3">
        <f t="shared" si="1"/>
        <v>5869.24</v>
      </c>
      <c r="H14" s="3">
        <f t="shared" si="2"/>
        <v>0.8515944434610262</v>
      </c>
      <c r="I14" s="3">
        <v>34.736400000000003</v>
      </c>
      <c r="J14" s="3">
        <v>100.40300000000001</v>
      </c>
      <c r="K14" s="3">
        <v>66.465900000000005</v>
      </c>
      <c r="L14" s="3">
        <v>32.486600000000003</v>
      </c>
      <c r="M14" s="3">
        <v>0.78425299999999998</v>
      </c>
      <c r="N14" s="3">
        <v>0.66582799999999998</v>
      </c>
      <c r="O14" s="3">
        <v>100.40300000000001</v>
      </c>
      <c r="P14" s="3">
        <v>2.5409000000000001E-2</v>
      </c>
      <c r="Q14" s="3">
        <v>5.385E-3</v>
      </c>
      <c r="R14" s="3">
        <v>8.5880000000000001E-3</v>
      </c>
      <c r="S14" s="3">
        <v>8.0470000000000003E-3</v>
      </c>
      <c r="T14" s="3">
        <v>0.191496</v>
      </c>
      <c r="U14" s="3">
        <v>7.5465000000000004E-2</v>
      </c>
      <c r="V14" s="3">
        <v>0.77172300000000005</v>
      </c>
      <c r="W14" s="3">
        <v>0.81422099999999997</v>
      </c>
      <c r="X14" s="3">
        <v>50.888800000000003</v>
      </c>
      <c r="Y14" s="3">
        <v>47.448999999999998</v>
      </c>
      <c r="Z14" s="3">
        <v>10.83</v>
      </c>
      <c r="AA14" s="3">
        <v>4.4870389306996197</v>
      </c>
      <c r="AB14" s="3">
        <v>2.5456529824664691</v>
      </c>
      <c r="AC14" s="3">
        <v>1.7626278843207264</v>
      </c>
      <c r="AD14" s="21">
        <v>6.2171119170276219</v>
      </c>
      <c r="AE14" s="21">
        <v>3.5267092538532787</v>
      </c>
    </row>
    <row r="15" spans="1:31" ht="13.5" customHeight="1" x14ac:dyDescent="0.2">
      <c r="A15" s="3" t="s">
        <v>121</v>
      </c>
      <c r="B15" s="3">
        <v>49.1556</v>
      </c>
      <c r="C15" s="3">
        <v>15.2348</v>
      </c>
      <c r="D15" s="3">
        <v>0.58336500000000002</v>
      </c>
      <c r="E15" s="3">
        <f t="shared" si="0"/>
        <v>5833.6500000000005</v>
      </c>
      <c r="F15" s="3">
        <v>0.55268300000000004</v>
      </c>
      <c r="G15" s="3">
        <f t="shared" si="1"/>
        <v>5526.83</v>
      </c>
      <c r="H15" s="3">
        <f t="shared" si="2"/>
        <v>0.94740514086378158</v>
      </c>
      <c r="I15" s="3">
        <v>34.756399999999999</v>
      </c>
      <c r="J15" s="3">
        <v>100.283</v>
      </c>
      <c r="K15" s="3">
        <v>66.3994</v>
      </c>
      <c r="L15" s="3">
        <v>32.592700000000001</v>
      </c>
      <c r="M15" s="3">
        <v>0.66381599999999996</v>
      </c>
      <c r="N15" s="3">
        <v>0.62698399999999999</v>
      </c>
      <c r="O15" s="3">
        <v>100.283</v>
      </c>
      <c r="P15" s="3">
        <v>2.4636000000000002E-2</v>
      </c>
      <c r="Q15" s="3">
        <v>5.3759999999999997E-3</v>
      </c>
      <c r="R15" s="3">
        <v>8.6400000000000001E-3</v>
      </c>
      <c r="S15" s="3">
        <v>8.0079999999999995E-3</v>
      </c>
      <c r="T15" s="3">
        <v>0.19146299999999999</v>
      </c>
      <c r="U15" s="3">
        <v>7.5292999999999999E-2</v>
      </c>
      <c r="V15" s="3">
        <v>0.88477600000000001</v>
      </c>
      <c r="W15" s="3">
        <v>0.85246500000000003</v>
      </c>
      <c r="X15" s="3">
        <v>50.884999999999998</v>
      </c>
      <c r="Y15" s="3">
        <v>47.434399999999997</v>
      </c>
      <c r="Z15" s="3">
        <v>10.83</v>
      </c>
      <c r="AA15" s="3">
        <v>4.2252661968770369</v>
      </c>
      <c r="AB15" s="3">
        <v>2.1547184036653073</v>
      </c>
      <c r="AC15" s="3">
        <v>1.9609366076279859</v>
      </c>
      <c r="AD15" s="21">
        <v>5.8510349591901774</v>
      </c>
      <c r="AE15" s="21">
        <v>2.9833949280009415</v>
      </c>
    </row>
    <row r="16" spans="1:31" ht="13.5" customHeight="1" x14ac:dyDescent="0.2">
      <c r="A16" s="3" t="s">
        <v>120</v>
      </c>
      <c r="B16" s="3">
        <v>48.901400000000002</v>
      </c>
      <c r="C16" s="3">
        <v>15.152100000000001</v>
      </c>
      <c r="D16" s="3">
        <v>0.83513599999999999</v>
      </c>
      <c r="E16" s="3">
        <f t="shared" si="0"/>
        <v>8351.36</v>
      </c>
      <c r="F16" s="3">
        <v>0.70418999999999998</v>
      </c>
      <c r="G16" s="3">
        <f t="shared" si="1"/>
        <v>7041.9</v>
      </c>
      <c r="H16" s="3">
        <f t="shared" si="2"/>
        <v>0.84320398114798056</v>
      </c>
      <c r="I16" s="3">
        <v>34.628100000000003</v>
      </c>
      <c r="J16" s="3">
        <v>100.221</v>
      </c>
      <c r="K16" s="3">
        <v>66.055999999999997</v>
      </c>
      <c r="L16" s="3">
        <v>32.415799999999997</v>
      </c>
      <c r="M16" s="3">
        <v>0.95030800000000004</v>
      </c>
      <c r="N16" s="3">
        <v>0.79885899999999999</v>
      </c>
      <c r="O16" s="3">
        <v>100.221</v>
      </c>
      <c r="P16" s="3">
        <v>2.5180000000000001E-2</v>
      </c>
      <c r="Q16" s="3">
        <v>5.3930000000000002E-3</v>
      </c>
      <c r="R16" s="3">
        <v>8.6400000000000001E-3</v>
      </c>
      <c r="S16" s="3">
        <v>7.9649999999999999E-3</v>
      </c>
      <c r="T16" s="3">
        <v>0.19212899999999999</v>
      </c>
      <c r="U16" s="3">
        <v>7.5596999999999998E-2</v>
      </c>
      <c r="V16" s="3">
        <v>0.66693400000000003</v>
      </c>
      <c r="W16" s="3">
        <v>0.69930499999999995</v>
      </c>
      <c r="X16" s="3">
        <v>50.900399999999998</v>
      </c>
      <c r="Y16" s="3">
        <v>47.444800000000001</v>
      </c>
      <c r="Z16" s="3">
        <v>10.83</v>
      </c>
      <c r="AA16" s="3">
        <v>5.3835384898374663</v>
      </c>
      <c r="AB16" s="3">
        <v>3.0846603906018193</v>
      </c>
      <c r="AC16" s="3">
        <v>1.7452613280346023</v>
      </c>
      <c r="AD16" s="21">
        <v>7.4826014012836932</v>
      </c>
      <c r="AE16" s="21">
        <v>4.2868052473220164</v>
      </c>
    </row>
    <row r="17" spans="1:39" ht="13.5" customHeight="1" x14ac:dyDescent="0.2">
      <c r="A17" s="3" t="s">
        <v>119</v>
      </c>
      <c r="B17" s="3">
        <v>49.167900000000003</v>
      </c>
      <c r="C17" s="3">
        <v>15.19</v>
      </c>
      <c r="D17" s="3">
        <v>0.52265600000000001</v>
      </c>
      <c r="E17" s="3">
        <f t="shared" si="0"/>
        <v>5226.5600000000004</v>
      </c>
      <c r="F17" s="3">
        <v>0.50772899999999999</v>
      </c>
      <c r="G17" s="3">
        <f t="shared" si="1"/>
        <v>5077.29</v>
      </c>
      <c r="H17" s="3">
        <f t="shared" si="2"/>
        <v>0.97144010592052887</v>
      </c>
      <c r="I17" s="3">
        <v>34.695300000000003</v>
      </c>
      <c r="J17" s="3">
        <v>100.084</v>
      </c>
      <c r="K17" s="3">
        <v>66.415999999999997</v>
      </c>
      <c r="L17" s="3">
        <v>32.496899999999997</v>
      </c>
      <c r="M17" s="3">
        <v>0.59473500000000001</v>
      </c>
      <c r="N17" s="3">
        <v>0.57598700000000003</v>
      </c>
      <c r="O17" s="3">
        <v>100.084</v>
      </c>
      <c r="P17" s="3">
        <v>2.5176E-2</v>
      </c>
      <c r="Q17" s="3">
        <v>5.3839999999999999E-3</v>
      </c>
      <c r="R17" s="3">
        <v>8.6829999999999997E-3</v>
      </c>
      <c r="S17" s="3">
        <v>8.0110000000000008E-3</v>
      </c>
      <c r="T17" s="3">
        <v>0.19189999999999999</v>
      </c>
      <c r="U17" s="3">
        <v>7.5563000000000005E-2</v>
      </c>
      <c r="V17" s="3">
        <v>0.97171399999999997</v>
      </c>
      <c r="W17" s="3">
        <v>0.91514600000000002</v>
      </c>
      <c r="X17" s="3">
        <v>50.935000000000002</v>
      </c>
      <c r="Y17" s="3">
        <v>47.402799999999999</v>
      </c>
      <c r="Z17" s="3">
        <v>10.83</v>
      </c>
      <c r="AA17" s="3">
        <v>3.8815924876903773</v>
      </c>
      <c r="AB17" s="3">
        <v>1.9304834914437701</v>
      </c>
      <c r="AC17" s="3">
        <v>2.0106841135364548</v>
      </c>
      <c r="AD17" s="21">
        <v>5.3845931837136183</v>
      </c>
      <c r="AE17" s="21">
        <v>2.6776305772606701</v>
      </c>
    </row>
    <row r="18" spans="1:39" ht="13.5" customHeight="1" x14ac:dyDescent="0.2">
      <c r="A18" s="3" t="s">
        <v>118</v>
      </c>
      <c r="B18" s="3">
        <v>49.351399999999998</v>
      </c>
      <c r="C18" s="3">
        <v>15.109</v>
      </c>
      <c r="D18" s="3">
        <v>0.410914</v>
      </c>
      <c r="E18" s="3">
        <f t="shared" si="0"/>
        <v>4109.1400000000003</v>
      </c>
      <c r="F18" s="3">
        <v>0.37751099999999999</v>
      </c>
      <c r="G18" s="3">
        <f t="shared" si="1"/>
        <v>3775.1099999999997</v>
      </c>
      <c r="H18" s="3">
        <f t="shared" si="2"/>
        <v>0.91871048443226544</v>
      </c>
      <c r="I18" s="3">
        <v>34.634500000000003</v>
      </c>
      <c r="J18" s="3">
        <v>99.883300000000006</v>
      </c>
      <c r="K18" s="3">
        <v>66.663899999999998</v>
      </c>
      <c r="L18" s="3">
        <v>32.323500000000003</v>
      </c>
      <c r="M18" s="3">
        <v>0.467582</v>
      </c>
      <c r="N18" s="3">
        <v>0.428263</v>
      </c>
      <c r="O18" s="3">
        <v>99.883300000000006</v>
      </c>
      <c r="P18" s="3">
        <v>2.5590999999999999E-2</v>
      </c>
      <c r="Q18" s="3">
        <v>5.365E-3</v>
      </c>
      <c r="R18" s="3">
        <v>8.5699999999999995E-3</v>
      </c>
      <c r="S18" s="3">
        <v>7.9989999999999992E-3</v>
      </c>
      <c r="T18" s="3">
        <v>0.19117500000000001</v>
      </c>
      <c r="U18" s="3">
        <v>7.5601000000000002E-2</v>
      </c>
      <c r="V18" s="3">
        <v>1.17686</v>
      </c>
      <c r="W18" s="3">
        <v>1.17354</v>
      </c>
      <c r="X18" s="3">
        <v>50.959299999999999</v>
      </c>
      <c r="Y18" s="3">
        <v>47.542099999999998</v>
      </c>
      <c r="Z18" s="3">
        <v>10.826499999999999</v>
      </c>
      <c r="AA18" s="3">
        <v>2.8860747793025059</v>
      </c>
      <c r="AB18" s="3">
        <v>1.5177529644797445</v>
      </c>
      <c r="AC18" s="3">
        <v>1.9015444850682897</v>
      </c>
      <c r="AD18" s="21">
        <v>4.0106286154420072</v>
      </c>
      <c r="AE18" s="21">
        <v>2.1088591124519684</v>
      </c>
    </row>
    <row r="19" spans="1:39" ht="13.5" customHeight="1" x14ac:dyDescent="0.2">
      <c r="A19" s="3" t="s">
        <v>110</v>
      </c>
      <c r="B19" s="3">
        <v>50.203299999999999</v>
      </c>
      <c r="C19" s="3">
        <v>15.252800000000001</v>
      </c>
      <c r="D19" s="3">
        <v>0.13690099999999999</v>
      </c>
      <c r="E19" s="3">
        <f t="shared" si="0"/>
        <v>1369.01</v>
      </c>
      <c r="F19" s="3">
        <v>0.18573999999999999</v>
      </c>
      <c r="G19" s="3">
        <f t="shared" si="1"/>
        <v>1857.3999999999999</v>
      </c>
      <c r="H19" s="3">
        <f t="shared" si="2"/>
        <v>1.3567468462611667</v>
      </c>
      <c r="I19" s="3">
        <v>35.0336</v>
      </c>
      <c r="J19" s="3">
        <v>100.812</v>
      </c>
      <c r="K19" s="3">
        <v>67.814599999999999</v>
      </c>
      <c r="L19" s="3">
        <v>32.631300000000003</v>
      </c>
      <c r="M19" s="3">
        <v>0.155781</v>
      </c>
      <c r="N19" s="3">
        <v>0.21071000000000001</v>
      </c>
      <c r="O19" s="3">
        <v>100.812</v>
      </c>
      <c r="P19" s="3">
        <v>2.5645000000000001E-2</v>
      </c>
      <c r="Q19" s="3">
        <v>5.4299999999999999E-3</v>
      </c>
      <c r="R19" s="3">
        <v>8.5520000000000006E-3</v>
      </c>
      <c r="S19" s="3">
        <v>7.9660000000000009E-3</v>
      </c>
      <c r="T19" s="3">
        <v>0.18998499999999999</v>
      </c>
      <c r="U19" s="3">
        <v>7.5417999999999999E-2</v>
      </c>
      <c r="V19" s="3">
        <v>3.1462400000000001</v>
      </c>
      <c r="W19" s="3">
        <v>2.2025700000000001</v>
      </c>
      <c r="X19" s="3">
        <v>50.972700000000003</v>
      </c>
      <c r="Y19" s="3">
        <v>47.548299999999998</v>
      </c>
      <c r="Z19" s="3">
        <v>10.826499999999999</v>
      </c>
      <c r="AA19" s="3">
        <v>1.4199838667155327</v>
      </c>
      <c r="AB19" s="3">
        <v>0.50565787145300833</v>
      </c>
      <c r="AC19" s="3">
        <v>2.8081909664240126</v>
      </c>
      <c r="AD19" s="21">
        <v>1.9507984402278351</v>
      </c>
      <c r="AE19" s="21">
        <v>0.69458815039000721</v>
      </c>
    </row>
    <row r="20" spans="1:39" ht="13.5" customHeight="1" x14ac:dyDescent="0.2">
      <c r="A20" s="3" t="s">
        <v>109</v>
      </c>
      <c r="B20" s="3">
        <v>49.949800000000003</v>
      </c>
      <c r="C20" s="3">
        <v>15.1853</v>
      </c>
      <c r="D20" s="3">
        <v>0.27800200000000003</v>
      </c>
      <c r="E20" s="3">
        <f t="shared" si="0"/>
        <v>2780.0200000000004</v>
      </c>
      <c r="F20" s="3">
        <v>0.32732600000000001</v>
      </c>
      <c r="G20" s="3">
        <f t="shared" si="1"/>
        <v>3273.26</v>
      </c>
      <c r="H20" s="3">
        <f t="shared" si="2"/>
        <v>1.1774231840058704</v>
      </c>
      <c r="I20" s="3">
        <v>34.906300000000002</v>
      </c>
      <c r="J20" s="3">
        <v>100.64700000000001</v>
      </c>
      <c r="K20" s="3">
        <v>67.472200000000001</v>
      </c>
      <c r="L20" s="3">
        <v>32.486899999999999</v>
      </c>
      <c r="M20" s="3">
        <v>0.31634000000000001</v>
      </c>
      <c r="N20" s="3">
        <v>0.37132999999999999</v>
      </c>
      <c r="O20" s="3">
        <v>100.64700000000001</v>
      </c>
      <c r="P20" s="3">
        <v>2.6002999999999998E-2</v>
      </c>
      <c r="Q20" s="3">
        <v>5.3920000000000001E-3</v>
      </c>
      <c r="R20" s="3">
        <v>8.5159999999999993E-3</v>
      </c>
      <c r="S20" s="3">
        <v>7.9369999999999996E-3</v>
      </c>
      <c r="T20" s="3">
        <v>0.190442</v>
      </c>
      <c r="U20" s="3">
        <v>7.5564999999999993E-2</v>
      </c>
      <c r="V20" s="3">
        <v>1.6440399999999999</v>
      </c>
      <c r="W20" s="3">
        <v>1.32121</v>
      </c>
      <c r="X20" s="3">
        <v>50.973199999999999</v>
      </c>
      <c r="Y20" s="3">
        <v>47.553699999999999</v>
      </c>
      <c r="Z20" s="3">
        <v>10.826499999999999</v>
      </c>
      <c r="AA20" s="3">
        <v>2.5024100309924004</v>
      </c>
      <c r="AB20" s="3">
        <v>1.0268288732710444</v>
      </c>
      <c r="AC20" s="3">
        <v>2.4370273335037567</v>
      </c>
      <c r="AD20" s="21">
        <v>3.4503931671399966</v>
      </c>
      <c r="AE20" s="21">
        <v>1.4156301158353326</v>
      </c>
    </row>
    <row r="21" spans="1:39" ht="13.5" customHeight="1" x14ac:dyDescent="0.15">
      <c r="E21" s="4">
        <f>AVERAGE(E2:E20)</f>
        <v>3414.314736842105</v>
      </c>
      <c r="G21" s="4">
        <f>AVERAGE(G2:G20)</f>
        <v>3531.810526315789</v>
      </c>
      <c r="H21" s="4">
        <f>AVERAGE(H6:H11,H19,H20,H2:H4)</f>
        <v>1.3940672422725591</v>
      </c>
      <c r="J21" s="4">
        <f>AVERAGE(K2:K20)</f>
        <v>66.987026315789478</v>
      </c>
      <c r="K21" s="4">
        <f>AVERAGE(L2:L20)</f>
        <v>32.609268421052633</v>
      </c>
      <c r="N21" s="4">
        <f>AVERAGE(O2:O20)</f>
        <v>100.38554210526314</v>
      </c>
      <c r="AA21" s="4">
        <v>2.7000721264480001</v>
      </c>
      <c r="AB21" s="4">
        <v>1.2611121338063398</v>
      </c>
      <c r="AC21" s="4">
        <v>2.465570781725738</v>
      </c>
    </row>
    <row r="22" spans="1:39" ht="13.5" customHeight="1" x14ac:dyDescent="0.15">
      <c r="E22" s="4">
        <f>STDEV(E2:E20)</f>
        <v>2173.9829727927918</v>
      </c>
      <c r="G22" s="4">
        <f>STDEV(G2:G20)</f>
        <v>1657.435099253843</v>
      </c>
      <c r="H22" s="4">
        <f>STDEV(H6:H11,H2:H4,H19:H20)</f>
        <v>0.2150264351811314</v>
      </c>
      <c r="J22" s="4">
        <f>STDEV(K2:K20)</f>
        <v>0.48012811003604372</v>
      </c>
      <c r="K22" s="4">
        <f>STDEV(L2:L20)</f>
        <v>0.18494230347336643</v>
      </c>
      <c r="N22" s="4">
        <f>STDEV(O2:O20)</f>
        <v>0.35387092015119698</v>
      </c>
      <c r="AA22" s="4">
        <v>1.2671105314248503</v>
      </c>
      <c r="AB22" s="4">
        <v>0.80298288734011192</v>
      </c>
      <c r="AC22" s="4">
        <v>0.60763041224761594</v>
      </c>
    </row>
    <row r="23" spans="1:39" ht="13.5" customHeight="1" x14ac:dyDescent="0.2">
      <c r="A23" s="3" t="s">
        <v>72</v>
      </c>
      <c r="B23" s="3" t="s">
        <v>50</v>
      </c>
      <c r="C23" s="3" t="s">
        <v>291</v>
      </c>
      <c r="D23" s="3" t="s">
        <v>290</v>
      </c>
      <c r="E23" s="3" t="s">
        <v>48</v>
      </c>
      <c r="F23" s="5" t="s">
        <v>54</v>
      </c>
      <c r="G23" s="4" t="s">
        <v>47</v>
      </c>
      <c r="H23" s="3" t="s">
        <v>45</v>
      </c>
      <c r="I23" s="4" t="s">
        <v>44</v>
      </c>
      <c r="J23" s="6" t="s">
        <v>53</v>
      </c>
      <c r="K23" s="3" t="s">
        <v>41</v>
      </c>
      <c r="L23" s="3" t="s">
        <v>38</v>
      </c>
      <c r="M23" s="3" t="s">
        <v>12</v>
      </c>
      <c r="N23" s="3" t="s">
        <v>11</v>
      </c>
      <c r="O23" s="3" t="s">
        <v>10</v>
      </c>
      <c r="P23" s="3" t="s">
        <v>9</v>
      </c>
      <c r="Q23" s="3" t="s">
        <v>8</v>
      </c>
      <c r="R23" s="3" t="s">
        <v>7</v>
      </c>
      <c r="S23" s="3" t="s">
        <v>6</v>
      </c>
      <c r="T23" s="3" t="s">
        <v>5</v>
      </c>
      <c r="U23" s="3" t="s">
        <v>4</v>
      </c>
      <c r="V23" s="3" t="s">
        <v>3</v>
      </c>
      <c r="W23" s="3" t="s">
        <v>40</v>
      </c>
      <c r="X23" s="3" t="s">
        <v>39</v>
      </c>
      <c r="Y23" s="3" t="s">
        <v>38</v>
      </c>
      <c r="Z23" s="3" t="s">
        <v>71</v>
      </c>
      <c r="AA23" s="3" t="s">
        <v>70</v>
      </c>
      <c r="AB23" s="3" t="s">
        <v>69</v>
      </c>
      <c r="AC23" s="3" t="s">
        <v>37</v>
      </c>
      <c r="AD23" s="3" t="s">
        <v>289</v>
      </c>
      <c r="AE23" s="3" t="s">
        <v>288</v>
      </c>
      <c r="AF23" s="3" t="s">
        <v>35</v>
      </c>
      <c r="AG23" s="3" t="s">
        <v>34</v>
      </c>
      <c r="AH23" s="3" t="s">
        <v>33</v>
      </c>
      <c r="AI23" s="3" t="s">
        <v>31</v>
      </c>
      <c r="AJ23" s="3" t="s">
        <v>30</v>
      </c>
      <c r="AK23" s="3" t="s">
        <v>29</v>
      </c>
      <c r="AL23" s="3" t="s">
        <v>28</v>
      </c>
      <c r="AM23" s="3" t="s">
        <v>27</v>
      </c>
    </row>
    <row r="24" spans="1:39" ht="13.5" customHeight="1" x14ac:dyDescent="0.2">
      <c r="A24" s="3" t="s">
        <v>287</v>
      </c>
      <c r="B24" s="3">
        <v>1.6275599999999999</v>
      </c>
      <c r="C24" s="3">
        <v>0.14266400000000001</v>
      </c>
      <c r="D24" s="3">
        <v>7.0196800000000001</v>
      </c>
      <c r="E24" s="3">
        <v>0.26644400000000001</v>
      </c>
      <c r="F24" s="3">
        <f t="shared" ref="F24:F51" si="3">AA24*10000</f>
        <v>252.66</v>
      </c>
      <c r="G24" s="3">
        <f t="shared" ref="G24:G51" si="4">E24*10000</f>
        <v>2664.44</v>
      </c>
      <c r="H24" s="3">
        <v>0.142011</v>
      </c>
      <c r="I24" s="3">
        <f t="shared" ref="I24:I51" si="5">H24*10000</f>
        <v>1420.11</v>
      </c>
      <c r="J24" s="3">
        <f t="shared" ref="J24:J51" si="6">AB24*10000</f>
        <v>131.27000000000001</v>
      </c>
      <c r="K24" s="3">
        <v>44.476599999999998</v>
      </c>
      <c r="L24" s="3">
        <v>99.165000000000006</v>
      </c>
      <c r="M24" s="3">
        <v>50.440899999999999</v>
      </c>
      <c r="N24" s="3">
        <v>0.66328399999999998</v>
      </c>
      <c r="O24" s="3">
        <v>16.548100000000002</v>
      </c>
      <c r="P24" s="3">
        <v>2.1985100000000002</v>
      </c>
      <c r="Q24" s="3">
        <v>7.1391099999999996</v>
      </c>
      <c r="R24" s="3">
        <v>0.17441799999999999</v>
      </c>
      <c r="S24" s="3">
        <v>10.736499999999999</v>
      </c>
      <c r="T24" s="3">
        <v>9.8219499999999993</v>
      </c>
      <c r="U24" s="3">
        <v>0.80619499999999999</v>
      </c>
      <c r="V24" s="3">
        <v>0.171852</v>
      </c>
      <c r="W24" s="3">
        <v>0.30318800000000001</v>
      </c>
      <c r="X24" s="3">
        <v>0.161103</v>
      </c>
      <c r="Y24" s="3">
        <v>99.165000000000006</v>
      </c>
      <c r="Z24" s="3">
        <v>0.39258700000000002</v>
      </c>
      <c r="AA24" s="3">
        <v>2.5266E-2</v>
      </c>
      <c r="AB24" s="3">
        <v>1.3127E-2</v>
      </c>
      <c r="AC24" s="3">
        <v>1.3087E-2</v>
      </c>
      <c r="AD24" s="3">
        <v>5.0569999999999999E-3</v>
      </c>
      <c r="AE24" s="3">
        <v>5.5690000000000002E-3</v>
      </c>
      <c r="AF24" s="3">
        <v>1.9293000000000001E-2</v>
      </c>
      <c r="AG24" s="3">
        <v>1.8207000000000001E-2</v>
      </c>
      <c r="AH24" s="3">
        <v>1.6289</v>
      </c>
      <c r="AI24" s="3">
        <v>4.1009900000000004</v>
      </c>
      <c r="AJ24" s="3">
        <v>6.6916900000000004</v>
      </c>
      <c r="AK24" s="3">
        <v>51.061500000000002</v>
      </c>
      <c r="AL24" s="3">
        <v>47.243699999999997</v>
      </c>
      <c r="AM24" s="3">
        <v>10.827500000000001</v>
      </c>
    </row>
    <row r="25" spans="1:39" ht="13.5" customHeight="1" x14ac:dyDescent="0.2">
      <c r="A25" s="3" t="s">
        <v>286</v>
      </c>
      <c r="B25" s="3">
        <v>1.62809</v>
      </c>
      <c r="C25" s="3">
        <v>0.13972799999999999</v>
      </c>
      <c r="D25" s="3">
        <v>6.96096</v>
      </c>
      <c r="E25" s="3">
        <v>0.28361500000000001</v>
      </c>
      <c r="F25" s="3">
        <f t="shared" si="3"/>
        <v>269.14</v>
      </c>
      <c r="G25" s="3">
        <f t="shared" si="4"/>
        <v>2836.15</v>
      </c>
      <c r="H25" s="3">
        <v>0.122983</v>
      </c>
      <c r="I25" s="3">
        <f t="shared" si="5"/>
        <v>1229.83</v>
      </c>
      <c r="J25" s="3">
        <f t="shared" si="6"/>
        <v>113.77</v>
      </c>
      <c r="K25" s="3">
        <v>44.456299999999999</v>
      </c>
      <c r="L25" s="3">
        <v>99.052099999999996</v>
      </c>
      <c r="M25" s="3">
        <v>50.488700000000001</v>
      </c>
      <c r="N25" s="3">
        <v>0.577712</v>
      </c>
      <c r="O25" s="3">
        <v>16.586600000000001</v>
      </c>
      <c r="P25" s="3">
        <v>2.19922</v>
      </c>
      <c r="Q25" s="3">
        <v>7.11327</v>
      </c>
      <c r="R25" s="3">
        <v>0.20211899999999999</v>
      </c>
      <c r="S25" s="3">
        <v>10.745100000000001</v>
      </c>
      <c r="T25" s="3">
        <v>9.7397799999999997</v>
      </c>
      <c r="U25" s="3">
        <v>0.76895999999999998</v>
      </c>
      <c r="V25" s="3">
        <v>0.16831499999999999</v>
      </c>
      <c r="W25" s="3">
        <v>0.32272800000000001</v>
      </c>
      <c r="X25" s="3">
        <v>0.139516</v>
      </c>
      <c r="Y25" s="3">
        <v>99.052099999999996</v>
      </c>
      <c r="Z25" s="3">
        <v>0.39299899999999999</v>
      </c>
      <c r="AA25" s="3">
        <v>2.6914E-2</v>
      </c>
      <c r="AB25" s="3">
        <v>1.1377E-2</v>
      </c>
      <c r="AC25" s="3">
        <v>1.3087E-2</v>
      </c>
      <c r="AD25" s="3">
        <v>5.0569999999999999E-3</v>
      </c>
      <c r="AE25" s="3">
        <v>5.568E-3</v>
      </c>
      <c r="AF25" s="3">
        <v>1.9151999999999999E-2</v>
      </c>
      <c r="AG25" s="3">
        <v>1.8474000000000001E-2</v>
      </c>
      <c r="AH25" s="3">
        <v>1.62887</v>
      </c>
      <c r="AI25" s="3">
        <v>3.87148</v>
      </c>
      <c r="AJ25" s="3">
        <v>7.7249600000000003</v>
      </c>
      <c r="AK25" s="3">
        <v>51.104100000000003</v>
      </c>
      <c r="AL25" s="3">
        <v>47.188099999999999</v>
      </c>
      <c r="AM25" s="3">
        <v>10.827500000000001</v>
      </c>
    </row>
    <row r="26" spans="1:39" ht="13.5" customHeight="1" x14ac:dyDescent="0.2">
      <c r="A26" s="3" t="s">
        <v>286</v>
      </c>
      <c r="B26" s="3">
        <v>1.4917899999999999</v>
      </c>
      <c r="C26" s="3">
        <v>0.14804</v>
      </c>
      <c r="D26" s="3">
        <v>6.9022399999999999</v>
      </c>
      <c r="E26" s="3">
        <v>0.263544</v>
      </c>
      <c r="F26" s="3">
        <f t="shared" si="3"/>
        <v>255.42</v>
      </c>
      <c r="G26" s="3">
        <f t="shared" si="4"/>
        <v>2635.44</v>
      </c>
      <c r="H26" s="3">
        <v>0.13367200000000001</v>
      </c>
      <c r="I26" s="3">
        <f t="shared" si="5"/>
        <v>1336.72</v>
      </c>
      <c r="J26" s="3">
        <f t="shared" si="6"/>
        <v>126.28999999999999</v>
      </c>
      <c r="K26" s="3">
        <v>43.464399999999998</v>
      </c>
      <c r="L26" s="3">
        <v>97.020899999999997</v>
      </c>
      <c r="M26" s="3">
        <v>48.908700000000003</v>
      </c>
      <c r="N26" s="3">
        <v>0.66440399999999999</v>
      </c>
      <c r="O26" s="3">
        <v>16.417100000000001</v>
      </c>
      <c r="P26" s="3">
        <v>2.01511</v>
      </c>
      <c r="Q26" s="3">
        <v>7.0577300000000003</v>
      </c>
      <c r="R26" s="3">
        <v>0.189995</v>
      </c>
      <c r="S26" s="3">
        <v>10.6686</v>
      </c>
      <c r="T26" s="3">
        <v>9.6576199999999996</v>
      </c>
      <c r="U26" s="3">
        <v>0.811859</v>
      </c>
      <c r="V26" s="3">
        <v>0.17832700000000001</v>
      </c>
      <c r="W26" s="3">
        <v>0.29988900000000002</v>
      </c>
      <c r="X26" s="3">
        <v>0.151643</v>
      </c>
      <c r="Y26" s="3">
        <v>97.020899999999997</v>
      </c>
      <c r="Z26" s="3">
        <v>0.36777300000000002</v>
      </c>
      <c r="AA26" s="3">
        <v>2.5541999999999999E-2</v>
      </c>
      <c r="AB26" s="3">
        <v>1.2629E-2</v>
      </c>
      <c r="AC26" s="3">
        <v>1.3081000000000001E-2</v>
      </c>
      <c r="AD26" s="3">
        <v>5.0530000000000002E-3</v>
      </c>
      <c r="AE26" s="3">
        <v>5.5649999999999996E-3</v>
      </c>
      <c r="AF26" s="3">
        <v>1.9470999999999999E-2</v>
      </c>
      <c r="AG26" s="3">
        <v>1.805E-2</v>
      </c>
      <c r="AH26" s="3">
        <v>1.71065</v>
      </c>
      <c r="AI26" s="3">
        <v>4.1654299999999997</v>
      </c>
      <c r="AJ26" s="3">
        <v>7.0200100000000001</v>
      </c>
      <c r="AK26" s="3">
        <v>51.193300000000001</v>
      </c>
      <c r="AL26" s="3">
        <v>47.247900000000001</v>
      </c>
      <c r="AM26" s="3">
        <v>10.833500000000001</v>
      </c>
    </row>
    <row r="27" spans="1:39" ht="13.5" customHeight="1" x14ac:dyDescent="0.2">
      <c r="A27" s="3" t="s">
        <v>286</v>
      </c>
      <c r="B27" s="3">
        <v>1.54844</v>
      </c>
      <c r="C27" s="3">
        <v>0.143958</v>
      </c>
      <c r="D27" s="3">
        <v>6.9133699999999996</v>
      </c>
      <c r="E27" s="3">
        <v>0.271594</v>
      </c>
      <c r="F27" s="3">
        <f t="shared" si="3"/>
        <v>262.01</v>
      </c>
      <c r="G27" s="3">
        <f t="shared" si="4"/>
        <v>2715.94</v>
      </c>
      <c r="H27" s="3">
        <v>0.12984299999999999</v>
      </c>
      <c r="I27" s="3">
        <f t="shared" si="5"/>
        <v>1298.4299999999998</v>
      </c>
      <c r="J27" s="3">
        <f t="shared" si="6"/>
        <v>122.11</v>
      </c>
      <c r="K27" s="3">
        <v>43.676499999999997</v>
      </c>
      <c r="L27" s="3">
        <v>97.484899999999996</v>
      </c>
      <c r="M27" s="3">
        <v>49.145299999999999</v>
      </c>
      <c r="N27" s="3">
        <v>0.62611600000000001</v>
      </c>
      <c r="O27" s="3">
        <v>16.5441</v>
      </c>
      <c r="P27" s="3">
        <v>2.0916299999999999</v>
      </c>
      <c r="Q27" s="3">
        <v>7.0762900000000002</v>
      </c>
      <c r="R27" s="3">
        <v>0.20034099999999999</v>
      </c>
      <c r="S27" s="3">
        <v>10.7156</v>
      </c>
      <c r="T27" s="3">
        <v>9.67319</v>
      </c>
      <c r="U27" s="3">
        <v>0.78254999999999997</v>
      </c>
      <c r="V27" s="3">
        <v>0.17341000000000001</v>
      </c>
      <c r="W27" s="3">
        <v>0.30904900000000002</v>
      </c>
      <c r="X27" s="3">
        <v>0.14729900000000001</v>
      </c>
      <c r="Y27" s="3">
        <v>97.484899999999996</v>
      </c>
      <c r="Z27" s="3">
        <v>0.37997599999999998</v>
      </c>
      <c r="AA27" s="3">
        <v>2.6200999999999999E-2</v>
      </c>
      <c r="AB27" s="3">
        <v>1.2211E-2</v>
      </c>
      <c r="AC27" s="3">
        <v>1.3087E-2</v>
      </c>
      <c r="AD27" s="3">
        <v>5.0559999999999997E-3</v>
      </c>
      <c r="AE27" s="3">
        <v>5.568E-3</v>
      </c>
      <c r="AF27" s="3">
        <v>1.9562E-2</v>
      </c>
      <c r="AG27" s="3">
        <v>1.8165000000000001E-2</v>
      </c>
      <c r="AH27" s="3">
        <v>1.6754100000000001</v>
      </c>
      <c r="AI27" s="3">
        <v>4.0740699999999999</v>
      </c>
      <c r="AJ27" s="3">
        <v>7.2470400000000001</v>
      </c>
      <c r="AK27" s="3">
        <v>51.173099999999998</v>
      </c>
      <c r="AL27" s="3">
        <v>47.217599999999997</v>
      </c>
      <c r="AM27" s="3">
        <v>10.833</v>
      </c>
    </row>
    <row r="28" spans="1:39" ht="13.5" customHeight="1" x14ac:dyDescent="0.2">
      <c r="A28" s="3" t="s">
        <v>286</v>
      </c>
      <c r="B28" s="3">
        <v>1.55121</v>
      </c>
      <c r="C28" s="3">
        <v>0.13383200000000001</v>
      </c>
      <c r="D28" s="3">
        <v>6.8585700000000003</v>
      </c>
      <c r="E28" s="3">
        <v>0.25779299999999999</v>
      </c>
      <c r="F28" s="3">
        <f t="shared" si="3"/>
        <v>248.46</v>
      </c>
      <c r="G28" s="3">
        <f t="shared" si="4"/>
        <v>2577.9299999999998</v>
      </c>
      <c r="H28" s="3">
        <v>0.12454900000000001</v>
      </c>
      <c r="I28" s="3">
        <f t="shared" si="5"/>
        <v>1245.49</v>
      </c>
      <c r="J28" s="3">
        <f t="shared" si="6"/>
        <v>117.02000000000001</v>
      </c>
      <c r="K28" s="3">
        <v>43.729799999999997</v>
      </c>
      <c r="L28" s="3">
        <v>97.537800000000004</v>
      </c>
      <c r="M28" s="3">
        <v>49.363</v>
      </c>
      <c r="N28" s="3">
        <v>0.57464199999999999</v>
      </c>
      <c r="O28" s="3">
        <v>16.486999999999998</v>
      </c>
      <c r="P28" s="3">
        <v>2.09538</v>
      </c>
      <c r="Q28" s="3">
        <v>7.1230799999999999</v>
      </c>
      <c r="R28" s="3">
        <v>0.20899599999999999</v>
      </c>
      <c r="S28" s="3">
        <v>10.7105</v>
      </c>
      <c r="T28" s="3">
        <v>9.5965299999999996</v>
      </c>
      <c r="U28" s="3">
        <v>0.78273499999999996</v>
      </c>
      <c r="V28" s="3">
        <v>0.161213</v>
      </c>
      <c r="W28" s="3">
        <v>0.29334500000000002</v>
      </c>
      <c r="X28" s="3">
        <v>0.141293</v>
      </c>
      <c r="Y28" s="3">
        <v>97.537800000000004</v>
      </c>
      <c r="Z28" s="3">
        <v>0.380301</v>
      </c>
      <c r="AA28" s="3">
        <v>2.4846E-2</v>
      </c>
      <c r="AB28" s="3">
        <v>1.1702000000000001E-2</v>
      </c>
      <c r="AC28" s="3">
        <v>1.3084E-2</v>
      </c>
      <c r="AD28" s="3">
        <v>5.0549999999999996E-3</v>
      </c>
      <c r="AE28" s="3">
        <v>5.5659999999999998E-3</v>
      </c>
      <c r="AF28" s="3">
        <v>1.9505999999999999E-2</v>
      </c>
      <c r="AG28" s="3">
        <v>1.8453000000000001E-2</v>
      </c>
      <c r="AH28" s="3">
        <v>1.6739599999999999</v>
      </c>
      <c r="AI28" s="3">
        <v>4.2502500000000003</v>
      </c>
      <c r="AJ28" s="3">
        <v>7.6283000000000003</v>
      </c>
      <c r="AK28" s="3">
        <v>51.153100000000002</v>
      </c>
      <c r="AL28" s="3">
        <v>47.186399999999999</v>
      </c>
      <c r="AM28" s="3">
        <v>10.8325</v>
      </c>
    </row>
    <row r="29" spans="1:39" ht="13.5" customHeight="1" x14ac:dyDescent="0.2">
      <c r="A29" s="3" t="s">
        <v>286</v>
      </c>
      <c r="B29" s="3">
        <v>1.68329</v>
      </c>
      <c r="C29" s="3">
        <v>0.149866</v>
      </c>
      <c r="D29" s="3">
        <v>6.9280099999999996</v>
      </c>
      <c r="E29" s="3">
        <v>0.26302700000000001</v>
      </c>
      <c r="F29" s="3">
        <f t="shared" si="3"/>
        <v>252.49</v>
      </c>
      <c r="G29" s="3">
        <f t="shared" si="4"/>
        <v>2630.27</v>
      </c>
      <c r="H29" s="3">
        <v>0.11031100000000001</v>
      </c>
      <c r="I29" s="3">
        <f t="shared" si="5"/>
        <v>1103.1100000000001</v>
      </c>
      <c r="J29" s="3">
        <f t="shared" si="6"/>
        <v>103.23</v>
      </c>
      <c r="K29" s="3">
        <v>43.902999999999999</v>
      </c>
      <c r="L29" s="3">
        <v>98.029499999999999</v>
      </c>
      <c r="M29" s="3">
        <v>49.458399999999997</v>
      </c>
      <c r="N29" s="3">
        <v>0.61025700000000005</v>
      </c>
      <c r="O29" s="3">
        <v>16.531199999999998</v>
      </c>
      <c r="P29" s="3">
        <v>2.27379</v>
      </c>
      <c r="Q29" s="3">
        <v>7.1423399999999999</v>
      </c>
      <c r="R29" s="3">
        <v>0.197354</v>
      </c>
      <c r="S29" s="3">
        <v>10.734299999999999</v>
      </c>
      <c r="T29" s="3">
        <v>9.6936900000000001</v>
      </c>
      <c r="U29" s="3">
        <v>0.78321099999999999</v>
      </c>
      <c r="V29" s="3">
        <v>0.18052699999999999</v>
      </c>
      <c r="W29" s="3">
        <v>0.29930099999999998</v>
      </c>
      <c r="X29" s="3">
        <v>0.125141</v>
      </c>
      <c r="Y29" s="3">
        <v>98.029499999999999</v>
      </c>
      <c r="Z29" s="3">
        <v>0.41102899999999998</v>
      </c>
      <c r="AA29" s="3">
        <v>2.5249000000000001E-2</v>
      </c>
      <c r="AB29" s="3">
        <v>1.0323000000000001E-2</v>
      </c>
      <c r="AC29" s="3">
        <v>1.3081000000000001E-2</v>
      </c>
      <c r="AD29" s="3">
        <v>5.0559999999999997E-3</v>
      </c>
      <c r="AE29" s="3">
        <v>5.5669999999999999E-3</v>
      </c>
      <c r="AF29" s="3">
        <v>1.9387999999999999E-2</v>
      </c>
      <c r="AG29" s="3">
        <v>1.8630000000000001E-2</v>
      </c>
      <c r="AH29" s="3">
        <v>1.59748</v>
      </c>
      <c r="AI29" s="3">
        <v>4.1598199999999999</v>
      </c>
      <c r="AJ29" s="3">
        <v>8.6020199999999996</v>
      </c>
      <c r="AK29" s="3">
        <v>51.133200000000002</v>
      </c>
      <c r="AL29" s="3">
        <v>47.155700000000003</v>
      </c>
      <c r="AM29" s="3">
        <v>10.832000000000001</v>
      </c>
    </row>
    <row r="30" spans="1:39" ht="13.5" customHeight="1" x14ac:dyDescent="0.2">
      <c r="A30" s="3" t="s">
        <v>286</v>
      </c>
      <c r="B30" s="3">
        <v>1.7061200000000001</v>
      </c>
      <c r="C30" s="3">
        <v>0.14217299999999999</v>
      </c>
      <c r="D30" s="3">
        <v>6.8896699999999997</v>
      </c>
      <c r="E30" s="3">
        <v>0.26347799999999999</v>
      </c>
      <c r="F30" s="3">
        <f t="shared" si="3"/>
        <v>252.70000000000002</v>
      </c>
      <c r="G30" s="3">
        <f t="shared" si="4"/>
        <v>2634.7799999999997</v>
      </c>
      <c r="H30" s="3">
        <v>0.150308</v>
      </c>
      <c r="I30" s="3">
        <f t="shared" si="5"/>
        <v>1503.08</v>
      </c>
      <c r="J30" s="3">
        <f t="shared" si="6"/>
        <v>140.53</v>
      </c>
      <c r="K30" s="3">
        <v>43.951599999999999</v>
      </c>
      <c r="L30" s="3">
        <v>98.1434</v>
      </c>
      <c r="M30" s="3">
        <v>49.540300000000002</v>
      </c>
      <c r="N30" s="3">
        <v>0.58311400000000002</v>
      </c>
      <c r="O30" s="3">
        <v>16.564699999999998</v>
      </c>
      <c r="P30" s="3">
        <v>2.3046199999999999</v>
      </c>
      <c r="Q30" s="3">
        <v>7.16988</v>
      </c>
      <c r="R30" s="3">
        <v>0.18847</v>
      </c>
      <c r="S30" s="3">
        <v>10.741899999999999</v>
      </c>
      <c r="T30" s="3">
        <v>9.6400400000000008</v>
      </c>
      <c r="U30" s="3">
        <v>0.76880300000000001</v>
      </c>
      <c r="V30" s="3">
        <v>0.171261</v>
      </c>
      <c r="W30" s="3">
        <v>0.29981400000000002</v>
      </c>
      <c r="X30" s="3">
        <v>0.170515</v>
      </c>
      <c r="Y30" s="3">
        <v>98.1434</v>
      </c>
      <c r="Z30" s="3">
        <v>0.41623500000000002</v>
      </c>
      <c r="AA30" s="3">
        <v>2.5270000000000001E-2</v>
      </c>
      <c r="AB30" s="3">
        <v>1.4053E-2</v>
      </c>
      <c r="AC30" s="3">
        <v>1.3100000000000001E-2</v>
      </c>
      <c r="AD30" s="3">
        <v>5.0650000000000001E-3</v>
      </c>
      <c r="AE30" s="3">
        <v>5.5750000000000001E-3</v>
      </c>
      <c r="AF30" s="3">
        <v>1.9843E-2</v>
      </c>
      <c r="AG30" s="3">
        <v>1.7988000000000001E-2</v>
      </c>
      <c r="AH30" s="3">
        <v>1.5866899999999999</v>
      </c>
      <c r="AI30" s="3">
        <v>4.2227600000000001</v>
      </c>
      <c r="AJ30" s="3">
        <v>6.29481</v>
      </c>
      <c r="AK30" s="3">
        <v>51.113399999999999</v>
      </c>
      <c r="AL30" s="3">
        <v>47.1252</v>
      </c>
      <c r="AM30" s="3">
        <v>10.8315</v>
      </c>
    </row>
    <row r="31" spans="1:39" ht="13.5" customHeight="1" x14ac:dyDescent="0.2">
      <c r="A31" s="3" t="s">
        <v>286</v>
      </c>
      <c r="B31" s="3">
        <v>1.6862699999999999</v>
      </c>
      <c r="C31" s="3">
        <v>0.13702400000000001</v>
      </c>
      <c r="D31" s="3">
        <v>6.9079499999999996</v>
      </c>
      <c r="E31" s="3">
        <v>0.26578099999999999</v>
      </c>
      <c r="F31" s="3">
        <f t="shared" si="3"/>
        <v>255.64</v>
      </c>
      <c r="G31" s="3">
        <f t="shared" si="4"/>
        <v>2657.81</v>
      </c>
      <c r="H31" s="3">
        <v>0.131271</v>
      </c>
      <c r="I31" s="3">
        <f t="shared" si="5"/>
        <v>1312.71</v>
      </c>
      <c r="J31" s="3">
        <f t="shared" si="6"/>
        <v>123.08</v>
      </c>
      <c r="K31" s="3">
        <v>43.812100000000001</v>
      </c>
      <c r="L31" s="3">
        <v>97.888099999999994</v>
      </c>
      <c r="M31" s="3">
        <v>49.285699999999999</v>
      </c>
      <c r="N31" s="3">
        <v>0.61327900000000002</v>
      </c>
      <c r="O31" s="3">
        <v>16.535900000000002</v>
      </c>
      <c r="P31" s="3">
        <v>2.2778200000000002</v>
      </c>
      <c r="Q31" s="3">
        <v>7.2202999999999999</v>
      </c>
      <c r="R31" s="3">
        <v>0.17941299999999999</v>
      </c>
      <c r="S31" s="3">
        <v>10.711399999999999</v>
      </c>
      <c r="T31" s="3">
        <v>9.6656200000000005</v>
      </c>
      <c r="U31" s="3">
        <v>0.78226700000000005</v>
      </c>
      <c r="V31" s="3">
        <v>0.16505800000000001</v>
      </c>
      <c r="W31" s="3">
        <v>0.30243399999999998</v>
      </c>
      <c r="X31" s="3">
        <v>0.148919</v>
      </c>
      <c r="Y31" s="3">
        <v>97.888099999999994</v>
      </c>
      <c r="Z31" s="3">
        <v>0.412574</v>
      </c>
      <c r="AA31" s="3">
        <v>2.5564E-2</v>
      </c>
      <c r="AB31" s="3">
        <v>1.2307999999999999E-2</v>
      </c>
      <c r="AC31" s="3">
        <v>1.3089999999999999E-2</v>
      </c>
      <c r="AD31" s="3">
        <v>5.0600000000000003E-3</v>
      </c>
      <c r="AE31" s="3">
        <v>5.5710000000000004E-3</v>
      </c>
      <c r="AF31" s="3">
        <v>1.9712E-2</v>
      </c>
      <c r="AG31" s="3">
        <v>1.8353000000000001E-2</v>
      </c>
      <c r="AH31" s="3">
        <v>1.59609</v>
      </c>
      <c r="AI31" s="3">
        <v>4.1712199999999999</v>
      </c>
      <c r="AJ31" s="3">
        <v>7.2358200000000004</v>
      </c>
      <c r="AK31" s="3">
        <v>51.093200000000003</v>
      </c>
      <c r="AL31" s="3">
        <v>47.095199999999998</v>
      </c>
      <c r="AM31" s="3">
        <v>10.831</v>
      </c>
    </row>
    <row r="32" spans="1:39" ht="13.5" customHeight="1" x14ac:dyDescent="0.2">
      <c r="A32" s="3" t="s">
        <v>286</v>
      </c>
      <c r="B32" s="3">
        <v>1.7763899999999999</v>
      </c>
      <c r="C32" s="3">
        <v>0.15254999999999999</v>
      </c>
      <c r="D32" s="3">
        <v>6.8494799999999998</v>
      </c>
      <c r="E32" s="3">
        <v>0.28970299999999999</v>
      </c>
      <c r="F32" s="3">
        <f t="shared" si="3"/>
        <v>279.17</v>
      </c>
      <c r="G32" s="3">
        <f t="shared" si="4"/>
        <v>2897.0299999999997</v>
      </c>
      <c r="H32" s="3">
        <v>0.13634399999999999</v>
      </c>
      <c r="I32" s="3">
        <f t="shared" si="5"/>
        <v>1363.4399999999998</v>
      </c>
      <c r="J32" s="3">
        <f t="shared" si="6"/>
        <v>128.08000000000001</v>
      </c>
      <c r="K32" s="3">
        <v>43.733899999999998</v>
      </c>
      <c r="L32" s="3">
        <v>97.792900000000003</v>
      </c>
      <c r="M32" s="3">
        <v>49.196599999999997</v>
      </c>
      <c r="N32" s="3">
        <v>0.62244100000000002</v>
      </c>
      <c r="O32" s="3">
        <v>16.430900000000001</v>
      </c>
      <c r="P32" s="3">
        <v>2.3995500000000001</v>
      </c>
      <c r="Q32" s="3">
        <v>7.22187</v>
      </c>
      <c r="R32" s="3">
        <v>0.177865</v>
      </c>
      <c r="S32" s="3">
        <v>10.712199999999999</v>
      </c>
      <c r="T32" s="3">
        <v>9.5838099999999997</v>
      </c>
      <c r="U32" s="3">
        <v>0.77958400000000005</v>
      </c>
      <c r="V32" s="3">
        <v>0.18376100000000001</v>
      </c>
      <c r="W32" s="3">
        <v>0.32965499999999998</v>
      </c>
      <c r="X32" s="3">
        <v>0.154673</v>
      </c>
      <c r="Y32" s="3">
        <v>97.792900000000003</v>
      </c>
      <c r="Z32" s="3">
        <v>0.43543199999999999</v>
      </c>
      <c r="AA32" s="3">
        <v>2.7917000000000001E-2</v>
      </c>
      <c r="AB32" s="3">
        <v>1.2808E-2</v>
      </c>
      <c r="AC32" s="3">
        <v>1.3108E-2</v>
      </c>
      <c r="AD32" s="3">
        <v>5.071E-3</v>
      </c>
      <c r="AE32" s="3">
        <v>5.5799999999999999E-3</v>
      </c>
      <c r="AF32" s="3">
        <v>1.9E-2</v>
      </c>
      <c r="AG32" s="3">
        <v>1.8100999999999999E-2</v>
      </c>
      <c r="AH32" s="3">
        <v>1.55094</v>
      </c>
      <c r="AI32" s="3">
        <v>3.7829100000000002</v>
      </c>
      <c r="AJ32" s="3">
        <v>6.9111099999999999</v>
      </c>
      <c r="AK32" s="3">
        <v>51.073599999999999</v>
      </c>
      <c r="AL32" s="3">
        <v>47.064399999999999</v>
      </c>
      <c r="AM32" s="3">
        <v>10.830500000000001</v>
      </c>
    </row>
    <row r="33" spans="1:39" ht="13.5" customHeight="1" x14ac:dyDescent="0.2">
      <c r="A33" s="3" t="s">
        <v>285</v>
      </c>
      <c r="B33" s="3">
        <v>1.6504000000000001</v>
      </c>
      <c r="C33" s="3">
        <v>0.14399799999999999</v>
      </c>
      <c r="D33" s="3">
        <v>6.8800699999999999</v>
      </c>
      <c r="E33" s="3">
        <v>0.27425699999999997</v>
      </c>
      <c r="F33" s="3">
        <f t="shared" si="3"/>
        <v>263.32</v>
      </c>
      <c r="G33" s="3">
        <f t="shared" si="4"/>
        <v>2742.5699999999997</v>
      </c>
      <c r="H33" s="3">
        <v>0.12056500000000001</v>
      </c>
      <c r="I33" s="3">
        <f t="shared" si="5"/>
        <v>1205.6500000000001</v>
      </c>
      <c r="J33" s="3">
        <f t="shared" si="6"/>
        <v>112.84</v>
      </c>
      <c r="K33" s="3">
        <v>43.918500000000002</v>
      </c>
      <c r="L33" s="3">
        <v>97.942800000000005</v>
      </c>
      <c r="M33" s="3">
        <v>49.721800000000002</v>
      </c>
      <c r="N33" s="3">
        <v>0.59924599999999995</v>
      </c>
      <c r="O33" s="3">
        <v>16.440999999999999</v>
      </c>
      <c r="P33" s="3">
        <v>2.2293599999999998</v>
      </c>
      <c r="Q33" s="3">
        <v>7.07</v>
      </c>
      <c r="R33" s="3">
        <v>0.177033</v>
      </c>
      <c r="S33" s="3">
        <v>10.646100000000001</v>
      </c>
      <c r="T33" s="3">
        <v>9.6266099999999994</v>
      </c>
      <c r="U33" s="3">
        <v>0.80947000000000002</v>
      </c>
      <c r="V33" s="3">
        <v>0.173459</v>
      </c>
      <c r="W33" s="3">
        <v>0.312079</v>
      </c>
      <c r="X33" s="3">
        <v>0.13677300000000001</v>
      </c>
      <c r="Y33" s="3">
        <v>97.942800000000005</v>
      </c>
      <c r="Z33" s="3">
        <v>0.40307100000000001</v>
      </c>
      <c r="AA33" s="3">
        <v>2.6332000000000001E-2</v>
      </c>
      <c r="AB33" s="3">
        <v>1.1284000000000001E-2</v>
      </c>
      <c r="AC33" s="3">
        <v>1.3084999999999999E-2</v>
      </c>
      <c r="AD33" s="3">
        <v>5.0569999999999999E-3</v>
      </c>
      <c r="AE33" s="3">
        <v>5.5669999999999999E-3</v>
      </c>
      <c r="AF33" s="3">
        <v>1.9382E-2</v>
      </c>
      <c r="AG33" s="3">
        <v>1.8575000000000001E-2</v>
      </c>
      <c r="AH33" s="3">
        <v>1.6157699999999999</v>
      </c>
      <c r="AI33" s="3">
        <v>4.0144799999999998</v>
      </c>
      <c r="AJ33" s="3">
        <v>7.90341</v>
      </c>
      <c r="AK33" s="3">
        <v>51.198599999999999</v>
      </c>
      <c r="AL33" s="3">
        <v>47.238599999999998</v>
      </c>
      <c r="AM33" s="3">
        <v>10.830500000000001</v>
      </c>
    </row>
    <row r="34" spans="1:39" ht="13.5" customHeight="1" x14ac:dyDescent="0.2">
      <c r="A34" s="3" t="s">
        <v>285</v>
      </c>
      <c r="B34" s="3">
        <v>1.5808800000000001</v>
      </c>
      <c r="C34" s="3">
        <v>0.138127</v>
      </c>
      <c r="D34" s="3">
        <v>6.8559299999999999</v>
      </c>
      <c r="E34" s="3">
        <v>0.27443200000000001</v>
      </c>
      <c r="F34" s="3">
        <f t="shared" si="3"/>
        <v>262.87</v>
      </c>
      <c r="G34" s="3">
        <f t="shared" si="4"/>
        <v>2744.32</v>
      </c>
      <c r="H34" s="3">
        <v>0.123043</v>
      </c>
      <c r="I34" s="3">
        <f t="shared" si="5"/>
        <v>1230.43</v>
      </c>
      <c r="J34" s="3">
        <f t="shared" si="6"/>
        <v>114.88999999999999</v>
      </c>
      <c r="K34" s="3">
        <v>44.012099999999997</v>
      </c>
      <c r="L34" s="3">
        <v>98.131200000000007</v>
      </c>
      <c r="M34" s="3">
        <v>49.712699999999998</v>
      </c>
      <c r="N34" s="3">
        <v>0.60975599999999996</v>
      </c>
      <c r="O34" s="3">
        <v>16.6097</v>
      </c>
      <c r="P34" s="3">
        <v>2.1354600000000001</v>
      </c>
      <c r="Q34" s="3">
        <v>7.1148100000000003</v>
      </c>
      <c r="R34" s="3">
        <v>0.20088800000000001</v>
      </c>
      <c r="S34" s="3">
        <v>10.741899999999999</v>
      </c>
      <c r="T34" s="3">
        <v>9.5928299999999993</v>
      </c>
      <c r="U34" s="3">
        <v>0.79501599999999994</v>
      </c>
      <c r="V34" s="3">
        <v>0.16638700000000001</v>
      </c>
      <c r="W34" s="3">
        <v>0.312278</v>
      </c>
      <c r="X34" s="3">
        <v>0.13958400000000001</v>
      </c>
      <c r="Y34" s="3">
        <v>98.131200000000007</v>
      </c>
      <c r="Z34" s="3">
        <v>0.38519100000000001</v>
      </c>
      <c r="AA34" s="3">
        <v>2.6287000000000001E-2</v>
      </c>
      <c r="AB34" s="3">
        <v>1.1488999999999999E-2</v>
      </c>
      <c r="AC34" s="3">
        <v>1.3082999999999999E-2</v>
      </c>
      <c r="AD34" s="3">
        <v>5.0549999999999996E-3</v>
      </c>
      <c r="AE34" s="3">
        <v>5.5649999999999996E-3</v>
      </c>
      <c r="AF34" s="3">
        <v>1.9507E-2</v>
      </c>
      <c r="AG34" s="3">
        <v>1.8148000000000001E-2</v>
      </c>
      <c r="AH34" s="3">
        <v>1.6556200000000001</v>
      </c>
      <c r="AI34" s="3">
        <v>4.0301499999999999</v>
      </c>
      <c r="AJ34" s="3">
        <v>7.6066599999999998</v>
      </c>
      <c r="AK34" s="3">
        <v>51.177100000000003</v>
      </c>
      <c r="AL34" s="3">
        <v>47.2012</v>
      </c>
      <c r="AM34" s="3">
        <v>10.831</v>
      </c>
    </row>
    <row r="35" spans="1:39" ht="13.5" customHeight="1" x14ac:dyDescent="0.2">
      <c r="A35" s="3" t="s">
        <v>285</v>
      </c>
      <c r="B35" s="3">
        <v>1.6297999999999999</v>
      </c>
      <c r="C35" s="3">
        <v>0.151447</v>
      </c>
      <c r="D35" s="3">
        <v>6.8984300000000003</v>
      </c>
      <c r="E35" s="3">
        <v>0.25776399999999999</v>
      </c>
      <c r="F35" s="3">
        <f t="shared" si="3"/>
        <v>247.07</v>
      </c>
      <c r="G35" s="3">
        <f t="shared" si="4"/>
        <v>2577.64</v>
      </c>
      <c r="H35" s="3">
        <v>0.119875</v>
      </c>
      <c r="I35" s="3">
        <f t="shared" si="5"/>
        <v>1198.75</v>
      </c>
      <c r="J35" s="3">
        <f t="shared" si="6"/>
        <v>112.00999999999999</v>
      </c>
      <c r="K35" s="3">
        <v>43.9754</v>
      </c>
      <c r="L35" s="3">
        <v>98.14</v>
      </c>
      <c r="M35" s="3">
        <v>49.595300000000002</v>
      </c>
      <c r="N35" s="3">
        <v>0.632768</v>
      </c>
      <c r="O35" s="3">
        <v>16.5779</v>
      </c>
      <c r="P35" s="3">
        <v>2.20153</v>
      </c>
      <c r="Q35" s="3">
        <v>7.1797800000000001</v>
      </c>
      <c r="R35" s="3">
        <v>0.18862599999999999</v>
      </c>
      <c r="S35" s="3">
        <v>10.7075</v>
      </c>
      <c r="T35" s="3">
        <v>9.6523000000000003</v>
      </c>
      <c r="U35" s="3">
        <v>0.79264699999999999</v>
      </c>
      <c r="V35" s="3">
        <v>0.18243200000000001</v>
      </c>
      <c r="W35" s="3">
        <v>0.29331200000000002</v>
      </c>
      <c r="X35" s="3">
        <v>0.135991</v>
      </c>
      <c r="Y35" s="3">
        <v>98.14</v>
      </c>
      <c r="Z35" s="3">
        <v>0.39736700000000003</v>
      </c>
      <c r="AA35" s="3">
        <v>2.4707E-2</v>
      </c>
      <c r="AB35" s="3">
        <v>1.1200999999999999E-2</v>
      </c>
      <c r="AC35" s="3">
        <v>1.3084E-2</v>
      </c>
      <c r="AD35" s="3">
        <v>5.0559999999999997E-3</v>
      </c>
      <c r="AE35" s="3">
        <v>5.5659999999999998E-3</v>
      </c>
      <c r="AF35" s="3">
        <v>1.9442000000000001E-2</v>
      </c>
      <c r="AG35" s="3">
        <v>1.8445E-2</v>
      </c>
      <c r="AH35" s="3">
        <v>1.6273299999999999</v>
      </c>
      <c r="AI35" s="3">
        <v>4.2404599999999997</v>
      </c>
      <c r="AJ35" s="3">
        <v>7.8983400000000001</v>
      </c>
      <c r="AK35" s="3">
        <v>51.155999999999999</v>
      </c>
      <c r="AL35" s="3">
        <v>47.164200000000001</v>
      </c>
      <c r="AM35" s="3">
        <v>10.8315</v>
      </c>
    </row>
    <row r="36" spans="1:39" ht="13.5" customHeight="1" x14ac:dyDescent="0.2">
      <c r="A36" s="3" t="s">
        <v>285</v>
      </c>
      <c r="B36" s="3">
        <v>1.6621300000000001</v>
      </c>
      <c r="C36" s="3">
        <v>0.14019599999999999</v>
      </c>
      <c r="D36" s="3">
        <v>6.89466</v>
      </c>
      <c r="E36" s="3">
        <v>0.27279799999999998</v>
      </c>
      <c r="F36" s="3">
        <f t="shared" si="3"/>
        <v>261.37</v>
      </c>
      <c r="G36" s="3">
        <f t="shared" si="4"/>
        <v>2727.98</v>
      </c>
      <c r="H36" s="3">
        <v>0.13022300000000001</v>
      </c>
      <c r="I36" s="3">
        <f t="shared" si="5"/>
        <v>1302.23</v>
      </c>
      <c r="J36" s="3">
        <f t="shared" si="6"/>
        <v>121.63</v>
      </c>
      <c r="K36" s="3">
        <v>43.9818</v>
      </c>
      <c r="L36" s="3">
        <v>98.267899999999997</v>
      </c>
      <c r="M36" s="3">
        <v>49.554900000000004</v>
      </c>
      <c r="N36" s="3">
        <v>0.604016</v>
      </c>
      <c r="O36" s="3">
        <v>16.532</v>
      </c>
      <c r="P36" s="3">
        <v>2.2452100000000002</v>
      </c>
      <c r="Q36" s="3">
        <v>7.3245100000000001</v>
      </c>
      <c r="R36" s="3">
        <v>0.18146799999999999</v>
      </c>
      <c r="S36" s="3">
        <v>10.751200000000001</v>
      </c>
      <c r="T36" s="3">
        <v>9.6470300000000009</v>
      </c>
      <c r="U36" s="3">
        <v>0.80048299999999994</v>
      </c>
      <c r="V36" s="3">
        <v>0.168879</v>
      </c>
      <c r="W36" s="3">
        <v>0.31041999999999997</v>
      </c>
      <c r="X36" s="3">
        <v>0.147729</v>
      </c>
      <c r="Y36" s="3">
        <v>98.267899999999997</v>
      </c>
      <c r="Z36" s="3">
        <v>0.405088</v>
      </c>
      <c r="AA36" s="3">
        <v>2.6137000000000001E-2</v>
      </c>
      <c r="AB36" s="3">
        <v>1.2163E-2</v>
      </c>
      <c r="AC36" s="3">
        <v>1.3095000000000001E-2</v>
      </c>
      <c r="AD36" s="3">
        <v>5.0619999999999997E-3</v>
      </c>
      <c r="AE36" s="3">
        <v>5.5719999999999997E-3</v>
      </c>
      <c r="AF36" s="3">
        <v>1.9317999999999998E-2</v>
      </c>
      <c r="AG36" s="3">
        <v>1.8356000000000001E-2</v>
      </c>
      <c r="AH36" s="3">
        <v>1.60951</v>
      </c>
      <c r="AI36" s="3">
        <v>4.0234800000000002</v>
      </c>
      <c r="AJ36" s="3">
        <v>7.2904299999999997</v>
      </c>
      <c r="AK36" s="3">
        <v>51.134700000000002</v>
      </c>
      <c r="AL36" s="3">
        <v>47.126899999999999</v>
      </c>
      <c r="AM36" s="3">
        <v>10.832000000000001</v>
      </c>
    </row>
    <row r="37" spans="1:39" ht="13.5" customHeight="1" x14ac:dyDescent="0.2">
      <c r="A37" s="3" t="s">
        <v>285</v>
      </c>
      <c r="B37" s="3">
        <v>1.68489</v>
      </c>
      <c r="C37" s="3">
        <v>0.14613300000000001</v>
      </c>
      <c r="D37" s="3">
        <v>6.8174700000000001</v>
      </c>
      <c r="E37" s="3">
        <v>0.27143400000000001</v>
      </c>
      <c r="F37" s="3">
        <f t="shared" si="3"/>
        <v>261.41000000000003</v>
      </c>
      <c r="G37" s="3">
        <f t="shared" si="4"/>
        <v>2714.34</v>
      </c>
      <c r="H37" s="3">
        <v>0.12911600000000001</v>
      </c>
      <c r="I37" s="3">
        <f t="shared" si="5"/>
        <v>1291.1600000000001</v>
      </c>
      <c r="J37" s="3">
        <f t="shared" si="6"/>
        <v>121.22000000000001</v>
      </c>
      <c r="K37" s="3">
        <v>43.761899999999997</v>
      </c>
      <c r="L37" s="3">
        <v>97.729699999999994</v>
      </c>
      <c r="M37" s="3">
        <v>49.2913</v>
      </c>
      <c r="N37" s="3">
        <v>0.58958900000000003</v>
      </c>
      <c r="O37" s="3">
        <v>16.505199999999999</v>
      </c>
      <c r="P37" s="3">
        <v>2.2759399999999999</v>
      </c>
      <c r="Q37" s="3">
        <v>7.19116</v>
      </c>
      <c r="R37" s="3">
        <v>0.19023599999999999</v>
      </c>
      <c r="S37" s="3">
        <v>10.7356</v>
      </c>
      <c r="T37" s="3">
        <v>9.5390200000000007</v>
      </c>
      <c r="U37" s="3">
        <v>0.78029499999999996</v>
      </c>
      <c r="V37" s="3">
        <v>0.17603099999999999</v>
      </c>
      <c r="W37" s="3">
        <v>0.308867</v>
      </c>
      <c r="X37" s="3">
        <v>0.14647399999999999</v>
      </c>
      <c r="Y37" s="3">
        <v>97.729699999999994</v>
      </c>
      <c r="Z37" s="3">
        <v>0.41275800000000001</v>
      </c>
      <c r="AA37" s="3">
        <v>2.6141000000000001E-2</v>
      </c>
      <c r="AB37" s="3">
        <v>1.2122000000000001E-2</v>
      </c>
      <c r="AC37" s="3">
        <v>1.3096E-2</v>
      </c>
      <c r="AD37" s="3">
        <v>5.0629999999999998E-3</v>
      </c>
      <c r="AE37" s="3">
        <v>5.5719999999999997E-3</v>
      </c>
      <c r="AF37" s="3">
        <v>1.9314000000000001E-2</v>
      </c>
      <c r="AG37" s="3">
        <v>1.8038999999999999E-2</v>
      </c>
      <c r="AH37" s="3">
        <v>1.59754</v>
      </c>
      <c r="AI37" s="3">
        <v>4.0401800000000003</v>
      </c>
      <c r="AJ37" s="3">
        <v>7.2423799999999998</v>
      </c>
      <c r="AK37" s="3">
        <v>51.113300000000002</v>
      </c>
      <c r="AL37" s="3">
        <v>47.089199999999998</v>
      </c>
      <c r="AM37" s="3">
        <v>10.832000000000001</v>
      </c>
    </row>
    <row r="38" spans="1:39" ht="13.5" customHeight="1" x14ac:dyDescent="0.2">
      <c r="A38" s="3" t="s">
        <v>285</v>
      </c>
      <c r="B38" s="3">
        <v>1.7802199999999999</v>
      </c>
      <c r="C38" s="3">
        <v>0.14108000000000001</v>
      </c>
      <c r="D38" s="3">
        <v>6.9501900000000001</v>
      </c>
      <c r="E38" s="3">
        <v>0.25211</v>
      </c>
      <c r="F38" s="3">
        <f t="shared" si="3"/>
        <v>244.23</v>
      </c>
      <c r="G38" s="3">
        <f t="shared" si="4"/>
        <v>2521.1</v>
      </c>
      <c r="H38" s="3">
        <v>0.122001</v>
      </c>
      <c r="I38" s="3">
        <f t="shared" si="5"/>
        <v>1220.01</v>
      </c>
      <c r="J38" s="3">
        <f t="shared" si="6"/>
        <v>115.21</v>
      </c>
      <c r="K38" s="3">
        <v>43.481400000000001</v>
      </c>
      <c r="L38" s="3">
        <v>97.275800000000004</v>
      </c>
      <c r="M38" s="3">
        <v>48.7667</v>
      </c>
      <c r="N38" s="3">
        <v>0.60122799999999998</v>
      </c>
      <c r="O38" s="3">
        <v>16.396599999999999</v>
      </c>
      <c r="P38" s="3">
        <v>2.4047200000000002</v>
      </c>
      <c r="Q38" s="3">
        <v>7.1361299999999996</v>
      </c>
      <c r="R38" s="3">
        <v>0.19520899999999999</v>
      </c>
      <c r="S38" s="3">
        <v>10.666499999999999</v>
      </c>
      <c r="T38" s="3">
        <v>9.7247199999999996</v>
      </c>
      <c r="U38" s="3">
        <v>0.78883499999999995</v>
      </c>
      <c r="V38" s="3">
        <v>0.16994400000000001</v>
      </c>
      <c r="W38" s="3">
        <v>0.28687800000000002</v>
      </c>
      <c r="X38" s="3">
        <v>0.138403</v>
      </c>
      <c r="Y38" s="3">
        <v>97.275800000000004</v>
      </c>
      <c r="Z38" s="3">
        <v>0.43868699999999999</v>
      </c>
      <c r="AA38" s="3">
        <v>2.4423E-2</v>
      </c>
      <c r="AB38" s="3">
        <v>1.1521E-2</v>
      </c>
      <c r="AC38" s="3">
        <v>1.3093E-2</v>
      </c>
      <c r="AD38" s="3">
        <v>5.0629999999999998E-3</v>
      </c>
      <c r="AE38" s="3">
        <v>5.5729999999999998E-3</v>
      </c>
      <c r="AF38" s="3">
        <v>1.9807999999999999E-2</v>
      </c>
      <c r="AG38" s="3">
        <v>1.8238999999999998E-2</v>
      </c>
      <c r="AH38" s="3">
        <v>1.5482100000000001</v>
      </c>
      <c r="AI38" s="3">
        <v>4.3789600000000002</v>
      </c>
      <c r="AJ38" s="3">
        <v>7.6985000000000001</v>
      </c>
      <c r="AK38" s="3">
        <v>51.091900000000003</v>
      </c>
      <c r="AL38" s="3">
        <v>47.052</v>
      </c>
      <c r="AM38" s="3">
        <v>10.8325</v>
      </c>
    </row>
    <row r="39" spans="1:39" ht="13.5" customHeight="1" x14ac:dyDescent="0.2">
      <c r="A39" s="3" t="s">
        <v>285</v>
      </c>
      <c r="B39" s="3">
        <v>1.7136400000000001</v>
      </c>
      <c r="C39" s="3">
        <v>0.14585100000000001</v>
      </c>
      <c r="D39" s="3">
        <v>6.7569499999999998</v>
      </c>
      <c r="E39" s="3">
        <v>0.28056900000000001</v>
      </c>
      <c r="F39" s="3">
        <f t="shared" si="3"/>
        <v>273.44</v>
      </c>
      <c r="G39" s="3">
        <f t="shared" si="4"/>
        <v>2805.69</v>
      </c>
      <c r="H39" s="3">
        <v>0.13303599999999999</v>
      </c>
      <c r="I39" s="3">
        <f t="shared" si="5"/>
        <v>1330.36</v>
      </c>
      <c r="J39" s="3">
        <f t="shared" si="6"/>
        <v>126.38999999999999</v>
      </c>
      <c r="K39" s="3">
        <v>43.228000000000002</v>
      </c>
      <c r="L39" s="3">
        <v>96.635599999999997</v>
      </c>
      <c r="M39" s="3">
        <v>48.519100000000002</v>
      </c>
      <c r="N39" s="3">
        <v>0.57528199999999996</v>
      </c>
      <c r="O39" s="3">
        <v>16.372499999999999</v>
      </c>
      <c r="P39" s="3">
        <v>2.3147899999999999</v>
      </c>
      <c r="Q39" s="3">
        <v>7.1324300000000003</v>
      </c>
      <c r="R39" s="3">
        <v>0.16881599999999999</v>
      </c>
      <c r="S39" s="3">
        <v>10.679</v>
      </c>
      <c r="T39" s="3">
        <v>9.4543300000000006</v>
      </c>
      <c r="U39" s="3">
        <v>0.77357399999999998</v>
      </c>
      <c r="V39" s="3">
        <v>0.17569199999999999</v>
      </c>
      <c r="W39" s="3">
        <v>0.31926199999999999</v>
      </c>
      <c r="X39" s="3">
        <v>0.150921</v>
      </c>
      <c r="Y39" s="3">
        <v>96.635599999999997</v>
      </c>
      <c r="Z39" s="3">
        <v>0.42482399999999998</v>
      </c>
      <c r="AA39" s="3">
        <v>2.7344E-2</v>
      </c>
      <c r="AB39" s="3">
        <v>1.2638999999999999E-2</v>
      </c>
      <c r="AC39" s="3">
        <v>1.3095000000000001E-2</v>
      </c>
      <c r="AD39" s="3">
        <v>5.0639999999999999E-3</v>
      </c>
      <c r="AE39" s="3">
        <v>5.5729999999999998E-3</v>
      </c>
      <c r="AF39" s="3">
        <v>1.9203000000000001E-2</v>
      </c>
      <c r="AG39" s="3">
        <v>1.8183999999999999E-2</v>
      </c>
      <c r="AH39" s="3">
        <v>1.5813900000000001</v>
      </c>
      <c r="AI39" s="3">
        <v>3.9128599999999998</v>
      </c>
      <c r="AJ39" s="3">
        <v>7.0930900000000001</v>
      </c>
      <c r="AK39" s="3">
        <v>51.070399999999999</v>
      </c>
      <c r="AL39" s="3">
        <v>47.014899999999997</v>
      </c>
      <c r="AM39" s="3">
        <v>10.833</v>
      </c>
    </row>
    <row r="40" spans="1:39" ht="13.5" customHeight="1" x14ac:dyDescent="0.2">
      <c r="A40" s="3" t="s">
        <v>284</v>
      </c>
      <c r="B40" s="3">
        <v>1.5725</v>
      </c>
      <c r="C40" s="3">
        <v>0.149201</v>
      </c>
      <c r="D40" s="3">
        <v>6.9261900000000001</v>
      </c>
      <c r="E40" s="3">
        <v>0.286603</v>
      </c>
      <c r="F40" s="3">
        <f t="shared" si="3"/>
        <v>276.13</v>
      </c>
      <c r="G40" s="3">
        <f t="shared" si="4"/>
        <v>2866.0299999999997</v>
      </c>
      <c r="H40" s="3">
        <v>0.11501500000000001</v>
      </c>
      <c r="I40" s="3">
        <f t="shared" si="5"/>
        <v>1150.1500000000001</v>
      </c>
      <c r="J40" s="3">
        <f t="shared" si="6"/>
        <v>108.02000000000001</v>
      </c>
      <c r="K40" s="3">
        <v>43.754600000000003</v>
      </c>
      <c r="L40" s="3">
        <v>97.592299999999994</v>
      </c>
      <c r="M40" s="3">
        <v>49.4953</v>
      </c>
      <c r="N40" s="3">
        <v>0.63116099999999997</v>
      </c>
      <c r="O40" s="3">
        <v>16.377099999999999</v>
      </c>
      <c r="P40" s="3">
        <v>2.1241300000000001</v>
      </c>
      <c r="Q40" s="3">
        <v>7.0083700000000002</v>
      </c>
      <c r="R40" s="3">
        <v>0.20142599999999999</v>
      </c>
      <c r="S40" s="3">
        <v>10.620200000000001</v>
      </c>
      <c r="T40" s="3">
        <v>9.6911299999999994</v>
      </c>
      <c r="U40" s="3">
        <v>0.80717300000000003</v>
      </c>
      <c r="V40" s="3">
        <v>0.179727</v>
      </c>
      <c r="W40" s="3">
        <v>0.32612799999999997</v>
      </c>
      <c r="X40" s="3">
        <v>0.13047800000000001</v>
      </c>
      <c r="Y40" s="3">
        <v>97.592299999999994</v>
      </c>
      <c r="Z40" s="3">
        <v>0.38538699999999998</v>
      </c>
      <c r="AA40" s="3">
        <v>2.7612999999999999E-2</v>
      </c>
      <c r="AB40" s="3">
        <v>1.0802000000000001E-2</v>
      </c>
      <c r="AC40" s="3">
        <v>1.3089999999999999E-2</v>
      </c>
      <c r="AD40" s="3">
        <v>5.0569999999999999E-3</v>
      </c>
      <c r="AE40" s="3">
        <v>5.5690000000000002E-3</v>
      </c>
      <c r="AF40" s="3">
        <v>1.9136E-2</v>
      </c>
      <c r="AG40" s="3">
        <v>1.8488999999999998E-2</v>
      </c>
      <c r="AH40" s="3">
        <v>1.6610100000000001</v>
      </c>
      <c r="AI40" s="3">
        <v>3.8355100000000002</v>
      </c>
      <c r="AJ40" s="3">
        <v>8.2227999999999994</v>
      </c>
      <c r="AK40" s="3">
        <v>50.905700000000003</v>
      </c>
      <c r="AL40" s="3">
        <v>47.510800000000003</v>
      </c>
      <c r="AM40" s="3">
        <v>10.830500000000001</v>
      </c>
    </row>
    <row r="41" spans="1:39" ht="13.5" customHeight="1" x14ac:dyDescent="0.2">
      <c r="A41" s="3" t="s">
        <v>283</v>
      </c>
      <c r="B41" s="3">
        <v>1.77851</v>
      </c>
      <c r="C41" s="3">
        <v>0.139047</v>
      </c>
      <c r="D41" s="3">
        <v>6.9032600000000004</v>
      </c>
      <c r="E41" s="3">
        <v>0.257801</v>
      </c>
      <c r="F41" s="3">
        <f t="shared" si="3"/>
        <v>245.54</v>
      </c>
      <c r="G41" s="3">
        <f t="shared" si="4"/>
        <v>2578.0100000000002</v>
      </c>
      <c r="H41" s="3">
        <v>0.13691800000000001</v>
      </c>
      <c r="I41" s="3">
        <f t="shared" si="5"/>
        <v>1369.18</v>
      </c>
      <c r="J41" s="3">
        <f t="shared" si="6"/>
        <v>127.11999999999999</v>
      </c>
      <c r="K41" s="3">
        <v>44.298000000000002</v>
      </c>
      <c r="L41" s="3">
        <v>98.771299999999997</v>
      </c>
      <c r="M41" s="3">
        <v>50.2104</v>
      </c>
      <c r="N41" s="3">
        <v>0.61263800000000002</v>
      </c>
      <c r="O41" s="3">
        <v>16.576000000000001</v>
      </c>
      <c r="P41" s="3">
        <v>2.4024100000000002</v>
      </c>
      <c r="Q41" s="3">
        <v>7.0788200000000003</v>
      </c>
      <c r="R41" s="3">
        <v>0.17722399999999999</v>
      </c>
      <c r="S41" s="3">
        <v>10.642899999999999</v>
      </c>
      <c r="T41" s="3">
        <v>9.6590500000000006</v>
      </c>
      <c r="U41" s="3">
        <v>0.79570300000000005</v>
      </c>
      <c r="V41" s="3">
        <v>0.167495</v>
      </c>
      <c r="W41" s="3">
        <v>0.293354</v>
      </c>
      <c r="X41" s="3">
        <v>0.15532499999999999</v>
      </c>
      <c r="Y41" s="3">
        <v>98.771299999999997</v>
      </c>
      <c r="Z41" s="3">
        <v>0.43088900000000002</v>
      </c>
      <c r="AA41" s="3">
        <v>2.4553999999999999E-2</v>
      </c>
      <c r="AB41" s="3">
        <v>1.2711999999999999E-2</v>
      </c>
      <c r="AC41" s="3">
        <v>1.3091999999999999E-2</v>
      </c>
      <c r="AD41" s="3">
        <v>5.0619999999999997E-3</v>
      </c>
      <c r="AE41" s="3">
        <v>5.5710000000000004E-3</v>
      </c>
      <c r="AF41" s="3">
        <v>1.9723000000000001E-2</v>
      </c>
      <c r="AG41" s="3">
        <v>1.8467999999999998E-2</v>
      </c>
      <c r="AH41" s="3">
        <v>1.5498099999999999</v>
      </c>
      <c r="AI41" s="3">
        <v>4.2832499999999998</v>
      </c>
      <c r="AJ41" s="3">
        <v>6.9990100000000002</v>
      </c>
      <c r="AK41" s="3">
        <v>51.798699999999997</v>
      </c>
      <c r="AL41" s="3">
        <v>48.561100000000003</v>
      </c>
      <c r="AM41" s="3">
        <v>10.836</v>
      </c>
    </row>
    <row r="42" spans="1:39" ht="13.5" customHeight="1" x14ac:dyDescent="0.2">
      <c r="A42" s="3" t="s">
        <v>282</v>
      </c>
      <c r="B42" s="3">
        <v>1.80535</v>
      </c>
      <c r="C42" s="3">
        <v>0.14471500000000001</v>
      </c>
      <c r="D42" s="3">
        <v>6.9259899999999996</v>
      </c>
      <c r="E42" s="3">
        <v>0.29354999999999998</v>
      </c>
      <c r="F42" s="3">
        <f t="shared" si="3"/>
        <v>279.70999999999998</v>
      </c>
      <c r="G42" s="3">
        <f t="shared" si="4"/>
        <v>2935.5</v>
      </c>
      <c r="H42" s="3">
        <v>0.13358700000000001</v>
      </c>
      <c r="I42" s="3">
        <f t="shared" si="5"/>
        <v>1335.8700000000001</v>
      </c>
      <c r="J42" s="3">
        <f t="shared" si="6"/>
        <v>124.08000000000001</v>
      </c>
      <c r="K42" s="3">
        <v>44.264800000000001</v>
      </c>
      <c r="L42" s="3">
        <v>98.826800000000006</v>
      </c>
      <c r="M42" s="3">
        <v>50.119599999999998</v>
      </c>
      <c r="N42" s="3">
        <v>0.60396700000000003</v>
      </c>
      <c r="O42" s="3">
        <v>16.526199999999999</v>
      </c>
      <c r="P42" s="3">
        <v>2.43866</v>
      </c>
      <c r="Q42" s="3">
        <v>7.1593299999999997</v>
      </c>
      <c r="R42" s="3">
        <v>0.18040600000000001</v>
      </c>
      <c r="S42" s="3">
        <v>10.6206</v>
      </c>
      <c r="T42" s="3">
        <v>9.6908600000000007</v>
      </c>
      <c r="U42" s="3">
        <v>0.82727899999999999</v>
      </c>
      <c r="V42" s="3">
        <v>0.174322</v>
      </c>
      <c r="W42" s="3">
        <v>0.33403300000000002</v>
      </c>
      <c r="X42" s="3">
        <v>0.15154599999999999</v>
      </c>
      <c r="Y42" s="3">
        <v>98.826800000000006</v>
      </c>
      <c r="Z42" s="3">
        <v>0.43757499999999999</v>
      </c>
      <c r="AA42" s="3">
        <v>2.7970999999999999E-2</v>
      </c>
      <c r="AB42" s="3">
        <v>1.2408000000000001E-2</v>
      </c>
      <c r="AC42" s="3">
        <v>1.3103999999999999E-2</v>
      </c>
      <c r="AD42" s="3">
        <v>5.0679999999999996E-3</v>
      </c>
      <c r="AE42" s="3">
        <v>5.5770000000000004E-3</v>
      </c>
      <c r="AF42" s="3">
        <v>1.9193000000000002E-2</v>
      </c>
      <c r="AG42" s="3">
        <v>1.8221999999999999E-2</v>
      </c>
      <c r="AH42" s="3">
        <v>1.5368200000000001</v>
      </c>
      <c r="AI42" s="3">
        <v>3.76674</v>
      </c>
      <c r="AJ42" s="3">
        <v>7.0792900000000003</v>
      </c>
      <c r="AK42" s="3">
        <v>51.799500000000002</v>
      </c>
      <c r="AL42" s="3">
        <v>48.645000000000003</v>
      </c>
      <c r="AM42" s="3">
        <v>10.836</v>
      </c>
    </row>
    <row r="43" spans="1:39" ht="13.5" customHeight="1" x14ac:dyDescent="0.2">
      <c r="A43" s="3" t="s">
        <v>281</v>
      </c>
      <c r="B43" s="3">
        <v>1.75603</v>
      </c>
      <c r="C43" s="3">
        <v>0.156362</v>
      </c>
      <c r="D43" s="3">
        <v>6.9302200000000003</v>
      </c>
      <c r="E43" s="3">
        <v>0.28148299999999998</v>
      </c>
      <c r="F43" s="3">
        <f t="shared" si="3"/>
        <v>270.98</v>
      </c>
      <c r="G43" s="3">
        <f t="shared" si="4"/>
        <v>2814.83</v>
      </c>
      <c r="H43" s="3">
        <v>0.128159</v>
      </c>
      <c r="I43" s="3">
        <f t="shared" si="5"/>
        <v>1281.5899999999999</v>
      </c>
      <c r="J43" s="3">
        <f t="shared" si="6"/>
        <v>120.27</v>
      </c>
      <c r="K43" s="3">
        <v>43.783099999999997</v>
      </c>
      <c r="L43" s="3">
        <v>97.87</v>
      </c>
      <c r="M43" s="3">
        <v>49.312100000000001</v>
      </c>
      <c r="N43" s="3">
        <v>0.64756999999999998</v>
      </c>
      <c r="O43" s="3">
        <v>16.417100000000001</v>
      </c>
      <c r="P43" s="3">
        <v>2.3720500000000002</v>
      </c>
      <c r="Q43" s="3">
        <v>7.1541499999999996</v>
      </c>
      <c r="R43" s="3">
        <v>0.196932</v>
      </c>
      <c r="S43" s="3">
        <v>10.6401</v>
      </c>
      <c r="T43" s="3">
        <v>9.6967700000000008</v>
      </c>
      <c r="U43" s="3">
        <v>0.77919000000000005</v>
      </c>
      <c r="V43" s="3">
        <v>0.18835199999999999</v>
      </c>
      <c r="W43" s="3">
        <v>0.32030199999999998</v>
      </c>
      <c r="X43" s="3">
        <v>0.14538899999999999</v>
      </c>
      <c r="Y43" s="3">
        <v>97.87</v>
      </c>
      <c r="Z43" s="3">
        <v>0.43002000000000001</v>
      </c>
      <c r="AA43" s="3">
        <v>2.7098000000000001E-2</v>
      </c>
      <c r="AB43" s="3">
        <v>1.2026999999999999E-2</v>
      </c>
      <c r="AC43" s="3">
        <v>1.3100000000000001E-2</v>
      </c>
      <c r="AD43" s="3">
        <v>5.0650000000000001E-3</v>
      </c>
      <c r="AE43" s="3">
        <v>5.5760000000000002E-3</v>
      </c>
      <c r="AF43" s="3">
        <v>1.9538E-2</v>
      </c>
      <c r="AG43" s="3">
        <v>1.8311999999999998E-2</v>
      </c>
      <c r="AH43" s="3">
        <v>1.56033</v>
      </c>
      <c r="AI43" s="3">
        <v>3.94902</v>
      </c>
      <c r="AJ43" s="3">
        <v>7.3826700000000001</v>
      </c>
      <c r="AK43" s="3">
        <v>51.564799999999998</v>
      </c>
      <c r="AL43" s="3">
        <v>48.844999999999999</v>
      </c>
      <c r="AM43" s="3">
        <v>10.836</v>
      </c>
    </row>
    <row r="44" spans="1:39" ht="13.5" customHeight="1" x14ac:dyDescent="0.2">
      <c r="A44" s="3" t="s">
        <v>280</v>
      </c>
      <c r="B44" s="3">
        <v>1.76125</v>
      </c>
      <c r="C44" s="3">
        <v>0.15027299999999999</v>
      </c>
      <c r="D44" s="3">
        <v>6.9738300000000004</v>
      </c>
      <c r="E44" s="3">
        <v>0.27166600000000002</v>
      </c>
      <c r="F44" s="3">
        <f t="shared" si="3"/>
        <v>258.3</v>
      </c>
      <c r="G44" s="3">
        <f t="shared" si="4"/>
        <v>2716.6600000000003</v>
      </c>
      <c r="H44" s="3">
        <v>0.13725300000000001</v>
      </c>
      <c r="I44" s="3">
        <f t="shared" si="5"/>
        <v>1372.5300000000002</v>
      </c>
      <c r="J44" s="3">
        <f t="shared" si="6"/>
        <v>127.22000000000001</v>
      </c>
      <c r="K44" s="3">
        <v>44.346899999999998</v>
      </c>
      <c r="L44" s="3">
        <v>99.026200000000003</v>
      </c>
      <c r="M44" s="3">
        <v>50.134500000000003</v>
      </c>
      <c r="N44" s="3">
        <v>0.64118699999999995</v>
      </c>
      <c r="O44" s="3">
        <v>16.553100000000001</v>
      </c>
      <c r="P44" s="3">
        <v>2.3790900000000001</v>
      </c>
      <c r="Q44" s="3">
        <v>7.1714500000000001</v>
      </c>
      <c r="R44" s="3">
        <v>0.21276300000000001</v>
      </c>
      <c r="S44" s="3">
        <v>10.7148</v>
      </c>
      <c r="T44" s="3">
        <v>9.75779</v>
      </c>
      <c r="U44" s="3">
        <v>0.81559499999999996</v>
      </c>
      <c r="V44" s="3">
        <v>0.18101800000000001</v>
      </c>
      <c r="W44" s="3">
        <v>0.30913099999999999</v>
      </c>
      <c r="X44" s="3">
        <v>0.15570500000000001</v>
      </c>
      <c r="Y44" s="3">
        <v>99.026200000000003</v>
      </c>
      <c r="Z44" s="3">
        <v>0.42597000000000002</v>
      </c>
      <c r="AA44" s="3">
        <v>2.5829999999999999E-2</v>
      </c>
      <c r="AB44" s="3">
        <v>1.2722000000000001E-2</v>
      </c>
      <c r="AC44" s="3">
        <v>1.3091E-2</v>
      </c>
      <c r="AD44" s="3">
        <v>5.0619999999999997E-3</v>
      </c>
      <c r="AE44" s="3">
        <v>5.5710000000000004E-3</v>
      </c>
      <c r="AF44" s="3">
        <v>1.9685000000000001E-2</v>
      </c>
      <c r="AG44" s="3">
        <v>1.8232000000000002E-2</v>
      </c>
      <c r="AH44" s="3">
        <v>1.5573699999999999</v>
      </c>
      <c r="AI44" s="3">
        <v>4.0901199999999998</v>
      </c>
      <c r="AJ44" s="3">
        <v>6.90937</v>
      </c>
      <c r="AK44" s="3">
        <v>51.888399999999997</v>
      </c>
      <c r="AL44" s="3">
        <v>48.68</v>
      </c>
      <c r="AM44" s="3">
        <v>10.836</v>
      </c>
    </row>
    <row r="45" spans="1:39" ht="13.5" customHeight="1" x14ac:dyDescent="0.2">
      <c r="A45" s="3" t="s">
        <v>279</v>
      </c>
      <c r="B45" s="3">
        <v>1.74386</v>
      </c>
      <c r="C45" s="3">
        <v>0.14949200000000001</v>
      </c>
      <c r="D45" s="3">
        <v>6.9802299999999997</v>
      </c>
      <c r="E45" s="3">
        <v>0.26361299999999999</v>
      </c>
      <c r="F45" s="3">
        <f t="shared" si="3"/>
        <v>248.67000000000002</v>
      </c>
      <c r="G45" s="3">
        <f t="shared" si="4"/>
        <v>2636.1299999999997</v>
      </c>
      <c r="H45" s="3">
        <v>0.133497</v>
      </c>
      <c r="I45" s="3">
        <f t="shared" si="5"/>
        <v>1334.97</v>
      </c>
      <c r="J45" s="3">
        <f t="shared" si="6"/>
        <v>122.76</v>
      </c>
      <c r="K45" s="3">
        <v>44.717599999999997</v>
      </c>
      <c r="L45" s="3">
        <v>99.693200000000004</v>
      </c>
      <c r="M45" s="3">
        <v>50.663800000000002</v>
      </c>
      <c r="N45" s="3">
        <v>0.59010099999999999</v>
      </c>
      <c r="O45" s="3">
        <v>16.7867</v>
      </c>
      <c r="P45" s="3">
        <v>2.35561</v>
      </c>
      <c r="Q45" s="3">
        <v>7.1481899999999996</v>
      </c>
      <c r="R45" s="3">
        <v>0.18063899999999999</v>
      </c>
      <c r="S45" s="3">
        <v>10.764099999999999</v>
      </c>
      <c r="T45" s="3">
        <v>9.76675</v>
      </c>
      <c r="U45" s="3">
        <v>0.80577399999999999</v>
      </c>
      <c r="V45" s="3">
        <v>0.18007699999999999</v>
      </c>
      <c r="W45" s="3">
        <v>0.29996800000000001</v>
      </c>
      <c r="X45" s="3">
        <v>0.151444</v>
      </c>
      <c r="Y45" s="3">
        <v>99.693200000000004</v>
      </c>
      <c r="Z45" s="3">
        <v>0.41844500000000001</v>
      </c>
      <c r="AA45" s="3">
        <v>2.4867E-2</v>
      </c>
      <c r="AB45" s="3">
        <v>1.2276E-2</v>
      </c>
      <c r="AC45" s="3">
        <v>1.3096999999999999E-2</v>
      </c>
      <c r="AD45" s="3">
        <v>5.0619999999999997E-3</v>
      </c>
      <c r="AE45" s="3">
        <v>5.5729999999999998E-3</v>
      </c>
      <c r="AF45" s="3">
        <v>1.9671999999999999E-2</v>
      </c>
      <c r="AG45" s="3">
        <v>1.8216E-2</v>
      </c>
      <c r="AH45" s="3">
        <v>1.56792</v>
      </c>
      <c r="AI45" s="3">
        <v>4.1957199999999997</v>
      </c>
      <c r="AJ45" s="3">
        <v>7.0827299999999997</v>
      </c>
      <c r="AK45" s="3">
        <v>51.913800000000002</v>
      </c>
      <c r="AL45" s="3">
        <v>48.531500000000001</v>
      </c>
      <c r="AM45" s="3">
        <v>10.836</v>
      </c>
    </row>
    <row r="46" spans="1:39" ht="13.5" customHeight="1" x14ac:dyDescent="0.2">
      <c r="A46" s="3" t="s">
        <v>278</v>
      </c>
      <c r="B46" s="3">
        <v>1.8245499999999999</v>
      </c>
      <c r="C46" s="3">
        <v>0.14627399999999999</v>
      </c>
      <c r="D46" s="3">
        <v>7.0445399999999996</v>
      </c>
      <c r="E46" s="3">
        <v>0.27680199999999999</v>
      </c>
      <c r="F46" s="3">
        <f t="shared" si="3"/>
        <v>263.61</v>
      </c>
      <c r="G46" s="3">
        <f t="shared" si="4"/>
        <v>2768.02</v>
      </c>
      <c r="H46" s="3">
        <v>0.13434299999999999</v>
      </c>
      <c r="I46" s="3">
        <f t="shared" si="5"/>
        <v>1343.4299999999998</v>
      </c>
      <c r="J46" s="3">
        <f t="shared" si="6"/>
        <v>124.72</v>
      </c>
      <c r="K46" s="3">
        <v>44.270600000000002</v>
      </c>
      <c r="L46" s="3">
        <v>98.958799999999997</v>
      </c>
      <c r="M46" s="3">
        <v>49.904499999999999</v>
      </c>
      <c r="N46" s="3">
        <v>0.65723699999999996</v>
      </c>
      <c r="O46" s="3">
        <v>16.513300000000001</v>
      </c>
      <c r="P46" s="3">
        <v>2.4645999999999999</v>
      </c>
      <c r="Q46" s="3">
        <v>7.19855</v>
      </c>
      <c r="R46" s="3">
        <v>0.19618099999999999</v>
      </c>
      <c r="S46" s="3">
        <v>10.771699999999999</v>
      </c>
      <c r="T46" s="3">
        <v>9.8567300000000007</v>
      </c>
      <c r="U46" s="3">
        <v>0.75244100000000003</v>
      </c>
      <c r="V46" s="3">
        <v>0.176201</v>
      </c>
      <c r="W46" s="3">
        <v>0.31497599999999998</v>
      </c>
      <c r="X46" s="3">
        <v>0.15240300000000001</v>
      </c>
      <c r="Y46" s="3">
        <v>98.958799999999997</v>
      </c>
      <c r="Z46" s="3">
        <v>0.44199100000000002</v>
      </c>
      <c r="AA46" s="3">
        <v>2.6360999999999999E-2</v>
      </c>
      <c r="AB46" s="3">
        <v>1.2472E-2</v>
      </c>
      <c r="AC46" s="3">
        <v>1.3105E-2</v>
      </c>
      <c r="AD46" s="3">
        <v>5.0679999999999996E-3</v>
      </c>
      <c r="AE46" s="3">
        <v>5.5779999999999996E-3</v>
      </c>
      <c r="AF46" s="3">
        <v>1.9474000000000002E-2</v>
      </c>
      <c r="AG46" s="3">
        <v>1.8350000000000002E-2</v>
      </c>
      <c r="AH46" s="3">
        <v>1.5276700000000001</v>
      </c>
      <c r="AI46" s="3">
        <v>3.99648</v>
      </c>
      <c r="AJ46" s="3">
        <v>7.0837500000000002</v>
      </c>
      <c r="AK46" s="3">
        <v>53.3127</v>
      </c>
      <c r="AL46" s="3">
        <v>46.742800000000003</v>
      </c>
      <c r="AM46" s="3">
        <v>10.831</v>
      </c>
    </row>
    <row r="47" spans="1:39" ht="13.5" customHeight="1" x14ac:dyDescent="0.2">
      <c r="A47" s="3" t="s">
        <v>277</v>
      </c>
      <c r="B47" s="3">
        <v>1.75685</v>
      </c>
      <c r="C47" s="3">
        <v>0.1497</v>
      </c>
      <c r="D47" s="3">
        <v>6.9943200000000001</v>
      </c>
      <c r="E47" s="3">
        <v>0.25254700000000002</v>
      </c>
      <c r="F47" s="3">
        <f t="shared" si="3"/>
        <v>240.82</v>
      </c>
      <c r="G47" s="3">
        <f t="shared" si="4"/>
        <v>2525.4700000000003</v>
      </c>
      <c r="H47" s="3">
        <v>0.14180200000000001</v>
      </c>
      <c r="I47" s="3">
        <f t="shared" si="5"/>
        <v>1418.0200000000002</v>
      </c>
      <c r="J47" s="3">
        <f t="shared" si="6"/>
        <v>131.81</v>
      </c>
      <c r="K47" s="3">
        <v>44.210999999999999</v>
      </c>
      <c r="L47" s="3">
        <v>98.756399999999999</v>
      </c>
      <c r="M47" s="3">
        <v>49.923099999999998</v>
      </c>
      <c r="N47" s="3">
        <v>0.57603899999999997</v>
      </c>
      <c r="O47" s="3">
        <v>16.529399999999999</v>
      </c>
      <c r="P47" s="3">
        <v>2.3731499999999999</v>
      </c>
      <c r="Q47" s="3">
        <v>7.2469000000000001</v>
      </c>
      <c r="R47" s="3">
        <v>0.18104500000000001</v>
      </c>
      <c r="S47" s="3">
        <v>10.7477</v>
      </c>
      <c r="T47" s="3">
        <v>9.7864599999999999</v>
      </c>
      <c r="U47" s="3">
        <v>0.76397899999999996</v>
      </c>
      <c r="V47" s="3">
        <v>0.18032799999999999</v>
      </c>
      <c r="W47" s="3">
        <v>0.28737600000000002</v>
      </c>
      <c r="X47" s="3">
        <v>0.16086500000000001</v>
      </c>
      <c r="Y47" s="3">
        <v>98.756399999999999</v>
      </c>
      <c r="Z47" s="3">
        <v>0.42614299999999999</v>
      </c>
      <c r="AA47" s="3">
        <v>2.4081999999999999E-2</v>
      </c>
      <c r="AB47" s="3">
        <v>1.3181E-2</v>
      </c>
      <c r="AC47" s="3">
        <v>1.3095000000000001E-2</v>
      </c>
      <c r="AD47" s="3">
        <v>5.0619999999999997E-3</v>
      </c>
      <c r="AE47" s="3">
        <v>5.5729999999999998E-3</v>
      </c>
      <c r="AF47" s="3">
        <v>1.9768000000000001E-2</v>
      </c>
      <c r="AG47" s="3">
        <v>1.8193000000000001E-2</v>
      </c>
      <c r="AH47" s="3">
        <v>1.5599799999999999</v>
      </c>
      <c r="AI47" s="3">
        <v>4.3661199999999996</v>
      </c>
      <c r="AJ47" s="3">
        <v>6.6961599999999999</v>
      </c>
      <c r="AK47" s="3">
        <v>53.261699999999998</v>
      </c>
      <c r="AL47" s="3">
        <v>46.809199999999997</v>
      </c>
      <c r="AM47" s="3">
        <v>10.831</v>
      </c>
    </row>
    <row r="48" spans="1:39" ht="13.5" customHeight="1" x14ac:dyDescent="0.2">
      <c r="A48" s="3" t="s">
        <v>276</v>
      </c>
      <c r="B48" s="3">
        <v>1.7562800000000001</v>
      </c>
      <c r="C48" s="3">
        <v>0.140851</v>
      </c>
      <c r="D48" s="3">
        <v>7.0635599999999998</v>
      </c>
      <c r="E48" s="3">
        <v>0.26907399999999998</v>
      </c>
      <c r="F48" s="3">
        <f t="shared" si="3"/>
        <v>256.07</v>
      </c>
      <c r="G48" s="3">
        <f t="shared" si="4"/>
        <v>2690.74</v>
      </c>
      <c r="H48" s="3">
        <v>0.12865499999999999</v>
      </c>
      <c r="I48" s="3">
        <f t="shared" si="5"/>
        <v>1286.55</v>
      </c>
      <c r="J48" s="3">
        <f t="shared" si="6"/>
        <v>119.36</v>
      </c>
      <c r="K48" s="3">
        <v>44.292900000000003</v>
      </c>
      <c r="L48" s="3">
        <v>98.935599999999994</v>
      </c>
      <c r="M48" s="3">
        <v>49.923099999999998</v>
      </c>
      <c r="N48" s="3">
        <v>0.65351400000000004</v>
      </c>
      <c r="O48" s="3">
        <v>16.588100000000001</v>
      </c>
      <c r="P48" s="3">
        <v>2.3723800000000002</v>
      </c>
      <c r="Q48" s="3">
        <v>7.13401</v>
      </c>
      <c r="R48" s="3">
        <v>0.18629399999999999</v>
      </c>
      <c r="S48" s="3">
        <v>10.785600000000001</v>
      </c>
      <c r="T48" s="3">
        <v>9.8833500000000001</v>
      </c>
      <c r="U48" s="3">
        <v>0.78743700000000005</v>
      </c>
      <c r="V48" s="3">
        <v>0.16966800000000001</v>
      </c>
      <c r="W48" s="3">
        <v>0.30618099999999998</v>
      </c>
      <c r="X48" s="3">
        <v>0.145951</v>
      </c>
      <c r="Y48" s="3">
        <v>98.935599999999994</v>
      </c>
      <c r="Z48" s="3">
        <v>0.42516300000000001</v>
      </c>
      <c r="AA48" s="3">
        <v>2.5607000000000001E-2</v>
      </c>
      <c r="AB48" s="3">
        <v>1.1936E-2</v>
      </c>
      <c r="AC48" s="3">
        <v>1.3091999999999999E-2</v>
      </c>
      <c r="AD48" s="3">
        <v>5.0600000000000003E-3</v>
      </c>
      <c r="AE48" s="3">
        <v>5.5719999999999997E-3</v>
      </c>
      <c r="AF48" s="3">
        <v>1.9611E-2</v>
      </c>
      <c r="AG48" s="3">
        <v>1.8457000000000001E-2</v>
      </c>
      <c r="AH48" s="3">
        <v>1.5600799999999999</v>
      </c>
      <c r="AI48" s="3">
        <v>4.11313</v>
      </c>
      <c r="AJ48" s="3">
        <v>7.4051499999999999</v>
      </c>
      <c r="AK48" s="3">
        <v>53.180900000000001</v>
      </c>
      <c r="AL48" s="3">
        <v>46.951900000000002</v>
      </c>
      <c r="AM48" s="3">
        <v>10.831</v>
      </c>
    </row>
    <row r="49" spans="1:39" ht="13.5" customHeight="1" x14ac:dyDescent="0.2">
      <c r="A49" s="3" t="s">
        <v>275</v>
      </c>
      <c r="B49" s="3">
        <v>1.7210799999999999</v>
      </c>
      <c r="C49" s="3">
        <v>0.13489999999999999</v>
      </c>
      <c r="D49" s="3">
        <v>6.9878</v>
      </c>
      <c r="E49" s="3">
        <v>0.27391500000000002</v>
      </c>
      <c r="F49" s="3">
        <f t="shared" si="3"/>
        <v>259.53000000000003</v>
      </c>
      <c r="G49" s="3">
        <f t="shared" si="4"/>
        <v>2739.15</v>
      </c>
      <c r="H49" s="3">
        <v>0.13575599999999999</v>
      </c>
      <c r="I49" s="3">
        <f t="shared" si="5"/>
        <v>1357.56</v>
      </c>
      <c r="J49" s="3">
        <f t="shared" si="6"/>
        <v>125.39</v>
      </c>
      <c r="K49" s="3">
        <v>44.511600000000001</v>
      </c>
      <c r="L49" s="3">
        <v>99.322000000000003</v>
      </c>
      <c r="M49" s="3">
        <v>50.367100000000001</v>
      </c>
      <c r="N49" s="3">
        <v>0.60398300000000005</v>
      </c>
      <c r="O49" s="3">
        <v>16.6144</v>
      </c>
      <c r="P49" s="3">
        <v>2.32484</v>
      </c>
      <c r="Q49" s="3">
        <v>7.2191000000000001</v>
      </c>
      <c r="R49" s="3">
        <v>0.198074</v>
      </c>
      <c r="S49" s="3">
        <v>10.829599999999999</v>
      </c>
      <c r="T49" s="3">
        <v>9.7773400000000006</v>
      </c>
      <c r="U49" s="3">
        <v>0.75931599999999999</v>
      </c>
      <c r="V49" s="3">
        <v>0.16250000000000001</v>
      </c>
      <c r="W49" s="3">
        <v>0.31169000000000002</v>
      </c>
      <c r="X49" s="3">
        <v>0.15400700000000001</v>
      </c>
      <c r="Y49" s="3">
        <v>99.322000000000003</v>
      </c>
      <c r="Z49" s="3">
        <v>0.4148</v>
      </c>
      <c r="AA49" s="3">
        <v>2.5953E-2</v>
      </c>
      <c r="AB49" s="3">
        <v>1.2539E-2</v>
      </c>
      <c r="AC49" s="3">
        <v>1.3105E-2</v>
      </c>
      <c r="AD49" s="3">
        <v>5.0650000000000001E-3</v>
      </c>
      <c r="AE49" s="3">
        <v>5.5760000000000002E-3</v>
      </c>
      <c r="AF49" s="3">
        <v>1.925E-2</v>
      </c>
      <c r="AG49" s="3">
        <v>1.8141999999999998E-2</v>
      </c>
      <c r="AH49" s="3">
        <v>1.5795399999999999</v>
      </c>
      <c r="AI49" s="3">
        <v>4.0009100000000002</v>
      </c>
      <c r="AJ49" s="3">
        <v>6.9517800000000003</v>
      </c>
      <c r="AK49" s="3">
        <v>53.210500000000003</v>
      </c>
      <c r="AL49" s="3">
        <v>47.054200000000002</v>
      </c>
      <c r="AM49" s="3">
        <v>10.831</v>
      </c>
    </row>
    <row r="50" spans="1:39" ht="13.5" customHeight="1" x14ac:dyDescent="0.2">
      <c r="A50" s="3" t="s">
        <v>274</v>
      </c>
      <c r="B50" s="3">
        <v>1.72733</v>
      </c>
      <c r="C50" s="3">
        <v>0.14030300000000001</v>
      </c>
      <c r="D50" s="3">
        <v>6.9631600000000002</v>
      </c>
      <c r="E50" s="3">
        <v>0.26482299999999998</v>
      </c>
      <c r="F50" s="3">
        <f t="shared" si="3"/>
        <v>251.07000000000002</v>
      </c>
      <c r="G50" s="3">
        <f t="shared" si="4"/>
        <v>2648.2299999999996</v>
      </c>
      <c r="H50" s="3">
        <v>0.137626</v>
      </c>
      <c r="I50" s="3">
        <f t="shared" si="5"/>
        <v>1376.26</v>
      </c>
      <c r="J50" s="3">
        <f t="shared" si="6"/>
        <v>127.2</v>
      </c>
      <c r="K50" s="3">
        <v>44.485399999999998</v>
      </c>
      <c r="L50" s="3">
        <v>99.262200000000007</v>
      </c>
      <c r="M50" s="3">
        <v>50.335299999999997</v>
      </c>
      <c r="N50" s="3">
        <v>0.632521</v>
      </c>
      <c r="O50" s="3">
        <v>16.5959</v>
      </c>
      <c r="P50" s="3">
        <v>2.3332799999999998</v>
      </c>
      <c r="Q50" s="3">
        <v>7.2279600000000004</v>
      </c>
      <c r="R50" s="3">
        <v>0.191081</v>
      </c>
      <c r="S50" s="3">
        <v>10.817600000000001</v>
      </c>
      <c r="T50" s="3">
        <v>9.7428600000000003</v>
      </c>
      <c r="U50" s="3">
        <v>0.75921499999999997</v>
      </c>
      <c r="V50" s="3">
        <v>0.16900899999999999</v>
      </c>
      <c r="W50" s="3">
        <v>0.30134499999999997</v>
      </c>
      <c r="X50" s="3">
        <v>0.15612699999999999</v>
      </c>
      <c r="Y50" s="3">
        <v>99.262200000000007</v>
      </c>
      <c r="Z50" s="3">
        <v>0.41657100000000002</v>
      </c>
      <c r="AA50" s="3">
        <v>2.5107000000000001E-2</v>
      </c>
      <c r="AB50" s="3">
        <v>1.272E-2</v>
      </c>
      <c r="AC50" s="3">
        <v>1.3091999999999999E-2</v>
      </c>
      <c r="AD50" s="3">
        <v>5.0600000000000003E-3</v>
      </c>
      <c r="AE50" s="3">
        <v>5.5700000000000003E-3</v>
      </c>
      <c r="AF50" s="3">
        <v>1.9515999999999999E-2</v>
      </c>
      <c r="AG50" s="3">
        <v>1.7853000000000001E-2</v>
      </c>
      <c r="AH50" s="3">
        <v>1.5748899999999999</v>
      </c>
      <c r="AI50" s="3">
        <v>4.1549199999999997</v>
      </c>
      <c r="AJ50" s="3">
        <v>6.7752299999999996</v>
      </c>
      <c r="AK50" s="3">
        <v>53.196100000000001</v>
      </c>
      <c r="AL50" s="3">
        <v>47.226100000000002</v>
      </c>
      <c r="AM50" s="3">
        <v>10.831</v>
      </c>
    </row>
    <row r="51" spans="1:39" ht="13.5" customHeight="1" x14ac:dyDescent="0.2">
      <c r="A51" s="3" t="s">
        <v>273</v>
      </c>
      <c r="B51" s="3">
        <v>1.6954800000000001</v>
      </c>
      <c r="C51" s="3">
        <v>0.14616499999999999</v>
      </c>
      <c r="D51" s="3">
        <v>7.0696700000000003</v>
      </c>
      <c r="E51" s="3">
        <v>0.29145900000000002</v>
      </c>
      <c r="F51" s="3">
        <f t="shared" si="3"/>
        <v>276.15000000000003</v>
      </c>
      <c r="G51" s="3">
        <f t="shared" si="4"/>
        <v>2914.59</v>
      </c>
      <c r="H51" s="3">
        <v>0.13238800000000001</v>
      </c>
      <c r="I51" s="3">
        <f t="shared" si="5"/>
        <v>1323.88</v>
      </c>
      <c r="J51" s="3">
        <f t="shared" si="6"/>
        <v>122.27999999999999</v>
      </c>
      <c r="K51" s="3">
        <v>44.489800000000002</v>
      </c>
      <c r="L51" s="3">
        <v>99.355800000000002</v>
      </c>
      <c r="M51" s="3">
        <v>50.258200000000002</v>
      </c>
      <c r="N51" s="3">
        <v>0.60379799999999995</v>
      </c>
      <c r="O51" s="3">
        <v>16.591899999999999</v>
      </c>
      <c r="P51" s="3">
        <v>2.29026</v>
      </c>
      <c r="Q51" s="3">
        <v>7.22079</v>
      </c>
      <c r="R51" s="3">
        <v>0.19988600000000001</v>
      </c>
      <c r="S51" s="3">
        <v>10.8629</v>
      </c>
      <c r="T51" s="3">
        <v>9.8918999999999997</v>
      </c>
      <c r="U51" s="3">
        <v>0.77822999999999998</v>
      </c>
      <c r="V51" s="3">
        <v>0.176069</v>
      </c>
      <c r="W51" s="3">
        <v>0.33165299999999998</v>
      </c>
      <c r="X51" s="3">
        <v>0.15018500000000001</v>
      </c>
      <c r="Y51" s="3">
        <v>99.355800000000002</v>
      </c>
      <c r="Z51" s="3">
        <v>0.408632</v>
      </c>
      <c r="AA51" s="3">
        <v>2.7615000000000001E-2</v>
      </c>
      <c r="AB51" s="3">
        <v>1.2227999999999999E-2</v>
      </c>
      <c r="AC51" s="3">
        <v>1.3103999999999999E-2</v>
      </c>
      <c r="AD51" s="3">
        <v>5.0639999999999999E-3</v>
      </c>
      <c r="AE51" s="3">
        <v>5.5760000000000002E-3</v>
      </c>
      <c r="AF51" s="3">
        <v>1.934E-2</v>
      </c>
      <c r="AG51" s="3">
        <v>1.8457999999999999E-2</v>
      </c>
      <c r="AH51" s="3">
        <v>1.59233</v>
      </c>
      <c r="AI51" s="3">
        <v>3.8092999999999999</v>
      </c>
      <c r="AJ51" s="3">
        <v>7.2147699999999997</v>
      </c>
      <c r="AK51" s="3">
        <v>53.277999999999999</v>
      </c>
      <c r="AL51" s="3">
        <v>47.413499999999999</v>
      </c>
      <c r="AM51" s="3">
        <v>10.831</v>
      </c>
    </row>
    <row r="52" spans="1:39" ht="13.5" customHeight="1" x14ac:dyDescent="0.15"/>
    <row r="53" spans="1:39" ht="13.5" customHeight="1" x14ac:dyDescent="0.15"/>
    <row r="54" spans="1:39" ht="13.5" customHeight="1" x14ac:dyDescent="0.15"/>
    <row r="55" spans="1:39" ht="13.5" customHeight="1" x14ac:dyDescent="0.15"/>
    <row r="56" spans="1:39" ht="13.5" customHeight="1" x14ac:dyDescent="0.15"/>
    <row r="57" spans="1:39" ht="13.5" customHeight="1" x14ac:dyDescent="0.15"/>
    <row r="58" spans="1:39" ht="13.5" customHeight="1" x14ac:dyDescent="0.15"/>
    <row r="59" spans="1:39" ht="13.5" customHeight="1" x14ac:dyDescent="0.15"/>
    <row r="60" spans="1:39" ht="13.5" customHeight="1" x14ac:dyDescent="0.15"/>
    <row r="61" spans="1:39" ht="13.5" customHeight="1" x14ac:dyDescent="0.15"/>
    <row r="62" spans="1:39" ht="13.5" customHeight="1" x14ac:dyDescent="0.15"/>
    <row r="63" spans="1:39" ht="13.5" customHeight="1" x14ac:dyDescent="0.15"/>
    <row r="64" spans="1:39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  <row r="514" ht="13.5" customHeight="1" x14ac:dyDescent="0.15"/>
    <row r="515" ht="13.5" customHeight="1" x14ac:dyDescent="0.15"/>
    <row r="516" ht="13.5" customHeight="1" x14ac:dyDescent="0.15"/>
    <row r="517" ht="13.5" customHeight="1" x14ac:dyDescent="0.15"/>
    <row r="518" ht="13.5" customHeight="1" x14ac:dyDescent="0.15"/>
    <row r="519" ht="13.5" customHeight="1" x14ac:dyDescent="0.15"/>
    <row r="520" ht="13.5" customHeight="1" x14ac:dyDescent="0.15"/>
    <row r="521" ht="13.5" customHeight="1" x14ac:dyDescent="0.15"/>
    <row r="522" ht="13.5" customHeight="1" x14ac:dyDescent="0.15"/>
    <row r="523" ht="13.5" customHeight="1" x14ac:dyDescent="0.15"/>
    <row r="524" ht="13.5" customHeight="1" x14ac:dyDescent="0.15"/>
    <row r="525" ht="13.5" customHeight="1" x14ac:dyDescent="0.15"/>
    <row r="526" ht="13.5" customHeight="1" x14ac:dyDescent="0.15"/>
    <row r="527" ht="13.5" customHeight="1" x14ac:dyDescent="0.15"/>
    <row r="528" ht="13.5" customHeight="1" x14ac:dyDescent="0.15"/>
    <row r="529" ht="13.5" customHeight="1" x14ac:dyDescent="0.15"/>
    <row r="530" ht="13.5" customHeight="1" x14ac:dyDescent="0.15"/>
    <row r="531" ht="13.5" customHeight="1" x14ac:dyDescent="0.15"/>
    <row r="532" ht="13.5" customHeight="1" x14ac:dyDescent="0.15"/>
    <row r="533" ht="13.5" customHeight="1" x14ac:dyDescent="0.15"/>
    <row r="534" ht="13.5" customHeight="1" x14ac:dyDescent="0.15"/>
    <row r="535" ht="13.5" customHeight="1" x14ac:dyDescent="0.15"/>
    <row r="536" ht="13.5" customHeight="1" x14ac:dyDescent="0.15"/>
    <row r="537" ht="13.5" customHeight="1" x14ac:dyDescent="0.15"/>
    <row r="538" ht="13.5" customHeight="1" x14ac:dyDescent="0.15"/>
    <row r="539" ht="13.5" customHeight="1" x14ac:dyDescent="0.15"/>
    <row r="540" ht="13.5" customHeight="1" x14ac:dyDescent="0.15"/>
    <row r="541" ht="13.5" customHeight="1" x14ac:dyDescent="0.15"/>
    <row r="542" ht="13.5" customHeight="1" x14ac:dyDescent="0.15"/>
    <row r="543" ht="13.5" customHeight="1" x14ac:dyDescent="0.15"/>
    <row r="544" ht="13.5" customHeight="1" x14ac:dyDescent="0.15"/>
    <row r="545" ht="13.5" customHeight="1" x14ac:dyDescent="0.15"/>
    <row r="546" ht="13.5" customHeight="1" x14ac:dyDescent="0.15"/>
    <row r="547" ht="13.5" customHeight="1" x14ac:dyDescent="0.15"/>
    <row r="548" ht="13.5" customHeight="1" x14ac:dyDescent="0.15"/>
    <row r="549" ht="13.5" customHeight="1" x14ac:dyDescent="0.15"/>
    <row r="550" ht="13.5" customHeight="1" x14ac:dyDescent="0.15"/>
    <row r="551" ht="13.5" customHeight="1" x14ac:dyDescent="0.15"/>
    <row r="552" ht="13.5" customHeight="1" x14ac:dyDescent="0.15"/>
    <row r="553" ht="13.5" customHeight="1" x14ac:dyDescent="0.15"/>
    <row r="554" ht="13.5" customHeight="1" x14ac:dyDescent="0.15"/>
    <row r="555" ht="13.5" customHeight="1" x14ac:dyDescent="0.15"/>
    <row r="556" ht="13.5" customHeight="1" x14ac:dyDescent="0.15"/>
    <row r="557" ht="13.5" customHeight="1" x14ac:dyDescent="0.15"/>
    <row r="558" ht="13.5" customHeight="1" x14ac:dyDescent="0.15"/>
    <row r="559" ht="13.5" customHeight="1" x14ac:dyDescent="0.15"/>
    <row r="560" ht="13.5" customHeight="1" x14ac:dyDescent="0.15"/>
    <row r="561" ht="13.5" customHeight="1" x14ac:dyDescent="0.15"/>
    <row r="562" ht="13.5" customHeight="1" x14ac:dyDescent="0.15"/>
    <row r="563" ht="13.5" customHeight="1" x14ac:dyDescent="0.15"/>
    <row r="564" ht="13.5" customHeight="1" x14ac:dyDescent="0.15"/>
    <row r="565" ht="13.5" customHeight="1" x14ac:dyDescent="0.15"/>
    <row r="566" ht="13.5" customHeight="1" x14ac:dyDescent="0.15"/>
    <row r="567" ht="13.5" customHeight="1" x14ac:dyDescent="0.15"/>
    <row r="568" ht="13.5" customHeight="1" x14ac:dyDescent="0.15"/>
    <row r="569" ht="13.5" customHeight="1" x14ac:dyDescent="0.15"/>
    <row r="570" ht="13.5" customHeight="1" x14ac:dyDescent="0.15"/>
    <row r="571" ht="13.5" customHeight="1" x14ac:dyDescent="0.15"/>
    <row r="572" ht="13.5" customHeight="1" x14ac:dyDescent="0.15"/>
    <row r="573" ht="13.5" customHeight="1" x14ac:dyDescent="0.15"/>
    <row r="574" ht="13.5" customHeight="1" x14ac:dyDescent="0.15"/>
    <row r="575" ht="13.5" customHeight="1" x14ac:dyDescent="0.15"/>
    <row r="576" ht="13.5" customHeight="1" x14ac:dyDescent="0.15"/>
    <row r="577" ht="13.5" customHeight="1" x14ac:dyDescent="0.15"/>
    <row r="578" ht="13.5" customHeight="1" x14ac:dyDescent="0.15"/>
    <row r="579" ht="13.5" customHeight="1" x14ac:dyDescent="0.15"/>
    <row r="580" ht="13.5" customHeight="1" x14ac:dyDescent="0.15"/>
    <row r="581" ht="13.5" customHeight="1" x14ac:dyDescent="0.15"/>
    <row r="582" ht="13.5" customHeight="1" x14ac:dyDescent="0.15"/>
    <row r="583" ht="13.5" customHeight="1" x14ac:dyDescent="0.15"/>
    <row r="584" ht="13.5" customHeight="1" x14ac:dyDescent="0.15"/>
    <row r="585" ht="13.5" customHeight="1" x14ac:dyDescent="0.15"/>
    <row r="586" ht="13.5" customHeight="1" x14ac:dyDescent="0.15"/>
    <row r="587" ht="13.5" customHeight="1" x14ac:dyDescent="0.15"/>
    <row r="588" ht="13.5" customHeight="1" x14ac:dyDescent="0.15"/>
    <row r="589" ht="13.5" customHeight="1" x14ac:dyDescent="0.15"/>
    <row r="590" ht="13.5" customHeight="1" x14ac:dyDescent="0.15"/>
    <row r="591" ht="13.5" customHeight="1" x14ac:dyDescent="0.15"/>
    <row r="592" ht="13.5" customHeight="1" x14ac:dyDescent="0.15"/>
    <row r="593" ht="13.5" customHeight="1" x14ac:dyDescent="0.15"/>
    <row r="594" ht="13.5" customHeight="1" x14ac:dyDescent="0.15"/>
    <row r="595" ht="13.5" customHeight="1" x14ac:dyDescent="0.15"/>
    <row r="596" ht="13.5" customHeight="1" x14ac:dyDescent="0.15"/>
    <row r="597" ht="13.5" customHeight="1" x14ac:dyDescent="0.15"/>
    <row r="598" ht="13.5" customHeight="1" x14ac:dyDescent="0.15"/>
    <row r="599" ht="13.5" customHeight="1" x14ac:dyDescent="0.15"/>
    <row r="600" ht="13.5" customHeight="1" x14ac:dyDescent="0.15"/>
    <row r="601" ht="13.5" customHeight="1" x14ac:dyDescent="0.15"/>
    <row r="602" ht="13.5" customHeight="1" x14ac:dyDescent="0.15"/>
    <row r="603" ht="13.5" customHeight="1" x14ac:dyDescent="0.15"/>
    <row r="604" ht="13.5" customHeight="1" x14ac:dyDescent="0.15"/>
    <row r="605" ht="13.5" customHeight="1" x14ac:dyDescent="0.15"/>
    <row r="606" ht="13.5" customHeight="1" x14ac:dyDescent="0.15"/>
    <row r="607" ht="13.5" customHeight="1" x14ac:dyDescent="0.15"/>
    <row r="608" ht="13.5" customHeight="1" x14ac:dyDescent="0.15"/>
    <row r="609" ht="13.5" customHeight="1" x14ac:dyDescent="0.15"/>
    <row r="610" ht="13.5" customHeight="1" x14ac:dyDescent="0.15"/>
    <row r="611" ht="13.5" customHeight="1" x14ac:dyDescent="0.15"/>
    <row r="612" ht="13.5" customHeight="1" x14ac:dyDescent="0.15"/>
    <row r="613" ht="13.5" customHeight="1" x14ac:dyDescent="0.15"/>
    <row r="614" ht="13.5" customHeight="1" x14ac:dyDescent="0.15"/>
    <row r="615" ht="13.5" customHeight="1" x14ac:dyDescent="0.15"/>
    <row r="616" ht="13.5" customHeight="1" x14ac:dyDescent="0.15"/>
    <row r="617" ht="13.5" customHeight="1" x14ac:dyDescent="0.15"/>
    <row r="618" ht="13.5" customHeight="1" x14ac:dyDescent="0.15"/>
    <row r="619" ht="13.5" customHeight="1" x14ac:dyDescent="0.15"/>
    <row r="620" ht="13.5" customHeight="1" x14ac:dyDescent="0.15"/>
    <row r="621" ht="13.5" customHeight="1" x14ac:dyDescent="0.15"/>
    <row r="622" ht="13.5" customHeight="1" x14ac:dyDescent="0.15"/>
    <row r="623" ht="13.5" customHeight="1" x14ac:dyDescent="0.15"/>
    <row r="624" ht="13.5" customHeight="1" x14ac:dyDescent="0.15"/>
    <row r="625" ht="13.5" customHeight="1" x14ac:dyDescent="0.15"/>
    <row r="626" ht="13.5" customHeight="1" x14ac:dyDescent="0.15"/>
    <row r="627" ht="13.5" customHeight="1" x14ac:dyDescent="0.15"/>
    <row r="628" ht="13.5" customHeight="1" x14ac:dyDescent="0.15"/>
    <row r="629" ht="13.5" customHeight="1" x14ac:dyDescent="0.15"/>
    <row r="630" ht="13.5" customHeight="1" x14ac:dyDescent="0.15"/>
    <row r="631" ht="13.5" customHeight="1" x14ac:dyDescent="0.15"/>
    <row r="632" ht="13.5" customHeight="1" x14ac:dyDescent="0.15"/>
    <row r="633" ht="13.5" customHeight="1" x14ac:dyDescent="0.15"/>
    <row r="634" ht="13.5" customHeight="1" x14ac:dyDescent="0.15"/>
    <row r="635" ht="13.5" customHeight="1" x14ac:dyDescent="0.15"/>
    <row r="636" ht="13.5" customHeight="1" x14ac:dyDescent="0.15"/>
    <row r="637" ht="13.5" customHeight="1" x14ac:dyDescent="0.15"/>
    <row r="638" ht="13.5" customHeight="1" x14ac:dyDescent="0.15"/>
    <row r="639" ht="13.5" customHeight="1" x14ac:dyDescent="0.15"/>
    <row r="640" ht="13.5" customHeight="1" x14ac:dyDescent="0.15"/>
    <row r="641" ht="13.5" customHeight="1" x14ac:dyDescent="0.15"/>
    <row r="642" ht="13.5" customHeight="1" x14ac:dyDescent="0.15"/>
    <row r="643" ht="13.5" customHeight="1" x14ac:dyDescent="0.15"/>
    <row r="644" ht="13.5" customHeight="1" x14ac:dyDescent="0.15"/>
    <row r="645" ht="13.5" customHeight="1" x14ac:dyDescent="0.15"/>
    <row r="646" ht="13.5" customHeight="1" x14ac:dyDescent="0.15"/>
    <row r="647" ht="13.5" customHeight="1" x14ac:dyDescent="0.15"/>
    <row r="648" ht="13.5" customHeight="1" x14ac:dyDescent="0.15"/>
    <row r="649" ht="13.5" customHeight="1" x14ac:dyDescent="0.15"/>
    <row r="650" ht="13.5" customHeight="1" x14ac:dyDescent="0.15"/>
    <row r="651" ht="13.5" customHeight="1" x14ac:dyDescent="0.15"/>
    <row r="652" ht="13.5" customHeight="1" x14ac:dyDescent="0.15"/>
    <row r="653" ht="13.5" customHeight="1" x14ac:dyDescent="0.15"/>
    <row r="654" ht="13.5" customHeight="1" x14ac:dyDescent="0.15"/>
    <row r="655" ht="13.5" customHeight="1" x14ac:dyDescent="0.15"/>
    <row r="656" ht="13.5" customHeight="1" x14ac:dyDescent="0.15"/>
    <row r="657" ht="13.5" customHeight="1" x14ac:dyDescent="0.15"/>
    <row r="658" ht="13.5" customHeight="1" x14ac:dyDescent="0.15"/>
    <row r="659" ht="13.5" customHeight="1" x14ac:dyDescent="0.15"/>
    <row r="660" ht="13.5" customHeight="1" x14ac:dyDescent="0.15"/>
    <row r="661" ht="13.5" customHeight="1" x14ac:dyDescent="0.15"/>
    <row r="662" ht="13.5" customHeight="1" x14ac:dyDescent="0.15"/>
    <row r="663" ht="13.5" customHeight="1" x14ac:dyDescent="0.15"/>
    <row r="664" ht="13.5" customHeight="1" x14ac:dyDescent="0.15"/>
    <row r="665" ht="13.5" customHeight="1" x14ac:dyDescent="0.15"/>
    <row r="666" ht="13.5" customHeight="1" x14ac:dyDescent="0.15"/>
    <row r="667" ht="13.5" customHeight="1" x14ac:dyDescent="0.15"/>
    <row r="668" ht="13.5" customHeight="1" x14ac:dyDescent="0.15"/>
    <row r="669" ht="13.5" customHeight="1" x14ac:dyDescent="0.15"/>
    <row r="670" ht="13.5" customHeight="1" x14ac:dyDescent="0.15"/>
    <row r="671" ht="13.5" customHeight="1" x14ac:dyDescent="0.15"/>
    <row r="672" ht="13.5" customHeight="1" x14ac:dyDescent="0.15"/>
    <row r="673" ht="13.5" customHeight="1" x14ac:dyDescent="0.15"/>
    <row r="674" ht="13.5" customHeight="1" x14ac:dyDescent="0.15"/>
    <row r="675" ht="13.5" customHeight="1" x14ac:dyDescent="0.15"/>
    <row r="676" ht="13.5" customHeight="1" x14ac:dyDescent="0.15"/>
    <row r="677" ht="13.5" customHeight="1" x14ac:dyDescent="0.15"/>
    <row r="678" ht="13.5" customHeight="1" x14ac:dyDescent="0.15"/>
    <row r="679" ht="13.5" customHeight="1" x14ac:dyDescent="0.15"/>
    <row r="680" ht="13.5" customHeight="1" x14ac:dyDescent="0.15"/>
    <row r="681" ht="13.5" customHeight="1" x14ac:dyDescent="0.15"/>
    <row r="682" ht="13.5" customHeight="1" x14ac:dyDescent="0.15"/>
    <row r="683" ht="13.5" customHeight="1" x14ac:dyDescent="0.15"/>
    <row r="684" ht="13.5" customHeight="1" x14ac:dyDescent="0.15"/>
    <row r="685" ht="13.5" customHeight="1" x14ac:dyDescent="0.15"/>
    <row r="686" ht="13.5" customHeight="1" x14ac:dyDescent="0.15"/>
    <row r="687" ht="13.5" customHeight="1" x14ac:dyDescent="0.15"/>
    <row r="688" ht="13.5" customHeight="1" x14ac:dyDescent="0.15"/>
    <row r="689" ht="13.5" customHeight="1" x14ac:dyDescent="0.15"/>
    <row r="690" ht="13.5" customHeight="1" x14ac:dyDescent="0.15"/>
    <row r="691" ht="13.5" customHeight="1" x14ac:dyDescent="0.15"/>
    <row r="692" ht="13.5" customHeight="1" x14ac:dyDescent="0.15"/>
    <row r="693" ht="13.5" customHeight="1" x14ac:dyDescent="0.15"/>
    <row r="694" ht="13.5" customHeight="1" x14ac:dyDescent="0.15"/>
    <row r="695" ht="13.5" customHeight="1" x14ac:dyDescent="0.15"/>
    <row r="696" ht="13.5" customHeight="1" x14ac:dyDescent="0.15"/>
    <row r="697" ht="13.5" customHeight="1" x14ac:dyDescent="0.15"/>
    <row r="698" ht="13.5" customHeight="1" x14ac:dyDescent="0.15"/>
  </sheetData>
  <pageMargins left="0.7" right="0.7" top="0.75" bottom="0.75" header="0" footer="0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A3A9C-8FC4-C345-A4C2-9D4C5E7E0E11}">
  <dimension ref="A1:AL729"/>
  <sheetViews>
    <sheetView workbookViewId="0">
      <pane xSplit="1" ySplit="1" topLeftCell="AB2" activePane="bottomRight" state="frozen"/>
      <selection pane="topRight" activeCell="B1" sqref="B1"/>
      <selection pane="bottomLeft" activeCell="A2" sqref="A2"/>
      <selection pane="bottomRight" activeCell="AE9" sqref="AE9"/>
    </sheetView>
  </sheetViews>
  <sheetFormatPr baseColWidth="10" defaultColWidth="12.6640625" defaultRowHeight="15" customHeight="1" x14ac:dyDescent="0.15"/>
  <cols>
    <col min="1" max="1" width="18.33203125" style="2" customWidth="1"/>
    <col min="2" max="17" width="8.6640625" style="2" customWidth="1"/>
    <col min="18" max="18" width="9.5" style="2" customWidth="1"/>
    <col min="19" max="37" width="8.6640625" style="2" customWidth="1"/>
    <col min="38" max="38" width="15.6640625" style="2" customWidth="1"/>
    <col min="39" max="40" width="8.6640625" style="2" customWidth="1"/>
    <col min="41" max="41" width="18.1640625" style="2" customWidth="1"/>
    <col min="42" max="61" width="8.6640625" style="2" customWidth="1"/>
    <col min="62" max="16384" width="12.6640625" style="2"/>
  </cols>
  <sheetData>
    <row r="1" spans="1:38" ht="13.5" customHeight="1" x14ac:dyDescent="0.2">
      <c r="A1" s="3" t="s">
        <v>72</v>
      </c>
      <c r="B1" s="3" t="s">
        <v>50</v>
      </c>
      <c r="C1" s="3" t="s">
        <v>49</v>
      </c>
      <c r="D1" s="3" t="s">
        <v>48</v>
      </c>
      <c r="E1" s="3" t="s">
        <v>46</v>
      </c>
      <c r="F1" s="3" t="s">
        <v>201</v>
      </c>
      <c r="G1" s="4" t="s">
        <v>47</v>
      </c>
      <c r="H1" s="3" t="s">
        <v>45</v>
      </c>
      <c r="I1" s="3" t="s">
        <v>43</v>
      </c>
      <c r="J1" s="3" t="s">
        <v>202</v>
      </c>
      <c r="K1" s="4" t="s">
        <v>44</v>
      </c>
      <c r="L1" s="4" t="s">
        <v>203</v>
      </c>
      <c r="M1" s="4" t="s">
        <v>42</v>
      </c>
      <c r="N1" s="3" t="s">
        <v>9</v>
      </c>
      <c r="O1" s="3" t="s">
        <v>12</v>
      </c>
      <c r="P1" s="3" t="s">
        <v>40</v>
      </c>
      <c r="Q1" s="3" t="s">
        <v>39</v>
      </c>
      <c r="R1" s="3" t="s">
        <v>38</v>
      </c>
      <c r="S1" s="3" t="s">
        <v>37</v>
      </c>
      <c r="T1" s="3" t="s">
        <v>36</v>
      </c>
      <c r="U1" s="3" t="s">
        <v>35</v>
      </c>
      <c r="V1" s="3" t="s">
        <v>34</v>
      </c>
      <c r="W1" s="3" t="s">
        <v>33</v>
      </c>
      <c r="X1" s="3" t="s">
        <v>32</v>
      </c>
      <c r="Y1" s="3" t="s">
        <v>31</v>
      </c>
      <c r="Z1" s="3" t="s">
        <v>30</v>
      </c>
      <c r="AA1" s="3" t="s">
        <v>29</v>
      </c>
      <c r="AB1" s="3" t="s">
        <v>28</v>
      </c>
      <c r="AC1" s="3" t="s">
        <v>27</v>
      </c>
      <c r="AE1" s="3" t="s">
        <v>2</v>
      </c>
      <c r="AF1" s="3" t="s">
        <v>1</v>
      </c>
      <c r="AG1" s="3" t="s">
        <v>0</v>
      </c>
      <c r="AH1" s="18" t="s">
        <v>206</v>
      </c>
      <c r="AI1" s="20" t="s">
        <v>207</v>
      </c>
      <c r="AJ1" s="3" t="s">
        <v>252</v>
      </c>
      <c r="AL1" s="3"/>
    </row>
    <row r="2" spans="1:38" ht="13.5" customHeight="1" x14ac:dyDescent="0.2">
      <c r="A2" s="3" t="s">
        <v>108</v>
      </c>
      <c r="B2" s="3">
        <v>48.819699999999997</v>
      </c>
      <c r="C2" s="3">
        <v>15.1716</v>
      </c>
      <c r="D2" s="3">
        <v>0.29145300000000002</v>
      </c>
      <c r="E2" s="3">
        <v>3.8849712654144046E-2</v>
      </c>
      <c r="F2" s="3">
        <f t="shared" ref="F2:F37" si="0">E2*10000</f>
        <v>388.49712654144048</v>
      </c>
      <c r="G2" s="3">
        <f t="shared" ref="G2:G37" si="1">D2*10000</f>
        <v>2914.53</v>
      </c>
      <c r="H2" s="3">
        <v>0.24256900000000001</v>
      </c>
      <c r="I2" s="3">
        <v>3.1519846710654255E-2</v>
      </c>
      <c r="J2" s="3">
        <f t="shared" ref="J2:J37" si="2">I2*10000</f>
        <v>315.19846710654252</v>
      </c>
      <c r="K2" s="3">
        <f t="shared" ref="K2:K37" si="3">H2*10000</f>
        <v>2425.69</v>
      </c>
      <c r="L2" s="3">
        <v>34.484699999999997</v>
      </c>
      <c r="M2" s="3">
        <f t="shared" ref="M2:M37" si="4">G2/K2</f>
        <v>1.2015261636895069</v>
      </c>
      <c r="N2" s="3">
        <v>65.945700000000002</v>
      </c>
      <c r="O2" s="3">
        <v>32.457500000000003</v>
      </c>
      <c r="P2" s="3">
        <v>0.33164700000000003</v>
      </c>
      <c r="Q2" s="3">
        <v>0.27517900000000001</v>
      </c>
      <c r="R2" s="3">
        <v>99.010099999999994</v>
      </c>
      <c r="S2" s="3">
        <v>2.4306999999999999E-2</v>
      </c>
      <c r="T2" s="3">
        <v>5.3689999999999996E-3</v>
      </c>
      <c r="U2" s="3">
        <v>8.6960000000000006E-3</v>
      </c>
      <c r="V2" s="3">
        <v>8.0339999999999995E-3</v>
      </c>
      <c r="W2" s="3">
        <v>0.19214899999999999</v>
      </c>
      <c r="X2" s="3">
        <v>7.5410000000000005E-2</v>
      </c>
      <c r="Y2" s="3">
        <v>1.6012599999999999</v>
      </c>
      <c r="Z2" s="3">
        <v>1.7386200000000001</v>
      </c>
      <c r="AA2" s="3">
        <v>68.537199999999999</v>
      </c>
      <c r="AB2" s="3">
        <v>57.105400000000003</v>
      </c>
      <c r="AC2" s="3">
        <v>10.936999999999999</v>
      </c>
      <c r="AE2" s="3">
        <v>2.026753126996268</v>
      </c>
      <c r="AF2" s="3">
        <v>1.1649696210576459</v>
      </c>
      <c r="AG2" s="3">
        <v>1.7397476211922427</v>
      </c>
      <c r="AH2" s="18">
        <v>2.8356893077766467</v>
      </c>
      <c r="AI2" s="18">
        <v>1.6298537533274646</v>
      </c>
      <c r="AJ2" s="2">
        <v>0.57476457271172954</v>
      </c>
    </row>
    <row r="3" spans="1:38" ht="13.5" customHeight="1" x14ac:dyDescent="0.2">
      <c r="A3" s="3" t="s">
        <v>107</v>
      </c>
      <c r="B3" s="3">
        <v>48.796100000000003</v>
      </c>
      <c r="C3" s="3">
        <v>15.0387</v>
      </c>
      <c r="D3" s="3">
        <v>0.264295</v>
      </c>
      <c r="E3" s="3">
        <v>3.5398570672337475E-2</v>
      </c>
      <c r="F3" s="3">
        <f t="shared" si="0"/>
        <v>353.98570672337473</v>
      </c>
      <c r="G3" s="3">
        <f t="shared" si="1"/>
        <v>2642.95</v>
      </c>
      <c r="H3" s="3">
        <v>0.234788</v>
      </c>
      <c r="I3" s="3">
        <v>3.0655061630790792E-2</v>
      </c>
      <c r="J3" s="3">
        <f t="shared" si="2"/>
        <v>306.55061630790794</v>
      </c>
      <c r="K3" s="3">
        <f t="shared" si="3"/>
        <v>2347.88</v>
      </c>
      <c r="L3" s="3">
        <v>34.320099999999996</v>
      </c>
      <c r="M3" s="3">
        <f t="shared" si="4"/>
        <v>1.1256750770908222</v>
      </c>
      <c r="N3" s="3">
        <v>65.913700000000006</v>
      </c>
      <c r="O3" s="3">
        <v>32.173099999999998</v>
      </c>
      <c r="P3" s="3">
        <v>0.30074299999999998</v>
      </c>
      <c r="Q3" s="3">
        <v>0.26635300000000001</v>
      </c>
      <c r="R3" s="3">
        <v>98.653999999999996</v>
      </c>
      <c r="S3" s="3">
        <v>2.409E-2</v>
      </c>
      <c r="T3" s="3">
        <v>5.2890000000000003E-3</v>
      </c>
      <c r="U3" s="3">
        <v>8.6899999999999998E-3</v>
      </c>
      <c r="V3" s="3">
        <v>8.0239999999999999E-3</v>
      </c>
      <c r="W3" s="3">
        <v>0.19195799999999999</v>
      </c>
      <c r="X3" s="3">
        <v>7.5637999999999997E-2</v>
      </c>
      <c r="Y3" s="3">
        <v>1.74535</v>
      </c>
      <c r="Z3" s="3">
        <v>1.7885</v>
      </c>
      <c r="AA3" s="3">
        <v>68.532799999999995</v>
      </c>
      <c r="AB3" s="3">
        <v>57.094200000000001</v>
      </c>
      <c r="AC3" s="3">
        <v>10.936999999999999</v>
      </c>
      <c r="AE3" s="3">
        <v>1.9617400128672657</v>
      </c>
      <c r="AF3" s="3">
        <v>1.0564161151109459</v>
      </c>
      <c r="AG3" s="3">
        <v>1.8569766068565148</v>
      </c>
      <c r="AH3" s="18">
        <v>2.7578887452610723</v>
      </c>
      <c r="AI3" s="18">
        <v>1.4850687258965491</v>
      </c>
      <c r="AJ3" s="2">
        <v>0.53848028802770531</v>
      </c>
    </row>
    <row r="4" spans="1:38" ht="13.5" customHeight="1" x14ac:dyDescent="0.2">
      <c r="A4" s="3" t="s">
        <v>106</v>
      </c>
      <c r="B4" s="3">
        <v>48.8157</v>
      </c>
      <c r="C4" s="3">
        <v>15.013299999999999</v>
      </c>
      <c r="D4" s="3">
        <v>0.17288799999999999</v>
      </c>
      <c r="E4" s="3">
        <v>2.3185291341387613E-2</v>
      </c>
      <c r="F4" s="3">
        <f t="shared" si="0"/>
        <v>231.85291341387614</v>
      </c>
      <c r="G4" s="3">
        <f t="shared" si="1"/>
        <v>1728.8799999999999</v>
      </c>
      <c r="H4" s="3">
        <v>0.16891</v>
      </c>
      <c r="I4" s="3">
        <v>2.2081704156944829E-2</v>
      </c>
      <c r="J4" s="3">
        <f t="shared" si="2"/>
        <v>220.81704156944829</v>
      </c>
      <c r="K4" s="3">
        <f t="shared" si="3"/>
        <v>1689.1000000000001</v>
      </c>
      <c r="L4" s="3">
        <v>34.276600000000002</v>
      </c>
      <c r="M4" s="3">
        <f t="shared" si="4"/>
        <v>1.0235510034929842</v>
      </c>
      <c r="N4" s="3">
        <v>65.940299999999993</v>
      </c>
      <c r="O4" s="3">
        <v>32.1188</v>
      </c>
      <c r="P4" s="3">
        <v>0.19673099999999999</v>
      </c>
      <c r="Q4" s="3">
        <v>0.19161800000000001</v>
      </c>
      <c r="R4" s="3">
        <v>98.447500000000005</v>
      </c>
      <c r="S4" s="3">
        <v>2.4891E-2</v>
      </c>
      <c r="T4" s="3">
        <v>5.3470000000000002E-3</v>
      </c>
      <c r="U4" s="3">
        <v>8.6560000000000005E-3</v>
      </c>
      <c r="V4" s="3">
        <v>8.0149999999999996E-3</v>
      </c>
      <c r="W4" s="3">
        <v>0.19201299999999999</v>
      </c>
      <c r="X4" s="3">
        <v>7.5733999999999996E-2</v>
      </c>
      <c r="Y4" s="3">
        <v>2.55782</v>
      </c>
      <c r="Z4" s="3">
        <v>2.4153099999999998</v>
      </c>
      <c r="AA4" s="3">
        <v>68.563400000000001</v>
      </c>
      <c r="AB4" s="3">
        <v>57.100700000000003</v>
      </c>
      <c r="AC4" s="3">
        <v>10.936999999999999</v>
      </c>
      <c r="AE4" s="3">
        <v>1.4113051159914896</v>
      </c>
      <c r="AF4" s="3">
        <v>0.69105230635956494</v>
      </c>
      <c r="AG4" s="3">
        <v>2.0422551274391756</v>
      </c>
      <c r="AH4" s="18">
        <v>1.986584926955562</v>
      </c>
      <c r="AI4" s="18">
        <v>0.97268760907348706</v>
      </c>
      <c r="AJ4" s="2">
        <v>0.48962800224409692</v>
      </c>
    </row>
    <row r="5" spans="1:38" ht="13.5" customHeight="1" x14ac:dyDescent="0.2">
      <c r="A5" s="3" t="s">
        <v>105</v>
      </c>
      <c r="B5" s="3">
        <v>48.934100000000001</v>
      </c>
      <c r="C5" s="3">
        <v>15.004200000000001</v>
      </c>
      <c r="D5" s="3">
        <v>0.27976400000000001</v>
      </c>
      <c r="E5" s="3">
        <v>3.7458897432245376E-2</v>
      </c>
      <c r="F5" s="3">
        <f t="shared" si="0"/>
        <v>374.58897432245374</v>
      </c>
      <c r="G5" s="3">
        <f t="shared" si="1"/>
        <v>2797.6400000000003</v>
      </c>
      <c r="H5" s="3">
        <v>0.229238</v>
      </c>
      <c r="I5" s="3">
        <v>2.9921219500291415E-2</v>
      </c>
      <c r="J5" s="3">
        <f t="shared" si="2"/>
        <v>299.21219500291414</v>
      </c>
      <c r="K5" s="3">
        <f t="shared" si="3"/>
        <v>2292.38</v>
      </c>
      <c r="L5" s="3">
        <v>34.3307</v>
      </c>
      <c r="M5" s="3">
        <f t="shared" si="4"/>
        <v>1.2204084837592373</v>
      </c>
      <c r="N5" s="3">
        <v>66.100200000000001</v>
      </c>
      <c r="O5" s="3">
        <v>32.099400000000003</v>
      </c>
      <c r="P5" s="3">
        <v>0.31834499999999999</v>
      </c>
      <c r="Q5" s="3">
        <v>0.26005600000000001</v>
      </c>
      <c r="R5" s="3">
        <v>98.778000000000006</v>
      </c>
      <c r="S5" s="3">
        <v>2.4284E-2</v>
      </c>
      <c r="T5" s="3">
        <v>5.3569999999999998E-3</v>
      </c>
      <c r="U5" s="3">
        <v>8.6320000000000008E-3</v>
      </c>
      <c r="V5" s="3">
        <v>8.0219999999999996E-3</v>
      </c>
      <c r="W5" s="3">
        <v>0.191751</v>
      </c>
      <c r="X5" s="3">
        <v>7.5805999999999998E-2</v>
      </c>
      <c r="Y5" s="3">
        <v>1.6508</v>
      </c>
      <c r="Z5" s="3">
        <v>1.8273600000000001</v>
      </c>
      <c r="AA5" s="3">
        <v>68.564400000000006</v>
      </c>
      <c r="AB5" s="3">
        <v>57.1096</v>
      </c>
      <c r="AC5" s="3">
        <v>10.936999999999999</v>
      </c>
      <c r="AE5" s="3">
        <v>1.9153677235193718</v>
      </c>
      <c r="AF5" s="3">
        <v>1.1182474054669922</v>
      </c>
      <c r="AG5" s="3">
        <v>1.7128300178970624</v>
      </c>
      <c r="AH5" s="18">
        <v>2.6918684913507089</v>
      </c>
      <c r="AI5" s="18">
        <v>1.5715051773733326</v>
      </c>
      <c r="AJ5" s="2">
        <v>0.5837971588964187</v>
      </c>
    </row>
    <row r="6" spans="1:38" ht="13.5" customHeight="1" x14ac:dyDescent="0.2">
      <c r="A6" s="3" t="s">
        <v>104</v>
      </c>
      <c r="B6" s="3">
        <v>50.088299999999997</v>
      </c>
      <c r="C6" s="3">
        <v>15.2982</v>
      </c>
      <c r="D6" s="3">
        <v>0.36453799999999997</v>
      </c>
      <c r="E6" s="3">
        <v>4.7756492572667605E-2</v>
      </c>
      <c r="F6" s="3">
        <f t="shared" si="0"/>
        <v>477.56492572667605</v>
      </c>
      <c r="G6" s="3">
        <f t="shared" si="1"/>
        <v>3645.3799999999997</v>
      </c>
      <c r="H6" s="3">
        <v>0.27063300000000001</v>
      </c>
      <c r="I6" s="3">
        <v>3.4562081197228964E-2</v>
      </c>
      <c r="J6" s="3">
        <f t="shared" si="2"/>
        <v>345.62081197228963</v>
      </c>
      <c r="K6" s="3">
        <f t="shared" si="3"/>
        <v>2706.33</v>
      </c>
      <c r="L6" s="3">
        <v>35.087800000000001</v>
      </c>
      <c r="M6" s="3">
        <f t="shared" si="4"/>
        <v>1.3469828143648408</v>
      </c>
      <c r="N6" s="3">
        <v>67.659300000000002</v>
      </c>
      <c r="O6" s="3">
        <v>32.728400000000001</v>
      </c>
      <c r="P6" s="3">
        <v>0.41481099999999999</v>
      </c>
      <c r="Q6" s="3">
        <v>0.30701600000000001</v>
      </c>
      <c r="R6" s="3">
        <v>101.11</v>
      </c>
      <c r="S6" s="3">
        <v>2.5988000000000001E-2</v>
      </c>
      <c r="T6" s="3">
        <v>5.4479999999999997E-3</v>
      </c>
      <c r="U6" s="3">
        <v>8.5419999999999992E-3</v>
      </c>
      <c r="V6" s="3">
        <v>7.9229999999999995E-3</v>
      </c>
      <c r="W6" s="3">
        <v>0.18956000000000001</v>
      </c>
      <c r="X6" s="3">
        <v>7.5067999999999996E-2</v>
      </c>
      <c r="Y6" s="3">
        <v>1.3000499999999999</v>
      </c>
      <c r="Z6" s="3">
        <v>1.5587599999999999</v>
      </c>
      <c r="AA6" s="3">
        <v>71.120900000000006</v>
      </c>
      <c r="AB6" s="3">
        <v>56.686599999999999</v>
      </c>
      <c r="AC6" s="3">
        <v>10.9465</v>
      </c>
      <c r="AE6" s="3">
        <v>2.2612381591150599</v>
      </c>
      <c r="AF6" s="3">
        <v>1.4570983854038631</v>
      </c>
      <c r="AG6" s="3">
        <v>1.5518774722190869</v>
      </c>
      <c r="AH6" s="18">
        <v>3.1093845412757766</v>
      </c>
      <c r="AI6" s="18">
        <v>2.0035180017480725</v>
      </c>
      <c r="AJ6" s="2">
        <v>0.64434552084253671</v>
      </c>
    </row>
    <row r="7" spans="1:38" ht="13.5" customHeight="1" x14ac:dyDescent="0.2">
      <c r="A7" s="3" t="s">
        <v>103</v>
      </c>
      <c r="B7" s="3">
        <v>50.168900000000001</v>
      </c>
      <c r="C7" s="3">
        <v>15.3218</v>
      </c>
      <c r="D7" s="3">
        <v>0.31701099999999999</v>
      </c>
      <c r="E7" s="3">
        <v>4.1476845832919038E-2</v>
      </c>
      <c r="F7" s="3">
        <f t="shared" si="0"/>
        <v>414.76845832919037</v>
      </c>
      <c r="G7" s="3">
        <f t="shared" si="1"/>
        <v>3170.1099999999997</v>
      </c>
      <c r="H7" s="3">
        <v>0.24518899999999999</v>
      </c>
      <c r="I7" s="3">
        <v>3.1272448834204929E-2</v>
      </c>
      <c r="J7" s="3">
        <f t="shared" si="2"/>
        <v>312.72448834204931</v>
      </c>
      <c r="K7" s="3">
        <f t="shared" si="3"/>
        <v>2451.89</v>
      </c>
      <c r="L7" s="3">
        <v>35.132899999999999</v>
      </c>
      <c r="M7" s="3">
        <f t="shared" si="4"/>
        <v>1.2929250496555718</v>
      </c>
      <c r="N7" s="3">
        <v>67.768199999999993</v>
      </c>
      <c r="O7" s="3">
        <v>32.778799999999997</v>
      </c>
      <c r="P7" s="3">
        <v>0.36072900000000002</v>
      </c>
      <c r="Q7" s="3">
        <v>0.27815200000000001</v>
      </c>
      <c r="R7" s="3">
        <v>101.18600000000001</v>
      </c>
      <c r="S7" s="3">
        <v>2.6359E-2</v>
      </c>
      <c r="T7" s="3">
        <v>5.4520000000000002E-3</v>
      </c>
      <c r="U7" s="3">
        <v>8.541E-3</v>
      </c>
      <c r="V7" s="3">
        <v>7.9380000000000006E-3</v>
      </c>
      <c r="W7" s="3">
        <v>0.189497</v>
      </c>
      <c r="X7" s="3">
        <v>7.5021000000000004E-2</v>
      </c>
      <c r="Y7" s="3">
        <v>1.46712</v>
      </c>
      <c r="Z7" s="3">
        <v>1.7053</v>
      </c>
      <c r="AA7" s="3">
        <v>71.122600000000006</v>
      </c>
      <c r="AB7" s="3">
        <v>56.676099999999998</v>
      </c>
      <c r="AC7" s="3">
        <v>10.9465</v>
      </c>
      <c r="AE7" s="3">
        <v>2.0486441897154539</v>
      </c>
      <c r="AF7" s="3">
        <v>1.267127751442275</v>
      </c>
      <c r="AG7" s="3">
        <v>1.616762151553889</v>
      </c>
      <c r="AH7" s="18">
        <v>2.8134321083856086</v>
      </c>
      <c r="AI7" s="18">
        <v>1.7400693142515886</v>
      </c>
      <c r="AJ7" s="2">
        <v>0.61848633527185681</v>
      </c>
    </row>
    <row r="8" spans="1:38" ht="13.5" customHeight="1" x14ac:dyDescent="0.2">
      <c r="A8" s="3" t="s">
        <v>102</v>
      </c>
      <c r="B8" s="3">
        <v>49.859900000000003</v>
      </c>
      <c r="C8" s="3">
        <v>15.3421</v>
      </c>
      <c r="D8" s="3">
        <v>0.30973899999999999</v>
      </c>
      <c r="E8" s="3">
        <v>4.0626020488179947E-2</v>
      </c>
      <c r="F8" s="3">
        <f t="shared" si="0"/>
        <v>406.26020488179944</v>
      </c>
      <c r="G8" s="3">
        <f t="shared" si="1"/>
        <v>3097.39</v>
      </c>
      <c r="H8" s="3">
        <v>0.23929</v>
      </c>
      <c r="I8" s="3">
        <v>3.0595845483221366E-2</v>
      </c>
      <c r="J8" s="3">
        <f t="shared" si="2"/>
        <v>305.95845483221365</v>
      </c>
      <c r="K8" s="3">
        <f t="shared" si="3"/>
        <v>2392.9</v>
      </c>
      <c r="L8" s="3">
        <v>35.045900000000003</v>
      </c>
      <c r="M8" s="3">
        <f t="shared" si="4"/>
        <v>1.2944084583559696</v>
      </c>
      <c r="N8" s="3">
        <v>67.350800000000007</v>
      </c>
      <c r="O8" s="3">
        <v>32.822200000000002</v>
      </c>
      <c r="P8" s="3">
        <v>0.35245500000000002</v>
      </c>
      <c r="Q8" s="3">
        <v>0.27145900000000001</v>
      </c>
      <c r="R8" s="3">
        <v>100.797</v>
      </c>
      <c r="S8" s="3">
        <v>2.5867000000000001E-2</v>
      </c>
      <c r="T8" s="3">
        <v>5.4580000000000002E-3</v>
      </c>
      <c r="U8" s="3">
        <v>8.5249999999999996E-3</v>
      </c>
      <c r="V8" s="3">
        <v>7.9719999999999999E-3</v>
      </c>
      <c r="W8" s="3">
        <v>0.19017700000000001</v>
      </c>
      <c r="X8" s="3">
        <v>7.5010999999999994E-2</v>
      </c>
      <c r="Y8" s="3">
        <v>1.49518</v>
      </c>
      <c r="Z8" s="3">
        <v>1.74908</v>
      </c>
      <c r="AA8" s="3">
        <v>71.1233</v>
      </c>
      <c r="AB8" s="3">
        <v>56.671100000000003</v>
      </c>
      <c r="AC8" s="3">
        <v>10.9465</v>
      </c>
      <c r="AE8" s="3">
        <v>1.9993558771274853</v>
      </c>
      <c r="AF8" s="3">
        <v>1.2380607695126631</v>
      </c>
      <c r="AG8" s="3">
        <v>1.6149093213853227</v>
      </c>
      <c r="AH8" s="18">
        <v>2.7525613527121235</v>
      </c>
      <c r="AI8" s="18">
        <v>1.7043748190594543</v>
      </c>
      <c r="AJ8" s="2">
        <v>0.61919594176533732</v>
      </c>
    </row>
    <row r="9" spans="1:38" ht="13.5" customHeight="1" x14ac:dyDescent="0.2">
      <c r="A9" s="3" t="s">
        <v>101</v>
      </c>
      <c r="B9" s="3">
        <v>50.1892</v>
      </c>
      <c r="C9" s="3">
        <v>15.455299999999999</v>
      </c>
      <c r="D9" s="3">
        <v>0.144373</v>
      </c>
      <c r="E9" s="3">
        <v>1.8821550531827637E-2</v>
      </c>
      <c r="F9" s="3">
        <f t="shared" si="0"/>
        <v>188.21550531827637</v>
      </c>
      <c r="G9" s="3">
        <f t="shared" si="1"/>
        <v>1443.73</v>
      </c>
      <c r="H9" s="3">
        <v>0.17918300000000001</v>
      </c>
      <c r="I9" s="3">
        <v>2.2771714936912244E-2</v>
      </c>
      <c r="J9" s="3">
        <f t="shared" si="2"/>
        <v>227.71714936912244</v>
      </c>
      <c r="K9" s="3">
        <f t="shared" si="3"/>
        <v>1791.8300000000002</v>
      </c>
      <c r="L9" s="3">
        <v>35.259500000000003</v>
      </c>
      <c r="M9" s="3">
        <f t="shared" si="4"/>
        <v>0.80572933816266046</v>
      </c>
      <c r="N9" s="3">
        <v>67.795599999999993</v>
      </c>
      <c r="O9" s="3">
        <v>33.064399999999999</v>
      </c>
      <c r="P9" s="3">
        <v>0.16428400000000001</v>
      </c>
      <c r="Q9" s="3">
        <v>0.20327200000000001</v>
      </c>
      <c r="R9" s="3">
        <v>101.22799999999999</v>
      </c>
      <c r="S9" s="3">
        <v>2.5769E-2</v>
      </c>
      <c r="T9" s="3">
        <v>5.5230000000000001E-3</v>
      </c>
      <c r="U9" s="3">
        <v>8.5319999999999997E-3</v>
      </c>
      <c r="V9" s="3">
        <v>7.9229999999999995E-3</v>
      </c>
      <c r="W9" s="3">
        <v>0.18945400000000001</v>
      </c>
      <c r="X9" s="3">
        <v>7.4714000000000003E-2</v>
      </c>
      <c r="Y9" s="3">
        <v>2.98631</v>
      </c>
      <c r="Z9" s="3">
        <v>2.2648600000000001</v>
      </c>
      <c r="AA9" s="3">
        <v>71.132900000000006</v>
      </c>
      <c r="AB9" s="3">
        <v>56.665500000000002</v>
      </c>
      <c r="AC9" s="3">
        <v>10.9465</v>
      </c>
      <c r="AE9" s="3">
        <v>1.4971398058060688</v>
      </c>
      <c r="AF9" s="3">
        <v>0.5770747225142836</v>
      </c>
      <c r="AG9" s="3">
        <v>2.5943603963159414</v>
      </c>
      <c r="AH9" s="18">
        <v>2.0486618846567186</v>
      </c>
      <c r="AI9" s="18">
        <v>0.78961651662228194</v>
      </c>
      <c r="AJ9" s="2">
        <v>0.38543037410714215</v>
      </c>
    </row>
    <row r="10" spans="1:38" ht="13.5" customHeight="1" x14ac:dyDescent="0.2">
      <c r="A10" s="3" t="s">
        <v>100</v>
      </c>
      <c r="B10" s="3">
        <v>49.982700000000001</v>
      </c>
      <c r="C10" s="3">
        <v>15.5228</v>
      </c>
      <c r="D10" s="3">
        <v>0.15406400000000001</v>
      </c>
      <c r="E10" s="3">
        <v>2.0080837373561568E-2</v>
      </c>
      <c r="F10" s="3">
        <f t="shared" si="0"/>
        <v>200.80837373561567</v>
      </c>
      <c r="G10" s="3">
        <f t="shared" si="1"/>
        <v>1540.64</v>
      </c>
      <c r="H10" s="3">
        <v>0.18965199999999999</v>
      </c>
      <c r="I10" s="3">
        <v>2.4097256171278659E-2</v>
      </c>
      <c r="J10" s="3">
        <f t="shared" si="2"/>
        <v>240.97256171278659</v>
      </c>
      <c r="K10" s="3">
        <f t="shared" si="3"/>
        <v>1896.52</v>
      </c>
      <c r="L10" s="3">
        <v>35.2667</v>
      </c>
      <c r="M10" s="3">
        <f t="shared" si="4"/>
        <v>0.8123510429629005</v>
      </c>
      <c r="N10" s="3">
        <v>67.516599999999997</v>
      </c>
      <c r="O10" s="3">
        <v>33.2089</v>
      </c>
      <c r="P10" s="3">
        <v>0.17530999999999999</v>
      </c>
      <c r="Q10" s="3">
        <v>0.21514800000000001</v>
      </c>
      <c r="R10" s="3">
        <v>101.116</v>
      </c>
      <c r="S10" s="3">
        <v>2.5973E-2</v>
      </c>
      <c r="T10" s="3">
        <v>5.5500000000000002E-3</v>
      </c>
      <c r="U10" s="3">
        <v>8.6020000000000003E-3</v>
      </c>
      <c r="V10" s="3">
        <v>7.9059999999999998E-3</v>
      </c>
      <c r="W10" s="3">
        <v>0.18995799999999999</v>
      </c>
      <c r="X10" s="3">
        <v>7.4576000000000003E-2</v>
      </c>
      <c r="Y10" s="3">
        <v>2.8309299999999999</v>
      </c>
      <c r="Z10" s="3">
        <v>2.1458300000000001</v>
      </c>
      <c r="AA10" s="3">
        <v>71.135000000000005</v>
      </c>
      <c r="AB10" s="3">
        <v>56.657400000000003</v>
      </c>
      <c r="AC10" s="3">
        <v>10.9465</v>
      </c>
      <c r="AE10" s="3">
        <v>1.5846121476408619</v>
      </c>
      <c r="AF10" s="3">
        <v>0.61581071287180156</v>
      </c>
      <c r="AG10" s="3">
        <v>2.5732130255595989</v>
      </c>
      <c r="AH10" s="18">
        <v>2.1679144666827392</v>
      </c>
      <c r="AI10" s="18">
        <v>0.8424471103460428</v>
      </c>
      <c r="AJ10" s="2">
        <v>0.38859794668704045</v>
      </c>
    </row>
    <row r="11" spans="1:38" ht="13.5" customHeight="1" x14ac:dyDescent="0.2">
      <c r="A11" s="3" t="s">
        <v>99</v>
      </c>
      <c r="B11" s="3">
        <v>50.489400000000003</v>
      </c>
      <c r="C11" s="3">
        <v>15.5176</v>
      </c>
      <c r="D11" s="3">
        <v>0.163215</v>
      </c>
      <c r="E11" s="3">
        <v>2.1170110236106206E-2</v>
      </c>
      <c r="F11" s="3">
        <f t="shared" si="0"/>
        <v>211.70110236106206</v>
      </c>
      <c r="G11" s="3">
        <f t="shared" si="1"/>
        <v>1632.15</v>
      </c>
      <c r="H11" s="3">
        <v>0.18417600000000001</v>
      </c>
      <c r="I11" s="3">
        <v>2.3287646747686876E-2</v>
      </c>
      <c r="J11" s="3">
        <f t="shared" si="2"/>
        <v>232.87646747686875</v>
      </c>
      <c r="K11" s="3">
        <f t="shared" si="3"/>
        <v>1841.76</v>
      </c>
      <c r="L11" s="3">
        <v>35.439100000000003</v>
      </c>
      <c r="M11" s="3">
        <f t="shared" si="4"/>
        <v>0.8861903831118062</v>
      </c>
      <c r="N11" s="3">
        <v>68.2012</v>
      </c>
      <c r="O11" s="3">
        <v>33.197699999999998</v>
      </c>
      <c r="P11" s="3">
        <v>0.185724</v>
      </c>
      <c r="Q11" s="3">
        <v>0.20893600000000001</v>
      </c>
      <c r="R11" s="3">
        <v>101.794</v>
      </c>
      <c r="S11" s="3">
        <v>2.6190000000000001E-2</v>
      </c>
      <c r="T11" s="3">
        <v>5.5300000000000002E-3</v>
      </c>
      <c r="U11" s="3">
        <v>8.5050000000000004E-3</v>
      </c>
      <c r="V11" s="3">
        <v>7.9520000000000007E-3</v>
      </c>
      <c r="W11" s="3">
        <v>0.188857</v>
      </c>
      <c r="X11" s="3">
        <v>7.4537999999999993E-2</v>
      </c>
      <c r="Y11" s="3">
        <v>2.6574499999999999</v>
      </c>
      <c r="Z11" s="3">
        <v>2.2149399999999999</v>
      </c>
      <c r="AA11" s="3">
        <v>71.1374</v>
      </c>
      <c r="AB11" s="3">
        <v>56.653100000000002</v>
      </c>
      <c r="AC11" s="3">
        <v>10.9465</v>
      </c>
      <c r="AE11" s="3">
        <v>1.5388581554842731</v>
      </c>
      <c r="AF11" s="3">
        <v>0.65238826397712046</v>
      </c>
      <c r="AG11" s="3">
        <v>2.3588072325259386</v>
      </c>
      <c r="AH11" s="18">
        <v>2.0950777931091205</v>
      </c>
      <c r="AI11" s="18">
        <v>0.88814514366796382</v>
      </c>
      <c r="AJ11" s="2">
        <v>0.42391988812498738</v>
      </c>
    </row>
    <row r="12" spans="1:38" ht="13.5" customHeight="1" x14ac:dyDescent="0.2">
      <c r="A12" s="3" t="s">
        <v>98</v>
      </c>
      <c r="B12" s="3">
        <v>49.370199999999997</v>
      </c>
      <c r="C12" s="3">
        <v>15.1829</v>
      </c>
      <c r="D12" s="3">
        <v>0.81586700000000001</v>
      </c>
      <c r="E12" s="3">
        <v>0.1077846246278179</v>
      </c>
      <c r="F12" s="3">
        <f t="shared" si="0"/>
        <v>1077.846246278179</v>
      </c>
      <c r="G12" s="3">
        <f t="shared" si="1"/>
        <v>8158.67</v>
      </c>
      <c r="H12" s="3">
        <v>0.475775</v>
      </c>
      <c r="I12" s="3">
        <v>6.1272920678936332E-2</v>
      </c>
      <c r="J12" s="3">
        <f t="shared" si="2"/>
        <v>612.72920678936327</v>
      </c>
      <c r="K12" s="3">
        <f t="shared" si="3"/>
        <v>4757.75</v>
      </c>
      <c r="L12" s="3">
        <v>34.7943</v>
      </c>
      <c r="M12" s="3">
        <f t="shared" si="4"/>
        <v>1.7148168777258157</v>
      </c>
      <c r="N12" s="3">
        <v>66.689300000000003</v>
      </c>
      <c r="O12" s="3">
        <v>32.4816</v>
      </c>
      <c r="P12" s="3">
        <v>0.92838200000000004</v>
      </c>
      <c r="Q12" s="3">
        <v>0.53973700000000002</v>
      </c>
      <c r="R12" s="3">
        <v>100.639</v>
      </c>
      <c r="S12" s="3">
        <v>2.5610000000000001E-2</v>
      </c>
      <c r="T12" s="3">
        <v>5.4050000000000001E-3</v>
      </c>
      <c r="U12" s="3">
        <v>8.633E-3</v>
      </c>
      <c r="V12" s="3">
        <v>8.0350000000000005E-3</v>
      </c>
      <c r="W12" s="3">
        <v>0.19097600000000001</v>
      </c>
      <c r="X12" s="3">
        <v>7.5410000000000005E-2</v>
      </c>
      <c r="Y12" s="3">
        <v>0.67847999999999997</v>
      </c>
      <c r="Z12" s="3">
        <v>0.96693200000000001</v>
      </c>
      <c r="AA12" s="3">
        <v>71.562200000000004</v>
      </c>
      <c r="AB12" s="3">
        <v>56.106499999999997</v>
      </c>
      <c r="AC12" s="3">
        <v>10.955</v>
      </c>
      <c r="AE12" s="3">
        <v>3.9752749485575212</v>
      </c>
      <c r="AF12" s="3">
        <v>3.2611099210625327</v>
      </c>
      <c r="AG12" s="3">
        <v>1.2189944665411032</v>
      </c>
      <c r="AH12" s="18">
        <v>5.5124305527404589</v>
      </c>
      <c r="AI12" s="18">
        <v>4.5218654913758307</v>
      </c>
      <c r="AJ12" s="2">
        <v>0.8203033939589176</v>
      </c>
    </row>
    <row r="13" spans="1:38" ht="13.5" customHeight="1" x14ac:dyDescent="0.2">
      <c r="A13" s="3" t="s">
        <v>97</v>
      </c>
      <c r="B13" s="3">
        <v>49.148699999999998</v>
      </c>
      <c r="C13" s="3">
        <v>15.166</v>
      </c>
      <c r="D13" s="3">
        <v>0.851468</v>
      </c>
      <c r="E13" s="3">
        <v>0.11277085462192997</v>
      </c>
      <c r="F13" s="3">
        <f t="shared" si="0"/>
        <v>1127.7085462192997</v>
      </c>
      <c r="G13" s="3">
        <f t="shared" si="1"/>
        <v>8514.68</v>
      </c>
      <c r="H13" s="3">
        <v>0.510938</v>
      </c>
      <c r="I13" s="3">
        <v>6.5966928372824835E-2</v>
      </c>
      <c r="J13" s="3">
        <f t="shared" si="2"/>
        <v>659.66928372824839</v>
      </c>
      <c r="K13" s="3">
        <f t="shared" si="3"/>
        <v>5109.38</v>
      </c>
      <c r="L13" s="3">
        <v>34.707000000000001</v>
      </c>
      <c r="M13" s="3">
        <f t="shared" si="4"/>
        <v>1.6664800817320302</v>
      </c>
      <c r="N13" s="3">
        <v>66.390100000000004</v>
      </c>
      <c r="O13" s="3">
        <v>32.445500000000003</v>
      </c>
      <c r="P13" s="3">
        <v>0.96889199999999998</v>
      </c>
      <c r="Q13" s="3">
        <v>0.57962599999999997</v>
      </c>
      <c r="R13" s="3">
        <v>100.384</v>
      </c>
      <c r="S13" s="3">
        <v>2.5284999999999998E-2</v>
      </c>
      <c r="T13" s="3">
        <v>5.3699999999999998E-3</v>
      </c>
      <c r="U13" s="3">
        <v>8.6060000000000008E-3</v>
      </c>
      <c r="V13" s="3">
        <v>7.9539999999999993E-3</v>
      </c>
      <c r="W13" s="3">
        <v>0.191384</v>
      </c>
      <c r="X13" s="3">
        <v>7.5434000000000001E-2</v>
      </c>
      <c r="Y13" s="3">
        <v>0.65547699999999998</v>
      </c>
      <c r="Z13" s="3">
        <v>0.905111</v>
      </c>
      <c r="AA13" s="3">
        <v>71.562299999999993</v>
      </c>
      <c r="AB13" s="3">
        <v>56.093800000000002</v>
      </c>
      <c r="AC13" s="3">
        <v>10.955</v>
      </c>
      <c r="AE13" s="3">
        <v>4.2690747342043673</v>
      </c>
      <c r="AF13" s="3">
        <v>3.4034110244283355</v>
      </c>
      <c r="AG13" s="3">
        <v>1.2543517969362621</v>
      </c>
      <c r="AH13" s="18">
        <v>5.9347278929011171</v>
      </c>
      <c r="AI13" s="18">
        <v>4.7310517405305115</v>
      </c>
      <c r="AJ13" s="2">
        <v>0.79718090296770061</v>
      </c>
    </row>
    <row r="14" spans="1:38" ht="13.5" customHeight="1" x14ac:dyDescent="0.2">
      <c r="A14" s="3" t="s">
        <v>96</v>
      </c>
      <c r="B14" s="3">
        <v>49.2072</v>
      </c>
      <c r="C14" s="3">
        <v>15.188000000000001</v>
      </c>
      <c r="D14" s="3">
        <v>0.79868099999999997</v>
      </c>
      <c r="E14" s="3">
        <v>0.10567634169840048</v>
      </c>
      <c r="F14" s="3">
        <f t="shared" si="0"/>
        <v>1056.7634169840048</v>
      </c>
      <c r="G14" s="3">
        <f t="shared" si="1"/>
        <v>7986.8099999999995</v>
      </c>
      <c r="H14" s="3">
        <v>0.478383</v>
      </c>
      <c r="I14" s="3">
        <v>6.1703482130207099E-2</v>
      </c>
      <c r="J14" s="3">
        <f t="shared" si="2"/>
        <v>617.03482130207101</v>
      </c>
      <c r="K14" s="3">
        <f t="shared" si="3"/>
        <v>4783.83</v>
      </c>
      <c r="L14" s="3">
        <v>34.740900000000003</v>
      </c>
      <c r="M14" s="3">
        <f t="shared" si="4"/>
        <v>1.6695430230589297</v>
      </c>
      <c r="N14" s="3">
        <v>66.469099999999997</v>
      </c>
      <c r="O14" s="3">
        <v>32.4925</v>
      </c>
      <c r="P14" s="3">
        <v>0.90882600000000002</v>
      </c>
      <c r="Q14" s="3">
        <v>0.54269500000000004</v>
      </c>
      <c r="R14" s="3">
        <v>100.413</v>
      </c>
      <c r="S14" s="3">
        <v>2.5212999999999999E-2</v>
      </c>
      <c r="T14" s="3">
        <v>5.3629999999999997E-3</v>
      </c>
      <c r="U14" s="3">
        <v>8.6199999999999992E-3</v>
      </c>
      <c r="V14" s="3">
        <v>7.9979999999999999E-3</v>
      </c>
      <c r="W14" s="3">
        <v>0.19123399999999999</v>
      </c>
      <c r="X14" s="3">
        <v>7.5353000000000003E-2</v>
      </c>
      <c r="Y14" s="3">
        <v>0.689025</v>
      </c>
      <c r="Z14" s="3">
        <v>0.95943199999999995</v>
      </c>
      <c r="AA14" s="3">
        <v>71.562399999999997</v>
      </c>
      <c r="AB14" s="3">
        <v>56.086199999999998</v>
      </c>
      <c r="AC14" s="3">
        <v>10.955</v>
      </c>
      <c r="AE14" s="3">
        <v>3.9970657468673063</v>
      </c>
      <c r="AF14" s="3">
        <v>3.1924155933064391</v>
      </c>
      <c r="AG14" s="3">
        <v>1.2520505648600335</v>
      </c>
      <c r="AH14" s="18">
        <v>5.551166099740966</v>
      </c>
      <c r="AI14" s="18">
        <v>4.4334171448931272</v>
      </c>
      <c r="AJ14" s="2">
        <v>0.79864609799732056</v>
      </c>
    </row>
    <row r="15" spans="1:38" ht="13.5" customHeight="1" x14ac:dyDescent="0.2">
      <c r="A15" s="3" t="s">
        <v>95</v>
      </c>
      <c r="B15" s="3">
        <v>49.562399999999997</v>
      </c>
      <c r="C15" s="3">
        <v>15.1973</v>
      </c>
      <c r="D15" s="3">
        <v>0.135022</v>
      </c>
      <c r="E15" s="3">
        <v>1.7864887052922912E-2</v>
      </c>
      <c r="F15" s="3">
        <f t="shared" si="0"/>
        <v>178.64887052922913</v>
      </c>
      <c r="G15" s="3">
        <f t="shared" si="1"/>
        <v>1350.22</v>
      </c>
      <c r="H15" s="3">
        <v>0.158613</v>
      </c>
      <c r="I15" s="3">
        <v>2.0458040571304299E-2</v>
      </c>
      <c r="J15" s="3">
        <f t="shared" si="2"/>
        <v>204.58040571304301</v>
      </c>
      <c r="K15" s="3">
        <f t="shared" si="3"/>
        <v>1586.13</v>
      </c>
      <c r="L15" s="3">
        <v>34.741599999999998</v>
      </c>
      <c r="M15" s="3">
        <f t="shared" si="4"/>
        <v>0.85126692011373595</v>
      </c>
      <c r="N15" s="3">
        <v>66.948899999999995</v>
      </c>
      <c r="O15" s="3">
        <v>32.512500000000003</v>
      </c>
      <c r="P15" s="3">
        <v>0.153643</v>
      </c>
      <c r="Q15" s="3">
        <v>0.17993600000000001</v>
      </c>
      <c r="R15" s="3">
        <v>99.795000000000002</v>
      </c>
      <c r="S15" s="3">
        <v>2.52E-2</v>
      </c>
      <c r="T15" s="3">
        <v>5.3429999999999997E-3</v>
      </c>
      <c r="U15" s="3">
        <v>8.6610000000000003E-3</v>
      </c>
      <c r="V15" s="3">
        <v>7.9430000000000004E-3</v>
      </c>
      <c r="W15" s="3">
        <v>0.190661</v>
      </c>
      <c r="X15" s="3">
        <v>7.5283000000000003E-2</v>
      </c>
      <c r="Y15" s="3">
        <v>3.22139</v>
      </c>
      <c r="Z15" s="3">
        <v>2.5408200000000001</v>
      </c>
      <c r="AA15" s="3">
        <v>71.539900000000003</v>
      </c>
      <c r="AB15" s="3">
        <v>56.087400000000002</v>
      </c>
      <c r="AC15" s="3">
        <v>10.955</v>
      </c>
      <c r="AE15" s="3">
        <v>1.3252698973581087</v>
      </c>
      <c r="AF15" s="3">
        <v>0.53969774946370586</v>
      </c>
      <c r="AG15" s="3">
        <v>2.4555779576161303</v>
      </c>
      <c r="AH15" s="18">
        <v>1.8405117080248736</v>
      </c>
      <c r="AI15" s="18">
        <v>0.74948181664019975</v>
      </c>
      <c r="AJ15" s="2">
        <v>0.40721382720488014</v>
      </c>
    </row>
    <row r="16" spans="1:38" ht="13.5" customHeight="1" x14ac:dyDescent="0.2">
      <c r="A16" s="3" t="s">
        <v>94</v>
      </c>
      <c r="B16" s="3">
        <v>49.695300000000003</v>
      </c>
      <c r="C16" s="3">
        <v>15.2448</v>
      </c>
      <c r="D16" s="3">
        <v>0.31140499999999999</v>
      </c>
      <c r="E16" s="3">
        <v>4.1037645539315139E-2</v>
      </c>
      <c r="F16" s="3">
        <f t="shared" si="0"/>
        <v>410.37645539315139</v>
      </c>
      <c r="G16" s="3">
        <f t="shared" si="1"/>
        <v>3114.0499999999997</v>
      </c>
      <c r="H16" s="3">
        <v>0.26483699999999999</v>
      </c>
      <c r="I16" s="3">
        <v>3.402240672832673E-2</v>
      </c>
      <c r="J16" s="3">
        <f t="shared" si="2"/>
        <v>340.22406728326729</v>
      </c>
      <c r="K16" s="3">
        <f t="shared" si="3"/>
        <v>2648.37</v>
      </c>
      <c r="L16" s="3">
        <v>34.881</v>
      </c>
      <c r="M16" s="3">
        <f t="shared" si="4"/>
        <v>1.175836457896744</v>
      </c>
      <c r="N16" s="3">
        <v>67.128399999999999</v>
      </c>
      <c r="O16" s="3">
        <v>32.614199999999997</v>
      </c>
      <c r="P16" s="3">
        <v>0.35435</v>
      </c>
      <c r="Q16" s="3">
        <v>0.30044100000000001</v>
      </c>
      <c r="R16" s="3">
        <v>100.39700000000001</v>
      </c>
      <c r="S16" s="3">
        <v>2.5423999999999999E-2</v>
      </c>
      <c r="T16" s="3">
        <v>5.4099999999999999E-3</v>
      </c>
      <c r="U16" s="3">
        <v>8.6070000000000001E-3</v>
      </c>
      <c r="V16" s="3">
        <v>7.9989999999999992E-3</v>
      </c>
      <c r="W16" s="3">
        <v>0.19049099999999999</v>
      </c>
      <c r="X16" s="3">
        <v>7.5256000000000003E-2</v>
      </c>
      <c r="Y16" s="3">
        <v>1.49909</v>
      </c>
      <c r="Z16" s="3">
        <v>1.6014900000000001</v>
      </c>
      <c r="AA16" s="3">
        <v>71.665000000000006</v>
      </c>
      <c r="AB16" s="3">
        <v>56.027099999999997</v>
      </c>
      <c r="AC16" s="3">
        <v>10.955</v>
      </c>
      <c r="AE16" s="3">
        <v>2.2128104493744485</v>
      </c>
      <c r="AF16" s="3">
        <v>1.2447199543166692</v>
      </c>
      <c r="AG16" s="3">
        <v>1.7777576728809215</v>
      </c>
      <c r="AH16" s="18">
        <v>3.0608326198405487</v>
      </c>
      <c r="AI16" s="18">
        <v>1.7216436375068089</v>
      </c>
      <c r="AJ16" s="2">
        <v>0.56247559123193624</v>
      </c>
    </row>
    <row r="17" spans="1:36" ht="13.5" customHeight="1" x14ac:dyDescent="0.2">
      <c r="A17" s="3" t="s">
        <v>93</v>
      </c>
      <c r="B17" s="3">
        <v>49.793100000000003</v>
      </c>
      <c r="C17" s="3">
        <v>15.334199999999999</v>
      </c>
      <c r="D17" s="3">
        <v>0.231212</v>
      </c>
      <c r="E17" s="3">
        <v>3.0368536146235223E-2</v>
      </c>
      <c r="F17" s="3">
        <f t="shared" si="0"/>
        <v>303.68536146235226</v>
      </c>
      <c r="G17" s="3">
        <f t="shared" si="1"/>
        <v>2312.12</v>
      </c>
      <c r="H17" s="3">
        <v>0.198209</v>
      </c>
      <c r="I17" s="3">
        <v>2.5378524931611683E-2</v>
      </c>
      <c r="J17" s="3">
        <f t="shared" si="2"/>
        <v>253.78524931611682</v>
      </c>
      <c r="K17" s="3">
        <f t="shared" si="3"/>
        <v>1982.09</v>
      </c>
      <c r="L17" s="3">
        <v>34.997100000000003</v>
      </c>
      <c r="M17" s="3">
        <f t="shared" si="4"/>
        <v>1.1665060617832692</v>
      </c>
      <c r="N17" s="3">
        <v>67.260499999999993</v>
      </c>
      <c r="O17" s="3">
        <v>32.805399999999999</v>
      </c>
      <c r="P17" s="3">
        <v>0.263098</v>
      </c>
      <c r="Q17" s="3">
        <v>0.224855</v>
      </c>
      <c r="R17" s="3">
        <v>100.554</v>
      </c>
      <c r="S17" s="3">
        <v>2.5440000000000001E-2</v>
      </c>
      <c r="T17" s="3">
        <v>5.4479999999999997E-3</v>
      </c>
      <c r="U17" s="3">
        <v>8.6029999999999995E-3</v>
      </c>
      <c r="V17" s="3">
        <v>7.9550000000000003E-3</v>
      </c>
      <c r="W17" s="3">
        <v>0.190136</v>
      </c>
      <c r="X17" s="3">
        <v>7.4965000000000004E-2</v>
      </c>
      <c r="Y17" s="3">
        <v>1.95194</v>
      </c>
      <c r="Z17" s="3">
        <v>2.0713200000000001</v>
      </c>
      <c r="AA17" s="3">
        <v>71.666200000000003</v>
      </c>
      <c r="AB17" s="3">
        <v>56.012599999999999</v>
      </c>
      <c r="AC17" s="3">
        <v>10.955</v>
      </c>
      <c r="AE17" s="3">
        <v>1.6561090269111192</v>
      </c>
      <c r="AF17" s="3">
        <v>0.92417973403595233</v>
      </c>
      <c r="AG17" s="3">
        <v>1.7919772160321938</v>
      </c>
      <c r="AH17" s="18">
        <v>2.2831840667356</v>
      </c>
      <c r="AI17" s="18">
        <v>1.274044754504061</v>
      </c>
      <c r="AJ17" s="2">
        <v>0.55801228340106468</v>
      </c>
    </row>
    <row r="18" spans="1:36" ht="13.5" customHeight="1" x14ac:dyDescent="0.2">
      <c r="A18" s="3" t="s">
        <v>92</v>
      </c>
      <c r="B18" s="3">
        <v>49.698399999999999</v>
      </c>
      <c r="C18" s="3">
        <v>15.3665</v>
      </c>
      <c r="D18" s="3">
        <v>0.31677300000000003</v>
      </c>
      <c r="E18" s="3">
        <v>4.1581321575415872E-2</v>
      </c>
      <c r="F18" s="3">
        <f t="shared" si="0"/>
        <v>415.8132157541587</v>
      </c>
      <c r="G18" s="3">
        <f t="shared" si="1"/>
        <v>3167.7300000000005</v>
      </c>
      <c r="H18" s="3">
        <v>0.24210300000000001</v>
      </c>
      <c r="I18" s="3">
        <v>3.0979886313359135E-2</v>
      </c>
      <c r="J18" s="3">
        <f t="shared" si="2"/>
        <v>309.79886313359134</v>
      </c>
      <c r="K18" s="3">
        <f t="shared" si="3"/>
        <v>2421.0300000000002</v>
      </c>
      <c r="L18" s="3">
        <v>35.018300000000004</v>
      </c>
      <c r="M18" s="3">
        <f t="shared" si="4"/>
        <v>1.3084224482967994</v>
      </c>
      <c r="N18" s="3">
        <v>67.132599999999996</v>
      </c>
      <c r="O18" s="3">
        <v>32.874400000000001</v>
      </c>
      <c r="P18" s="3">
        <v>0.36045899999999997</v>
      </c>
      <c r="Q18" s="3">
        <v>0.27465000000000001</v>
      </c>
      <c r="R18" s="3">
        <v>100.642</v>
      </c>
      <c r="S18" s="3">
        <v>2.5173000000000001E-2</v>
      </c>
      <c r="T18" s="3">
        <v>5.4409999999999997E-3</v>
      </c>
      <c r="U18" s="3">
        <v>8.567E-3</v>
      </c>
      <c r="V18" s="3">
        <v>8.005E-3</v>
      </c>
      <c r="W18" s="3">
        <v>0.19037799999999999</v>
      </c>
      <c r="X18" s="3">
        <v>7.4914999999999995E-2</v>
      </c>
      <c r="Y18" s="3">
        <v>1.47146</v>
      </c>
      <c r="Z18" s="3">
        <v>1.73648</v>
      </c>
      <c r="AA18" s="3">
        <v>71.658000000000001</v>
      </c>
      <c r="AB18" s="3">
        <v>56.008400000000002</v>
      </c>
      <c r="AC18" s="3">
        <v>10.955</v>
      </c>
      <c r="AE18" s="3">
        <v>2.022859525764535</v>
      </c>
      <c r="AF18" s="3">
        <v>1.2661764393274171</v>
      </c>
      <c r="AG18" s="3">
        <v>1.5976126730324109</v>
      </c>
      <c r="AH18" s="18">
        <v>2.7871116627364176</v>
      </c>
      <c r="AI18" s="18">
        <v>1.7444523629128759</v>
      </c>
      <c r="AJ18" s="2">
        <v>0.62589970335101419</v>
      </c>
    </row>
    <row r="19" spans="1:36" ht="13.5" customHeight="1" x14ac:dyDescent="0.2">
      <c r="A19" s="3" t="s">
        <v>91</v>
      </c>
      <c r="B19" s="3">
        <v>49.266500000000001</v>
      </c>
      <c r="C19" s="3">
        <v>15.472799999999999</v>
      </c>
      <c r="D19" s="3">
        <v>3.2404000000000002E-2</v>
      </c>
      <c r="E19" s="3">
        <v>4.2652873002579699E-3</v>
      </c>
      <c r="F19" s="3">
        <f t="shared" si="0"/>
        <v>42.652873002579696</v>
      </c>
      <c r="G19" s="3">
        <f t="shared" si="1"/>
        <v>324.04000000000002</v>
      </c>
      <c r="H19" s="3">
        <v>4.1438999999999997E-2</v>
      </c>
      <c r="I19" s="3">
        <v>5.3172667815020707E-3</v>
      </c>
      <c r="J19" s="3">
        <f t="shared" si="2"/>
        <v>53.172667815020709</v>
      </c>
      <c r="K19" s="3">
        <f t="shared" si="3"/>
        <v>414.39</v>
      </c>
      <c r="L19" s="3">
        <v>34.921700000000001</v>
      </c>
      <c r="M19" s="3">
        <f t="shared" si="4"/>
        <v>0.78196867685031013</v>
      </c>
      <c r="N19" s="3">
        <v>66.549199999999999</v>
      </c>
      <c r="O19" s="3">
        <v>33.101799999999997</v>
      </c>
      <c r="P19" s="3">
        <v>3.6873000000000003E-2</v>
      </c>
      <c r="Q19" s="3">
        <v>4.7010000000000003E-2</v>
      </c>
      <c r="R19" s="3">
        <v>99.734800000000007</v>
      </c>
      <c r="S19" s="3">
        <v>2.5735000000000001E-2</v>
      </c>
      <c r="T19" s="3">
        <v>5.4409999999999997E-3</v>
      </c>
      <c r="U19" s="3">
        <v>8.567E-3</v>
      </c>
      <c r="V19" s="3">
        <v>7.9699999999999997E-3</v>
      </c>
      <c r="W19" s="3">
        <v>0.191388</v>
      </c>
      <c r="X19" s="3">
        <v>7.46E-2</v>
      </c>
      <c r="Y19" s="3">
        <v>12.636900000000001</v>
      </c>
      <c r="Z19" s="3">
        <v>9.2285900000000005</v>
      </c>
      <c r="AA19" s="3">
        <v>71.575999999999993</v>
      </c>
      <c r="AB19" s="3">
        <v>55.973799999999997</v>
      </c>
      <c r="AC19" s="3">
        <v>10.954000000000001</v>
      </c>
      <c r="AE19" s="3">
        <v>0.34623807176349142</v>
      </c>
      <c r="AF19" s="3">
        <v>0.12952234357083975</v>
      </c>
      <c r="AG19" s="3">
        <v>2.673191838704827</v>
      </c>
      <c r="AH19" s="18">
        <v>0.47836896852054495</v>
      </c>
      <c r="AI19" s="18">
        <v>0.17894069326157247</v>
      </c>
      <c r="AJ19" s="2">
        <v>0.37406417438610956</v>
      </c>
    </row>
    <row r="20" spans="1:36" ht="13.5" customHeight="1" x14ac:dyDescent="0.2">
      <c r="A20" s="3" t="s">
        <v>90</v>
      </c>
      <c r="B20" s="3">
        <v>49.915300000000002</v>
      </c>
      <c r="C20" s="3">
        <v>15.3119</v>
      </c>
      <c r="D20" s="3">
        <v>0.15709999999999999</v>
      </c>
      <c r="E20" s="3">
        <v>2.0633237575527472E-2</v>
      </c>
      <c r="F20" s="3">
        <f t="shared" si="0"/>
        <v>206.33237575527471</v>
      </c>
      <c r="G20" s="3">
        <f t="shared" si="1"/>
        <v>1571</v>
      </c>
      <c r="H20" s="3">
        <v>0.15770999999999999</v>
      </c>
      <c r="I20" s="3">
        <v>2.0192028168179759E-2</v>
      </c>
      <c r="J20" s="3">
        <f t="shared" si="2"/>
        <v>201.9202816817976</v>
      </c>
      <c r="K20" s="3">
        <f t="shared" si="3"/>
        <v>1577.1</v>
      </c>
      <c r="L20" s="3">
        <v>34.998899999999999</v>
      </c>
      <c r="M20" s="3">
        <f t="shared" si="4"/>
        <v>0.99613214127195493</v>
      </c>
      <c r="N20" s="3">
        <v>67.425600000000003</v>
      </c>
      <c r="O20" s="3">
        <v>32.757599999999996</v>
      </c>
      <c r="P20" s="3">
        <v>0.17876500000000001</v>
      </c>
      <c r="Q20" s="3">
        <v>0.17891199999999999</v>
      </c>
      <c r="R20" s="3">
        <v>100.541</v>
      </c>
      <c r="S20" s="3">
        <v>2.5215000000000001E-2</v>
      </c>
      <c r="T20" s="3">
        <v>5.4190000000000002E-3</v>
      </c>
      <c r="U20" s="3">
        <v>8.5780000000000006E-3</v>
      </c>
      <c r="V20" s="3">
        <v>7.9830000000000005E-3</v>
      </c>
      <c r="W20" s="3">
        <v>0.18987699999999999</v>
      </c>
      <c r="X20" s="3">
        <v>7.5001999999999999E-2</v>
      </c>
      <c r="Y20" s="3">
        <v>2.7734999999999999</v>
      </c>
      <c r="Z20" s="3">
        <v>2.5651000000000002</v>
      </c>
      <c r="AA20" s="3">
        <v>71.735399999999998</v>
      </c>
      <c r="AB20" s="3">
        <v>55.870699999999999</v>
      </c>
      <c r="AC20" s="3">
        <v>10.954000000000001</v>
      </c>
      <c r="AE20" s="3">
        <v>1.3177250005506944</v>
      </c>
      <c r="AF20" s="3">
        <v>0.62794593800083087</v>
      </c>
      <c r="AG20" s="3">
        <v>2.0984688661987185</v>
      </c>
      <c r="AH20" s="18">
        <v>1.8165798490218521</v>
      </c>
      <c r="AI20" s="18">
        <v>0.86562183883189026</v>
      </c>
      <c r="AJ20" s="2">
        <v>0.47651185787290845</v>
      </c>
    </row>
    <row r="21" spans="1:36" ht="13.5" customHeight="1" x14ac:dyDescent="0.2">
      <c r="A21" s="3" t="s">
        <v>89</v>
      </c>
      <c r="B21" s="3">
        <v>49.943399999999997</v>
      </c>
      <c r="C21" s="3">
        <v>15.3527</v>
      </c>
      <c r="D21" s="3">
        <v>9.4258999999999996E-2</v>
      </c>
      <c r="E21" s="3">
        <v>1.2365399469843689E-2</v>
      </c>
      <c r="F21" s="3">
        <f t="shared" si="0"/>
        <v>123.65399469843689</v>
      </c>
      <c r="G21" s="3">
        <f t="shared" si="1"/>
        <v>942.58999999999992</v>
      </c>
      <c r="H21" s="3">
        <v>0.106324</v>
      </c>
      <c r="I21" s="3">
        <v>1.3597095496317583E-2</v>
      </c>
      <c r="J21" s="3">
        <f t="shared" si="2"/>
        <v>135.97095496317581</v>
      </c>
      <c r="K21" s="3">
        <f t="shared" si="3"/>
        <v>1063.24</v>
      </c>
      <c r="L21" s="3">
        <v>35.039700000000003</v>
      </c>
      <c r="M21" s="3">
        <f t="shared" si="4"/>
        <v>0.88652609006433158</v>
      </c>
      <c r="N21" s="3">
        <v>67.463499999999996</v>
      </c>
      <c r="O21" s="3">
        <v>32.844900000000003</v>
      </c>
      <c r="P21" s="3">
        <v>0.10725800000000001</v>
      </c>
      <c r="Q21" s="3">
        <v>0.120618</v>
      </c>
      <c r="R21" s="3">
        <v>100.536</v>
      </c>
      <c r="S21" s="3">
        <v>2.5485000000000001E-2</v>
      </c>
      <c r="T21" s="3">
        <v>5.4409999999999997E-3</v>
      </c>
      <c r="U21" s="3">
        <v>8.5810000000000001E-3</v>
      </c>
      <c r="V21" s="3">
        <v>7.9670000000000001E-3</v>
      </c>
      <c r="W21" s="3">
        <v>0.18979599999999999</v>
      </c>
      <c r="X21" s="3">
        <v>7.4873999999999996E-2</v>
      </c>
      <c r="Y21" s="3">
        <v>4.4882299999999997</v>
      </c>
      <c r="Z21" s="3">
        <v>3.71014</v>
      </c>
      <c r="AA21" s="3">
        <v>71.740200000000002</v>
      </c>
      <c r="AB21" s="3">
        <v>55.865499999999997</v>
      </c>
      <c r="AC21" s="3">
        <v>10.954000000000001</v>
      </c>
      <c r="AE21" s="3">
        <v>0.8883760887613471</v>
      </c>
      <c r="AF21" s="3">
        <v>0.37676356569077224</v>
      </c>
      <c r="AG21" s="3">
        <v>2.3579140067128455</v>
      </c>
      <c r="AH21" s="18">
        <v>1.223265413365503</v>
      </c>
      <c r="AI21" s="18">
        <v>0.51876298073901972</v>
      </c>
      <c r="AJ21" s="2">
        <v>0.42408047760606227</v>
      </c>
    </row>
    <row r="22" spans="1:36" ht="13.5" customHeight="1" x14ac:dyDescent="0.2">
      <c r="A22" s="3" t="s">
        <v>88</v>
      </c>
      <c r="B22" s="3">
        <v>49.7423</v>
      </c>
      <c r="C22" s="3">
        <v>15.36</v>
      </c>
      <c r="D22" s="3">
        <v>8.3899000000000001E-2</v>
      </c>
      <c r="E22" s="3">
        <v>1.102639398050329E-2</v>
      </c>
      <c r="F22" s="3">
        <f t="shared" si="0"/>
        <v>110.2639398050329</v>
      </c>
      <c r="G22" s="3">
        <f t="shared" si="1"/>
        <v>838.99</v>
      </c>
      <c r="H22" s="3">
        <v>0.105361</v>
      </c>
      <c r="I22" s="3">
        <v>1.3498519040739624E-2</v>
      </c>
      <c r="J22" s="3">
        <f t="shared" si="2"/>
        <v>134.98519040739623</v>
      </c>
      <c r="K22" s="3">
        <f t="shared" si="3"/>
        <v>1053.6099999999999</v>
      </c>
      <c r="L22" s="3">
        <v>34.975900000000003</v>
      </c>
      <c r="M22" s="3">
        <f t="shared" si="4"/>
        <v>0.79630033883505291</v>
      </c>
      <c r="N22" s="3">
        <v>67.191900000000004</v>
      </c>
      <c r="O22" s="3">
        <v>32.860599999999998</v>
      </c>
      <c r="P22" s="3">
        <v>9.5468999999999998E-2</v>
      </c>
      <c r="Q22" s="3">
        <v>0.11952599999999999</v>
      </c>
      <c r="R22" s="3">
        <v>100.268</v>
      </c>
      <c r="S22" s="3">
        <v>2.5597999999999999E-2</v>
      </c>
      <c r="T22" s="3">
        <v>5.3940000000000004E-3</v>
      </c>
      <c r="U22" s="3">
        <v>8.5339999999999999E-3</v>
      </c>
      <c r="V22" s="3">
        <v>7.9430000000000004E-3</v>
      </c>
      <c r="W22" s="3">
        <v>0.190415</v>
      </c>
      <c r="X22" s="3">
        <v>7.4895000000000003E-2</v>
      </c>
      <c r="Y22" s="3">
        <v>4.9922800000000001</v>
      </c>
      <c r="Z22" s="3">
        <v>3.7324700000000002</v>
      </c>
      <c r="AA22" s="3">
        <v>71.748699999999999</v>
      </c>
      <c r="AB22" s="3">
        <v>55.8538</v>
      </c>
      <c r="AC22" s="3">
        <v>10.954000000000001</v>
      </c>
      <c r="AE22" s="3">
        <v>0.88032986990692863</v>
      </c>
      <c r="AF22" s="3">
        <v>0.33535350892636356</v>
      </c>
      <c r="AG22" s="3">
        <v>2.6250802406252149</v>
      </c>
      <c r="AH22" s="18">
        <v>1.214396962841394</v>
      </c>
      <c r="AI22" s="18">
        <v>0.46258796750388997</v>
      </c>
      <c r="AJ22" s="2">
        <v>0.38091989823619654</v>
      </c>
    </row>
    <row r="23" spans="1:36" ht="13.5" customHeight="1" x14ac:dyDescent="0.2">
      <c r="A23" s="3" t="s">
        <v>87</v>
      </c>
      <c r="B23" s="3">
        <v>49.9587</v>
      </c>
      <c r="C23" s="3">
        <v>15.344200000000001</v>
      </c>
      <c r="D23" s="3">
        <v>0.153226</v>
      </c>
      <c r="E23" s="3">
        <v>2.0095213625546386E-2</v>
      </c>
      <c r="F23" s="3">
        <f t="shared" si="0"/>
        <v>200.95213625546387</v>
      </c>
      <c r="G23" s="3">
        <f t="shared" si="1"/>
        <v>1532.26</v>
      </c>
      <c r="H23" s="3">
        <v>0.15308099999999999</v>
      </c>
      <c r="I23" s="3">
        <v>1.9570907827131449E-2</v>
      </c>
      <c r="J23" s="3">
        <f t="shared" si="2"/>
        <v>195.7090782713145</v>
      </c>
      <c r="K23" s="3">
        <f t="shared" si="3"/>
        <v>1530.81</v>
      </c>
      <c r="L23" s="3">
        <v>35.049799999999998</v>
      </c>
      <c r="M23" s="3">
        <f t="shared" si="4"/>
        <v>1.0009472109536781</v>
      </c>
      <c r="N23" s="3">
        <v>67.484200000000001</v>
      </c>
      <c r="O23" s="3">
        <v>32.826799999999999</v>
      </c>
      <c r="P23" s="3">
        <v>0.17435800000000001</v>
      </c>
      <c r="Q23" s="3">
        <v>0.17366100000000001</v>
      </c>
      <c r="R23" s="3">
        <v>100.65900000000001</v>
      </c>
      <c r="S23" s="3">
        <v>2.5522E-2</v>
      </c>
      <c r="T23" s="3">
        <v>5.4320000000000002E-3</v>
      </c>
      <c r="U23" s="3">
        <v>8.5229999999999993E-3</v>
      </c>
      <c r="V23" s="3">
        <v>7.9410000000000001E-3</v>
      </c>
      <c r="W23" s="3">
        <v>0.18981999999999999</v>
      </c>
      <c r="X23" s="3">
        <v>7.492E-2</v>
      </c>
      <c r="Y23" s="3">
        <v>2.8228599999999999</v>
      </c>
      <c r="Z23" s="3">
        <v>2.6251799999999998</v>
      </c>
      <c r="AA23" s="3">
        <v>71.756100000000004</v>
      </c>
      <c r="AB23" s="3">
        <v>55.846699999999998</v>
      </c>
      <c r="AC23" s="3">
        <v>10.954000000000001</v>
      </c>
      <c r="AE23" s="3">
        <v>1.2790480046243158</v>
      </c>
      <c r="AF23" s="3">
        <v>0.61246113492116683</v>
      </c>
      <c r="AG23" s="3">
        <v>2.08837415420482</v>
      </c>
      <c r="AH23" s="18">
        <v>1.7607006334240829</v>
      </c>
      <c r="AI23" s="18">
        <v>0.84305023419575653</v>
      </c>
      <c r="AJ23" s="2">
        <v>0.47881520469283501</v>
      </c>
    </row>
    <row r="24" spans="1:36" ht="13.5" customHeight="1" x14ac:dyDescent="0.2">
      <c r="A24" s="3" t="s">
        <v>86</v>
      </c>
      <c r="B24" s="3">
        <v>49.7913</v>
      </c>
      <c r="C24" s="3">
        <v>15.3565</v>
      </c>
      <c r="D24" s="3">
        <v>0.31651200000000002</v>
      </c>
      <c r="E24" s="3">
        <v>4.1518140925425162E-2</v>
      </c>
      <c r="F24" s="3">
        <f t="shared" si="0"/>
        <v>415.18140925425161</v>
      </c>
      <c r="G24" s="3">
        <f t="shared" si="1"/>
        <v>3165.1200000000003</v>
      </c>
      <c r="H24" s="3">
        <v>0.266073</v>
      </c>
      <c r="I24" s="3">
        <v>3.4023425993461712E-2</v>
      </c>
      <c r="J24" s="3">
        <f t="shared" si="2"/>
        <v>340.23425993461711</v>
      </c>
      <c r="K24" s="3">
        <f t="shared" si="3"/>
        <v>2660.73</v>
      </c>
      <c r="L24" s="3">
        <v>35.042700000000004</v>
      </c>
      <c r="M24" s="3">
        <f t="shared" si="4"/>
        <v>1.1895682763752806</v>
      </c>
      <c r="N24" s="3">
        <v>67.258099999999999</v>
      </c>
      <c r="O24" s="3">
        <v>32.853000000000002</v>
      </c>
      <c r="P24" s="3">
        <v>0.36016199999999998</v>
      </c>
      <c r="Q24" s="3">
        <v>0.30184299999999997</v>
      </c>
      <c r="R24" s="3">
        <v>100.773</v>
      </c>
      <c r="S24" s="3">
        <v>2.5627E-2</v>
      </c>
      <c r="T24" s="3">
        <v>5.4619999999999998E-3</v>
      </c>
      <c r="U24" s="3">
        <v>8.5950000000000002E-3</v>
      </c>
      <c r="V24" s="3">
        <v>7.9220000000000002E-3</v>
      </c>
      <c r="W24" s="3">
        <v>0.190304</v>
      </c>
      <c r="X24" s="3">
        <v>7.4982999999999994E-2</v>
      </c>
      <c r="Y24" s="3">
        <v>1.47624</v>
      </c>
      <c r="Z24" s="3">
        <v>1.5826800000000001</v>
      </c>
      <c r="AA24" s="3">
        <v>71.764499999999998</v>
      </c>
      <c r="AB24" s="3">
        <v>55.8489</v>
      </c>
      <c r="AC24" s="3">
        <v>10.954000000000001</v>
      </c>
      <c r="AE24" s="3">
        <v>2.2231376835427361</v>
      </c>
      <c r="AF24" s="3">
        <v>1.2651331936888544</v>
      </c>
      <c r="AG24" s="3">
        <v>1.7572360717692879</v>
      </c>
      <c r="AH24" s="18">
        <v>3.0609243182320918</v>
      </c>
      <c r="AI24" s="18">
        <v>1.7418017585070789</v>
      </c>
      <c r="AJ24" s="2">
        <v>0.56904437268579611</v>
      </c>
    </row>
    <row r="25" spans="1:36" ht="13.5" customHeight="1" x14ac:dyDescent="0.2">
      <c r="A25" s="3" t="s">
        <v>85</v>
      </c>
      <c r="B25" s="3">
        <v>49.614800000000002</v>
      </c>
      <c r="C25" s="3">
        <v>15.293100000000001</v>
      </c>
      <c r="D25" s="3">
        <v>0.43665500000000002</v>
      </c>
      <c r="E25" s="3">
        <v>5.7461677451406866E-2</v>
      </c>
      <c r="F25" s="3">
        <f t="shared" si="0"/>
        <v>574.61677451406865</v>
      </c>
      <c r="G25" s="3">
        <f t="shared" si="1"/>
        <v>4366.55</v>
      </c>
      <c r="H25" s="3">
        <v>0.30573899999999998</v>
      </c>
      <c r="I25" s="3">
        <v>3.9221140769023097E-2</v>
      </c>
      <c r="J25" s="3">
        <f t="shared" si="2"/>
        <v>392.21140769023094</v>
      </c>
      <c r="K25" s="3">
        <f t="shared" si="3"/>
        <v>3057.39</v>
      </c>
      <c r="L25" s="3">
        <v>34.930599999999998</v>
      </c>
      <c r="M25" s="3">
        <f t="shared" si="4"/>
        <v>1.4281952907545326</v>
      </c>
      <c r="N25" s="3">
        <v>67.0197</v>
      </c>
      <c r="O25" s="3">
        <v>32.717500000000001</v>
      </c>
      <c r="P25" s="3">
        <v>0.49687399999999998</v>
      </c>
      <c r="Q25" s="3">
        <v>0.34684199999999998</v>
      </c>
      <c r="R25" s="3">
        <v>100.581</v>
      </c>
      <c r="S25" s="3">
        <v>2.5666999999999999E-2</v>
      </c>
      <c r="T25" s="3">
        <v>5.4669999999999996E-3</v>
      </c>
      <c r="U25" s="3">
        <v>8.5900000000000004E-3</v>
      </c>
      <c r="V25" s="3">
        <v>7.9839999999999998E-3</v>
      </c>
      <c r="W25" s="3">
        <v>0.190693</v>
      </c>
      <c r="X25" s="3">
        <v>7.5180999999999998E-2</v>
      </c>
      <c r="Y25" s="3">
        <v>1.1197900000000001</v>
      </c>
      <c r="Z25" s="3">
        <v>1.4078999999999999</v>
      </c>
      <c r="AA25" s="3">
        <v>71.802000000000007</v>
      </c>
      <c r="AB25" s="3">
        <v>55.724699999999999</v>
      </c>
      <c r="AC25" s="3">
        <v>10.954000000000001</v>
      </c>
      <c r="AE25" s="3">
        <v>2.5545616888172518</v>
      </c>
      <c r="AF25" s="3">
        <v>1.7453579475350276</v>
      </c>
      <c r="AG25" s="3">
        <v>1.4636319686887518</v>
      </c>
      <c r="AH25" s="18">
        <v>3.5285377666487063</v>
      </c>
      <c r="AI25" s="18">
        <v>2.4106775640894647</v>
      </c>
      <c r="AJ25" s="2">
        <v>0.68319449117843789</v>
      </c>
    </row>
    <row r="26" spans="1:36" ht="13.5" customHeight="1" x14ac:dyDescent="0.2">
      <c r="A26" s="3" t="s">
        <v>84</v>
      </c>
      <c r="B26" s="3">
        <v>49.984900000000003</v>
      </c>
      <c r="C26" s="3">
        <v>15.3886</v>
      </c>
      <c r="D26" s="3">
        <v>0.21734000000000001</v>
      </c>
      <c r="E26" s="3">
        <v>2.8444511801090117E-2</v>
      </c>
      <c r="F26" s="3">
        <f t="shared" si="0"/>
        <v>284.44511801090118</v>
      </c>
      <c r="G26" s="3">
        <f t="shared" si="1"/>
        <v>2173.4</v>
      </c>
      <c r="H26" s="3">
        <v>0.18456</v>
      </c>
      <c r="I26" s="3">
        <v>2.3546476099637358E-2</v>
      </c>
      <c r="J26" s="3">
        <f t="shared" si="2"/>
        <v>235.46476099637357</v>
      </c>
      <c r="K26" s="3">
        <f t="shared" si="3"/>
        <v>1845.6</v>
      </c>
      <c r="L26" s="3">
        <v>35.122599999999998</v>
      </c>
      <c r="M26" s="3">
        <f t="shared" si="4"/>
        <v>1.177611616818379</v>
      </c>
      <c r="N26" s="3">
        <v>67.519599999999997</v>
      </c>
      <c r="O26" s="3">
        <v>32.921700000000001</v>
      </c>
      <c r="P26" s="3">
        <v>0.24731300000000001</v>
      </c>
      <c r="Q26" s="3">
        <v>0.209372</v>
      </c>
      <c r="R26" s="3">
        <v>100.898</v>
      </c>
      <c r="S26" s="3">
        <v>2.6211000000000002E-2</v>
      </c>
      <c r="T26" s="3">
        <v>5.5110000000000003E-3</v>
      </c>
      <c r="U26" s="3">
        <v>8.5609999999999992E-3</v>
      </c>
      <c r="V26" s="3">
        <v>7.953E-3</v>
      </c>
      <c r="W26" s="3">
        <v>0.189972</v>
      </c>
      <c r="X26" s="3">
        <v>7.4911000000000005E-2</v>
      </c>
      <c r="Y26" s="3">
        <v>2.05626</v>
      </c>
      <c r="Z26" s="3">
        <v>2.21116</v>
      </c>
      <c r="AA26" s="3">
        <v>71.9084</v>
      </c>
      <c r="AB26" s="3">
        <v>55.688899999999997</v>
      </c>
      <c r="AC26" s="3">
        <v>10.951499999999999</v>
      </c>
      <c r="AE26" s="3">
        <v>1.5420666165851002</v>
      </c>
      <c r="AF26" s="3">
        <v>0.86873182791279824</v>
      </c>
      <c r="AG26" s="3">
        <v>1.7750778399475082</v>
      </c>
      <c r="AH26" s="18">
        <v>2.1183634274779148</v>
      </c>
      <c r="AI26" s="18">
        <v>1.1933265693183677</v>
      </c>
      <c r="AJ26" s="2">
        <v>0.5633247599724287</v>
      </c>
    </row>
    <row r="27" spans="1:36" ht="13.5" customHeight="1" x14ac:dyDescent="0.2">
      <c r="A27" s="3" t="s">
        <v>83</v>
      </c>
      <c r="B27" s="3">
        <v>49.746899999999997</v>
      </c>
      <c r="C27" s="3">
        <v>15.3725</v>
      </c>
      <c r="D27" s="3">
        <v>0.78511399999999998</v>
      </c>
      <c r="E27" s="3">
        <v>0.10270641038172272</v>
      </c>
      <c r="F27" s="3">
        <f t="shared" si="0"/>
        <v>1027.0641038172273</v>
      </c>
      <c r="G27" s="3">
        <f t="shared" si="1"/>
        <v>7851.1399999999994</v>
      </c>
      <c r="H27" s="3">
        <v>0.47621400000000003</v>
      </c>
      <c r="I27" s="3">
        <v>6.0729052589700329E-2</v>
      </c>
      <c r="J27" s="3">
        <f t="shared" si="2"/>
        <v>607.29052589700325</v>
      </c>
      <c r="K27" s="3">
        <f t="shared" si="3"/>
        <v>4762.1400000000003</v>
      </c>
      <c r="L27" s="3">
        <v>35.138300000000001</v>
      </c>
      <c r="M27" s="3">
        <f t="shared" si="4"/>
        <v>1.6486579562969588</v>
      </c>
      <c r="N27" s="3">
        <v>67.198099999999997</v>
      </c>
      <c r="O27" s="3">
        <v>32.8872</v>
      </c>
      <c r="P27" s="3">
        <v>0.89338799999999996</v>
      </c>
      <c r="Q27" s="3">
        <v>0.54023399999999999</v>
      </c>
      <c r="R27" s="3">
        <v>101.51900000000001</v>
      </c>
      <c r="S27" s="3">
        <v>2.623E-2</v>
      </c>
      <c r="T27" s="3">
        <v>5.5040000000000002E-3</v>
      </c>
      <c r="U27" s="3">
        <v>8.5609999999999992E-3</v>
      </c>
      <c r="V27" s="3">
        <v>7.9620000000000003E-3</v>
      </c>
      <c r="W27" s="3">
        <v>0.19045899999999999</v>
      </c>
      <c r="X27" s="3">
        <v>7.5028999999999998E-2</v>
      </c>
      <c r="Y27" s="3">
        <v>0.69587900000000003</v>
      </c>
      <c r="Z27" s="3">
        <v>0.96051600000000004</v>
      </c>
      <c r="AA27" s="3">
        <v>71.981999999999999</v>
      </c>
      <c r="AB27" s="3">
        <v>55.804099999999998</v>
      </c>
      <c r="AC27" s="3">
        <v>10.951499999999999</v>
      </c>
      <c r="AE27" s="3">
        <v>3.9789429548681028</v>
      </c>
      <c r="AF27" s="3">
        <v>3.1381868056498048</v>
      </c>
      <c r="AG27" s="3">
        <v>1.2679114409966452</v>
      </c>
      <c r="AH27" s="18">
        <v>5.463501351413913</v>
      </c>
      <c r="AI27" s="18">
        <v>4.3088202464114165</v>
      </c>
      <c r="AJ27" s="2">
        <v>0.78865547370942379</v>
      </c>
    </row>
    <row r="28" spans="1:36" ht="13.5" customHeight="1" x14ac:dyDescent="0.2">
      <c r="A28" s="3" t="s">
        <v>82</v>
      </c>
      <c r="B28" s="3">
        <v>49.902200000000001</v>
      </c>
      <c r="C28" s="3">
        <v>15.426399999999999</v>
      </c>
      <c r="D28" s="3">
        <v>0.36582700000000001</v>
      </c>
      <c r="E28" s="3">
        <v>4.7816018863273503E-2</v>
      </c>
      <c r="F28" s="3">
        <f t="shared" si="0"/>
        <v>478.16018863273501</v>
      </c>
      <c r="G28" s="3">
        <f t="shared" si="1"/>
        <v>3658.27</v>
      </c>
      <c r="H28" s="3">
        <v>0.26562000000000002</v>
      </c>
      <c r="I28" s="3">
        <v>3.3844488031394067E-2</v>
      </c>
      <c r="J28" s="3">
        <f t="shared" si="2"/>
        <v>338.44488031394064</v>
      </c>
      <c r="K28" s="3">
        <f t="shared" si="3"/>
        <v>2656.2000000000003</v>
      </c>
      <c r="L28" s="3">
        <v>35.167999999999999</v>
      </c>
      <c r="M28" s="3">
        <f t="shared" si="4"/>
        <v>1.3772569836608688</v>
      </c>
      <c r="N28" s="3">
        <v>67.407799999999995</v>
      </c>
      <c r="O28" s="3">
        <v>33.002499999999998</v>
      </c>
      <c r="P28" s="3">
        <v>0.41627799999999998</v>
      </c>
      <c r="Q28" s="3">
        <v>0.30132900000000001</v>
      </c>
      <c r="R28" s="3">
        <v>101.128</v>
      </c>
      <c r="S28" s="3">
        <v>2.5974000000000001E-2</v>
      </c>
      <c r="T28" s="3">
        <v>5.4539999999999996E-3</v>
      </c>
      <c r="U28" s="3">
        <v>8.5719999999999998E-3</v>
      </c>
      <c r="V28" s="3">
        <v>7.9279999999999993E-3</v>
      </c>
      <c r="W28" s="3">
        <v>0.190133</v>
      </c>
      <c r="X28" s="3">
        <v>7.4799000000000004E-2</v>
      </c>
      <c r="Y28" s="3">
        <v>1.29959</v>
      </c>
      <c r="Z28" s="3">
        <v>1.5859000000000001</v>
      </c>
      <c r="AA28" s="3">
        <v>71.981300000000005</v>
      </c>
      <c r="AB28" s="3">
        <v>55.7804</v>
      </c>
      <c r="AC28" s="3">
        <v>10.951499999999999</v>
      </c>
      <c r="AE28" s="3">
        <v>2.2193527020878543</v>
      </c>
      <c r="AF28" s="3">
        <v>1.4622506598410565</v>
      </c>
      <c r="AG28" s="3">
        <v>1.5177648832992103</v>
      </c>
      <c r="AH28" s="18">
        <v>3.0448261287184022</v>
      </c>
      <c r="AI28" s="18">
        <v>2.0060152955898412</v>
      </c>
      <c r="AJ28" s="2">
        <v>0.65882753588763809</v>
      </c>
    </row>
    <row r="29" spans="1:36" ht="13.5" customHeight="1" x14ac:dyDescent="0.2">
      <c r="A29" s="3" t="s">
        <v>81</v>
      </c>
      <c r="B29" s="3">
        <v>48.834600000000002</v>
      </c>
      <c r="C29" s="3">
        <v>15.177</v>
      </c>
      <c r="D29" s="3">
        <v>0.44639400000000001</v>
      </c>
      <c r="E29" s="3">
        <v>5.9432139071585816E-2</v>
      </c>
      <c r="F29" s="3">
        <f t="shared" si="0"/>
        <v>594.32139071585812</v>
      </c>
      <c r="G29" s="3">
        <f t="shared" si="1"/>
        <v>4463.9400000000005</v>
      </c>
      <c r="H29" s="3">
        <v>0.304369</v>
      </c>
      <c r="I29" s="3">
        <v>3.9503261017784196E-2</v>
      </c>
      <c r="J29" s="3">
        <f t="shared" si="2"/>
        <v>395.03261017784195</v>
      </c>
      <c r="K29" s="3">
        <f t="shared" si="3"/>
        <v>3043.69</v>
      </c>
      <c r="L29" s="3">
        <v>34.525700000000001</v>
      </c>
      <c r="M29" s="3">
        <f t="shared" si="4"/>
        <v>1.4666211079314913</v>
      </c>
      <c r="N29" s="3">
        <v>65.965800000000002</v>
      </c>
      <c r="O29" s="3">
        <v>32.469000000000001</v>
      </c>
      <c r="P29" s="3">
        <v>0.50795500000000005</v>
      </c>
      <c r="Q29" s="3">
        <v>0.34528700000000001</v>
      </c>
      <c r="R29" s="3">
        <v>99.287999999999997</v>
      </c>
      <c r="S29" s="3">
        <v>2.4941999999999999E-2</v>
      </c>
      <c r="T29" s="3">
        <v>5.4689999999999999E-3</v>
      </c>
      <c r="U29" s="3">
        <v>8.5380000000000005E-3</v>
      </c>
      <c r="V29" s="3">
        <v>7.9349999999999993E-3</v>
      </c>
      <c r="W29" s="3">
        <v>0.19103800000000001</v>
      </c>
      <c r="X29" s="3">
        <v>7.5286000000000006E-2</v>
      </c>
      <c r="Y29" s="3">
        <v>1.09338</v>
      </c>
      <c r="Z29" s="3">
        <v>1.4054899999999999</v>
      </c>
      <c r="AA29" s="3">
        <v>42.344999999999999</v>
      </c>
      <c r="AB29" s="3">
        <v>48.987900000000003</v>
      </c>
      <c r="AC29" s="3">
        <v>10.9825</v>
      </c>
      <c r="AE29" s="3">
        <v>2.5431148354106545</v>
      </c>
      <c r="AF29" s="3">
        <v>1.7842857991594077</v>
      </c>
      <c r="AG29" s="3">
        <v>1.4252844676613678</v>
      </c>
      <c r="AH29" s="18">
        <v>3.5539187712031706</v>
      </c>
      <c r="AI29" s="18">
        <v>2.4933439224233607</v>
      </c>
      <c r="AJ29" s="2">
        <v>0.70157594558055847</v>
      </c>
    </row>
    <row r="30" spans="1:36" ht="13.5" customHeight="1" x14ac:dyDescent="0.2">
      <c r="A30" s="3" t="s">
        <v>80</v>
      </c>
      <c r="B30" s="3">
        <v>49.002400000000002</v>
      </c>
      <c r="C30" s="3">
        <v>15.173999999999999</v>
      </c>
      <c r="D30" s="3">
        <v>0.16017000000000001</v>
      </c>
      <c r="E30" s="3">
        <v>2.1326239629997211E-2</v>
      </c>
      <c r="F30" s="3">
        <f t="shared" si="0"/>
        <v>213.2623962999721</v>
      </c>
      <c r="G30" s="3">
        <f t="shared" si="1"/>
        <v>1601.7</v>
      </c>
      <c r="H30" s="3">
        <v>0.16788800000000001</v>
      </c>
      <c r="I30" s="3">
        <v>2.1791257000751227E-2</v>
      </c>
      <c r="J30" s="3">
        <f t="shared" si="2"/>
        <v>217.91257000751227</v>
      </c>
      <c r="K30" s="3">
        <f t="shared" si="3"/>
        <v>1678.88</v>
      </c>
      <c r="L30" s="3">
        <v>34.523299999999999</v>
      </c>
      <c r="M30" s="3">
        <f t="shared" si="4"/>
        <v>0.95402887639378631</v>
      </c>
      <c r="N30" s="3">
        <v>66.192499999999995</v>
      </c>
      <c r="O30" s="3">
        <v>32.462600000000002</v>
      </c>
      <c r="P30" s="3">
        <v>0.182258</v>
      </c>
      <c r="Q30" s="3">
        <v>0.19045899999999999</v>
      </c>
      <c r="R30" s="3">
        <v>99.027799999999999</v>
      </c>
      <c r="S30" s="3">
        <v>2.4905E-2</v>
      </c>
      <c r="T30" s="3">
        <v>5.4860000000000004E-3</v>
      </c>
      <c r="U30" s="3">
        <v>8.548E-3</v>
      </c>
      <c r="V30" s="3">
        <v>7.9559999999999995E-3</v>
      </c>
      <c r="W30" s="3">
        <v>0.19065199999999999</v>
      </c>
      <c r="X30" s="3">
        <v>7.5256000000000003E-2</v>
      </c>
      <c r="Y30" s="3">
        <v>2.7148300000000001</v>
      </c>
      <c r="Z30" s="3">
        <v>2.4123999999999999</v>
      </c>
      <c r="AA30" s="3">
        <v>42.350700000000003</v>
      </c>
      <c r="AB30" s="3">
        <v>48.970100000000002</v>
      </c>
      <c r="AC30" s="3">
        <v>10.9825</v>
      </c>
      <c r="AE30" s="3">
        <v>1.4027659304575171</v>
      </c>
      <c r="AF30" s="3">
        <v>0.64021706486055441</v>
      </c>
      <c r="AG30" s="3">
        <v>2.191078631687291</v>
      </c>
      <c r="AH30" s="18">
        <v>1.9604547905100083</v>
      </c>
      <c r="AI30" s="18">
        <v>0.89469520700828686</v>
      </c>
      <c r="AJ30" s="2">
        <v>0.45637125188463734</v>
      </c>
    </row>
    <row r="31" spans="1:36" ht="13.5" customHeight="1" x14ac:dyDescent="0.2">
      <c r="A31" s="3" t="s">
        <v>79</v>
      </c>
      <c r="B31" s="3">
        <v>49.165399999999998</v>
      </c>
      <c r="C31" s="3">
        <v>15.2004</v>
      </c>
      <c r="D31" s="3">
        <v>9.8561999999999997E-2</v>
      </c>
      <c r="E31" s="3">
        <v>1.3095333698845879E-2</v>
      </c>
      <c r="F31" s="3">
        <f t="shared" si="0"/>
        <v>130.9533369884588</v>
      </c>
      <c r="G31" s="3">
        <f t="shared" si="1"/>
        <v>985.62</v>
      </c>
      <c r="H31" s="3">
        <v>0.130075</v>
      </c>
      <c r="I31" s="3">
        <v>1.6847304084246003E-2</v>
      </c>
      <c r="J31" s="3">
        <f t="shared" si="2"/>
        <v>168.47304084246002</v>
      </c>
      <c r="K31" s="3">
        <f t="shared" si="3"/>
        <v>1300.75</v>
      </c>
      <c r="L31" s="3">
        <v>34.597000000000001</v>
      </c>
      <c r="M31" s="3">
        <f t="shared" si="4"/>
        <v>0.75773207764751105</v>
      </c>
      <c r="N31" s="3">
        <v>66.412599999999998</v>
      </c>
      <c r="O31" s="3">
        <v>32.518999999999998</v>
      </c>
      <c r="P31" s="3">
        <v>0.112155</v>
      </c>
      <c r="Q31" s="3">
        <v>0.147562</v>
      </c>
      <c r="R31" s="3">
        <v>99.191400000000002</v>
      </c>
      <c r="S31" s="3">
        <v>2.4764000000000001E-2</v>
      </c>
      <c r="T31" s="3">
        <v>5.4349999999999997E-3</v>
      </c>
      <c r="U31" s="3">
        <v>8.5269999999999999E-3</v>
      </c>
      <c r="V31" s="3">
        <v>7.9220000000000002E-3</v>
      </c>
      <c r="W31" s="3">
        <v>0.19042700000000001</v>
      </c>
      <c r="X31" s="3">
        <v>7.5190999999999994E-2</v>
      </c>
      <c r="Y31" s="3">
        <v>4.2760699999999998</v>
      </c>
      <c r="Z31" s="3">
        <v>3.04996</v>
      </c>
      <c r="AA31" s="3">
        <v>42.337400000000002</v>
      </c>
      <c r="AB31" s="3">
        <v>48.973399999999998</v>
      </c>
      <c r="AC31" s="3">
        <v>10.9825</v>
      </c>
      <c r="AE31" s="3">
        <v>1.0868244210679829</v>
      </c>
      <c r="AF31" s="3">
        <v>0.39396312884301654</v>
      </c>
      <c r="AG31" s="3">
        <v>2.7586957801349286</v>
      </c>
      <c r="AH31" s="18">
        <v>1.515671078451339</v>
      </c>
      <c r="AI31" s="18">
        <v>0.54938575659871469</v>
      </c>
      <c r="AJ31" s="2">
        <v>0.36247030401877056</v>
      </c>
    </row>
    <row r="32" spans="1:36" ht="13.5" customHeight="1" x14ac:dyDescent="0.2">
      <c r="A32" s="3" t="s">
        <v>78</v>
      </c>
      <c r="B32" s="3">
        <v>48.599899999999998</v>
      </c>
      <c r="C32" s="3">
        <v>15.0497</v>
      </c>
      <c r="D32" s="3">
        <v>0.43590899999999999</v>
      </c>
      <c r="E32" s="3">
        <v>5.8420946043426777E-2</v>
      </c>
      <c r="F32" s="3">
        <f t="shared" si="0"/>
        <v>584.20946043426773</v>
      </c>
      <c r="G32" s="3">
        <f t="shared" si="1"/>
        <v>4359.09</v>
      </c>
      <c r="H32" s="3">
        <v>0.315247</v>
      </c>
      <c r="I32" s="3">
        <v>4.118634281310396E-2</v>
      </c>
      <c r="J32" s="3">
        <f t="shared" si="2"/>
        <v>411.8634281310396</v>
      </c>
      <c r="K32" s="3">
        <f t="shared" si="3"/>
        <v>3152.47</v>
      </c>
      <c r="L32" s="3">
        <v>34.298299999999998</v>
      </c>
      <c r="M32" s="3">
        <f t="shared" si="4"/>
        <v>1.382753840639245</v>
      </c>
      <c r="N32" s="3">
        <v>66.412599999999998</v>
      </c>
      <c r="O32" s="3">
        <v>32.196599999999997</v>
      </c>
      <c r="P32" s="3">
        <v>0.49602400000000002</v>
      </c>
      <c r="Q32" s="3">
        <v>0.357628</v>
      </c>
      <c r="R32" s="3">
        <v>98.698999999999998</v>
      </c>
      <c r="S32" s="3">
        <v>2.4819000000000001E-2</v>
      </c>
      <c r="T32" s="3">
        <v>5.4469999999999996E-3</v>
      </c>
      <c r="U32" s="3">
        <v>8.5939999999999992E-3</v>
      </c>
      <c r="V32" s="3">
        <v>7.9579999999999998E-3</v>
      </c>
      <c r="W32" s="3">
        <v>0.191522</v>
      </c>
      <c r="X32" s="3">
        <v>7.5632000000000005E-2</v>
      </c>
      <c r="Y32" s="3">
        <v>1.12056</v>
      </c>
      <c r="Z32" s="3">
        <v>1.36591</v>
      </c>
      <c r="AA32" s="3">
        <v>42.337600000000002</v>
      </c>
      <c r="AB32" s="3">
        <v>48.963200000000001</v>
      </c>
      <c r="AC32" s="3">
        <v>10.9825</v>
      </c>
      <c r="AE32" s="3">
        <v>2.6340045225325266</v>
      </c>
      <c r="AF32" s="3">
        <v>1.742376103679212</v>
      </c>
      <c r="AG32" s="3">
        <v>1.5117313173490767</v>
      </c>
      <c r="AH32" s="18">
        <v>3.7053375612408939</v>
      </c>
      <c r="AI32" s="18">
        <v>2.4509215558294146</v>
      </c>
      <c r="AJ32" s="2">
        <v>0.66145702390705174</v>
      </c>
    </row>
    <row r="33" spans="1:37" ht="13.5" customHeight="1" x14ac:dyDescent="0.2">
      <c r="A33" s="3" t="s">
        <v>77</v>
      </c>
      <c r="B33" s="3">
        <v>48.747399999999999</v>
      </c>
      <c r="C33" s="3">
        <v>15.1525</v>
      </c>
      <c r="D33" s="3">
        <v>0.19458</v>
      </c>
      <c r="E33" s="3">
        <v>2.5987046192483199E-2</v>
      </c>
      <c r="F33" s="3">
        <f t="shared" si="0"/>
        <v>259.870461924832</v>
      </c>
      <c r="G33" s="3">
        <f t="shared" si="1"/>
        <v>1945.8</v>
      </c>
      <c r="H33" s="3">
        <v>0.19728499999999999</v>
      </c>
      <c r="I33" s="3">
        <v>2.5685161658552846E-2</v>
      </c>
      <c r="J33" s="3">
        <f t="shared" si="2"/>
        <v>256.85161658552846</v>
      </c>
      <c r="K33" s="3">
        <f t="shared" si="3"/>
        <v>1972.85</v>
      </c>
      <c r="L33" s="3">
        <v>34.418100000000003</v>
      </c>
      <c r="M33" s="3">
        <f t="shared" si="4"/>
        <v>0.9862888714296576</v>
      </c>
      <c r="N33" s="3">
        <v>65.848100000000002</v>
      </c>
      <c r="O33" s="3">
        <v>32.416600000000003</v>
      </c>
      <c r="P33" s="3">
        <v>0.221415</v>
      </c>
      <c r="Q33" s="3">
        <v>0.22380800000000001</v>
      </c>
      <c r="R33" s="3">
        <v>98.709800000000001</v>
      </c>
      <c r="S33" s="3">
        <v>2.4541E-2</v>
      </c>
      <c r="T33" s="3">
        <v>5.4809999999999998E-3</v>
      </c>
      <c r="U33" s="3">
        <v>8.5439999999999995E-3</v>
      </c>
      <c r="V33" s="3">
        <v>7.9570000000000005E-3</v>
      </c>
      <c r="W33" s="3">
        <v>0.19108700000000001</v>
      </c>
      <c r="X33" s="3">
        <v>7.5303999999999996E-2</v>
      </c>
      <c r="Y33" s="3">
        <v>2.2686700000000002</v>
      </c>
      <c r="Z33" s="3">
        <v>2.0794199999999998</v>
      </c>
      <c r="AA33" s="3">
        <v>42.335500000000003</v>
      </c>
      <c r="AB33" s="3">
        <v>48.949399999999997</v>
      </c>
      <c r="AC33" s="3">
        <v>10.9825</v>
      </c>
      <c r="AE33" s="3">
        <v>1.6483886673872534</v>
      </c>
      <c r="AF33" s="3">
        <v>0.77775761054234038</v>
      </c>
      <c r="AG33" s="3">
        <v>2.1194118129397808</v>
      </c>
      <c r="AH33" s="18">
        <v>2.310770701148539</v>
      </c>
      <c r="AI33" s="18">
        <v>1.090229035971904</v>
      </c>
      <c r="AJ33" s="2">
        <v>0.47180321069071007</v>
      </c>
    </row>
    <row r="34" spans="1:37" ht="13.5" customHeight="1" x14ac:dyDescent="0.2">
      <c r="A34" s="3" t="s">
        <v>76</v>
      </c>
      <c r="B34" s="3">
        <v>49.324599999999997</v>
      </c>
      <c r="C34" s="3">
        <v>15.2606</v>
      </c>
      <c r="D34" s="3">
        <v>4.0509000000000003E-2</v>
      </c>
      <c r="E34" s="3">
        <v>5.3659641662546151E-3</v>
      </c>
      <c r="F34" s="3">
        <f t="shared" si="0"/>
        <v>53.65964166254615</v>
      </c>
      <c r="G34" s="3">
        <f t="shared" si="1"/>
        <v>405.09000000000003</v>
      </c>
      <c r="H34" s="3">
        <v>4.1628999999999999E-2</v>
      </c>
      <c r="I34" s="3">
        <v>5.3755355982832154E-3</v>
      </c>
      <c r="J34" s="3">
        <f t="shared" si="2"/>
        <v>53.755355982832157</v>
      </c>
      <c r="K34" s="3">
        <f t="shared" si="3"/>
        <v>416.29</v>
      </c>
      <c r="L34" s="3">
        <v>34.701599999999999</v>
      </c>
      <c r="M34" s="3">
        <f t="shared" si="4"/>
        <v>0.97309567849335799</v>
      </c>
      <c r="N34" s="3">
        <v>66.627700000000004</v>
      </c>
      <c r="O34" s="3">
        <v>32.6479</v>
      </c>
      <c r="P34" s="3">
        <v>4.6094999999999997E-2</v>
      </c>
      <c r="Q34" s="3">
        <v>4.7225999999999997E-2</v>
      </c>
      <c r="R34" s="3">
        <v>99.368899999999996</v>
      </c>
      <c r="S34" s="3">
        <v>2.5093000000000001E-2</v>
      </c>
      <c r="T34" s="3">
        <v>5.496E-3</v>
      </c>
      <c r="U34" s="3">
        <v>8.5019999999999991E-3</v>
      </c>
      <c r="V34" s="3">
        <v>7.8980000000000005E-3</v>
      </c>
      <c r="W34" s="3">
        <v>0.19001399999999999</v>
      </c>
      <c r="X34" s="3">
        <v>7.5018000000000001E-2</v>
      </c>
      <c r="Y34" s="3">
        <v>10.0755</v>
      </c>
      <c r="Z34" s="3">
        <v>9.1073000000000004</v>
      </c>
      <c r="AA34" s="3">
        <v>42.344999999999999</v>
      </c>
      <c r="AB34" s="3">
        <v>49.161000000000001</v>
      </c>
      <c r="AC34" s="3">
        <v>10.9825</v>
      </c>
      <c r="AE34" s="3">
        <v>0.34782559157900489</v>
      </c>
      <c r="AF34" s="3">
        <v>0.16191891790245488</v>
      </c>
      <c r="AG34" s="3">
        <v>2.1481467149412778</v>
      </c>
      <c r="AH34" s="18">
        <v>0.48361113426582558</v>
      </c>
      <c r="AI34" s="18">
        <v>0.22511715632104856</v>
      </c>
      <c r="AJ34" s="2">
        <v>0.46549208727958868</v>
      </c>
    </row>
    <row r="35" spans="1:37" ht="13.5" customHeight="1" x14ac:dyDescent="0.2">
      <c r="A35" s="3" t="s">
        <v>75</v>
      </c>
      <c r="B35" s="3">
        <v>49.185699999999997</v>
      </c>
      <c r="C35" s="3">
        <v>15.266299999999999</v>
      </c>
      <c r="D35" s="3">
        <v>5.0789000000000001E-2</v>
      </c>
      <c r="E35" s="3">
        <v>6.7351737135886956E-3</v>
      </c>
      <c r="F35" s="3">
        <f t="shared" si="0"/>
        <v>67.35173713588695</v>
      </c>
      <c r="G35" s="3">
        <f t="shared" si="1"/>
        <v>507.89</v>
      </c>
      <c r="H35" s="3">
        <v>5.8881999999999997E-2</v>
      </c>
      <c r="I35" s="3">
        <v>7.6118673342178327E-3</v>
      </c>
      <c r="J35" s="3">
        <f t="shared" si="2"/>
        <v>76.118673342178326</v>
      </c>
      <c r="K35" s="3">
        <f t="shared" si="3"/>
        <v>588.81999999999994</v>
      </c>
      <c r="L35" s="3">
        <v>34.662999999999997</v>
      </c>
      <c r="M35" s="3">
        <f t="shared" si="4"/>
        <v>0.8625556197140043</v>
      </c>
      <c r="N35" s="3">
        <v>66.44</v>
      </c>
      <c r="O35" s="3">
        <v>32.659999999999997</v>
      </c>
      <c r="P35" s="3">
        <v>5.7792999999999997E-2</v>
      </c>
      <c r="Q35" s="3">
        <v>6.6797999999999996E-2</v>
      </c>
      <c r="R35" s="3">
        <v>99.224500000000006</v>
      </c>
      <c r="S35" s="3">
        <v>2.5028999999999999E-2</v>
      </c>
      <c r="T35" s="3">
        <v>5.4850000000000003E-3</v>
      </c>
      <c r="U35" s="3">
        <v>8.5339999999999999E-3</v>
      </c>
      <c r="V35" s="3">
        <v>7.9369999999999996E-3</v>
      </c>
      <c r="W35" s="3">
        <v>0.190446</v>
      </c>
      <c r="X35" s="3">
        <v>7.5056999999999999E-2</v>
      </c>
      <c r="Y35" s="3">
        <v>8.1086600000000004</v>
      </c>
      <c r="Z35" s="3">
        <v>6.5249199999999998</v>
      </c>
      <c r="AA35" s="3">
        <v>42.585299999999997</v>
      </c>
      <c r="AB35" s="3">
        <v>49.091799999999999</v>
      </c>
      <c r="AC35" s="3">
        <v>10.9825</v>
      </c>
      <c r="AE35" s="3">
        <v>0.49198074619507948</v>
      </c>
      <c r="AF35" s="3">
        <v>0.20300920588876004</v>
      </c>
      <c r="AG35" s="3">
        <v>2.4234405727623156</v>
      </c>
      <c r="AH35" s="18">
        <v>0.68480316576412059</v>
      </c>
      <c r="AI35" s="18">
        <v>0.28255931399364093</v>
      </c>
      <c r="AJ35" s="2">
        <v>0.41261391319409885</v>
      </c>
    </row>
    <row r="36" spans="1:37" ht="13.5" customHeight="1" x14ac:dyDescent="0.2">
      <c r="A36" s="3" t="s">
        <v>74</v>
      </c>
      <c r="B36" s="3">
        <v>48.5486</v>
      </c>
      <c r="C36" s="3">
        <v>15.1203</v>
      </c>
      <c r="D36" s="3">
        <v>0.64845200000000003</v>
      </c>
      <c r="E36" s="3">
        <v>8.6637854133528716E-2</v>
      </c>
      <c r="F36" s="3">
        <f t="shared" si="0"/>
        <v>866.3785413352872</v>
      </c>
      <c r="G36" s="3">
        <f t="shared" si="1"/>
        <v>6484.52</v>
      </c>
      <c r="H36" s="3">
        <v>0.42308000000000001</v>
      </c>
      <c r="I36" s="3">
        <v>5.5103840276870361E-2</v>
      </c>
      <c r="J36" s="3">
        <f t="shared" si="2"/>
        <v>551.03840276870358</v>
      </c>
      <c r="K36" s="3">
        <f t="shared" si="3"/>
        <v>4230.8</v>
      </c>
      <c r="L36" s="3">
        <v>34.404499999999999</v>
      </c>
      <c r="M36" s="3">
        <f t="shared" si="4"/>
        <v>1.5326935804103243</v>
      </c>
      <c r="N36" s="3">
        <v>65.579400000000007</v>
      </c>
      <c r="O36" s="3">
        <v>32.3476</v>
      </c>
      <c r="P36" s="3">
        <v>0.73787999999999998</v>
      </c>
      <c r="Q36" s="3">
        <v>0.47995700000000002</v>
      </c>
      <c r="R36" s="3">
        <v>99.144900000000007</v>
      </c>
      <c r="S36" s="3">
        <v>2.4756E-2</v>
      </c>
      <c r="T36" s="3">
        <v>5.4590000000000003E-3</v>
      </c>
      <c r="U36" s="3">
        <v>8.5950000000000002E-3</v>
      </c>
      <c r="V36" s="3">
        <v>7.9590000000000008E-3</v>
      </c>
      <c r="W36" s="3">
        <v>0.191608</v>
      </c>
      <c r="X36" s="3">
        <v>7.5481999999999994E-2</v>
      </c>
      <c r="Y36" s="3">
        <v>0.80920700000000001</v>
      </c>
      <c r="Z36" s="3">
        <v>1.05966</v>
      </c>
      <c r="AA36" s="3">
        <v>42.7742</v>
      </c>
      <c r="AB36" s="3">
        <v>49.191699999999997</v>
      </c>
      <c r="AC36" s="3">
        <v>10.9825</v>
      </c>
      <c r="AE36" s="3">
        <v>3.5349888607760311</v>
      </c>
      <c r="AF36" s="3">
        <v>2.5919337962349767</v>
      </c>
      <c r="AG36" s="3">
        <v>1.363842265535844</v>
      </c>
      <c r="AH36" s="18">
        <v>4.9574280016322456</v>
      </c>
      <c r="AI36" s="18">
        <v>3.634699514944979</v>
      </c>
      <c r="AJ36" s="2">
        <v>0.73318251192921913</v>
      </c>
    </row>
    <row r="37" spans="1:37" ht="13.5" customHeight="1" x14ac:dyDescent="0.2">
      <c r="A37" s="3" t="s">
        <v>73</v>
      </c>
      <c r="B37" s="3">
        <v>48.749299999999998</v>
      </c>
      <c r="C37" s="3">
        <v>15.125500000000001</v>
      </c>
      <c r="D37" s="3">
        <v>0.37422699999999998</v>
      </c>
      <c r="E37" s="3">
        <v>4.9967792054104586E-2</v>
      </c>
      <c r="F37" s="3">
        <f t="shared" si="0"/>
        <v>499.67792054104586</v>
      </c>
      <c r="G37" s="3">
        <f t="shared" si="1"/>
        <v>3742.27</v>
      </c>
      <c r="H37" s="3">
        <v>0.29828399999999999</v>
      </c>
      <c r="I37" s="3">
        <v>3.882527296429715E-2</v>
      </c>
      <c r="J37" s="3">
        <f t="shared" si="2"/>
        <v>388.25272964297147</v>
      </c>
      <c r="K37" s="3">
        <f t="shared" si="3"/>
        <v>2982.84</v>
      </c>
      <c r="L37" s="3">
        <v>34.426299999999998</v>
      </c>
      <c r="M37" s="3">
        <f t="shared" si="4"/>
        <v>1.2545996432929691</v>
      </c>
      <c r="N37" s="3">
        <v>65.850499999999997</v>
      </c>
      <c r="O37" s="3">
        <v>32.358800000000002</v>
      </c>
      <c r="P37" s="3">
        <v>0.42583599999999999</v>
      </c>
      <c r="Q37" s="3">
        <v>0.33838400000000002</v>
      </c>
      <c r="R37" s="3">
        <v>98.973500000000001</v>
      </c>
      <c r="S37" s="3">
        <v>2.4570999999999999E-2</v>
      </c>
      <c r="T37" s="3">
        <v>5.4390000000000003E-3</v>
      </c>
      <c r="U37" s="3">
        <v>8.5509999999999996E-3</v>
      </c>
      <c r="V37" s="3">
        <v>7.9620000000000003E-3</v>
      </c>
      <c r="W37" s="3">
        <v>0.191191</v>
      </c>
      <c r="X37" s="3">
        <v>7.5427999999999995E-2</v>
      </c>
      <c r="Y37" s="3">
        <v>1.2712399999999999</v>
      </c>
      <c r="Z37" s="3">
        <v>1.43459</v>
      </c>
      <c r="AA37" s="3">
        <v>42.779000000000003</v>
      </c>
      <c r="AB37" s="3">
        <v>49.201900000000002</v>
      </c>
      <c r="AC37" s="3">
        <v>10.9825</v>
      </c>
      <c r="AE37" s="3">
        <v>2.4922724244769729</v>
      </c>
      <c r="AF37" s="3">
        <v>1.4958263815419284</v>
      </c>
      <c r="AG37" s="3">
        <v>1.6661508683299779</v>
      </c>
      <c r="AH37" s="18">
        <v>3.4929234404922616</v>
      </c>
      <c r="AI37" s="18">
        <v>2.0962881797835253</v>
      </c>
      <c r="AJ37" s="2">
        <v>0.60015291359723966</v>
      </c>
    </row>
    <row r="38" spans="1:37" ht="13.5" customHeight="1" x14ac:dyDescent="0.15">
      <c r="G38" s="4">
        <f>AVERAGE(G2:G37)</f>
        <v>3059.36</v>
      </c>
      <c r="K38" s="4">
        <f>AVERAGE(K2:K37)</f>
        <v>2364.262777777778</v>
      </c>
      <c r="M38" s="4"/>
      <c r="N38" s="4">
        <f>AVERAGE(N2:N37)</f>
        <v>66.834927777777793</v>
      </c>
      <c r="O38" s="4">
        <f>AVERAGE(O2:O37)</f>
        <v>32.659083333333335</v>
      </c>
      <c r="R38" s="4">
        <f>AVERAGE(R2:R37)</f>
        <v>100.08917222222223</v>
      </c>
      <c r="AE38" s="4">
        <v>1.9754284256858854</v>
      </c>
      <c r="AF38" s="4">
        <v>1.2228597612235659</v>
      </c>
      <c r="AG38" s="4">
        <v>1.8956248628703749</v>
      </c>
    </row>
    <row r="39" spans="1:37" ht="13.5" customHeight="1" x14ac:dyDescent="0.15">
      <c r="G39" s="4">
        <f>STDEV(G2:G37)</f>
        <v>2250.2484643599432</v>
      </c>
      <c r="K39" s="4">
        <f>STDEV(K2:K37)</f>
        <v>1197.7799640110652</v>
      </c>
      <c r="M39" s="4"/>
      <c r="N39" s="4">
        <f>STDEV(N2:N37)</f>
        <v>0.68727182545444887</v>
      </c>
      <c r="O39" s="4">
        <f>STDEV(O2:O37)</f>
        <v>0.29393055107821392</v>
      </c>
      <c r="R39" s="4">
        <f>STDEV(R2:R37)</f>
        <v>0.95655847692536633</v>
      </c>
      <c r="AE39" s="4">
        <v>1.0007891723645237</v>
      </c>
      <c r="AF39" s="4">
        <v>0.89944900234718883</v>
      </c>
      <c r="AG39" s="4">
        <v>0.45801015704872478</v>
      </c>
    </row>
    <row r="40" spans="1:37" ht="13.5" customHeight="1" x14ac:dyDescent="0.2">
      <c r="A40" s="3" t="s">
        <v>72</v>
      </c>
      <c r="B40" s="3" t="s">
        <v>50</v>
      </c>
      <c r="C40" s="3" t="s">
        <v>48</v>
      </c>
      <c r="D40" s="4" t="s">
        <v>47</v>
      </c>
      <c r="E40" s="4" t="s">
        <v>201</v>
      </c>
      <c r="F40" s="4" t="s">
        <v>202</v>
      </c>
      <c r="G40" s="3" t="s">
        <v>45</v>
      </c>
      <c r="H40" s="4" t="s">
        <v>44</v>
      </c>
      <c r="I40" s="4"/>
      <c r="J40" s="4"/>
      <c r="K40" s="3" t="s">
        <v>38</v>
      </c>
      <c r="L40" s="3"/>
      <c r="M40" s="3" t="s">
        <v>12</v>
      </c>
      <c r="N40" s="3" t="s">
        <v>11</v>
      </c>
      <c r="O40" s="3" t="s">
        <v>10</v>
      </c>
      <c r="P40" s="3" t="s">
        <v>9</v>
      </c>
      <c r="Q40" s="3" t="s">
        <v>8</v>
      </c>
      <c r="R40" s="3" t="s">
        <v>7</v>
      </c>
      <c r="S40" s="3" t="s">
        <v>6</v>
      </c>
      <c r="T40" s="3" t="s">
        <v>5</v>
      </c>
      <c r="U40" s="3" t="s">
        <v>4</v>
      </c>
      <c r="V40" s="3" t="s">
        <v>3</v>
      </c>
      <c r="W40" s="3" t="s">
        <v>40</v>
      </c>
      <c r="X40" s="3" t="s">
        <v>39</v>
      </c>
      <c r="Y40" s="3" t="s">
        <v>38</v>
      </c>
      <c r="Z40" s="3" t="s">
        <v>71</v>
      </c>
      <c r="AA40" s="3" t="s">
        <v>70</v>
      </c>
      <c r="AB40" s="3" t="s">
        <v>69</v>
      </c>
      <c r="AC40" s="3" t="s">
        <v>37</v>
      </c>
      <c r="AD40" s="3" t="s">
        <v>35</v>
      </c>
      <c r="AE40" s="3" t="s">
        <v>34</v>
      </c>
      <c r="AF40" s="3" t="s">
        <v>33</v>
      </c>
      <c r="AG40" s="3" t="s">
        <v>31</v>
      </c>
      <c r="AH40" s="3" t="s">
        <v>30</v>
      </c>
      <c r="AI40" s="3" t="s">
        <v>29</v>
      </c>
      <c r="AJ40" s="3" t="s">
        <v>28</v>
      </c>
      <c r="AK40" s="3" t="s">
        <v>27</v>
      </c>
    </row>
    <row r="41" spans="1:37" ht="13.5" customHeight="1" x14ac:dyDescent="0.2">
      <c r="A41" s="3" t="s">
        <v>309</v>
      </c>
      <c r="B41" s="3">
        <v>1.77938</v>
      </c>
      <c r="C41" s="3">
        <v>0.25378699999999998</v>
      </c>
      <c r="D41" s="3">
        <f t="shared" ref="D41:D57" si="5">C41*10000</f>
        <v>2537.87</v>
      </c>
      <c r="E41" s="3">
        <f t="shared" ref="E41:E57" si="6">AA41*10000</f>
        <v>239.42999999999998</v>
      </c>
      <c r="F41" s="3">
        <f t="shared" ref="F41:F57" si="7">AB41*10000</f>
        <v>110.25</v>
      </c>
      <c r="G41" s="3">
        <v>0.119875</v>
      </c>
      <c r="H41" s="3">
        <f t="shared" ref="H41:H57" si="8">G41*10000</f>
        <v>1198.75</v>
      </c>
      <c r="I41" s="3"/>
      <c r="J41" s="3"/>
      <c r="K41" s="3">
        <v>99.483800000000002</v>
      </c>
      <c r="L41" s="3"/>
      <c r="M41" s="3">
        <v>50.116799999999998</v>
      </c>
      <c r="N41" s="3">
        <v>0.52422500000000005</v>
      </c>
      <c r="O41" s="3">
        <v>17.804099999999998</v>
      </c>
      <c r="P41" s="3">
        <v>2.4035899999999999</v>
      </c>
      <c r="Q41" s="3">
        <v>7.1223200000000002</v>
      </c>
      <c r="R41" s="3">
        <v>0.18224399999999999</v>
      </c>
      <c r="S41" s="3">
        <v>9.8529699999999991</v>
      </c>
      <c r="T41" s="3">
        <v>8.80138</v>
      </c>
      <c r="U41" s="3">
        <v>1.92137</v>
      </c>
      <c r="V41" s="3">
        <v>0.32991500000000001</v>
      </c>
      <c r="W41" s="3">
        <v>0.28878599999999999</v>
      </c>
      <c r="X41" s="3">
        <v>0.135991</v>
      </c>
      <c r="Y41" s="3">
        <v>99.483800000000002</v>
      </c>
      <c r="Z41" s="3">
        <v>0.42702200000000001</v>
      </c>
      <c r="AA41" s="3">
        <v>2.3942999999999999E-2</v>
      </c>
      <c r="AB41" s="3">
        <v>1.1025E-2</v>
      </c>
      <c r="AC41" s="3">
        <v>1.3069000000000001E-2</v>
      </c>
      <c r="AD41" s="3">
        <v>1.9855999999999999E-2</v>
      </c>
      <c r="AE41" s="3">
        <v>1.8286E-2</v>
      </c>
      <c r="AF41" s="3">
        <v>1.5502800000000001</v>
      </c>
      <c r="AG41" s="3">
        <v>4.3626500000000004</v>
      </c>
      <c r="AH41" s="3">
        <v>7.8418099999999997</v>
      </c>
      <c r="AI41" s="3">
        <v>69.69</v>
      </c>
      <c r="AJ41" s="3">
        <v>54.785899999999998</v>
      </c>
      <c r="AK41" s="3">
        <v>10.948</v>
      </c>
    </row>
    <row r="42" spans="1:37" ht="13.5" customHeight="1" x14ac:dyDescent="0.2">
      <c r="A42" s="3" t="s">
        <v>308</v>
      </c>
      <c r="B42" s="3">
        <v>1.8001</v>
      </c>
      <c r="C42" s="3">
        <v>0.26320500000000002</v>
      </c>
      <c r="D42" s="3">
        <f t="shared" si="5"/>
        <v>2632.05</v>
      </c>
      <c r="E42" s="3">
        <f t="shared" si="6"/>
        <v>250.51</v>
      </c>
      <c r="F42" s="3">
        <f t="shared" si="7"/>
        <v>104.57</v>
      </c>
      <c r="G42" s="3">
        <v>0.112701</v>
      </c>
      <c r="H42" s="3">
        <f t="shared" si="8"/>
        <v>1127.01</v>
      </c>
      <c r="I42" s="3"/>
      <c r="J42" s="3"/>
      <c r="K42" s="3">
        <v>98.699299999999994</v>
      </c>
      <c r="L42" s="3"/>
      <c r="M42" s="3">
        <v>49.501899999999999</v>
      </c>
      <c r="N42" s="3">
        <v>0.58258399999999999</v>
      </c>
      <c r="O42" s="3">
        <v>17.502700000000001</v>
      </c>
      <c r="P42" s="3">
        <v>2.4315699999999998</v>
      </c>
      <c r="Q42" s="3">
        <v>7.1251899999999999</v>
      </c>
      <c r="R42" s="3">
        <v>0.16667399999999999</v>
      </c>
      <c r="S42" s="3">
        <v>9.8910099999999996</v>
      </c>
      <c r="T42" s="3">
        <v>8.7800499999999992</v>
      </c>
      <c r="U42" s="3">
        <v>1.9551499999999999</v>
      </c>
      <c r="V42" s="3">
        <v>0.33518199999999998</v>
      </c>
      <c r="W42" s="3">
        <v>0.29950300000000002</v>
      </c>
      <c r="X42" s="3">
        <v>0.12785199999999999</v>
      </c>
      <c r="Y42" s="3">
        <v>98.699299999999994</v>
      </c>
      <c r="Z42" s="3">
        <v>0.435811</v>
      </c>
      <c r="AA42" s="3">
        <v>2.5051E-2</v>
      </c>
      <c r="AB42" s="3">
        <v>1.0456999999999999E-2</v>
      </c>
      <c r="AC42" s="3">
        <v>1.3065E-2</v>
      </c>
      <c r="AD42" s="3">
        <v>1.933E-2</v>
      </c>
      <c r="AE42" s="3">
        <v>1.8228000000000001E-2</v>
      </c>
      <c r="AF42" s="3">
        <v>1.53905</v>
      </c>
      <c r="AG42" s="3">
        <v>4.1489399999999996</v>
      </c>
      <c r="AH42" s="3">
        <v>8.2778200000000002</v>
      </c>
      <c r="AI42" s="3">
        <v>69.426500000000004</v>
      </c>
      <c r="AJ42" s="3">
        <v>55.268500000000003</v>
      </c>
      <c r="AK42" s="3">
        <v>10.948</v>
      </c>
    </row>
    <row r="43" spans="1:37" ht="13.5" customHeight="1" x14ac:dyDescent="0.2">
      <c r="A43" s="3" t="s">
        <v>307</v>
      </c>
      <c r="B43" s="3">
        <v>1.85321</v>
      </c>
      <c r="C43" s="3">
        <v>0.26483400000000001</v>
      </c>
      <c r="D43" s="3">
        <f t="shared" si="5"/>
        <v>2648.34</v>
      </c>
      <c r="E43" s="3">
        <f t="shared" si="6"/>
        <v>254.33999999999997</v>
      </c>
      <c r="F43" s="3">
        <f t="shared" si="7"/>
        <v>112.4</v>
      </c>
      <c r="G43" s="3">
        <v>0.12006500000000001</v>
      </c>
      <c r="H43" s="3">
        <f t="shared" si="8"/>
        <v>1200.6500000000001</v>
      </c>
      <c r="I43" s="3"/>
      <c r="J43" s="3"/>
      <c r="K43" s="3">
        <v>97.876300000000001</v>
      </c>
      <c r="L43" s="3"/>
      <c r="M43" s="3">
        <v>49.119199999999999</v>
      </c>
      <c r="N43" s="3">
        <v>0.57389299999999999</v>
      </c>
      <c r="O43" s="3">
        <v>17.345400000000001</v>
      </c>
      <c r="P43" s="3">
        <v>2.50332</v>
      </c>
      <c r="Q43" s="3">
        <v>7.0849099999999998</v>
      </c>
      <c r="R43" s="3">
        <v>0.19081000000000001</v>
      </c>
      <c r="S43" s="3">
        <v>9.7544500000000003</v>
      </c>
      <c r="T43" s="3">
        <v>8.6389899999999997</v>
      </c>
      <c r="U43" s="3">
        <v>1.8963300000000001</v>
      </c>
      <c r="V43" s="3">
        <v>0.331372</v>
      </c>
      <c r="W43" s="3">
        <v>0.30135699999999999</v>
      </c>
      <c r="X43" s="3">
        <v>0.13620699999999999</v>
      </c>
      <c r="Y43" s="3">
        <v>97.876300000000001</v>
      </c>
      <c r="Z43" s="3">
        <v>0.45271899999999998</v>
      </c>
      <c r="AA43" s="3">
        <v>2.5433999999999998E-2</v>
      </c>
      <c r="AB43" s="3">
        <v>1.124E-2</v>
      </c>
      <c r="AC43" s="3">
        <v>1.3068E-2</v>
      </c>
      <c r="AD43" s="3">
        <v>1.9247E-2</v>
      </c>
      <c r="AE43" s="3">
        <v>1.8388000000000002E-2</v>
      </c>
      <c r="AF43" s="3">
        <v>1.5138</v>
      </c>
      <c r="AG43" s="3">
        <v>4.1145899999999997</v>
      </c>
      <c r="AH43" s="3">
        <v>7.8656800000000002</v>
      </c>
      <c r="AI43" s="3">
        <v>69.295000000000002</v>
      </c>
      <c r="AJ43" s="3">
        <v>55.377200000000002</v>
      </c>
      <c r="AK43" s="3">
        <v>10.9445</v>
      </c>
    </row>
    <row r="44" spans="1:37" ht="13.5" customHeight="1" x14ac:dyDescent="0.2">
      <c r="A44" s="3" t="s">
        <v>306</v>
      </c>
      <c r="B44" s="3">
        <v>2.0111300000000001</v>
      </c>
      <c r="C44" s="3">
        <v>0.264098</v>
      </c>
      <c r="D44" s="3">
        <f t="shared" si="5"/>
        <v>2640.98</v>
      </c>
      <c r="E44" s="3">
        <f t="shared" si="6"/>
        <v>257.7</v>
      </c>
      <c r="F44" s="3">
        <f t="shared" si="7"/>
        <v>113.21</v>
      </c>
      <c r="G44" s="3">
        <v>0.11901399999999999</v>
      </c>
      <c r="H44" s="3">
        <f t="shared" si="8"/>
        <v>1190.1399999999999</v>
      </c>
      <c r="I44" s="3"/>
      <c r="J44" s="3"/>
      <c r="K44" s="3">
        <v>96.6584</v>
      </c>
      <c r="L44" s="3"/>
      <c r="M44" s="3">
        <v>47.65</v>
      </c>
      <c r="N44" s="3">
        <v>0.54173499999999997</v>
      </c>
      <c r="O44" s="3">
        <v>17.1892</v>
      </c>
      <c r="P44" s="3">
        <v>2.7166299999999999</v>
      </c>
      <c r="Q44" s="3">
        <v>7.2820400000000003</v>
      </c>
      <c r="R44" s="3">
        <v>0.192271</v>
      </c>
      <c r="S44" s="3">
        <v>9.8148700000000009</v>
      </c>
      <c r="T44" s="3">
        <v>8.7095400000000005</v>
      </c>
      <c r="U44" s="3">
        <v>1.79792</v>
      </c>
      <c r="V44" s="3">
        <v>0.328683</v>
      </c>
      <c r="W44" s="3">
        <v>0.30051899999999998</v>
      </c>
      <c r="X44" s="3">
        <v>0.135014</v>
      </c>
      <c r="Y44" s="3">
        <v>96.6584</v>
      </c>
      <c r="Z44" s="3">
        <v>0.49917899999999998</v>
      </c>
      <c r="AA44" s="3">
        <v>2.5770000000000001E-2</v>
      </c>
      <c r="AB44" s="3">
        <v>1.1320999999999999E-2</v>
      </c>
      <c r="AC44" s="3">
        <v>1.3098E-2</v>
      </c>
      <c r="AD44" s="3">
        <v>1.9755999999999999E-2</v>
      </c>
      <c r="AE44" s="3">
        <v>1.8499999999999999E-2</v>
      </c>
      <c r="AF44" s="3">
        <v>1.4472700000000001</v>
      </c>
      <c r="AG44" s="3">
        <v>4.2010899999999998</v>
      </c>
      <c r="AH44" s="3">
        <v>7.9711800000000004</v>
      </c>
      <c r="AI44" s="3">
        <v>69.719899999999996</v>
      </c>
      <c r="AJ44" s="3">
        <v>55.878700000000002</v>
      </c>
      <c r="AK44" s="3">
        <v>10.9565</v>
      </c>
    </row>
    <row r="45" spans="1:37" ht="13.5" customHeight="1" x14ac:dyDescent="0.2">
      <c r="A45" s="3" t="s">
        <v>305</v>
      </c>
      <c r="B45" s="3">
        <v>1.96668</v>
      </c>
      <c r="C45" s="3">
        <v>0.24765100000000001</v>
      </c>
      <c r="D45" s="3">
        <f t="shared" si="5"/>
        <v>2476.5100000000002</v>
      </c>
      <c r="E45" s="3">
        <f t="shared" si="6"/>
        <v>236.91</v>
      </c>
      <c r="F45" s="3">
        <f t="shared" si="7"/>
        <v>129.14000000000001</v>
      </c>
      <c r="G45" s="3">
        <v>0.13847799999999999</v>
      </c>
      <c r="H45" s="3">
        <f t="shared" si="8"/>
        <v>1384.78</v>
      </c>
      <c r="I45" s="3"/>
      <c r="J45" s="3"/>
      <c r="K45" s="3">
        <v>98.420400000000001</v>
      </c>
      <c r="L45" s="3"/>
      <c r="M45" s="3">
        <v>48.753399999999999</v>
      </c>
      <c r="N45" s="3">
        <v>0.59127600000000002</v>
      </c>
      <c r="O45" s="3">
        <v>17.520600000000002</v>
      </c>
      <c r="P45" s="3">
        <v>2.6566000000000001</v>
      </c>
      <c r="Q45" s="3">
        <v>7.24627</v>
      </c>
      <c r="R45" s="3">
        <v>0.18492600000000001</v>
      </c>
      <c r="S45" s="3">
        <v>10.0266</v>
      </c>
      <c r="T45" s="3">
        <v>8.7605500000000003</v>
      </c>
      <c r="U45" s="3">
        <v>1.90872</v>
      </c>
      <c r="V45" s="3">
        <v>0.33260299999999998</v>
      </c>
      <c r="W45" s="3">
        <v>0.28180500000000003</v>
      </c>
      <c r="X45" s="3">
        <v>0.15709400000000001</v>
      </c>
      <c r="Y45" s="3">
        <v>98.420400000000001</v>
      </c>
      <c r="Z45" s="3">
        <v>0.47857100000000002</v>
      </c>
      <c r="AA45" s="3">
        <v>2.3691E-2</v>
      </c>
      <c r="AB45" s="3">
        <v>1.2914E-2</v>
      </c>
      <c r="AC45" s="3">
        <v>1.3081000000000001E-2</v>
      </c>
      <c r="AD45" s="3">
        <v>1.9361E-2</v>
      </c>
      <c r="AE45" s="3">
        <v>1.8041999999999999E-2</v>
      </c>
      <c r="AF45" s="3">
        <v>1.4648699999999999</v>
      </c>
      <c r="AG45" s="3">
        <v>4.3746799999999997</v>
      </c>
      <c r="AH45" s="3">
        <v>6.7953900000000003</v>
      </c>
      <c r="AI45" s="3">
        <v>69.998900000000006</v>
      </c>
      <c r="AJ45" s="3">
        <v>56.056100000000001</v>
      </c>
      <c r="AK45" s="3">
        <v>10.962</v>
      </c>
    </row>
    <row r="46" spans="1:37" ht="13.5" customHeight="1" x14ac:dyDescent="0.2">
      <c r="A46" s="3" t="s">
        <v>304</v>
      </c>
      <c r="B46" s="3">
        <v>1.9646699999999999</v>
      </c>
      <c r="C46" s="3">
        <v>0.241036</v>
      </c>
      <c r="D46" s="3">
        <f t="shared" si="5"/>
        <v>2410.36</v>
      </c>
      <c r="E46" s="3">
        <f t="shared" si="6"/>
        <v>229.95000000000002</v>
      </c>
      <c r="F46" s="3">
        <f t="shared" si="7"/>
        <v>100.30000000000001</v>
      </c>
      <c r="G46" s="3">
        <v>0.107847</v>
      </c>
      <c r="H46" s="3">
        <f t="shared" si="8"/>
        <v>1078.47</v>
      </c>
      <c r="I46" s="3"/>
      <c r="J46" s="3"/>
      <c r="K46" s="3">
        <v>98.556200000000004</v>
      </c>
      <c r="L46" s="3"/>
      <c r="M46" s="3">
        <v>49.029499999999999</v>
      </c>
      <c r="N46" s="3">
        <v>0.61806899999999998</v>
      </c>
      <c r="O46" s="3">
        <v>17.5733</v>
      </c>
      <c r="P46" s="3">
        <v>2.65387</v>
      </c>
      <c r="Q46" s="3">
        <v>7.16228</v>
      </c>
      <c r="R46" s="3">
        <v>0.209645</v>
      </c>
      <c r="S46" s="3">
        <v>10.050700000000001</v>
      </c>
      <c r="T46" s="3">
        <v>8.5590899999999994</v>
      </c>
      <c r="U46" s="3">
        <v>1.9778500000000001</v>
      </c>
      <c r="V46" s="3">
        <v>0.32538800000000001</v>
      </c>
      <c r="W46" s="3">
        <v>0.27427699999999999</v>
      </c>
      <c r="X46" s="3">
        <v>0.122346</v>
      </c>
      <c r="Y46" s="3">
        <v>98.556200000000004</v>
      </c>
      <c r="Z46" s="3">
        <v>0.47677599999999998</v>
      </c>
      <c r="AA46" s="3">
        <v>2.2995000000000002E-2</v>
      </c>
      <c r="AB46" s="3">
        <v>1.0030000000000001E-2</v>
      </c>
      <c r="AC46" s="3">
        <v>1.3079E-2</v>
      </c>
      <c r="AD46" s="3">
        <v>1.9571000000000002E-2</v>
      </c>
      <c r="AE46" s="3">
        <v>1.8525E-2</v>
      </c>
      <c r="AF46" s="3">
        <v>1.46719</v>
      </c>
      <c r="AG46" s="3">
        <v>4.5133000000000001</v>
      </c>
      <c r="AH46" s="3">
        <v>8.7432999999999996</v>
      </c>
      <c r="AI46" s="3">
        <v>70.105400000000003</v>
      </c>
      <c r="AJ46" s="3">
        <v>56.234900000000003</v>
      </c>
      <c r="AK46" s="3">
        <v>10.962</v>
      </c>
    </row>
    <row r="47" spans="1:37" ht="13.5" customHeight="1" x14ac:dyDescent="0.2">
      <c r="A47" s="3" t="s">
        <v>303</v>
      </c>
      <c r="B47" s="3">
        <v>1.98508</v>
      </c>
      <c r="C47" s="3">
        <v>0.23155400000000001</v>
      </c>
      <c r="D47" s="3">
        <f t="shared" si="5"/>
        <v>2315.54</v>
      </c>
      <c r="E47" s="3">
        <f t="shared" si="6"/>
        <v>220.72000000000003</v>
      </c>
      <c r="F47" s="3">
        <f t="shared" si="7"/>
        <v>126.19999999999999</v>
      </c>
      <c r="G47" s="3">
        <v>0.135819</v>
      </c>
      <c r="H47" s="3">
        <f t="shared" si="8"/>
        <v>1358.19</v>
      </c>
      <c r="I47" s="3"/>
      <c r="J47" s="3"/>
      <c r="K47" s="3">
        <v>98.690799999999996</v>
      </c>
      <c r="L47" s="3"/>
      <c r="M47" s="3">
        <v>49.253300000000003</v>
      </c>
      <c r="N47" s="3">
        <v>0.554199</v>
      </c>
      <c r="O47" s="3">
        <v>17.482299999999999</v>
      </c>
      <c r="P47" s="3">
        <v>2.6814399999999998</v>
      </c>
      <c r="Q47" s="3">
        <v>7.2014800000000001</v>
      </c>
      <c r="R47" s="3">
        <v>0.194212</v>
      </c>
      <c r="S47" s="3">
        <v>9.9710699999999992</v>
      </c>
      <c r="T47" s="3">
        <v>8.6806199999999993</v>
      </c>
      <c r="U47" s="3">
        <v>1.9272400000000001</v>
      </c>
      <c r="V47" s="3">
        <v>0.32741799999999999</v>
      </c>
      <c r="W47" s="3">
        <v>0.263488</v>
      </c>
      <c r="X47" s="3">
        <v>0.15407799999999999</v>
      </c>
      <c r="Y47" s="3">
        <v>98.690799999999996</v>
      </c>
      <c r="Z47" s="3">
        <v>0.48131699999999999</v>
      </c>
      <c r="AA47" s="3">
        <v>2.2072000000000001E-2</v>
      </c>
      <c r="AB47" s="3">
        <v>1.2619999999999999E-2</v>
      </c>
      <c r="AC47" s="3">
        <v>1.3067E-2</v>
      </c>
      <c r="AD47" s="3">
        <v>1.9657000000000001E-2</v>
      </c>
      <c r="AE47" s="3">
        <v>1.8182E-2</v>
      </c>
      <c r="AF47" s="3">
        <v>1.4566600000000001</v>
      </c>
      <c r="AG47" s="3">
        <v>4.6850899999999998</v>
      </c>
      <c r="AH47" s="3">
        <v>6.95946</v>
      </c>
      <c r="AI47" s="3">
        <v>69.899000000000001</v>
      </c>
      <c r="AJ47" s="3">
        <v>56.758899999999997</v>
      </c>
      <c r="AK47" s="3">
        <v>10.956</v>
      </c>
    </row>
    <row r="48" spans="1:37" ht="13.5" customHeight="1" x14ac:dyDescent="0.2">
      <c r="A48" s="3" t="s">
        <v>302</v>
      </c>
      <c r="B48" s="3">
        <v>2.0236999999999998</v>
      </c>
      <c r="C48" s="3">
        <v>0.26312400000000002</v>
      </c>
      <c r="D48" s="3">
        <f t="shared" si="5"/>
        <v>2631.2400000000002</v>
      </c>
      <c r="E48" s="3">
        <f t="shared" si="6"/>
        <v>253.62</v>
      </c>
      <c r="F48" s="3">
        <f t="shared" si="7"/>
        <v>121.87</v>
      </c>
      <c r="G48" s="3">
        <v>0.12969900000000001</v>
      </c>
      <c r="H48" s="3">
        <f t="shared" si="8"/>
        <v>1296.99</v>
      </c>
      <c r="I48" s="3"/>
      <c r="J48" s="3"/>
      <c r="K48" s="3">
        <v>97.721900000000005</v>
      </c>
      <c r="L48" s="3"/>
      <c r="M48" s="3">
        <v>48.713500000000003</v>
      </c>
      <c r="N48" s="3">
        <v>0.59093899999999999</v>
      </c>
      <c r="O48" s="3">
        <v>17.301200000000001</v>
      </c>
      <c r="P48" s="3">
        <v>2.7336100000000001</v>
      </c>
      <c r="Q48" s="3">
        <v>7.1883699999999999</v>
      </c>
      <c r="R48" s="3">
        <v>0.175953</v>
      </c>
      <c r="S48" s="3">
        <v>9.7171299999999992</v>
      </c>
      <c r="T48" s="3">
        <v>8.6827699999999997</v>
      </c>
      <c r="U48" s="3">
        <v>1.8561300000000001</v>
      </c>
      <c r="V48" s="3">
        <v>0.31574200000000002</v>
      </c>
      <c r="W48" s="3">
        <v>0.29941000000000001</v>
      </c>
      <c r="X48" s="3">
        <v>0.14713499999999999</v>
      </c>
      <c r="Y48" s="3">
        <v>97.721900000000005</v>
      </c>
      <c r="Z48" s="3">
        <v>0.49617600000000001</v>
      </c>
      <c r="AA48" s="3">
        <v>2.5361999999999999E-2</v>
      </c>
      <c r="AB48" s="3">
        <v>1.2187E-2</v>
      </c>
      <c r="AC48" s="3">
        <v>1.3091E-2</v>
      </c>
      <c r="AD48" s="3">
        <v>1.9050000000000001E-2</v>
      </c>
      <c r="AE48" s="3">
        <v>1.8294000000000001E-2</v>
      </c>
      <c r="AF48" s="3">
        <v>1.44217</v>
      </c>
      <c r="AG48" s="3">
        <v>4.1083499999999997</v>
      </c>
      <c r="AH48" s="3">
        <v>7.2965400000000002</v>
      </c>
      <c r="AI48" s="3">
        <v>69.703599999999994</v>
      </c>
      <c r="AJ48" s="3">
        <v>56.566899999999997</v>
      </c>
      <c r="AK48" s="3">
        <v>10.9505</v>
      </c>
    </row>
    <row r="49" spans="1:37" ht="13.5" customHeight="1" x14ac:dyDescent="0.2">
      <c r="A49" s="3" t="s">
        <v>301</v>
      </c>
      <c r="B49" s="3">
        <v>1.7594700000000001</v>
      </c>
      <c r="C49" s="3">
        <v>0.22976099999999999</v>
      </c>
      <c r="D49" s="3">
        <f t="shared" si="5"/>
        <v>2297.61</v>
      </c>
      <c r="E49" s="3">
        <f t="shared" si="6"/>
        <v>221.38000000000002</v>
      </c>
      <c r="F49" s="3">
        <f t="shared" si="7"/>
        <v>115.18</v>
      </c>
      <c r="G49" s="3">
        <v>0.12262199999999999</v>
      </c>
      <c r="H49" s="3">
        <f t="shared" si="8"/>
        <v>1226.22</v>
      </c>
      <c r="I49" s="3"/>
      <c r="J49" s="3"/>
      <c r="K49" s="3">
        <v>97.518000000000001</v>
      </c>
      <c r="L49" s="3"/>
      <c r="M49" s="3">
        <v>48.782899999999998</v>
      </c>
      <c r="N49" s="3">
        <v>0.60957499999999998</v>
      </c>
      <c r="O49" s="3">
        <v>17.392299999999999</v>
      </c>
      <c r="P49" s="3">
        <v>2.37669</v>
      </c>
      <c r="Q49" s="3">
        <v>7.0895999999999999</v>
      </c>
      <c r="R49" s="3">
        <v>0.186088</v>
      </c>
      <c r="S49" s="3">
        <v>9.7609100000000009</v>
      </c>
      <c r="T49" s="3">
        <v>8.7171099999999999</v>
      </c>
      <c r="U49" s="3">
        <v>1.8712500000000001</v>
      </c>
      <c r="V49" s="3">
        <v>0.33105499999999999</v>
      </c>
      <c r="W49" s="3">
        <v>0.26144699999999998</v>
      </c>
      <c r="X49" s="3">
        <v>0.13910700000000001</v>
      </c>
      <c r="Y49" s="3">
        <v>97.518000000000001</v>
      </c>
      <c r="Z49" s="3">
        <v>0.43123899999999998</v>
      </c>
      <c r="AA49" s="3">
        <v>2.2138000000000001E-2</v>
      </c>
      <c r="AB49" s="3">
        <v>1.1518E-2</v>
      </c>
      <c r="AC49" s="3">
        <v>1.3074000000000001E-2</v>
      </c>
      <c r="AD49" s="3">
        <v>1.9837E-2</v>
      </c>
      <c r="AE49" s="3">
        <v>1.8159999999999999E-2</v>
      </c>
      <c r="AF49" s="3">
        <v>1.5599799999999999</v>
      </c>
      <c r="AG49" s="3">
        <v>4.7500900000000001</v>
      </c>
      <c r="AH49" s="3">
        <v>7.6360099999999997</v>
      </c>
      <c r="AI49" s="3">
        <v>68.552199999999999</v>
      </c>
      <c r="AJ49" s="3">
        <v>57.154400000000003</v>
      </c>
      <c r="AK49" s="3">
        <v>10.936999999999999</v>
      </c>
    </row>
    <row r="50" spans="1:37" ht="13.5" customHeight="1" x14ac:dyDescent="0.2">
      <c r="A50" s="3" t="s">
        <v>300</v>
      </c>
      <c r="B50" s="3">
        <v>1.8292600000000001</v>
      </c>
      <c r="C50" s="3">
        <v>0.23811199999999999</v>
      </c>
      <c r="D50" s="3">
        <f t="shared" si="5"/>
        <v>2381.12</v>
      </c>
      <c r="E50" s="3">
        <f t="shared" si="6"/>
        <v>225.71999999999997</v>
      </c>
      <c r="F50" s="3">
        <f t="shared" si="7"/>
        <v>115.58000000000001</v>
      </c>
      <c r="G50" s="3">
        <v>0.12507399999999999</v>
      </c>
      <c r="H50" s="3">
        <f t="shared" si="8"/>
        <v>1250.74</v>
      </c>
      <c r="I50" s="3"/>
      <c r="J50" s="3"/>
      <c r="K50" s="3">
        <v>99.120800000000003</v>
      </c>
      <c r="L50" s="3"/>
      <c r="M50" s="3">
        <v>49.222200000000001</v>
      </c>
      <c r="N50" s="3">
        <v>0.53874299999999997</v>
      </c>
      <c r="O50" s="3">
        <v>17.7056</v>
      </c>
      <c r="P50" s="3">
        <v>2.4709599999999998</v>
      </c>
      <c r="Q50" s="3">
        <v>7.22058</v>
      </c>
      <c r="R50" s="3">
        <v>0.184003</v>
      </c>
      <c r="S50" s="3">
        <v>10.2643</v>
      </c>
      <c r="T50" s="3">
        <v>8.8058300000000003</v>
      </c>
      <c r="U50" s="3">
        <v>1.97319</v>
      </c>
      <c r="V50" s="3">
        <v>0.32261699999999999</v>
      </c>
      <c r="W50" s="3">
        <v>0.270949</v>
      </c>
      <c r="X50" s="3">
        <v>0.14188899999999999</v>
      </c>
      <c r="Y50" s="3">
        <v>99.120800000000003</v>
      </c>
      <c r="Z50" s="3">
        <v>0.44109900000000002</v>
      </c>
      <c r="AA50" s="3">
        <v>2.2571999999999998E-2</v>
      </c>
      <c r="AB50" s="3">
        <v>1.1558000000000001E-2</v>
      </c>
      <c r="AC50" s="3">
        <v>1.306E-2</v>
      </c>
      <c r="AD50" s="3">
        <v>1.9451E-2</v>
      </c>
      <c r="AE50" s="3">
        <v>1.8079000000000001E-2</v>
      </c>
      <c r="AF50" s="3">
        <v>1.52477</v>
      </c>
      <c r="AG50" s="3">
        <v>4.5391899999999996</v>
      </c>
      <c r="AH50" s="3">
        <v>7.4691700000000001</v>
      </c>
      <c r="AI50" s="3">
        <v>71.136300000000006</v>
      </c>
      <c r="AJ50" s="3">
        <v>56.811399999999999</v>
      </c>
      <c r="AK50" s="3">
        <v>10.944000000000001</v>
      </c>
    </row>
    <row r="51" spans="1:37" ht="13.5" customHeight="1" x14ac:dyDescent="0.2">
      <c r="A51" s="3" t="s">
        <v>299</v>
      </c>
      <c r="B51" s="3">
        <v>1.8050600000000001</v>
      </c>
      <c r="C51" s="3">
        <v>0.25362099999999999</v>
      </c>
      <c r="D51" s="3">
        <f t="shared" si="5"/>
        <v>2536.21</v>
      </c>
      <c r="E51" s="3">
        <f t="shared" si="6"/>
        <v>242.97</v>
      </c>
      <c r="F51" s="3">
        <f t="shared" si="7"/>
        <v>99.39</v>
      </c>
      <c r="G51" s="3">
        <v>0.10642699999999999</v>
      </c>
      <c r="H51" s="3">
        <f t="shared" si="8"/>
        <v>1064.27</v>
      </c>
      <c r="I51" s="3"/>
      <c r="J51" s="3"/>
      <c r="K51" s="3">
        <v>98.1541</v>
      </c>
      <c r="L51" s="3"/>
      <c r="M51" s="3">
        <v>48.490099999999998</v>
      </c>
      <c r="N51" s="3">
        <v>0.49889299999999998</v>
      </c>
      <c r="O51" s="3">
        <v>17.7027</v>
      </c>
      <c r="P51" s="3">
        <v>2.4382700000000002</v>
      </c>
      <c r="Q51" s="3">
        <v>7.3595300000000003</v>
      </c>
      <c r="R51" s="3">
        <v>0.18304899999999999</v>
      </c>
      <c r="S51" s="3">
        <v>10.146000000000001</v>
      </c>
      <c r="T51" s="3">
        <v>8.6601900000000001</v>
      </c>
      <c r="U51" s="3">
        <v>1.9463299999999999</v>
      </c>
      <c r="V51" s="3">
        <v>0.31969599999999998</v>
      </c>
      <c r="W51" s="3">
        <v>0.28859800000000002</v>
      </c>
      <c r="X51" s="3">
        <v>0.120735</v>
      </c>
      <c r="Y51" s="3">
        <v>98.1541</v>
      </c>
      <c r="Z51" s="3">
        <v>0.43987199999999999</v>
      </c>
      <c r="AA51" s="3">
        <v>2.4296999999999999E-2</v>
      </c>
      <c r="AB51" s="3">
        <v>9.9389999999999999E-3</v>
      </c>
      <c r="AC51" s="3">
        <v>1.307E-2</v>
      </c>
      <c r="AD51" s="3">
        <v>1.9384999999999999E-2</v>
      </c>
      <c r="AE51" s="3">
        <v>1.8519000000000001E-2</v>
      </c>
      <c r="AF51" s="3">
        <v>1.53681</v>
      </c>
      <c r="AG51" s="3">
        <v>4.2905600000000002</v>
      </c>
      <c r="AH51" s="3">
        <v>8.84802</v>
      </c>
      <c r="AI51" s="3">
        <v>71.092399999999998</v>
      </c>
      <c r="AJ51" s="3">
        <v>56.706200000000003</v>
      </c>
      <c r="AK51" s="3">
        <v>10.948499999999999</v>
      </c>
    </row>
    <row r="52" spans="1:37" ht="13.5" customHeight="1" x14ac:dyDescent="0.2">
      <c r="A52" s="3" t="s">
        <v>298</v>
      </c>
      <c r="B52" s="3">
        <v>1.6839299999999999</v>
      </c>
      <c r="C52" s="3">
        <v>0.23655499999999999</v>
      </c>
      <c r="D52" s="3">
        <f t="shared" si="5"/>
        <v>2365.5499999999997</v>
      </c>
      <c r="E52" s="3">
        <f t="shared" si="6"/>
        <v>226.6</v>
      </c>
      <c r="F52" s="3">
        <f t="shared" si="7"/>
        <v>110.46000000000001</v>
      </c>
      <c r="G52" s="3">
        <v>0.11829000000000001</v>
      </c>
      <c r="H52" s="3">
        <f t="shared" si="8"/>
        <v>1182.9000000000001</v>
      </c>
      <c r="I52" s="3"/>
      <c r="J52" s="3"/>
      <c r="K52" s="3">
        <v>98.161699999999996</v>
      </c>
      <c r="L52" s="3"/>
      <c r="M52" s="3">
        <v>48.408499999999997</v>
      </c>
      <c r="N52" s="3">
        <v>0.59883299999999995</v>
      </c>
      <c r="O52" s="3">
        <v>17.767499999999998</v>
      </c>
      <c r="P52" s="3">
        <v>2.2746599999999999</v>
      </c>
      <c r="Q52" s="3">
        <v>7.4016299999999999</v>
      </c>
      <c r="R52" s="3">
        <v>0.17923700000000001</v>
      </c>
      <c r="S52" s="3">
        <v>10.124000000000001</v>
      </c>
      <c r="T52" s="3">
        <v>8.8398500000000002</v>
      </c>
      <c r="U52" s="3">
        <v>1.85223</v>
      </c>
      <c r="V52" s="3">
        <v>0.312033</v>
      </c>
      <c r="W52" s="3">
        <v>0.26917799999999997</v>
      </c>
      <c r="X52" s="3">
        <v>0.13419300000000001</v>
      </c>
      <c r="Y52" s="3">
        <v>98.161699999999996</v>
      </c>
      <c r="Z52" s="3">
        <v>0.41032200000000002</v>
      </c>
      <c r="AA52" s="3">
        <v>2.266E-2</v>
      </c>
      <c r="AB52" s="3">
        <v>1.1046E-2</v>
      </c>
      <c r="AC52" s="3">
        <v>1.3056999999999999E-2</v>
      </c>
      <c r="AD52" s="3">
        <v>1.9546000000000001E-2</v>
      </c>
      <c r="AE52" s="3">
        <v>1.8379E-2</v>
      </c>
      <c r="AF52" s="3">
        <v>1.59649</v>
      </c>
      <c r="AG52" s="3">
        <v>4.5805699999999998</v>
      </c>
      <c r="AH52" s="3">
        <v>7.9709599999999998</v>
      </c>
      <c r="AI52" s="3">
        <v>71.595500000000001</v>
      </c>
      <c r="AJ52" s="3">
        <v>55.889400000000002</v>
      </c>
      <c r="AK52" s="3">
        <v>10.955</v>
      </c>
    </row>
    <row r="53" spans="1:37" ht="13.5" customHeight="1" x14ac:dyDescent="0.2">
      <c r="A53" s="3" t="s">
        <v>297</v>
      </c>
      <c r="B53" s="3">
        <v>1.75583</v>
      </c>
      <c r="C53" s="3">
        <v>0.25794699999999998</v>
      </c>
      <c r="D53" s="3">
        <f t="shared" si="5"/>
        <v>2579.4699999999998</v>
      </c>
      <c r="E53" s="3">
        <f t="shared" si="6"/>
        <v>246.95000000000002</v>
      </c>
      <c r="F53" s="3">
        <f t="shared" si="7"/>
        <v>100.14</v>
      </c>
      <c r="G53" s="3">
        <v>0.107304</v>
      </c>
      <c r="H53" s="3">
        <f t="shared" si="8"/>
        <v>1073.04</v>
      </c>
      <c r="I53" s="3"/>
      <c r="J53" s="3"/>
      <c r="K53" s="3">
        <v>98.183000000000007</v>
      </c>
      <c r="M53" s="3">
        <v>48.655000000000001</v>
      </c>
      <c r="N53" s="3">
        <v>0.53785799999999995</v>
      </c>
      <c r="O53" s="3">
        <v>17.584199999999999</v>
      </c>
      <c r="P53" s="3">
        <v>2.3717800000000002</v>
      </c>
      <c r="Q53" s="3">
        <v>7.2725</v>
      </c>
      <c r="R53" s="3">
        <v>0.19789399999999999</v>
      </c>
      <c r="S53" s="3">
        <v>10.1768</v>
      </c>
      <c r="T53" s="3">
        <v>8.7286800000000007</v>
      </c>
      <c r="U53" s="3">
        <v>1.9090100000000001</v>
      </c>
      <c r="V53" s="3">
        <v>0.334034</v>
      </c>
      <c r="W53" s="3">
        <v>0.29352</v>
      </c>
      <c r="X53" s="3">
        <v>0.12173</v>
      </c>
      <c r="Y53" s="3">
        <v>98.183000000000007</v>
      </c>
      <c r="Z53" s="3">
        <v>0.427597</v>
      </c>
      <c r="AA53" s="3">
        <v>2.4695000000000002E-2</v>
      </c>
      <c r="AB53" s="3">
        <v>1.0014E-2</v>
      </c>
      <c r="AC53" s="3">
        <v>1.3061E-2</v>
      </c>
      <c r="AD53" s="3">
        <v>1.9342000000000002E-2</v>
      </c>
      <c r="AE53" s="3">
        <v>1.8030999999999998E-2</v>
      </c>
      <c r="AF53" s="3">
        <v>1.5598700000000001</v>
      </c>
      <c r="AG53" s="3">
        <v>4.2218900000000001</v>
      </c>
      <c r="AH53" s="3">
        <v>8.5821900000000007</v>
      </c>
      <c r="AI53" s="3">
        <v>71.777600000000007</v>
      </c>
      <c r="AJ53" s="3">
        <v>56.048099999999998</v>
      </c>
      <c r="AK53" s="3">
        <v>10.955</v>
      </c>
    </row>
    <row r="54" spans="1:37" ht="13.5" customHeight="1" x14ac:dyDescent="0.2">
      <c r="A54" s="3" t="s">
        <v>296</v>
      </c>
      <c r="B54" s="3">
        <v>1.82802</v>
      </c>
      <c r="C54" s="3">
        <v>0.24202000000000001</v>
      </c>
      <c r="D54" s="3">
        <f t="shared" si="5"/>
        <v>2420.2000000000003</v>
      </c>
      <c r="E54" s="3">
        <f t="shared" si="6"/>
        <v>229.32000000000002</v>
      </c>
      <c r="F54" s="3">
        <f t="shared" si="7"/>
        <v>120.37</v>
      </c>
      <c r="G54" s="3">
        <v>0.13032199999999999</v>
      </c>
      <c r="H54" s="3">
        <f t="shared" si="8"/>
        <v>1303.22</v>
      </c>
      <c r="I54" s="3"/>
      <c r="J54" s="3"/>
      <c r="K54" s="3">
        <v>99.183000000000007</v>
      </c>
      <c r="L54" s="3"/>
      <c r="M54" s="3">
        <v>49.476999999999997</v>
      </c>
      <c r="N54" s="3">
        <v>0.55042500000000005</v>
      </c>
      <c r="O54" s="3">
        <v>17.537800000000001</v>
      </c>
      <c r="P54" s="3">
        <v>2.46929</v>
      </c>
      <c r="Q54" s="3">
        <v>7.2562800000000003</v>
      </c>
      <c r="R54" s="3">
        <v>0.176569</v>
      </c>
      <c r="S54" s="3">
        <v>10.219900000000001</v>
      </c>
      <c r="T54" s="3">
        <v>8.8033199999999994</v>
      </c>
      <c r="U54" s="3">
        <v>1.9461299999999999</v>
      </c>
      <c r="V54" s="3">
        <v>0.32310299999999997</v>
      </c>
      <c r="W54" s="3">
        <v>0.275397</v>
      </c>
      <c r="X54" s="3">
        <v>0.147842</v>
      </c>
      <c r="Y54" s="3">
        <v>99.183000000000007</v>
      </c>
      <c r="Z54" s="3">
        <v>0.44058700000000001</v>
      </c>
      <c r="AA54" s="3">
        <v>2.2932000000000001E-2</v>
      </c>
      <c r="AB54" s="3">
        <v>1.2037000000000001E-2</v>
      </c>
      <c r="AC54" s="3">
        <v>1.3075E-2</v>
      </c>
      <c r="AD54" s="3">
        <v>1.9359999999999999E-2</v>
      </c>
      <c r="AE54" s="3">
        <v>1.7981E-2</v>
      </c>
      <c r="AF54" s="3">
        <v>1.52667</v>
      </c>
      <c r="AG54" s="3">
        <v>4.4621599999999999</v>
      </c>
      <c r="AH54" s="3">
        <v>7.1623799999999997</v>
      </c>
      <c r="AI54" s="3">
        <v>71.868899999999996</v>
      </c>
      <c r="AJ54" s="3">
        <v>56.071100000000001</v>
      </c>
      <c r="AK54" s="3">
        <v>10.9495</v>
      </c>
    </row>
    <row r="55" spans="1:37" ht="13.5" customHeight="1" x14ac:dyDescent="0.2">
      <c r="A55" s="3" t="s">
        <v>295</v>
      </c>
      <c r="B55" s="3">
        <v>1.71479</v>
      </c>
      <c r="C55" s="3">
        <v>0.26244000000000001</v>
      </c>
      <c r="D55" s="3">
        <f t="shared" si="5"/>
        <v>2624.4</v>
      </c>
      <c r="E55" s="3">
        <f t="shared" si="6"/>
        <v>249.99</v>
      </c>
      <c r="F55" s="3">
        <f t="shared" si="7"/>
        <v>97.009999999999991</v>
      </c>
      <c r="G55" s="3">
        <v>0.10446800000000001</v>
      </c>
      <c r="H55" s="3">
        <f t="shared" si="8"/>
        <v>1044.68</v>
      </c>
      <c r="I55" s="3"/>
      <c r="J55" s="3"/>
      <c r="K55" s="3">
        <v>98.652100000000004</v>
      </c>
      <c r="L55" s="3"/>
      <c r="M55" s="3">
        <v>48.849200000000003</v>
      </c>
      <c r="N55" s="3">
        <v>0.56887500000000002</v>
      </c>
      <c r="O55" s="3">
        <v>17.704999999999998</v>
      </c>
      <c r="P55" s="3">
        <v>2.3163299999999998</v>
      </c>
      <c r="Q55" s="3">
        <v>7.2645099999999996</v>
      </c>
      <c r="R55" s="3">
        <v>0.18246599999999999</v>
      </c>
      <c r="S55" s="3">
        <v>10.202500000000001</v>
      </c>
      <c r="T55" s="3">
        <v>8.8769899999999993</v>
      </c>
      <c r="U55" s="3">
        <v>1.9460299999999999</v>
      </c>
      <c r="V55" s="3">
        <v>0.32303199999999999</v>
      </c>
      <c r="W55" s="3">
        <v>0.29863299999999998</v>
      </c>
      <c r="X55" s="3">
        <v>0.11851200000000001</v>
      </c>
      <c r="Y55" s="3">
        <v>98.652100000000004</v>
      </c>
      <c r="Z55" s="3">
        <v>0.41549599999999998</v>
      </c>
      <c r="AA55" s="3">
        <v>2.4999E-2</v>
      </c>
      <c r="AB55" s="3">
        <v>9.7009999999999996E-3</v>
      </c>
      <c r="AC55" s="3">
        <v>1.3063999999999999E-2</v>
      </c>
      <c r="AD55" s="3">
        <v>1.9314999999999999E-2</v>
      </c>
      <c r="AE55" s="3">
        <v>1.8294999999999999E-2</v>
      </c>
      <c r="AF55" s="3">
        <v>1.5812999999999999</v>
      </c>
      <c r="AG55" s="3">
        <v>4.1568699999999996</v>
      </c>
      <c r="AH55" s="3">
        <v>8.9087800000000001</v>
      </c>
      <c r="AI55" s="3">
        <v>71.867400000000004</v>
      </c>
      <c r="AJ55" s="3">
        <v>55.777500000000003</v>
      </c>
      <c r="AK55" s="3">
        <v>10.954499999999999</v>
      </c>
    </row>
    <row r="56" spans="1:37" ht="13.5" customHeight="1" x14ac:dyDescent="0.2">
      <c r="A56" s="3" t="s">
        <v>294</v>
      </c>
      <c r="B56" s="3">
        <v>1.6774100000000001</v>
      </c>
      <c r="C56" s="3">
        <v>0.24751500000000001</v>
      </c>
      <c r="D56" s="3">
        <f t="shared" si="5"/>
        <v>2475.15</v>
      </c>
      <c r="E56" s="3">
        <f t="shared" si="6"/>
        <v>236.26999999999998</v>
      </c>
      <c r="F56" s="3">
        <f t="shared" si="7"/>
        <v>114.07000000000001</v>
      </c>
      <c r="G56" s="3">
        <v>0.12259</v>
      </c>
      <c r="H56" s="3">
        <f t="shared" si="8"/>
        <v>1225.9000000000001</v>
      </c>
      <c r="I56" s="3"/>
      <c r="J56" s="3"/>
      <c r="K56" s="3">
        <v>98.4255</v>
      </c>
      <c r="L56" s="3"/>
      <c r="M56" s="3">
        <v>48.818100000000001</v>
      </c>
      <c r="N56" s="3">
        <v>0.50427999999999995</v>
      </c>
      <c r="O56" s="3">
        <v>17.744499999999999</v>
      </c>
      <c r="P56" s="3">
        <v>2.2658499999999999</v>
      </c>
      <c r="Q56" s="3">
        <v>7.3584300000000002</v>
      </c>
      <c r="R56" s="3">
        <v>0.191687</v>
      </c>
      <c r="S56" s="3">
        <v>10.1751</v>
      </c>
      <c r="T56" s="3">
        <v>8.7465700000000002</v>
      </c>
      <c r="U56" s="3">
        <v>1.8904399999999999</v>
      </c>
      <c r="V56" s="3">
        <v>0.30982799999999999</v>
      </c>
      <c r="W56" s="3">
        <v>0.28165000000000001</v>
      </c>
      <c r="X56" s="3">
        <v>0.13907</v>
      </c>
      <c r="Y56" s="3">
        <v>98.4255</v>
      </c>
      <c r="Z56" s="3">
        <v>0.40729399999999999</v>
      </c>
      <c r="AA56" s="3">
        <v>2.3626999999999999E-2</v>
      </c>
      <c r="AB56" s="3">
        <v>1.1407E-2</v>
      </c>
      <c r="AC56" s="3">
        <v>1.3074000000000001E-2</v>
      </c>
      <c r="AD56" s="3">
        <v>1.9383000000000001E-2</v>
      </c>
      <c r="AE56" s="3">
        <v>1.8252000000000001E-2</v>
      </c>
      <c r="AF56" s="3">
        <v>1.60222</v>
      </c>
      <c r="AG56" s="3">
        <v>4.3810799999999999</v>
      </c>
      <c r="AH56" s="3">
        <v>7.6699000000000002</v>
      </c>
      <c r="AI56" s="3">
        <v>71.6755</v>
      </c>
      <c r="AJ56" s="3">
        <v>55.868299999999998</v>
      </c>
      <c r="AK56" s="3">
        <v>10.954499999999999</v>
      </c>
    </row>
    <row r="57" spans="1:37" ht="13.5" customHeight="1" x14ac:dyDescent="0.2">
      <c r="A57" s="3" t="s">
        <v>293</v>
      </c>
      <c r="B57" s="3">
        <v>1.94546</v>
      </c>
      <c r="C57" s="3">
        <v>0.25205499999999997</v>
      </c>
      <c r="D57" s="3">
        <f t="shared" si="5"/>
        <v>2520.5499999999997</v>
      </c>
      <c r="E57" s="3">
        <f t="shared" si="6"/>
        <v>237.23000000000002</v>
      </c>
      <c r="F57" s="3">
        <f t="shared" si="7"/>
        <v>128.69</v>
      </c>
      <c r="G57" s="3">
        <v>0.140263</v>
      </c>
      <c r="H57" s="3">
        <f t="shared" si="8"/>
        <v>1402.6299999999999</v>
      </c>
      <c r="I57" s="3"/>
      <c r="J57" s="3"/>
      <c r="K57" s="3">
        <v>99.918800000000005</v>
      </c>
      <c r="L57" s="3"/>
      <c r="M57" s="3">
        <v>49.823</v>
      </c>
      <c r="N57" s="3">
        <v>0.63795400000000002</v>
      </c>
      <c r="O57" s="3">
        <v>17.555900000000001</v>
      </c>
      <c r="P57" s="3">
        <v>2.6279300000000001</v>
      </c>
      <c r="Q57" s="3">
        <v>7.2564900000000003</v>
      </c>
      <c r="R57" s="3">
        <v>0.18427499999999999</v>
      </c>
      <c r="S57" s="3">
        <v>10.261100000000001</v>
      </c>
      <c r="T57" s="3">
        <v>8.8014799999999997</v>
      </c>
      <c r="U57" s="3">
        <v>2.00644</v>
      </c>
      <c r="V57" s="3">
        <v>0.31826399999999999</v>
      </c>
      <c r="W57" s="3">
        <v>0.28681600000000002</v>
      </c>
      <c r="X57" s="3">
        <v>0.15912000000000001</v>
      </c>
      <c r="Y57" s="3">
        <v>99.918800000000005</v>
      </c>
      <c r="Z57" s="3">
        <v>0.46576600000000001</v>
      </c>
      <c r="AA57" s="3">
        <v>2.3723000000000001E-2</v>
      </c>
      <c r="AB57" s="3">
        <v>1.2869E-2</v>
      </c>
      <c r="AC57" s="3">
        <v>1.3084999999999999E-2</v>
      </c>
      <c r="AD57" s="3">
        <v>1.8988999999999999E-2</v>
      </c>
      <c r="AE57" s="3">
        <v>1.8075000000000001E-2</v>
      </c>
      <c r="AF57" s="3">
        <v>1.4749300000000001</v>
      </c>
      <c r="AG57" s="3">
        <v>4.2519200000000001</v>
      </c>
      <c r="AH57" s="3">
        <v>6.7277800000000001</v>
      </c>
      <c r="AI57" s="3">
        <v>72.072900000000004</v>
      </c>
      <c r="AJ57" s="3">
        <v>56.214599999999997</v>
      </c>
      <c r="AK57" s="3">
        <v>10.9405</v>
      </c>
    </row>
    <row r="58" spans="1:37" ht="13.5" customHeight="1" x14ac:dyDescent="0.15"/>
    <row r="59" spans="1:37" ht="13.5" customHeight="1" x14ac:dyDescent="0.15"/>
    <row r="60" spans="1:37" ht="13.5" customHeight="1" x14ac:dyDescent="0.15"/>
    <row r="61" spans="1:37" ht="13.5" customHeight="1" x14ac:dyDescent="0.15"/>
    <row r="62" spans="1:37" ht="13.5" customHeight="1" x14ac:dyDescent="0.15"/>
    <row r="63" spans="1:37" ht="13.5" customHeight="1" x14ac:dyDescent="0.15"/>
    <row r="64" spans="1:37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  <row r="514" ht="13.5" customHeight="1" x14ac:dyDescent="0.15"/>
    <row r="515" ht="13.5" customHeight="1" x14ac:dyDescent="0.15"/>
    <row r="516" ht="13.5" customHeight="1" x14ac:dyDescent="0.15"/>
    <row r="517" ht="13.5" customHeight="1" x14ac:dyDescent="0.15"/>
    <row r="518" ht="13.5" customHeight="1" x14ac:dyDescent="0.15"/>
    <row r="519" ht="13.5" customHeight="1" x14ac:dyDescent="0.15"/>
    <row r="520" ht="13.5" customHeight="1" x14ac:dyDescent="0.15"/>
    <row r="521" ht="13.5" customHeight="1" x14ac:dyDescent="0.15"/>
    <row r="522" ht="13.5" customHeight="1" x14ac:dyDescent="0.15"/>
    <row r="523" ht="13.5" customHeight="1" x14ac:dyDescent="0.15"/>
    <row r="524" ht="13.5" customHeight="1" x14ac:dyDescent="0.15"/>
    <row r="525" ht="13.5" customHeight="1" x14ac:dyDescent="0.15"/>
    <row r="526" ht="13.5" customHeight="1" x14ac:dyDescent="0.15"/>
    <row r="527" ht="13.5" customHeight="1" x14ac:dyDescent="0.15"/>
    <row r="528" ht="13.5" customHeight="1" x14ac:dyDescent="0.15"/>
    <row r="529" ht="13.5" customHeight="1" x14ac:dyDescent="0.15"/>
    <row r="530" ht="13.5" customHeight="1" x14ac:dyDescent="0.15"/>
    <row r="531" ht="13.5" customHeight="1" x14ac:dyDescent="0.15"/>
    <row r="532" ht="13.5" customHeight="1" x14ac:dyDescent="0.15"/>
    <row r="533" ht="13.5" customHeight="1" x14ac:dyDescent="0.15"/>
    <row r="534" ht="13.5" customHeight="1" x14ac:dyDescent="0.15"/>
    <row r="535" ht="13.5" customHeight="1" x14ac:dyDescent="0.15"/>
    <row r="536" ht="13.5" customHeight="1" x14ac:dyDescent="0.15"/>
    <row r="537" ht="13.5" customHeight="1" x14ac:dyDescent="0.15"/>
    <row r="538" ht="13.5" customHeight="1" x14ac:dyDescent="0.15"/>
    <row r="539" ht="13.5" customHeight="1" x14ac:dyDescent="0.15"/>
    <row r="540" ht="13.5" customHeight="1" x14ac:dyDescent="0.15"/>
    <row r="541" ht="13.5" customHeight="1" x14ac:dyDescent="0.15"/>
    <row r="542" ht="13.5" customHeight="1" x14ac:dyDescent="0.15"/>
    <row r="543" ht="13.5" customHeight="1" x14ac:dyDescent="0.15"/>
    <row r="544" ht="13.5" customHeight="1" x14ac:dyDescent="0.15"/>
    <row r="545" ht="13.5" customHeight="1" x14ac:dyDescent="0.15"/>
    <row r="546" ht="13.5" customHeight="1" x14ac:dyDescent="0.15"/>
    <row r="547" ht="13.5" customHeight="1" x14ac:dyDescent="0.15"/>
    <row r="548" ht="13.5" customHeight="1" x14ac:dyDescent="0.15"/>
    <row r="549" ht="13.5" customHeight="1" x14ac:dyDescent="0.15"/>
    <row r="550" ht="13.5" customHeight="1" x14ac:dyDescent="0.15"/>
    <row r="551" ht="13.5" customHeight="1" x14ac:dyDescent="0.15"/>
    <row r="552" ht="13.5" customHeight="1" x14ac:dyDescent="0.15"/>
    <row r="553" ht="13.5" customHeight="1" x14ac:dyDescent="0.15"/>
    <row r="554" ht="13.5" customHeight="1" x14ac:dyDescent="0.15"/>
    <row r="555" ht="13.5" customHeight="1" x14ac:dyDescent="0.15"/>
    <row r="556" ht="13.5" customHeight="1" x14ac:dyDescent="0.15"/>
    <row r="557" ht="13.5" customHeight="1" x14ac:dyDescent="0.15"/>
    <row r="558" ht="13.5" customHeight="1" x14ac:dyDescent="0.15"/>
    <row r="559" ht="13.5" customHeight="1" x14ac:dyDescent="0.15"/>
    <row r="560" ht="13.5" customHeight="1" x14ac:dyDescent="0.15"/>
    <row r="561" ht="13.5" customHeight="1" x14ac:dyDescent="0.15"/>
    <row r="562" ht="13.5" customHeight="1" x14ac:dyDescent="0.15"/>
    <row r="563" ht="13.5" customHeight="1" x14ac:dyDescent="0.15"/>
    <row r="564" ht="13.5" customHeight="1" x14ac:dyDescent="0.15"/>
    <row r="565" ht="13.5" customHeight="1" x14ac:dyDescent="0.15"/>
    <row r="566" ht="13.5" customHeight="1" x14ac:dyDescent="0.15"/>
    <row r="567" ht="13.5" customHeight="1" x14ac:dyDescent="0.15"/>
    <row r="568" ht="13.5" customHeight="1" x14ac:dyDescent="0.15"/>
    <row r="569" ht="13.5" customHeight="1" x14ac:dyDescent="0.15"/>
    <row r="570" ht="13.5" customHeight="1" x14ac:dyDescent="0.15"/>
    <row r="571" ht="13.5" customHeight="1" x14ac:dyDescent="0.15"/>
    <row r="572" ht="13.5" customHeight="1" x14ac:dyDescent="0.15"/>
    <row r="573" ht="13.5" customHeight="1" x14ac:dyDescent="0.15"/>
    <row r="574" ht="13.5" customHeight="1" x14ac:dyDescent="0.15"/>
    <row r="575" ht="13.5" customHeight="1" x14ac:dyDescent="0.15"/>
    <row r="576" ht="13.5" customHeight="1" x14ac:dyDescent="0.15"/>
    <row r="577" ht="13.5" customHeight="1" x14ac:dyDescent="0.15"/>
    <row r="578" ht="13.5" customHeight="1" x14ac:dyDescent="0.15"/>
    <row r="579" ht="13.5" customHeight="1" x14ac:dyDescent="0.15"/>
    <row r="580" ht="13.5" customHeight="1" x14ac:dyDescent="0.15"/>
    <row r="581" ht="13.5" customHeight="1" x14ac:dyDescent="0.15"/>
    <row r="582" ht="13.5" customHeight="1" x14ac:dyDescent="0.15"/>
    <row r="583" ht="13.5" customHeight="1" x14ac:dyDescent="0.15"/>
    <row r="584" ht="13.5" customHeight="1" x14ac:dyDescent="0.15"/>
    <row r="585" ht="13.5" customHeight="1" x14ac:dyDescent="0.15"/>
    <row r="586" ht="13.5" customHeight="1" x14ac:dyDescent="0.15"/>
    <row r="587" ht="13.5" customHeight="1" x14ac:dyDescent="0.15"/>
    <row r="588" ht="13.5" customHeight="1" x14ac:dyDescent="0.15"/>
    <row r="589" ht="13.5" customHeight="1" x14ac:dyDescent="0.15"/>
    <row r="590" ht="13.5" customHeight="1" x14ac:dyDescent="0.15"/>
    <row r="591" ht="13.5" customHeight="1" x14ac:dyDescent="0.15"/>
    <row r="592" ht="13.5" customHeight="1" x14ac:dyDescent="0.15"/>
    <row r="593" ht="13.5" customHeight="1" x14ac:dyDescent="0.15"/>
    <row r="594" ht="13.5" customHeight="1" x14ac:dyDescent="0.15"/>
    <row r="595" ht="13.5" customHeight="1" x14ac:dyDescent="0.15"/>
    <row r="596" ht="13.5" customHeight="1" x14ac:dyDescent="0.15"/>
    <row r="597" ht="13.5" customHeight="1" x14ac:dyDescent="0.15"/>
    <row r="598" ht="13.5" customHeight="1" x14ac:dyDescent="0.15"/>
    <row r="599" ht="13.5" customHeight="1" x14ac:dyDescent="0.15"/>
    <row r="600" ht="13.5" customHeight="1" x14ac:dyDescent="0.15"/>
    <row r="601" ht="13.5" customHeight="1" x14ac:dyDescent="0.15"/>
    <row r="602" ht="13.5" customHeight="1" x14ac:dyDescent="0.15"/>
    <row r="603" ht="13.5" customHeight="1" x14ac:dyDescent="0.15"/>
    <row r="604" ht="13.5" customHeight="1" x14ac:dyDescent="0.15"/>
    <row r="605" ht="13.5" customHeight="1" x14ac:dyDescent="0.15"/>
    <row r="606" ht="13.5" customHeight="1" x14ac:dyDescent="0.15"/>
    <row r="607" ht="13.5" customHeight="1" x14ac:dyDescent="0.15"/>
    <row r="608" ht="13.5" customHeight="1" x14ac:dyDescent="0.15"/>
    <row r="609" ht="13.5" customHeight="1" x14ac:dyDescent="0.15"/>
    <row r="610" ht="13.5" customHeight="1" x14ac:dyDescent="0.15"/>
    <row r="611" ht="13.5" customHeight="1" x14ac:dyDescent="0.15"/>
    <row r="612" ht="13.5" customHeight="1" x14ac:dyDescent="0.15"/>
    <row r="613" ht="13.5" customHeight="1" x14ac:dyDescent="0.15"/>
    <row r="614" ht="13.5" customHeight="1" x14ac:dyDescent="0.15"/>
    <row r="615" ht="13.5" customHeight="1" x14ac:dyDescent="0.15"/>
    <row r="616" ht="13.5" customHeight="1" x14ac:dyDescent="0.15"/>
    <row r="617" ht="13.5" customHeight="1" x14ac:dyDescent="0.15"/>
    <row r="618" ht="13.5" customHeight="1" x14ac:dyDescent="0.15"/>
    <row r="619" ht="13.5" customHeight="1" x14ac:dyDescent="0.15"/>
    <row r="620" ht="13.5" customHeight="1" x14ac:dyDescent="0.15"/>
    <row r="621" ht="13.5" customHeight="1" x14ac:dyDescent="0.15"/>
    <row r="622" ht="13.5" customHeight="1" x14ac:dyDescent="0.15"/>
    <row r="623" ht="13.5" customHeight="1" x14ac:dyDescent="0.15"/>
    <row r="624" ht="13.5" customHeight="1" x14ac:dyDescent="0.15"/>
    <row r="625" ht="13.5" customHeight="1" x14ac:dyDescent="0.15"/>
    <row r="626" ht="13.5" customHeight="1" x14ac:dyDescent="0.15"/>
    <row r="627" ht="13.5" customHeight="1" x14ac:dyDescent="0.15"/>
    <row r="628" ht="13.5" customHeight="1" x14ac:dyDescent="0.15"/>
    <row r="629" ht="13.5" customHeight="1" x14ac:dyDescent="0.15"/>
    <row r="630" ht="13.5" customHeight="1" x14ac:dyDescent="0.15"/>
    <row r="631" ht="13.5" customHeight="1" x14ac:dyDescent="0.15"/>
    <row r="632" ht="13.5" customHeight="1" x14ac:dyDescent="0.15"/>
    <row r="633" ht="13.5" customHeight="1" x14ac:dyDescent="0.15"/>
    <row r="634" ht="13.5" customHeight="1" x14ac:dyDescent="0.15"/>
    <row r="635" ht="13.5" customHeight="1" x14ac:dyDescent="0.15"/>
    <row r="636" ht="13.5" customHeight="1" x14ac:dyDescent="0.15"/>
    <row r="637" ht="13.5" customHeight="1" x14ac:dyDescent="0.15"/>
    <row r="638" ht="13.5" customHeight="1" x14ac:dyDescent="0.15"/>
    <row r="639" ht="13.5" customHeight="1" x14ac:dyDescent="0.15"/>
    <row r="640" ht="13.5" customHeight="1" x14ac:dyDescent="0.15"/>
    <row r="641" ht="13.5" customHeight="1" x14ac:dyDescent="0.15"/>
    <row r="642" ht="13.5" customHeight="1" x14ac:dyDescent="0.15"/>
    <row r="643" ht="13.5" customHeight="1" x14ac:dyDescent="0.15"/>
    <row r="644" ht="13.5" customHeight="1" x14ac:dyDescent="0.15"/>
    <row r="645" ht="13.5" customHeight="1" x14ac:dyDescent="0.15"/>
    <row r="646" ht="13.5" customHeight="1" x14ac:dyDescent="0.15"/>
    <row r="647" ht="13.5" customHeight="1" x14ac:dyDescent="0.15"/>
    <row r="648" ht="13.5" customHeight="1" x14ac:dyDescent="0.15"/>
    <row r="649" ht="13.5" customHeight="1" x14ac:dyDescent="0.15"/>
    <row r="650" ht="13.5" customHeight="1" x14ac:dyDescent="0.15"/>
    <row r="651" ht="13.5" customHeight="1" x14ac:dyDescent="0.15"/>
    <row r="652" ht="13.5" customHeight="1" x14ac:dyDescent="0.15"/>
    <row r="653" ht="13.5" customHeight="1" x14ac:dyDescent="0.15"/>
    <row r="654" ht="13.5" customHeight="1" x14ac:dyDescent="0.15"/>
    <row r="655" ht="13.5" customHeight="1" x14ac:dyDescent="0.15"/>
    <row r="656" ht="13.5" customHeight="1" x14ac:dyDescent="0.15"/>
    <row r="657" ht="13.5" customHeight="1" x14ac:dyDescent="0.15"/>
    <row r="658" ht="13.5" customHeight="1" x14ac:dyDescent="0.15"/>
    <row r="659" ht="13.5" customHeight="1" x14ac:dyDescent="0.15"/>
    <row r="660" ht="13.5" customHeight="1" x14ac:dyDescent="0.15"/>
    <row r="661" ht="13.5" customHeight="1" x14ac:dyDescent="0.15"/>
    <row r="662" ht="13.5" customHeight="1" x14ac:dyDescent="0.15"/>
    <row r="663" ht="13.5" customHeight="1" x14ac:dyDescent="0.15"/>
    <row r="664" ht="13.5" customHeight="1" x14ac:dyDescent="0.15"/>
    <row r="665" ht="13.5" customHeight="1" x14ac:dyDescent="0.15"/>
    <row r="666" ht="13.5" customHeight="1" x14ac:dyDescent="0.15"/>
    <row r="667" ht="13.5" customHeight="1" x14ac:dyDescent="0.15"/>
    <row r="668" ht="13.5" customHeight="1" x14ac:dyDescent="0.15"/>
    <row r="669" ht="13.5" customHeight="1" x14ac:dyDescent="0.15"/>
    <row r="670" ht="13.5" customHeight="1" x14ac:dyDescent="0.15"/>
    <row r="671" ht="13.5" customHeight="1" x14ac:dyDescent="0.15"/>
    <row r="672" ht="13.5" customHeight="1" x14ac:dyDescent="0.15"/>
    <row r="673" ht="13.5" customHeight="1" x14ac:dyDescent="0.15"/>
    <row r="674" ht="13.5" customHeight="1" x14ac:dyDescent="0.15"/>
    <row r="675" ht="13.5" customHeight="1" x14ac:dyDescent="0.15"/>
    <row r="676" ht="13.5" customHeight="1" x14ac:dyDescent="0.15"/>
    <row r="677" ht="13.5" customHeight="1" x14ac:dyDescent="0.15"/>
    <row r="678" ht="13.5" customHeight="1" x14ac:dyDescent="0.15"/>
    <row r="679" ht="13.5" customHeight="1" x14ac:dyDescent="0.15"/>
    <row r="680" ht="13.5" customHeight="1" x14ac:dyDescent="0.15"/>
    <row r="681" ht="13.5" customHeight="1" x14ac:dyDescent="0.15"/>
    <row r="682" ht="13.5" customHeight="1" x14ac:dyDescent="0.15"/>
    <row r="683" ht="13.5" customHeight="1" x14ac:dyDescent="0.15"/>
    <row r="684" ht="13.5" customHeight="1" x14ac:dyDescent="0.15"/>
    <row r="685" ht="13.5" customHeight="1" x14ac:dyDescent="0.15"/>
    <row r="686" ht="13.5" customHeight="1" x14ac:dyDescent="0.15"/>
    <row r="687" ht="13.5" customHeight="1" x14ac:dyDescent="0.15"/>
    <row r="688" ht="13.5" customHeight="1" x14ac:dyDescent="0.15"/>
    <row r="689" ht="13.5" customHeight="1" x14ac:dyDescent="0.15"/>
    <row r="690" ht="13.5" customHeight="1" x14ac:dyDescent="0.15"/>
    <row r="691" ht="13.5" customHeight="1" x14ac:dyDescent="0.15"/>
    <row r="692" ht="13.5" customHeight="1" x14ac:dyDescent="0.15"/>
    <row r="693" ht="13.5" customHeight="1" x14ac:dyDescent="0.15"/>
    <row r="694" ht="13.5" customHeight="1" x14ac:dyDescent="0.15"/>
    <row r="695" ht="13.5" customHeight="1" x14ac:dyDescent="0.15"/>
    <row r="696" ht="13.5" customHeight="1" x14ac:dyDescent="0.15"/>
    <row r="697" ht="13.5" customHeight="1" x14ac:dyDescent="0.15"/>
    <row r="698" ht="13.5" customHeight="1" x14ac:dyDescent="0.15"/>
    <row r="699" ht="13.5" customHeight="1" x14ac:dyDescent="0.15"/>
    <row r="700" ht="13.5" customHeight="1" x14ac:dyDescent="0.15"/>
    <row r="701" ht="13.5" customHeight="1" x14ac:dyDescent="0.15"/>
    <row r="702" ht="13.5" customHeight="1" x14ac:dyDescent="0.15"/>
    <row r="703" ht="13.5" customHeight="1" x14ac:dyDescent="0.15"/>
    <row r="704" ht="13.5" customHeight="1" x14ac:dyDescent="0.15"/>
    <row r="705" ht="13.5" customHeight="1" x14ac:dyDescent="0.15"/>
    <row r="706" ht="13.5" customHeight="1" x14ac:dyDescent="0.15"/>
    <row r="707" ht="13.5" customHeight="1" x14ac:dyDescent="0.15"/>
    <row r="708" ht="13.5" customHeight="1" x14ac:dyDescent="0.15"/>
    <row r="709" ht="13.5" customHeight="1" x14ac:dyDescent="0.15"/>
    <row r="710" ht="13.5" customHeight="1" x14ac:dyDescent="0.15"/>
    <row r="711" ht="13.5" customHeight="1" x14ac:dyDescent="0.15"/>
    <row r="712" ht="13.5" customHeight="1" x14ac:dyDescent="0.15"/>
    <row r="713" ht="13.5" customHeight="1" x14ac:dyDescent="0.15"/>
    <row r="714" ht="13.5" customHeight="1" x14ac:dyDescent="0.15"/>
    <row r="715" ht="13.5" customHeight="1" x14ac:dyDescent="0.15"/>
    <row r="716" ht="13.5" customHeight="1" x14ac:dyDescent="0.15"/>
    <row r="717" ht="13.5" customHeight="1" x14ac:dyDescent="0.15"/>
    <row r="718" ht="13.5" customHeight="1" x14ac:dyDescent="0.15"/>
    <row r="719" ht="13.5" customHeight="1" x14ac:dyDescent="0.15"/>
    <row r="720" ht="13.5" customHeight="1" x14ac:dyDescent="0.15"/>
    <row r="721" ht="13.5" customHeight="1" x14ac:dyDescent="0.15"/>
    <row r="722" ht="13.5" customHeight="1" x14ac:dyDescent="0.15"/>
    <row r="723" ht="13.5" customHeight="1" x14ac:dyDescent="0.15"/>
    <row r="724" ht="13.5" customHeight="1" x14ac:dyDescent="0.15"/>
    <row r="725" ht="13.5" customHeight="1" x14ac:dyDescent="0.15"/>
    <row r="726" ht="13.5" customHeight="1" x14ac:dyDescent="0.15"/>
    <row r="727" ht="13.5" customHeight="1" x14ac:dyDescent="0.15"/>
    <row r="728" ht="13.5" customHeight="1" x14ac:dyDescent="0.15"/>
    <row r="729" ht="13.5" customHeight="1" x14ac:dyDescent="0.15"/>
  </sheetData>
  <pageMargins left="0.7" right="0.7" top="0.75" bottom="0.75" header="0" footer="0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FA463-331A-5242-9871-11D8972FAF62}">
  <dimension ref="A1:BF373"/>
  <sheetViews>
    <sheetView workbookViewId="0">
      <pane xSplit="1" ySplit="1" topLeftCell="X2" activePane="bottomRight" state="frozen"/>
      <selection pane="topRight" activeCell="B1" sqref="B1"/>
      <selection pane="bottomLeft" activeCell="A2" sqref="A2"/>
      <selection pane="bottomRight" activeCell="AB1" sqref="AB1:AC9"/>
    </sheetView>
  </sheetViews>
  <sheetFormatPr baseColWidth="10" defaultColWidth="12.6640625" defaultRowHeight="15" customHeight="1" x14ac:dyDescent="0.15"/>
  <cols>
    <col min="1" max="1" width="19" style="2" customWidth="1"/>
    <col min="2" max="2" width="8.6640625" style="2" customWidth="1"/>
    <col min="3" max="3" width="13" style="2" bestFit="1" customWidth="1"/>
    <col min="4" max="4" width="17.5" style="2" bestFit="1" customWidth="1"/>
    <col min="5" max="5" width="16.5" style="2" bestFit="1" customWidth="1"/>
    <col min="6" max="6" width="12.6640625" style="2" customWidth="1"/>
    <col min="7" max="7" width="11.5" style="2" bestFit="1" customWidth="1"/>
    <col min="8" max="8" width="12.83203125" style="2" customWidth="1"/>
    <col min="9" max="9" width="11" style="2" customWidth="1"/>
    <col min="10" max="10" width="6.1640625" style="2" bestFit="1" customWidth="1"/>
    <col min="11" max="12" width="12.1640625" style="2" bestFit="1" customWidth="1"/>
    <col min="13" max="13" width="6.1640625" style="2" bestFit="1" customWidth="1"/>
    <col min="14" max="14" width="12.1640625" style="2" bestFit="1" customWidth="1"/>
    <col min="15" max="15" width="6.1640625" style="2" bestFit="1" customWidth="1"/>
    <col min="16" max="23" width="12.1640625" style="2" bestFit="1" customWidth="1"/>
    <col min="24" max="24" width="11.1640625" style="2" bestFit="1" customWidth="1"/>
    <col min="25" max="26" width="12.1640625" style="2" bestFit="1" customWidth="1"/>
    <col min="27" max="27" width="6.1640625" style="2" bestFit="1" customWidth="1"/>
    <col min="28" max="28" width="12.1640625" style="2" bestFit="1" customWidth="1"/>
    <col min="29" max="29" width="10.6640625" style="2" customWidth="1"/>
    <col min="30" max="34" width="12.1640625" style="2" bestFit="1" customWidth="1"/>
    <col min="35" max="35" width="6.1640625" style="2" bestFit="1" customWidth="1"/>
    <col min="36" max="43" width="12.1640625" style="2" bestFit="1" customWidth="1"/>
    <col min="44" max="44" width="6.1640625" style="2" bestFit="1" customWidth="1"/>
    <col min="45" max="49" width="12.1640625" style="2" bestFit="1" customWidth="1"/>
    <col min="50" max="50" width="6.1640625" style="2" bestFit="1" customWidth="1"/>
    <col min="51" max="51" width="5.1640625" style="2" bestFit="1" customWidth="1"/>
    <col min="52" max="52" width="12.1640625" style="2" bestFit="1" customWidth="1"/>
    <col min="53" max="53" width="6.1640625" style="2" bestFit="1" customWidth="1"/>
    <col min="54" max="55" width="12.1640625" style="2" bestFit="1" customWidth="1"/>
    <col min="56" max="56" width="6.1640625" style="2" bestFit="1" customWidth="1"/>
    <col min="57" max="57" width="12.1640625" style="2" bestFit="1" customWidth="1"/>
    <col min="58" max="58" width="6.1640625" style="2" bestFit="1" customWidth="1"/>
    <col min="59" max="59" width="12.1640625" style="2" bestFit="1" customWidth="1"/>
    <col min="60" max="61" width="6.1640625" style="2" bestFit="1" customWidth="1"/>
    <col min="62" max="62" width="12.1640625" style="2" bestFit="1" customWidth="1"/>
    <col min="63" max="63" width="6.1640625" style="2" bestFit="1" customWidth="1"/>
    <col min="64" max="70" width="12.1640625" style="2" bestFit="1" customWidth="1"/>
    <col min="71" max="71" width="6.1640625" style="2" bestFit="1" customWidth="1"/>
    <col min="72" max="72" width="12.1640625" style="2" bestFit="1" customWidth="1"/>
    <col min="73" max="73" width="6.1640625" style="2" bestFit="1" customWidth="1"/>
    <col min="74" max="74" width="12.1640625" style="2" bestFit="1" customWidth="1"/>
    <col min="75" max="75" width="11.1640625" style="2" bestFit="1" customWidth="1"/>
    <col min="76" max="76" width="12.1640625" style="2" bestFit="1" customWidth="1"/>
    <col min="77" max="77" width="6.1640625" style="2" bestFit="1" customWidth="1"/>
    <col min="78" max="79" width="12.1640625" style="2" bestFit="1" customWidth="1"/>
    <col min="80" max="80" width="7.1640625" style="2" bestFit="1" customWidth="1"/>
    <col min="81" max="83" width="12.1640625" style="2" bestFit="1" customWidth="1"/>
    <col min="84" max="84" width="11.1640625" style="2" bestFit="1" customWidth="1"/>
    <col min="85" max="86" width="7.1640625" style="2" bestFit="1" customWidth="1"/>
    <col min="87" max="87" width="12.1640625" style="2" bestFit="1" customWidth="1"/>
    <col min="88" max="88" width="7.1640625" style="2" bestFit="1" customWidth="1"/>
    <col min="89" max="92" width="12.1640625" style="2" bestFit="1" customWidth="1"/>
    <col min="93" max="93" width="7.1640625" style="2" bestFit="1" customWidth="1"/>
    <col min="94" max="94" width="11.1640625" style="2" bestFit="1" customWidth="1"/>
    <col min="95" max="97" width="7.1640625" style="2" bestFit="1" customWidth="1"/>
    <col min="98" max="98" width="12.1640625" style="2" bestFit="1" customWidth="1"/>
    <col min="99" max="99" width="7.1640625" style="2" bestFit="1" customWidth="1"/>
    <col min="100" max="102" width="12.1640625" style="2" bestFit="1" customWidth="1"/>
    <col min="103" max="103" width="10.1640625" style="2" bestFit="1" customWidth="1"/>
    <col min="104" max="105" width="12.1640625" style="2" bestFit="1" customWidth="1"/>
    <col min="106" max="106" width="7.1640625" style="2" bestFit="1" customWidth="1"/>
    <col min="107" max="108" width="12.1640625" style="2" bestFit="1" customWidth="1"/>
    <col min="109" max="109" width="7.1640625" style="2" bestFit="1" customWidth="1"/>
    <col min="110" max="110" width="4.1640625" style="2" bestFit="1" customWidth="1"/>
    <col min="111" max="111" width="12.1640625" style="2" bestFit="1" customWidth="1"/>
    <col min="112" max="112" width="11.1640625" style="2" bestFit="1" customWidth="1"/>
    <col min="113" max="113" width="7.1640625" style="2" bestFit="1" customWidth="1"/>
    <col min="114" max="115" width="6.1640625" style="2" bestFit="1" customWidth="1"/>
    <col min="116" max="116" width="11.1640625" style="2" bestFit="1" customWidth="1"/>
    <col min="117" max="117" width="12.1640625" style="2" bestFit="1" customWidth="1"/>
    <col min="118" max="118" width="7.1640625" style="2" bestFit="1" customWidth="1"/>
    <col min="119" max="119" width="12.1640625" style="2" bestFit="1" customWidth="1"/>
    <col min="120" max="120" width="7.1640625" style="2" bestFit="1" customWidth="1"/>
    <col min="121" max="121" width="12.1640625" style="2" bestFit="1" customWidth="1"/>
    <col min="122" max="124" width="7.1640625" style="2" bestFit="1" customWidth="1"/>
    <col min="125" max="132" width="12.1640625" style="2" bestFit="1" customWidth="1"/>
    <col min="133" max="133" width="11.1640625" style="2" bestFit="1" customWidth="1"/>
    <col min="134" max="134" width="7.1640625" style="2" bestFit="1" customWidth="1"/>
    <col min="135" max="136" width="12.1640625" style="2" bestFit="1" customWidth="1"/>
    <col min="137" max="137" width="7.1640625" style="2" bestFit="1" customWidth="1"/>
    <col min="138" max="140" width="12.1640625" style="2" bestFit="1" customWidth="1"/>
    <col min="141" max="141" width="7.1640625" style="2" bestFit="1" customWidth="1"/>
    <col min="142" max="143" width="12.1640625" style="2" bestFit="1" customWidth="1"/>
    <col min="144" max="144" width="7.1640625" style="2" bestFit="1" customWidth="1"/>
    <col min="145" max="145" width="12.1640625" style="2" bestFit="1" customWidth="1"/>
    <col min="146" max="147" width="7.1640625" style="2" bestFit="1" customWidth="1"/>
    <col min="148" max="148" width="12.1640625" style="2" bestFit="1" customWidth="1"/>
    <col min="149" max="149" width="7.1640625" style="2" bestFit="1" customWidth="1"/>
    <col min="150" max="150" width="12.1640625" style="2" bestFit="1" customWidth="1"/>
    <col min="151" max="152" width="7.1640625" style="2" bestFit="1" customWidth="1"/>
    <col min="153" max="154" width="12.1640625" style="2" bestFit="1" customWidth="1"/>
    <col min="155" max="157" width="7.1640625" style="2" bestFit="1" customWidth="1"/>
    <col min="158" max="158" width="12.1640625" style="2" bestFit="1" customWidth="1"/>
    <col min="159" max="159" width="6.1640625" style="2" bestFit="1" customWidth="1"/>
    <col min="160" max="160" width="12.1640625" style="2" bestFit="1" customWidth="1"/>
    <col min="161" max="161" width="7.1640625" style="2" bestFit="1" customWidth="1"/>
    <col min="162" max="162" width="12.1640625" style="2" bestFit="1" customWidth="1"/>
    <col min="163" max="165" width="7.1640625" style="2" bestFit="1" customWidth="1"/>
    <col min="166" max="167" width="12.1640625" style="2" bestFit="1" customWidth="1"/>
    <col min="168" max="168" width="7.1640625" style="2" bestFit="1" customWidth="1"/>
    <col min="169" max="172" width="12.1640625" style="2" bestFit="1" customWidth="1"/>
    <col min="173" max="173" width="7.1640625" style="2" bestFit="1" customWidth="1"/>
    <col min="174" max="174" width="12.1640625" style="2" bestFit="1" customWidth="1"/>
    <col min="175" max="177" width="7.1640625" style="2" bestFit="1" customWidth="1"/>
    <col min="178" max="178" width="6.1640625" style="2" bestFit="1" customWidth="1"/>
    <col min="179" max="179" width="12.1640625" style="2" bestFit="1" customWidth="1"/>
    <col min="180" max="181" width="7.1640625" style="2" bestFit="1" customWidth="1"/>
    <col min="182" max="182" width="12.1640625" style="2" bestFit="1" customWidth="1"/>
    <col min="183" max="183" width="6.1640625" style="2" bestFit="1" customWidth="1"/>
    <col min="184" max="184" width="11.1640625" style="2" bestFit="1" customWidth="1"/>
    <col min="185" max="185" width="12.1640625" style="2" bestFit="1" customWidth="1"/>
    <col min="186" max="186" width="7.1640625" style="2" bestFit="1" customWidth="1"/>
    <col min="187" max="189" width="12.1640625" style="2" bestFit="1" customWidth="1"/>
    <col min="190" max="190" width="7.1640625" style="2" bestFit="1" customWidth="1"/>
    <col min="191" max="191" width="12.1640625" style="2" bestFit="1" customWidth="1"/>
    <col min="192" max="194" width="7.1640625" style="2" bestFit="1" customWidth="1"/>
    <col min="195" max="195" width="6.1640625" style="2" bestFit="1" customWidth="1"/>
    <col min="196" max="198" width="7.1640625" style="2" bestFit="1" customWidth="1"/>
    <col min="199" max="199" width="6.1640625" style="2" bestFit="1" customWidth="1"/>
    <col min="200" max="200" width="12.1640625" style="2" bestFit="1" customWidth="1"/>
    <col min="201" max="201" width="11.1640625" style="2" bestFit="1" customWidth="1"/>
    <col min="202" max="203" width="7.1640625" style="2" bestFit="1" customWidth="1"/>
    <col min="204" max="205" width="12.1640625" style="2" bestFit="1" customWidth="1"/>
    <col min="206" max="206" width="6.1640625" style="2" bestFit="1" customWidth="1"/>
    <col min="207" max="207" width="12.1640625" style="2" bestFit="1" customWidth="1"/>
    <col min="208" max="208" width="7.1640625" style="2" bestFit="1" customWidth="1"/>
    <col min="209" max="209" width="6.1640625" style="2" bestFit="1" customWidth="1"/>
    <col min="210" max="210" width="7.1640625" style="2" bestFit="1" customWidth="1"/>
    <col min="211" max="211" width="12.1640625" style="2" bestFit="1" customWidth="1"/>
    <col min="212" max="213" width="7.1640625" style="2" bestFit="1" customWidth="1"/>
    <col min="214" max="214" width="4.1640625" style="2" bestFit="1" customWidth="1"/>
    <col min="215" max="220" width="7.1640625" style="2" bestFit="1" customWidth="1"/>
    <col min="221" max="223" width="8.1640625" style="2" bestFit="1" customWidth="1"/>
    <col min="224" max="224" width="11.33203125" style="2" bestFit="1" customWidth="1"/>
    <col min="225" max="16384" width="12.6640625" style="2"/>
  </cols>
  <sheetData>
    <row r="1" spans="1:58" ht="13.5" customHeight="1" x14ac:dyDescent="0.2">
      <c r="A1" s="3" t="s">
        <v>72</v>
      </c>
      <c r="B1" s="3" t="s">
        <v>50</v>
      </c>
      <c r="C1" s="3" t="s">
        <v>49</v>
      </c>
      <c r="D1" s="3" t="s">
        <v>48</v>
      </c>
      <c r="E1" s="4" t="s">
        <v>47</v>
      </c>
      <c r="F1" s="3" t="s">
        <v>45</v>
      </c>
      <c r="G1" s="4" t="s">
        <v>44</v>
      </c>
      <c r="H1" s="3" t="s">
        <v>9</v>
      </c>
      <c r="I1" s="3" t="s">
        <v>12</v>
      </c>
      <c r="J1" s="3" t="s">
        <v>40</v>
      </c>
      <c r="K1" s="3" t="s">
        <v>39</v>
      </c>
      <c r="L1" s="3" t="s">
        <v>38</v>
      </c>
      <c r="M1" s="3" t="s">
        <v>37</v>
      </c>
      <c r="N1" s="3" t="s">
        <v>36</v>
      </c>
      <c r="O1" s="3" t="s">
        <v>35</v>
      </c>
      <c r="P1" s="3" t="s">
        <v>34</v>
      </c>
      <c r="Q1" s="3" t="s">
        <v>33</v>
      </c>
      <c r="R1" s="3" t="s">
        <v>32</v>
      </c>
      <c r="S1" s="3" t="s">
        <v>31</v>
      </c>
      <c r="T1" s="3" t="s">
        <v>30</v>
      </c>
      <c r="U1" s="3" t="s">
        <v>29</v>
      </c>
      <c r="V1" s="3" t="s">
        <v>28</v>
      </c>
      <c r="W1" s="3" t="s">
        <v>27</v>
      </c>
      <c r="Y1" s="3" t="s">
        <v>2</v>
      </c>
      <c r="Z1" s="3" t="s">
        <v>1</v>
      </c>
      <c r="AA1" s="3" t="s">
        <v>0</v>
      </c>
      <c r="AB1" s="18" t="s">
        <v>206</v>
      </c>
      <c r="AC1" s="18" t="s">
        <v>207</v>
      </c>
    </row>
    <row r="2" spans="1:58" ht="13.5" customHeight="1" x14ac:dyDescent="0.2">
      <c r="A2" s="3" t="s">
        <v>317</v>
      </c>
      <c r="B2" s="3">
        <v>49.010199999999998</v>
      </c>
      <c r="C2" s="3">
        <v>15.3917</v>
      </c>
      <c r="D2" s="3">
        <v>0.105993</v>
      </c>
      <c r="E2" s="3">
        <f t="shared" ref="E2:E9" si="0">D2*10000</f>
        <v>1059.93</v>
      </c>
      <c r="F2" s="3">
        <v>1.5277000000000001E-2</v>
      </c>
      <c r="G2" s="3">
        <f t="shared" ref="G2:G9" si="1">F2*10000</f>
        <v>152.77000000000001</v>
      </c>
      <c r="H2" s="3">
        <v>66.203000000000003</v>
      </c>
      <c r="I2" s="3">
        <v>32.9285</v>
      </c>
      <c r="J2" s="3">
        <v>0.120611</v>
      </c>
      <c r="K2" s="3">
        <v>1.7330999999999999E-2</v>
      </c>
      <c r="L2" s="3">
        <v>99.269400000000005</v>
      </c>
      <c r="M2" s="3">
        <v>2.4773E-2</v>
      </c>
      <c r="N2" s="3">
        <v>5.4790000000000004E-3</v>
      </c>
      <c r="O2" s="3">
        <v>8.5559999999999994E-3</v>
      </c>
      <c r="P2" s="3">
        <v>7.8829999999999994E-3</v>
      </c>
      <c r="Q2" s="3">
        <v>0.1903</v>
      </c>
      <c r="R2" s="3">
        <v>7.4818999999999997E-2</v>
      </c>
      <c r="S2" s="3">
        <v>4.0031400000000001</v>
      </c>
      <c r="T2" s="3">
        <v>24.438300000000002</v>
      </c>
      <c r="U2" s="3">
        <v>13.1106</v>
      </c>
      <c r="V2" s="3">
        <v>42.649000000000001</v>
      </c>
      <c r="W2" s="3">
        <v>10.962</v>
      </c>
      <c r="Y2" s="3">
        <f t="shared" ref="Y2:Y9" si="2">G2/$H$20</f>
        <v>0.51517501854724501</v>
      </c>
      <c r="Z2" s="3">
        <f t="shared" ref="Z2:Z9" si="3">E2/$D$20</f>
        <v>0.50705943511762019</v>
      </c>
      <c r="AA2" s="3">
        <f t="shared" ref="AA2:AA9" si="4">Y2/Z2</f>
        <v>1.0160051916354584</v>
      </c>
      <c r="AB2" s="21">
        <v>0.74637483536151161</v>
      </c>
      <c r="AC2" s="21">
        <v>0.73478266119948288</v>
      </c>
    </row>
    <row r="3" spans="1:58" ht="13.5" customHeight="1" x14ac:dyDescent="0.2">
      <c r="A3" s="3" t="s">
        <v>314</v>
      </c>
      <c r="B3" s="3">
        <v>48.4955</v>
      </c>
      <c r="C3" s="3">
        <v>15.4503</v>
      </c>
      <c r="D3" s="3">
        <v>0.14599799999999999</v>
      </c>
      <c r="E3" s="3">
        <f t="shared" si="0"/>
        <v>1459.9799999999998</v>
      </c>
      <c r="F3" s="3">
        <v>4.4047999999999997E-2</v>
      </c>
      <c r="G3" s="3">
        <f t="shared" si="1"/>
        <v>440.47999999999996</v>
      </c>
      <c r="H3" s="3">
        <v>65.507800000000003</v>
      </c>
      <c r="I3" s="3">
        <v>33.053699999999999</v>
      </c>
      <c r="J3" s="3">
        <v>0.166133</v>
      </c>
      <c r="K3" s="3">
        <v>4.9970000000000001E-2</v>
      </c>
      <c r="L3" s="3">
        <v>98.777600000000007</v>
      </c>
      <c r="M3" s="3">
        <v>2.5339E-2</v>
      </c>
      <c r="N3" s="3">
        <v>5.4879999999999998E-3</v>
      </c>
      <c r="O3" s="3">
        <v>8.5349999999999992E-3</v>
      </c>
      <c r="P3" s="3">
        <v>7.8919999999999997E-3</v>
      </c>
      <c r="Q3" s="3">
        <v>0.19140199999999999</v>
      </c>
      <c r="R3" s="3">
        <v>7.4657000000000001E-2</v>
      </c>
      <c r="S3" s="3">
        <v>2.95546</v>
      </c>
      <c r="T3" s="3">
        <v>8.6111400000000007</v>
      </c>
      <c r="U3" s="3">
        <v>13.0952</v>
      </c>
      <c r="V3" s="3">
        <v>42.729500000000002</v>
      </c>
      <c r="W3" s="3">
        <v>10.962</v>
      </c>
      <c r="Y3" s="3">
        <f t="shared" si="2"/>
        <v>1.4853982599312066</v>
      </c>
      <c r="Z3" s="3">
        <f t="shared" si="3"/>
        <v>0.69843917436342295</v>
      </c>
      <c r="AA3" s="3">
        <f t="shared" si="4"/>
        <v>2.1267396137753014</v>
      </c>
      <c r="AB3" s="21">
        <v>2.1585034314210416</v>
      </c>
      <c r="AC3" s="21">
        <v>1.0151641237145901</v>
      </c>
    </row>
    <row r="4" spans="1:58" ht="13.5" customHeight="1" x14ac:dyDescent="0.2">
      <c r="A4" s="3" t="s">
        <v>316</v>
      </c>
      <c r="B4" s="3">
        <v>49.281500000000001</v>
      </c>
      <c r="C4" s="3">
        <v>15.276999999999999</v>
      </c>
      <c r="D4" s="3">
        <v>0.19805500000000001</v>
      </c>
      <c r="E4" s="3">
        <f t="shared" si="0"/>
        <v>1980.5500000000002</v>
      </c>
      <c r="F4" s="3">
        <v>1.2939000000000001E-2</v>
      </c>
      <c r="G4" s="3">
        <f t="shared" si="1"/>
        <v>129.39000000000001</v>
      </c>
      <c r="H4" s="3">
        <v>66.569400000000002</v>
      </c>
      <c r="I4" s="3">
        <v>32.682899999999997</v>
      </c>
      <c r="J4" s="3">
        <v>0.22536800000000001</v>
      </c>
      <c r="K4" s="3">
        <v>1.4678999999999999E-2</v>
      </c>
      <c r="L4" s="3">
        <v>99.492400000000004</v>
      </c>
      <c r="M4" s="3">
        <v>2.5437999999999999E-2</v>
      </c>
      <c r="N4" s="3">
        <v>5.5779999999999996E-3</v>
      </c>
      <c r="O4" s="3">
        <v>8.5579999999999996E-3</v>
      </c>
      <c r="P4" s="3">
        <v>7.9679999999999994E-3</v>
      </c>
      <c r="Q4" s="3">
        <v>0.18973699999999999</v>
      </c>
      <c r="R4" s="3">
        <v>7.5183E-2</v>
      </c>
      <c r="S4" s="3">
        <v>2.23611</v>
      </c>
      <c r="T4" s="3">
        <v>29.1249</v>
      </c>
      <c r="U4" s="3">
        <v>13.2933</v>
      </c>
      <c r="V4" s="3">
        <v>42.967599999999997</v>
      </c>
      <c r="W4" s="3">
        <v>10.962</v>
      </c>
      <c r="Y4" s="3">
        <f t="shared" si="2"/>
        <v>0.43633236662844821</v>
      </c>
      <c r="Z4" s="3">
        <f t="shared" si="3"/>
        <v>0.94747442210542454</v>
      </c>
      <c r="AA4" s="3">
        <f t="shared" si="4"/>
        <v>0.46052152590974949</v>
      </c>
      <c r="AB4" s="21">
        <v>0.63257130719092536</v>
      </c>
      <c r="AC4" s="21">
        <v>1.3739071770886782</v>
      </c>
    </row>
    <row r="5" spans="1:58" ht="13.5" customHeight="1" x14ac:dyDescent="0.2">
      <c r="A5" s="3" t="s">
        <v>313</v>
      </c>
      <c r="B5" s="3">
        <v>49.058</v>
      </c>
      <c r="C5" s="3">
        <v>15.031499999999999</v>
      </c>
      <c r="D5" s="3">
        <v>0.29005700000000001</v>
      </c>
      <c r="E5" s="3">
        <f t="shared" si="0"/>
        <v>2900.57</v>
      </c>
      <c r="F5" s="3">
        <v>5.1527000000000003E-2</v>
      </c>
      <c r="G5" s="3">
        <f t="shared" si="1"/>
        <v>515.27</v>
      </c>
      <c r="H5" s="3">
        <v>66.267499999999998</v>
      </c>
      <c r="I5" s="3">
        <v>32.157800000000002</v>
      </c>
      <c r="J5" s="3">
        <v>0.33005800000000002</v>
      </c>
      <c r="K5" s="3">
        <v>5.8453999999999999E-2</v>
      </c>
      <c r="L5" s="3">
        <v>98.813800000000001</v>
      </c>
      <c r="M5" s="3">
        <v>2.5458999999999999E-2</v>
      </c>
      <c r="N5" s="3">
        <v>5.5170000000000002E-3</v>
      </c>
      <c r="O5" s="3">
        <v>8.4849999999999995E-3</v>
      </c>
      <c r="P5" s="3">
        <v>7.8919999999999997E-3</v>
      </c>
      <c r="Q5" s="3">
        <v>0.189972</v>
      </c>
      <c r="R5" s="3">
        <v>7.5745000000000007E-2</v>
      </c>
      <c r="S5" s="3">
        <v>1.57734</v>
      </c>
      <c r="T5" s="3">
        <v>7.3888699999999998</v>
      </c>
      <c r="U5" s="3">
        <v>13.517099999999999</v>
      </c>
      <c r="V5" s="3">
        <v>43.299799999999998</v>
      </c>
      <c r="W5" s="3">
        <v>10.958500000000001</v>
      </c>
      <c r="Y5" s="3">
        <f t="shared" si="2"/>
        <v>1.7376070681864169</v>
      </c>
      <c r="Z5" s="3">
        <f t="shared" si="3"/>
        <v>1.3876023753635764</v>
      </c>
      <c r="AA5" s="3">
        <f t="shared" si="4"/>
        <v>1.2522370233988198</v>
      </c>
      <c r="AB5" s="21">
        <v>2.5440211703928424</v>
      </c>
      <c r="AC5" s="21">
        <v>2.032038909155709</v>
      </c>
    </row>
    <row r="6" spans="1:58" ht="13.5" customHeight="1" x14ac:dyDescent="0.2">
      <c r="A6" s="3" t="s">
        <v>312</v>
      </c>
      <c r="B6" s="3">
        <v>48.985300000000002</v>
      </c>
      <c r="C6" s="3">
        <v>15.3056</v>
      </c>
      <c r="D6" s="3">
        <v>0.21379200000000001</v>
      </c>
      <c r="E6" s="3">
        <f t="shared" si="0"/>
        <v>2137.92</v>
      </c>
      <c r="F6" s="3">
        <v>5.4704000000000003E-2</v>
      </c>
      <c r="G6" s="3">
        <f t="shared" si="1"/>
        <v>547.04000000000008</v>
      </c>
      <c r="H6" s="3">
        <v>66.169300000000007</v>
      </c>
      <c r="I6" s="3">
        <v>32.744199999999999</v>
      </c>
      <c r="J6" s="3">
        <v>0.24327599999999999</v>
      </c>
      <c r="K6" s="3">
        <v>6.2059000000000003E-2</v>
      </c>
      <c r="L6" s="3">
        <v>99.218800000000002</v>
      </c>
      <c r="M6" s="3">
        <v>2.5446E-2</v>
      </c>
      <c r="N6" s="3">
        <v>5.4669999999999996E-3</v>
      </c>
      <c r="O6" s="3">
        <v>8.515E-3</v>
      </c>
      <c r="P6" s="3">
        <v>7.9340000000000001E-3</v>
      </c>
      <c r="Q6" s="3">
        <v>0.19034000000000001</v>
      </c>
      <c r="R6" s="3">
        <v>7.5032000000000001E-2</v>
      </c>
      <c r="S6" s="3">
        <v>2.0772499999999998</v>
      </c>
      <c r="T6" s="3">
        <v>7.0058600000000002</v>
      </c>
      <c r="U6" s="3">
        <v>12.319900000000001</v>
      </c>
      <c r="V6" s="3">
        <v>43.643700000000003</v>
      </c>
      <c r="W6" s="3">
        <v>10.9765</v>
      </c>
      <c r="Y6" s="3">
        <f t="shared" si="2"/>
        <v>1.844742699129966</v>
      </c>
      <c r="Z6" s="3">
        <f t="shared" si="3"/>
        <v>1.0227585854977805</v>
      </c>
      <c r="AA6" s="3">
        <f t="shared" si="4"/>
        <v>1.8036931933767368</v>
      </c>
      <c r="AB6" s="21">
        <v>2.6793096713502793</v>
      </c>
      <c r="AC6" s="21">
        <v>1.4857922329671571</v>
      </c>
    </row>
    <row r="7" spans="1:58" ht="14.25" customHeight="1" x14ac:dyDescent="0.2">
      <c r="A7" s="3" t="s">
        <v>311</v>
      </c>
      <c r="B7" s="3">
        <v>49.035200000000003</v>
      </c>
      <c r="C7" s="3">
        <v>15.464700000000001</v>
      </c>
      <c r="D7" s="3">
        <v>0.100913</v>
      </c>
      <c r="E7" s="3">
        <f t="shared" si="0"/>
        <v>1009.13</v>
      </c>
      <c r="F7" s="3">
        <v>4.0722000000000001E-2</v>
      </c>
      <c r="G7" s="3">
        <f t="shared" si="1"/>
        <v>407.22</v>
      </c>
      <c r="H7" s="3">
        <v>66.236800000000002</v>
      </c>
      <c r="I7" s="3">
        <v>33.084600000000002</v>
      </c>
      <c r="J7" s="3">
        <v>0.11483</v>
      </c>
      <c r="K7" s="3">
        <v>4.6196000000000001E-2</v>
      </c>
      <c r="L7" s="3">
        <v>99.482399999999998</v>
      </c>
      <c r="M7" s="3">
        <v>2.5654E-2</v>
      </c>
      <c r="N7" s="3">
        <v>5.6080000000000001E-3</v>
      </c>
      <c r="O7" s="3">
        <v>8.5140000000000007E-3</v>
      </c>
      <c r="P7" s="3">
        <v>7.9059999999999998E-3</v>
      </c>
      <c r="Q7" s="3">
        <v>0.19029099999999999</v>
      </c>
      <c r="R7" s="3">
        <v>7.4702000000000005E-2</v>
      </c>
      <c r="S7" s="3">
        <v>4.1758600000000001</v>
      </c>
      <c r="T7" s="3">
        <v>9.3144899999999993</v>
      </c>
      <c r="U7" s="3">
        <v>12.305</v>
      </c>
      <c r="V7" s="3">
        <v>43.563099999999999</v>
      </c>
      <c r="W7" s="3">
        <v>10.9765</v>
      </c>
      <c r="Y7" s="3">
        <f t="shared" si="2"/>
        <v>1.373238011735348</v>
      </c>
      <c r="Z7" s="3">
        <f t="shared" si="3"/>
        <v>0.48275724600704195</v>
      </c>
      <c r="AA7" s="3">
        <f t="shared" si="4"/>
        <v>2.8445725529623984</v>
      </c>
      <c r="AB7" s="21">
        <v>1.9841153484039473</v>
      </c>
      <c r="AC7" s="21">
        <v>0.69766629103051103</v>
      </c>
    </row>
    <row r="8" spans="1:58" ht="13.5" customHeight="1" x14ac:dyDescent="0.2">
      <c r="A8" s="3" t="s">
        <v>315</v>
      </c>
      <c r="B8" s="3">
        <v>48.921199999999999</v>
      </c>
      <c r="C8" s="3">
        <v>15.226800000000001</v>
      </c>
      <c r="D8" s="3">
        <v>0.16707</v>
      </c>
      <c r="E8" s="3">
        <f t="shared" si="0"/>
        <v>1670.7</v>
      </c>
      <c r="F8" s="3">
        <v>1.1280999999999999E-2</v>
      </c>
      <c r="G8" s="3">
        <f t="shared" si="1"/>
        <v>112.80999999999999</v>
      </c>
      <c r="H8" s="3">
        <v>66.082800000000006</v>
      </c>
      <c r="I8" s="3">
        <v>32.575499999999998</v>
      </c>
      <c r="J8" s="3">
        <v>0.19011</v>
      </c>
      <c r="K8" s="3">
        <v>1.2798E-2</v>
      </c>
      <c r="L8" s="3">
        <v>98.861199999999997</v>
      </c>
      <c r="M8" s="3">
        <v>2.5094000000000002E-2</v>
      </c>
      <c r="N8" s="3">
        <v>5.5589999999999997E-3</v>
      </c>
      <c r="O8" s="3">
        <v>8.5819999999999994E-3</v>
      </c>
      <c r="P8" s="3">
        <v>7.8949999999999992E-3</v>
      </c>
      <c r="Q8" s="3">
        <v>0.19048899999999999</v>
      </c>
      <c r="R8" s="3">
        <v>7.5331999999999996E-2</v>
      </c>
      <c r="S8" s="3">
        <v>2.6204499999999999</v>
      </c>
      <c r="T8" s="3">
        <v>33.076099999999997</v>
      </c>
      <c r="U8" s="3">
        <v>13.347099999999999</v>
      </c>
      <c r="V8" s="3">
        <v>42.421599999999998</v>
      </c>
      <c r="W8" s="3">
        <v>10.954499999999999</v>
      </c>
      <c r="Y8" s="3">
        <f t="shared" si="2"/>
        <v>0.38042085384771024</v>
      </c>
      <c r="Z8" s="3">
        <f t="shared" si="3"/>
        <v>0.79924542021738032</v>
      </c>
      <c r="AA8" s="3">
        <f t="shared" si="4"/>
        <v>0.47597501871733294</v>
      </c>
      <c r="AB8" s="21">
        <v>0.55451758759845682</v>
      </c>
      <c r="AC8" s="21">
        <v>1.1652765423256286</v>
      </c>
    </row>
    <row r="9" spans="1:58" ht="13.5" customHeight="1" x14ac:dyDescent="0.2">
      <c r="A9" s="3" t="s">
        <v>310</v>
      </c>
      <c r="B9" s="3">
        <v>49.183900000000001</v>
      </c>
      <c r="C9" s="3">
        <v>15.1861</v>
      </c>
      <c r="D9" s="3">
        <v>0.17910200000000001</v>
      </c>
      <c r="E9" s="3">
        <f t="shared" si="0"/>
        <v>1791.0200000000002</v>
      </c>
      <c r="F9" s="3">
        <v>3.7117999999999998E-2</v>
      </c>
      <c r="G9" s="3">
        <f t="shared" si="1"/>
        <v>371.18</v>
      </c>
      <c r="H9" s="3">
        <v>66.437600000000003</v>
      </c>
      <c r="I9" s="3">
        <v>32.488500000000002</v>
      </c>
      <c r="J9" s="3">
        <v>0.20380200000000001</v>
      </c>
      <c r="K9" s="3">
        <v>4.2108E-2</v>
      </c>
      <c r="L9" s="3">
        <v>99.171999999999997</v>
      </c>
      <c r="M9" s="3">
        <v>2.5708000000000002E-2</v>
      </c>
      <c r="N9" s="3">
        <v>5.6129999999999999E-3</v>
      </c>
      <c r="O9" s="3">
        <v>8.5059999999999997E-3</v>
      </c>
      <c r="P9" s="3">
        <v>7.9439999999999997E-3</v>
      </c>
      <c r="Q9" s="3">
        <v>0.189911</v>
      </c>
      <c r="R9" s="3">
        <v>7.5449000000000002E-2</v>
      </c>
      <c r="S9" s="3">
        <v>2.4393400000000001</v>
      </c>
      <c r="T9" s="3">
        <v>10.248200000000001</v>
      </c>
      <c r="U9" s="3">
        <v>13.615399999999999</v>
      </c>
      <c r="V9" s="3">
        <v>42.999699999999997</v>
      </c>
      <c r="W9" s="3">
        <v>10.954499999999999</v>
      </c>
      <c r="Y9" s="3">
        <f t="shared" si="2"/>
        <v>1.2517029743036354</v>
      </c>
      <c r="Z9" s="3">
        <f t="shared" si="3"/>
        <v>0.85680525080369463</v>
      </c>
      <c r="AA9" s="3">
        <f t="shared" si="4"/>
        <v>1.4608955455507788</v>
      </c>
      <c r="AB9" s="21">
        <v>1.8218501497724537</v>
      </c>
      <c r="AC9" s="21">
        <v>1.2473586014402513</v>
      </c>
    </row>
    <row r="10" spans="1:58" ht="13.5" customHeight="1" x14ac:dyDescent="0.2">
      <c r="A10" s="3" t="s">
        <v>72</v>
      </c>
      <c r="B10" s="3" t="s">
        <v>50</v>
      </c>
      <c r="C10" s="3" t="s">
        <v>48</v>
      </c>
      <c r="D10" s="10" t="s">
        <v>47</v>
      </c>
      <c r="E10" s="3" t="s">
        <v>45</v>
      </c>
      <c r="F10" s="11" t="s">
        <v>54</v>
      </c>
      <c r="G10" s="11" t="s">
        <v>53</v>
      </c>
      <c r="H10" s="10" t="s">
        <v>44</v>
      </c>
      <c r="I10" s="3" t="s">
        <v>38</v>
      </c>
      <c r="J10" s="3" t="s">
        <v>12</v>
      </c>
      <c r="K10" s="3" t="s">
        <v>11</v>
      </c>
      <c r="L10" s="3" t="s">
        <v>10</v>
      </c>
      <c r="M10" s="3" t="s">
        <v>9</v>
      </c>
      <c r="N10" s="3" t="s">
        <v>8</v>
      </c>
      <c r="O10" s="3" t="s">
        <v>7</v>
      </c>
      <c r="P10" s="3" t="s">
        <v>6</v>
      </c>
      <c r="Q10" s="3" t="s">
        <v>5</v>
      </c>
      <c r="R10" s="3" t="s">
        <v>4</v>
      </c>
      <c r="S10" s="3" t="s">
        <v>3</v>
      </c>
      <c r="T10" s="3" t="s">
        <v>40</v>
      </c>
      <c r="U10" s="3" t="s">
        <v>39</v>
      </c>
      <c r="V10" s="3" t="s">
        <v>38</v>
      </c>
      <c r="W10" s="3" t="s">
        <v>71</v>
      </c>
      <c r="X10" s="3" t="s">
        <v>70</v>
      </c>
      <c r="Y10" s="3" t="s">
        <v>69</v>
      </c>
      <c r="Z10" s="3" t="s">
        <v>327</v>
      </c>
      <c r="AA10" s="3" t="s">
        <v>37</v>
      </c>
      <c r="AB10" s="3" t="s">
        <v>35</v>
      </c>
      <c r="AC10" s="3" t="s">
        <v>34</v>
      </c>
      <c r="AD10" s="3" t="s">
        <v>33</v>
      </c>
      <c r="AE10" s="10" t="s">
        <v>31</v>
      </c>
      <c r="AF10" s="10" t="s">
        <v>30</v>
      </c>
      <c r="AG10" s="3" t="s">
        <v>29</v>
      </c>
      <c r="AH10" s="3" t="s">
        <v>28</v>
      </c>
      <c r="AI10" s="3" t="s">
        <v>27</v>
      </c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</row>
    <row r="11" spans="1:58" ht="13.5" customHeight="1" x14ac:dyDescent="0.2">
      <c r="A11" s="3" t="s">
        <v>326</v>
      </c>
      <c r="B11" s="3">
        <v>0.90645600000000004</v>
      </c>
      <c r="C11" s="3">
        <v>0.19786000000000001</v>
      </c>
      <c r="D11" s="3">
        <f t="shared" ref="D11:D17" si="5">C11*10000</f>
        <v>1978.6000000000001</v>
      </c>
      <c r="E11" s="3">
        <v>3.0714999999999999E-2</v>
      </c>
      <c r="F11" s="3">
        <f t="shared" ref="F11:G17" si="6">X11*10000</f>
        <v>180.5</v>
      </c>
      <c r="G11" s="3">
        <f t="shared" si="6"/>
        <v>27.31</v>
      </c>
      <c r="H11" s="3">
        <f t="shared" ref="H11:H17" si="7">E11*10000</f>
        <v>307.14999999999998</v>
      </c>
      <c r="I11" s="3">
        <v>100.661</v>
      </c>
      <c r="J11" s="3">
        <v>60.386499999999998</v>
      </c>
      <c r="K11" s="3">
        <v>0.73978699999999997</v>
      </c>
      <c r="L11" s="3">
        <v>19.425999999999998</v>
      </c>
      <c r="M11" s="3">
        <v>1.22444</v>
      </c>
      <c r="N11" s="3">
        <v>4.2801299999999998</v>
      </c>
      <c r="O11" s="3">
        <v>4.6843999999999997E-2</v>
      </c>
      <c r="P11" s="3">
        <v>2.8670900000000001</v>
      </c>
      <c r="Q11" s="3">
        <v>7.8704200000000002</v>
      </c>
      <c r="R11" s="3">
        <v>2.3706499999999999</v>
      </c>
      <c r="S11" s="3">
        <v>1.18893</v>
      </c>
      <c r="T11" s="3">
        <v>0.22514600000000001</v>
      </c>
      <c r="U11" s="3">
        <v>3.4844E-2</v>
      </c>
      <c r="V11" s="3">
        <v>100.661</v>
      </c>
      <c r="W11" s="3">
        <v>0.210345</v>
      </c>
      <c r="X11" s="3">
        <v>1.805E-2</v>
      </c>
      <c r="Y11" s="3">
        <v>2.7309999999999999E-3</v>
      </c>
      <c r="Z11" s="3">
        <v>62.328400000000002</v>
      </c>
      <c r="AA11" s="3">
        <v>1.8516999999999999E-2</v>
      </c>
      <c r="AB11" s="3">
        <v>2.0114E-2</v>
      </c>
      <c r="AC11" s="3">
        <v>1.9681000000000001E-2</v>
      </c>
      <c r="AD11" s="3">
        <v>3.1406000000000001</v>
      </c>
      <c r="AE11" s="3">
        <v>5.5343200000000001</v>
      </c>
      <c r="AF11" s="3">
        <v>30.916799999999999</v>
      </c>
      <c r="AG11" s="3">
        <v>13.9945</v>
      </c>
      <c r="AH11" s="3">
        <v>42.061900000000001</v>
      </c>
      <c r="AI11" s="3">
        <v>11.004</v>
      </c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</row>
    <row r="12" spans="1:58" ht="13.5" customHeight="1" x14ac:dyDescent="0.2">
      <c r="A12" s="3" t="s">
        <v>325</v>
      </c>
      <c r="B12" s="3">
        <v>0.87701300000000004</v>
      </c>
      <c r="C12" s="3">
        <v>0.19872899999999999</v>
      </c>
      <c r="D12" s="3">
        <f t="shared" si="5"/>
        <v>1987.29</v>
      </c>
      <c r="E12" s="3">
        <v>3.9752999999999997E-2</v>
      </c>
      <c r="F12" s="3">
        <f t="shared" si="6"/>
        <v>181.25</v>
      </c>
      <c r="G12" s="3">
        <f t="shared" si="6"/>
        <v>35.339999999999996</v>
      </c>
      <c r="H12" s="3">
        <f t="shared" si="7"/>
        <v>397.53</v>
      </c>
      <c r="I12" s="3">
        <v>100.687</v>
      </c>
      <c r="J12" s="3">
        <v>60.363500000000002</v>
      </c>
      <c r="K12" s="3">
        <v>0.75346500000000005</v>
      </c>
      <c r="L12" s="3">
        <v>19.461300000000001</v>
      </c>
      <c r="M12" s="3">
        <v>1.1846699999999999</v>
      </c>
      <c r="N12" s="3">
        <v>4.3130499999999996</v>
      </c>
      <c r="O12" s="3">
        <v>4.9612999999999997E-2</v>
      </c>
      <c r="P12" s="3">
        <v>2.84958</v>
      </c>
      <c r="Q12" s="3">
        <v>7.8392499999999998</v>
      </c>
      <c r="R12" s="3">
        <v>2.4036200000000001</v>
      </c>
      <c r="S12" s="3">
        <v>1.1972</v>
      </c>
      <c r="T12" s="3">
        <v>0.226136</v>
      </c>
      <c r="U12" s="3">
        <v>4.5096999999999998E-2</v>
      </c>
      <c r="V12" s="3">
        <v>100.687</v>
      </c>
      <c r="W12" s="3">
        <v>0.20346400000000001</v>
      </c>
      <c r="X12" s="3">
        <v>1.8124999999999999E-2</v>
      </c>
      <c r="Y12" s="3">
        <v>3.5339999999999998E-3</v>
      </c>
      <c r="Z12" s="3">
        <v>62.317399999999999</v>
      </c>
      <c r="AA12" s="3">
        <v>1.8513000000000002E-2</v>
      </c>
      <c r="AB12" s="3">
        <v>1.9976000000000001E-2</v>
      </c>
      <c r="AC12" s="3">
        <v>1.9649E-2</v>
      </c>
      <c r="AD12" s="3">
        <v>3.2036199999999999</v>
      </c>
      <c r="AE12" s="3">
        <v>5.48447</v>
      </c>
      <c r="AF12" s="3">
        <v>24.0093</v>
      </c>
      <c r="AG12" s="3">
        <v>13.984400000000001</v>
      </c>
      <c r="AH12" s="3">
        <v>42.165100000000002</v>
      </c>
      <c r="AI12" s="3">
        <v>11.004</v>
      </c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</row>
    <row r="13" spans="1:58" ht="13.5" customHeight="1" x14ac:dyDescent="0.2">
      <c r="A13" s="3" t="s">
        <v>324</v>
      </c>
      <c r="B13" s="3">
        <v>0.92051400000000005</v>
      </c>
      <c r="C13" s="3">
        <v>0.21138799999999999</v>
      </c>
      <c r="D13" s="3">
        <f t="shared" si="5"/>
        <v>2113.88</v>
      </c>
      <c r="E13" s="3">
        <v>3.4123000000000001E-2</v>
      </c>
      <c r="F13" s="3">
        <f t="shared" si="6"/>
        <v>193.8</v>
      </c>
      <c r="G13" s="3">
        <f t="shared" si="6"/>
        <v>30.500000000000004</v>
      </c>
      <c r="H13" s="3">
        <f t="shared" si="7"/>
        <v>341.23</v>
      </c>
      <c r="I13" s="3">
        <v>100.196</v>
      </c>
      <c r="J13" s="3">
        <v>60.013599999999997</v>
      </c>
      <c r="K13" s="3">
        <v>0.77567399999999997</v>
      </c>
      <c r="L13" s="3">
        <v>19.346299999999999</v>
      </c>
      <c r="M13" s="3">
        <v>1.24343</v>
      </c>
      <c r="N13" s="3">
        <v>4.2267400000000004</v>
      </c>
      <c r="O13" s="3">
        <v>4.6337000000000003E-2</v>
      </c>
      <c r="P13" s="3">
        <v>2.8151099999999998</v>
      </c>
      <c r="Q13" s="3">
        <v>7.8086799999999998</v>
      </c>
      <c r="R13" s="3">
        <v>2.4176500000000001</v>
      </c>
      <c r="S13" s="3">
        <v>1.2231099999999999</v>
      </c>
      <c r="T13" s="3">
        <v>0.24054</v>
      </c>
      <c r="U13" s="3">
        <v>3.8710000000000001E-2</v>
      </c>
      <c r="V13" s="3">
        <v>100.196</v>
      </c>
      <c r="W13" s="3">
        <v>0.214671</v>
      </c>
      <c r="X13" s="3">
        <v>1.9380000000000001E-2</v>
      </c>
      <c r="Y13" s="3">
        <v>3.0500000000000002E-3</v>
      </c>
      <c r="Z13" s="3">
        <v>62.3108</v>
      </c>
      <c r="AA13" s="3">
        <v>1.8519000000000001E-2</v>
      </c>
      <c r="AB13" s="3">
        <v>1.9949999999999999E-2</v>
      </c>
      <c r="AC13" s="3">
        <v>1.9658999999999999E-2</v>
      </c>
      <c r="AD13" s="3">
        <v>3.1112099999999998</v>
      </c>
      <c r="AE13" s="3">
        <v>5.1927199999999996</v>
      </c>
      <c r="AF13" s="3">
        <v>27.869700000000002</v>
      </c>
      <c r="AG13" s="3">
        <v>13.9109</v>
      </c>
      <c r="AH13" s="3">
        <v>42.4238</v>
      </c>
      <c r="AI13" s="3">
        <v>11.01</v>
      </c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</row>
    <row r="14" spans="1:58" ht="13.5" customHeight="1" x14ac:dyDescent="0.2">
      <c r="A14" s="3" t="s">
        <v>323</v>
      </c>
      <c r="B14" s="3">
        <v>0.87737299999999996</v>
      </c>
      <c r="C14" s="3">
        <v>0.21281600000000001</v>
      </c>
      <c r="D14" s="3">
        <f t="shared" si="5"/>
        <v>2128.16</v>
      </c>
      <c r="E14" s="3">
        <v>3.1970999999999999E-2</v>
      </c>
      <c r="F14" s="3">
        <f t="shared" si="6"/>
        <v>195.21</v>
      </c>
      <c r="G14" s="3">
        <f t="shared" si="6"/>
        <v>28.59</v>
      </c>
      <c r="H14" s="3">
        <f t="shared" si="7"/>
        <v>319.70999999999998</v>
      </c>
      <c r="I14" s="3">
        <v>100.21599999999999</v>
      </c>
      <c r="J14" s="3">
        <v>59.830199999999998</v>
      </c>
      <c r="K14" s="3">
        <v>0.71500200000000003</v>
      </c>
      <c r="L14" s="3">
        <v>19.279499999999999</v>
      </c>
      <c r="M14" s="3">
        <v>1.18516</v>
      </c>
      <c r="N14" s="3">
        <v>4.4160199999999996</v>
      </c>
      <c r="O14" s="3">
        <v>5.074E-2</v>
      </c>
      <c r="P14" s="3">
        <v>2.9031099999999999</v>
      </c>
      <c r="Q14" s="3">
        <v>7.9205199999999998</v>
      </c>
      <c r="R14" s="3">
        <v>2.4275099999999998</v>
      </c>
      <c r="S14" s="3">
        <v>1.20991</v>
      </c>
      <c r="T14" s="3">
        <v>0.24216499999999999</v>
      </c>
      <c r="U14" s="3">
        <v>3.6269000000000003E-2</v>
      </c>
      <c r="V14" s="3">
        <v>100.21599999999999</v>
      </c>
      <c r="W14" s="3">
        <v>0.20471200000000001</v>
      </c>
      <c r="X14" s="3">
        <v>1.9521E-2</v>
      </c>
      <c r="Y14" s="3">
        <v>2.859E-3</v>
      </c>
      <c r="Z14" s="3">
        <v>62.264099999999999</v>
      </c>
      <c r="AA14" s="3">
        <v>1.8523000000000001E-2</v>
      </c>
      <c r="AB14" s="3">
        <v>2.0367E-2</v>
      </c>
      <c r="AC14" s="3">
        <v>1.9796000000000001E-2</v>
      </c>
      <c r="AD14" s="3">
        <v>3.2035100000000001</v>
      </c>
      <c r="AE14" s="3">
        <v>5.2418899999999997</v>
      </c>
      <c r="AF14" s="3">
        <v>29.895600000000002</v>
      </c>
      <c r="AG14" s="3">
        <v>14.274100000000001</v>
      </c>
      <c r="AH14" s="3">
        <v>42.840699999999998</v>
      </c>
      <c r="AI14" s="3">
        <v>11.01</v>
      </c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</row>
    <row r="15" spans="1:58" ht="13.5" customHeight="1" x14ac:dyDescent="0.2">
      <c r="A15" s="3" t="s">
        <v>322</v>
      </c>
      <c r="B15" s="3">
        <v>1.1835599999999999</v>
      </c>
      <c r="C15" s="3">
        <v>0.225962</v>
      </c>
      <c r="D15" s="3">
        <f t="shared" si="5"/>
        <v>2259.62</v>
      </c>
      <c r="E15" s="3">
        <v>5.2769999999999996E-3</v>
      </c>
      <c r="F15" s="3">
        <f t="shared" si="6"/>
        <v>206.07</v>
      </c>
      <c r="G15" s="3">
        <f t="shared" si="6"/>
        <v>4.6900000000000004</v>
      </c>
      <c r="H15" s="3">
        <f t="shared" si="7"/>
        <v>52.769999999999996</v>
      </c>
      <c r="I15" s="3">
        <v>100.901</v>
      </c>
      <c r="J15" s="3">
        <v>60.491500000000002</v>
      </c>
      <c r="K15" s="3">
        <v>0.73131100000000004</v>
      </c>
      <c r="L15" s="3">
        <v>19.173999999999999</v>
      </c>
      <c r="M15" s="3">
        <v>1.5987499999999999</v>
      </c>
      <c r="N15" s="3">
        <v>4.4177200000000001</v>
      </c>
      <c r="O15" s="3">
        <v>3.8759000000000002E-2</v>
      </c>
      <c r="P15" s="3">
        <v>2.9250400000000001</v>
      </c>
      <c r="Q15" s="3">
        <v>7.7927499999999998</v>
      </c>
      <c r="R15" s="3">
        <v>2.3083800000000001</v>
      </c>
      <c r="S15" s="3">
        <v>1.1595299999999999</v>
      </c>
      <c r="T15" s="3">
        <v>0.25712400000000002</v>
      </c>
      <c r="U15" s="3">
        <v>5.986E-3</v>
      </c>
      <c r="V15" s="3">
        <v>100.901</v>
      </c>
      <c r="W15" s="3">
        <v>0.27456199999999997</v>
      </c>
      <c r="X15" s="3">
        <v>2.0607E-2</v>
      </c>
      <c r="Y15" s="3">
        <v>4.6900000000000002E-4</v>
      </c>
      <c r="Z15" s="3">
        <v>62.362000000000002</v>
      </c>
      <c r="AA15" s="3">
        <v>1.8540000000000001E-2</v>
      </c>
      <c r="AB15" s="3">
        <v>2.0347000000000001E-2</v>
      </c>
      <c r="AC15" s="3">
        <v>2.0063999999999999E-2</v>
      </c>
      <c r="AD15" s="3">
        <v>2.6800099999999998</v>
      </c>
      <c r="AE15" s="3">
        <v>4.9734499999999997</v>
      </c>
      <c r="AF15" s="3">
        <v>179.94900000000001</v>
      </c>
      <c r="AG15" s="3">
        <v>14.486499999999999</v>
      </c>
      <c r="AH15" s="3">
        <v>42.703600000000002</v>
      </c>
      <c r="AI15" s="3">
        <v>11</v>
      </c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</row>
    <row r="16" spans="1:58" ht="13.5" customHeight="1" x14ac:dyDescent="0.2">
      <c r="A16" s="3" t="s">
        <v>321</v>
      </c>
      <c r="B16" s="3">
        <v>0.950515</v>
      </c>
      <c r="C16" s="3">
        <v>0.239151</v>
      </c>
      <c r="D16" s="3">
        <f t="shared" si="5"/>
        <v>2391.5100000000002</v>
      </c>
      <c r="E16" s="3">
        <v>3.2210999999999997E-2</v>
      </c>
      <c r="F16" s="3">
        <f t="shared" si="6"/>
        <v>218.28</v>
      </c>
      <c r="G16" s="3">
        <f t="shared" si="6"/>
        <v>28.66</v>
      </c>
      <c r="H16" s="3">
        <f t="shared" si="7"/>
        <v>322.10999999999996</v>
      </c>
      <c r="I16" s="3">
        <v>100.78</v>
      </c>
      <c r="J16" s="3">
        <v>60.234299999999998</v>
      </c>
      <c r="K16" s="3">
        <v>0.76634000000000002</v>
      </c>
      <c r="L16" s="3">
        <v>19.288</v>
      </c>
      <c r="M16" s="3">
        <v>1.28396</v>
      </c>
      <c r="N16" s="3">
        <v>4.4746899999999998</v>
      </c>
      <c r="O16" s="3">
        <v>3.1756E-2</v>
      </c>
      <c r="P16" s="3">
        <v>2.9322900000000001</v>
      </c>
      <c r="Q16" s="3">
        <v>7.91493</v>
      </c>
      <c r="R16" s="3">
        <v>2.33948</v>
      </c>
      <c r="S16" s="3">
        <v>1.20566</v>
      </c>
      <c r="T16" s="3">
        <v>0.27213199999999999</v>
      </c>
      <c r="U16" s="3">
        <v>3.6541999999999998E-2</v>
      </c>
      <c r="V16" s="3">
        <v>100.78</v>
      </c>
      <c r="W16" s="3">
        <v>0.22068699999999999</v>
      </c>
      <c r="X16" s="3">
        <v>2.1828E-2</v>
      </c>
      <c r="Y16" s="3">
        <v>2.8660000000000001E-3</v>
      </c>
      <c r="Z16" s="3">
        <v>62.307899999999997</v>
      </c>
      <c r="AA16" s="3">
        <v>1.8537000000000001E-2</v>
      </c>
      <c r="AB16" s="3">
        <v>2.0004000000000001E-2</v>
      </c>
      <c r="AC16" s="3">
        <v>1.9872000000000001E-2</v>
      </c>
      <c r="AD16" s="3">
        <v>3.0526599999999999</v>
      </c>
      <c r="AE16" s="3">
        <v>4.6786700000000003</v>
      </c>
      <c r="AF16" s="3">
        <v>29.7865</v>
      </c>
      <c r="AG16" s="3">
        <v>14.3035</v>
      </c>
      <c r="AH16" s="3">
        <v>42.496200000000002</v>
      </c>
      <c r="AI16" s="3">
        <v>11.0075</v>
      </c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</row>
    <row r="17" spans="1:58" ht="13.5" customHeight="1" x14ac:dyDescent="0.2">
      <c r="A17" s="3" t="s">
        <v>320</v>
      </c>
      <c r="B17" s="3">
        <v>1.04931</v>
      </c>
      <c r="C17" s="3">
        <v>0.16490199999999999</v>
      </c>
      <c r="D17" s="3">
        <f t="shared" si="5"/>
        <v>1649.02</v>
      </c>
      <c r="E17" s="3">
        <v>2.3907999999999999E-2</v>
      </c>
      <c r="F17" s="3">
        <f t="shared" si="6"/>
        <v>148.10999999999999</v>
      </c>
      <c r="G17" s="3">
        <f t="shared" si="6"/>
        <v>20.93</v>
      </c>
      <c r="H17" s="3">
        <f t="shared" si="7"/>
        <v>239.07999999999998</v>
      </c>
      <c r="I17" s="3">
        <v>101.122</v>
      </c>
      <c r="J17" s="3">
        <v>64.564099999999996</v>
      </c>
      <c r="K17" s="3">
        <v>0.79591699999999999</v>
      </c>
      <c r="L17" s="3">
        <v>19.3368</v>
      </c>
      <c r="M17" s="3">
        <v>1.4174</v>
      </c>
      <c r="N17" s="3">
        <v>2.24857</v>
      </c>
      <c r="O17" s="3">
        <v>2.4875999999999999E-2</v>
      </c>
      <c r="P17" s="3">
        <v>2.3660299999999999</v>
      </c>
      <c r="Q17" s="3">
        <v>7.20519</v>
      </c>
      <c r="R17" s="3">
        <v>1.69615</v>
      </c>
      <c r="S17" s="3">
        <v>1.25258</v>
      </c>
      <c r="T17" s="3">
        <v>0.18764400000000001</v>
      </c>
      <c r="U17" s="3">
        <v>2.7122E-2</v>
      </c>
      <c r="V17" s="3">
        <v>101.122</v>
      </c>
      <c r="W17" s="3">
        <v>0.239732</v>
      </c>
      <c r="X17" s="3">
        <v>1.4811E-2</v>
      </c>
      <c r="Y17" s="3">
        <v>2.0929999999999998E-3</v>
      </c>
      <c r="Z17" s="3">
        <v>62.9816</v>
      </c>
      <c r="AA17" s="3">
        <v>1.8433999999999999E-2</v>
      </c>
      <c r="AB17" s="3">
        <v>2.0129999999999999E-2</v>
      </c>
      <c r="AC17" s="3">
        <v>1.9434E-2</v>
      </c>
      <c r="AD17" s="3">
        <v>2.8738600000000001</v>
      </c>
      <c r="AE17" s="3">
        <v>6.5035499999999997</v>
      </c>
      <c r="AF17" s="3">
        <v>39.039700000000003</v>
      </c>
      <c r="AG17" s="3">
        <v>13.2575</v>
      </c>
      <c r="AH17" s="3">
        <v>43.163699999999999</v>
      </c>
      <c r="AI17" s="3">
        <v>11.018000000000001</v>
      </c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</row>
    <row r="18" spans="1:58" ht="13.5" customHeight="1" x14ac:dyDescent="0.2">
      <c r="A18" s="3" t="s">
        <v>319</v>
      </c>
      <c r="B18" s="3">
        <v>0.97156699999999996</v>
      </c>
      <c r="C18" s="3">
        <v>0.21891099999999999</v>
      </c>
      <c r="D18" s="3">
        <f>C18*10000</f>
        <v>2189.11</v>
      </c>
      <c r="E18" s="3">
        <v>3.4644000000000001E-2</v>
      </c>
      <c r="F18" s="3">
        <f>X18*10000</f>
        <v>200.27</v>
      </c>
      <c r="G18" s="3">
        <f>Y18*10000</f>
        <v>30.9</v>
      </c>
      <c r="H18" s="3">
        <f>E18*10000</f>
        <v>346.44</v>
      </c>
      <c r="I18" s="3">
        <v>100.733</v>
      </c>
      <c r="J18" s="3">
        <v>59.970100000000002</v>
      </c>
      <c r="K18" s="3">
        <v>0.79840199999999995</v>
      </c>
      <c r="L18" s="3">
        <v>19.1069</v>
      </c>
      <c r="M18" s="3">
        <v>1.3123899999999999</v>
      </c>
      <c r="N18" s="3">
        <v>4.8503100000000003</v>
      </c>
      <c r="O18" s="3">
        <v>5.2055999999999998E-2</v>
      </c>
      <c r="P18" s="3">
        <v>3.02216</v>
      </c>
      <c r="Q18" s="3">
        <v>8.0013199999999998</v>
      </c>
      <c r="R18" s="3">
        <v>2.2090700000000001</v>
      </c>
      <c r="S18" s="3">
        <v>1.12161</v>
      </c>
      <c r="T18" s="3">
        <v>0.24910099999999999</v>
      </c>
      <c r="U18" s="3">
        <v>3.9301000000000003E-2</v>
      </c>
      <c r="V18" s="3">
        <v>100.733</v>
      </c>
      <c r="W18" s="3">
        <v>0.22609299999999999</v>
      </c>
      <c r="X18" s="3">
        <v>2.0027E-2</v>
      </c>
      <c r="Y18" s="3">
        <v>3.0899999999999999E-3</v>
      </c>
      <c r="Z18" s="3">
        <v>62.308399999999999</v>
      </c>
      <c r="AA18" s="3">
        <v>1.8482999999999999E-2</v>
      </c>
      <c r="AB18" s="3">
        <v>2.0041E-2</v>
      </c>
      <c r="AC18" s="3">
        <v>1.9577000000000001E-2</v>
      </c>
      <c r="AD18" s="3">
        <v>3.0027499999999998</v>
      </c>
      <c r="AE18" s="3">
        <v>5.0504300000000004</v>
      </c>
      <c r="AF18" s="3">
        <v>27.348600000000001</v>
      </c>
      <c r="AG18" s="3">
        <v>11.160600000000001</v>
      </c>
      <c r="AH18" s="3">
        <v>42.661999999999999</v>
      </c>
      <c r="AI18" s="3">
        <v>11.0375</v>
      </c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</row>
    <row r="19" spans="1:58" ht="13.5" customHeight="1" x14ac:dyDescent="0.2">
      <c r="A19" s="3" t="s">
        <v>318</v>
      </c>
      <c r="B19" s="3">
        <v>0.90072399999999997</v>
      </c>
      <c r="C19" s="3">
        <v>0.211593</v>
      </c>
      <c r="D19" s="3">
        <f>C19*10000</f>
        <v>2115.9299999999998</v>
      </c>
      <c r="E19" s="3">
        <v>3.4284000000000002E-2</v>
      </c>
      <c r="F19" s="3">
        <f>X19*10000</f>
        <v>194.01999999999998</v>
      </c>
      <c r="G19" s="3">
        <f>Y19*10000</f>
        <v>30.65</v>
      </c>
      <c r="H19" s="3">
        <f>E19*10000</f>
        <v>342.84000000000003</v>
      </c>
      <c r="I19" s="3">
        <v>100.40300000000001</v>
      </c>
      <c r="J19" s="3">
        <v>59.800899999999999</v>
      </c>
      <c r="K19" s="3">
        <v>0.80124399999999996</v>
      </c>
      <c r="L19" s="3">
        <v>19.180900000000001</v>
      </c>
      <c r="M19" s="3">
        <v>1.2166999999999999</v>
      </c>
      <c r="N19" s="3">
        <v>4.6777199999999999</v>
      </c>
      <c r="O19" s="3">
        <v>5.6764000000000002E-2</v>
      </c>
      <c r="P19" s="3">
        <v>2.9809700000000001</v>
      </c>
      <c r="Q19" s="3">
        <v>8.0037900000000004</v>
      </c>
      <c r="R19" s="3">
        <v>2.2505500000000001</v>
      </c>
      <c r="S19" s="3">
        <v>1.1533</v>
      </c>
      <c r="T19" s="3">
        <v>0.24077399999999999</v>
      </c>
      <c r="U19" s="3">
        <v>3.8892999999999997E-2</v>
      </c>
      <c r="V19" s="3">
        <v>100.40300000000001</v>
      </c>
      <c r="W19" s="3">
        <v>0.210087</v>
      </c>
      <c r="X19" s="3">
        <v>1.9401999999999999E-2</v>
      </c>
      <c r="Y19" s="3">
        <v>3.065E-3</v>
      </c>
      <c r="Z19" s="3">
        <v>62.295400000000001</v>
      </c>
      <c r="AA19" s="3">
        <v>1.8473E-2</v>
      </c>
      <c r="AB19" s="3">
        <v>2.0274E-2</v>
      </c>
      <c r="AC19" s="3">
        <v>1.9533999999999999E-2</v>
      </c>
      <c r="AD19" s="3">
        <v>3.1431</v>
      </c>
      <c r="AE19" s="3">
        <v>5.2461900000000004</v>
      </c>
      <c r="AF19" s="3">
        <v>27.569800000000001</v>
      </c>
      <c r="AG19" s="3">
        <v>11.058299999999999</v>
      </c>
      <c r="AH19" s="3">
        <v>42.944499999999998</v>
      </c>
      <c r="AI19" s="3">
        <v>11.042999999999999</v>
      </c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</row>
    <row r="20" spans="1:58" ht="13.5" customHeight="1" x14ac:dyDescent="0.15">
      <c r="D20" s="4">
        <f>AVERAGE(D11:D19)</f>
        <v>2090.3466666666664</v>
      </c>
      <c r="F20" s="4">
        <f>AVERAGE(F11:F19)</f>
        <v>190.83444444444442</v>
      </c>
      <c r="G20" s="4">
        <f>AVERAGE(G11:G19)</f>
        <v>26.396666666666668</v>
      </c>
      <c r="H20" s="4">
        <f>AVERAGE(H11:H19)</f>
        <v>296.53999999999996</v>
      </c>
      <c r="J20" s="4">
        <f t="shared" ref="J20:S20" si="8">AVERAGE(J11:J19)</f>
        <v>60.628299999999996</v>
      </c>
      <c r="K20" s="4">
        <f t="shared" si="8"/>
        <v>0.76412688888888891</v>
      </c>
      <c r="L20" s="4">
        <f t="shared" si="8"/>
        <v>19.288855555555553</v>
      </c>
      <c r="M20" s="4">
        <f t="shared" si="8"/>
        <v>1.2963222222222222</v>
      </c>
      <c r="N20" s="4">
        <f t="shared" si="8"/>
        <v>4.2116611111111109</v>
      </c>
      <c r="O20" s="4">
        <f t="shared" si="8"/>
        <v>4.4193888888888887E-2</v>
      </c>
      <c r="P20" s="4">
        <f t="shared" si="8"/>
        <v>2.8512644444444444</v>
      </c>
      <c r="Q20" s="4">
        <f t="shared" si="8"/>
        <v>7.8174277777777768</v>
      </c>
      <c r="R20" s="4">
        <f t="shared" si="8"/>
        <v>2.2692288888888887</v>
      </c>
      <c r="S20" s="4">
        <f t="shared" si="8"/>
        <v>1.1902033333333335</v>
      </c>
    </row>
    <row r="21" spans="1:58" ht="13.5" customHeight="1" x14ac:dyDescent="0.15">
      <c r="D21" s="4">
        <f>STDEV(D11:D19)</f>
        <v>209.0521479200824</v>
      </c>
      <c r="E21" s="4">
        <f>STDEV(E11:E19)</f>
        <v>1.0053518451268678E-2</v>
      </c>
      <c r="F21" s="4">
        <f>STDEV(F11:F19)</f>
        <v>19.8006900833728</v>
      </c>
      <c r="G21" s="4">
        <f>STDEV(G11:G19)</f>
        <v>8.9932113285522117</v>
      </c>
      <c r="H21" s="4">
        <f>STDEV(H11:H19)</f>
        <v>100.535184512687</v>
      </c>
      <c r="J21" s="4">
        <f t="shared" ref="J21:S21" si="9">STDEV(J11:J19)</f>
        <v>1.4969007924708961</v>
      </c>
      <c r="K21" s="4">
        <f t="shared" si="9"/>
        <v>3.1419642178279326E-2</v>
      </c>
      <c r="L21" s="4">
        <f t="shared" si="9"/>
        <v>0.11842006915121178</v>
      </c>
      <c r="M21" s="4">
        <f t="shared" si="9"/>
        <v>0.1349356257422199</v>
      </c>
      <c r="N21" s="4">
        <f t="shared" si="9"/>
        <v>0.76218535210348493</v>
      </c>
      <c r="O21" s="4">
        <f t="shared" si="9"/>
        <v>1.0374697362386614E-2</v>
      </c>
      <c r="P21" s="4">
        <f t="shared" si="9"/>
        <v>0.19291761597318635</v>
      </c>
      <c r="Q21" s="4">
        <f t="shared" si="9"/>
        <v>0.24173511193958655</v>
      </c>
      <c r="R21" s="4">
        <f t="shared" si="9"/>
        <v>0.22756438173868754</v>
      </c>
      <c r="S21" s="4">
        <f t="shared" si="9"/>
        <v>3.9779529911752355E-2</v>
      </c>
    </row>
    <row r="22" spans="1:58" ht="13.5" customHeight="1" x14ac:dyDescent="0.15"/>
    <row r="23" spans="1:58" ht="13.5" customHeight="1" x14ac:dyDescent="0.15"/>
    <row r="24" spans="1:58" ht="13.5" customHeight="1" x14ac:dyDescent="0.15"/>
    <row r="25" spans="1:58" ht="13.5" customHeight="1" x14ac:dyDescent="0.15"/>
    <row r="26" spans="1:58" ht="13.5" customHeight="1" x14ac:dyDescent="0.15"/>
    <row r="27" spans="1:58" ht="13.5" customHeight="1" x14ac:dyDescent="0.15"/>
    <row r="28" spans="1:58" ht="13.5" customHeight="1" x14ac:dyDescent="0.15"/>
    <row r="29" spans="1:58" ht="13.5" customHeight="1" x14ac:dyDescent="0.15"/>
    <row r="30" spans="1:58" ht="13.5" customHeight="1" x14ac:dyDescent="0.15"/>
    <row r="31" spans="1:58" ht="13.5" customHeight="1" x14ac:dyDescent="0.15"/>
    <row r="32" spans="1:58" ht="13.5" customHeight="1" x14ac:dyDescent="0.15"/>
    <row r="33" ht="13.5" customHeight="1" x14ac:dyDescent="0.15"/>
    <row r="34" ht="13.5" customHeight="1" x14ac:dyDescent="0.15"/>
    <row r="35" ht="13.5" customHeight="1" x14ac:dyDescent="0.15"/>
    <row r="36" ht="13.5" customHeight="1" x14ac:dyDescent="0.15"/>
    <row r="37" ht="13.5" customHeight="1" x14ac:dyDescent="0.15"/>
    <row r="38" ht="13.5" customHeight="1" x14ac:dyDescent="0.15"/>
    <row r="39" ht="13.5" customHeight="1" x14ac:dyDescent="0.15"/>
    <row r="40" ht="13.5" customHeight="1" x14ac:dyDescent="0.15"/>
    <row r="41" ht="13.5" customHeight="1" x14ac:dyDescent="0.15"/>
    <row r="42" ht="13.5" customHeight="1" x14ac:dyDescent="0.15"/>
    <row r="43" ht="13.5" customHeight="1" x14ac:dyDescent="0.15"/>
    <row r="44" ht="13.5" customHeight="1" x14ac:dyDescent="0.15"/>
    <row r="45" ht="13.5" customHeight="1" x14ac:dyDescent="0.15"/>
    <row r="46" ht="13.5" customHeight="1" x14ac:dyDescent="0.15"/>
    <row r="47" ht="13.5" customHeight="1" x14ac:dyDescent="0.15"/>
    <row r="48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</sheetData>
  <pageMargins left="0.7" right="0.7" top="0.75" bottom="0.75" header="0" footer="0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6A09A8-F862-0B48-B0FB-30A158885510}">
  <dimension ref="A1:BJ883"/>
  <sheetViews>
    <sheetView topLeftCell="O1" zoomScale="113" workbookViewId="0">
      <selection activeCell="AI10" sqref="AI10"/>
    </sheetView>
  </sheetViews>
  <sheetFormatPr baseColWidth="10" defaultColWidth="12.6640625" defaultRowHeight="15" customHeight="1" x14ac:dyDescent="0.15"/>
  <cols>
    <col min="1" max="1" width="28.83203125" style="2" customWidth="1"/>
    <col min="2" max="2" width="20.1640625" style="2" customWidth="1"/>
    <col min="3" max="34" width="8.6640625" style="2" customWidth="1"/>
    <col min="35" max="35" width="18.6640625" style="2" customWidth="1"/>
    <col min="36" max="37" width="8.6640625" style="2" customWidth="1"/>
    <col min="38" max="38" width="14.5" style="2" customWidth="1"/>
    <col min="39" max="63" width="8.6640625" style="2" customWidth="1"/>
    <col min="64" max="16384" width="12.6640625" style="2"/>
  </cols>
  <sheetData>
    <row r="1" spans="1:62" customFormat="1" ht="13.5" customHeight="1" x14ac:dyDescent="0.2">
      <c r="A1" s="22" t="s">
        <v>697</v>
      </c>
      <c r="B1" s="22" t="s">
        <v>698</v>
      </c>
      <c r="C1" s="22" t="s">
        <v>699</v>
      </c>
      <c r="D1" s="22" t="s">
        <v>700</v>
      </c>
      <c r="E1" s="16" t="s">
        <v>47</v>
      </c>
      <c r="F1" s="22" t="s">
        <v>701</v>
      </c>
      <c r="G1" s="22" t="s">
        <v>54</v>
      </c>
      <c r="H1" s="22" t="s">
        <v>702</v>
      </c>
      <c r="I1" s="16" t="s">
        <v>44</v>
      </c>
      <c r="J1" s="22" t="s">
        <v>703</v>
      </c>
      <c r="K1" s="22" t="s">
        <v>53</v>
      </c>
      <c r="L1" s="16" t="s">
        <v>42</v>
      </c>
      <c r="M1" s="16" t="s">
        <v>704</v>
      </c>
      <c r="N1" s="22" t="s">
        <v>705</v>
      </c>
      <c r="O1" s="22" t="s">
        <v>706</v>
      </c>
      <c r="P1" s="22" t="s">
        <v>707</v>
      </c>
      <c r="Q1" s="22" t="s">
        <v>708</v>
      </c>
      <c r="R1" s="22" t="s">
        <v>709</v>
      </c>
      <c r="S1" s="22" t="s">
        <v>710</v>
      </c>
      <c r="T1" s="22" t="s">
        <v>706</v>
      </c>
      <c r="U1" s="22" t="s">
        <v>37</v>
      </c>
      <c r="V1" s="22" t="s">
        <v>36</v>
      </c>
      <c r="W1" s="22" t="s">
        <v>35</v>
      </c>
      <c r="X1" s="22" t="s">
        <v>711</v>
      </c>
      <c r="Y1" s="22" t="s">
        <v>712</v>
      </c>
      <c r="Z1" s="22" t="s">
        <v>713</v>
      </c>
      <c r="AA1" s="22" t="s">
        <v>714</v>
      </c>
      <c r="AB1" s="22" t="s">
        <v>715</v>
      </c>
      <c r="AC1" s="22" t="s">
        <v>716</v>
      </c>
      <c r="AD1" s="22" t="s">
        <v>717</v>
      </c>
      <c r="AE1" s="22" t="s">
        <v>718</v>
      </c>
      <c r="AF1" s="16"/>
      <c r="AG1" s="16" t="s">
        <v>42</v>
      </c>
      <c r="AH1" s="21" t="s">
        <v>206</v>
      </c>
      <c r="AI1" s="21" t="s">
        <v>207</v>
      </c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  <c r="BF1" s="16"/>
      <c r="BG1" s="16"/>
      <c r="BH1" s="16"/>
      <c r="BI1" s="16"/>
      <c r="BJ1" s="16"/>
    </row>
    <row r="2" spans="1:62" customFormat="1" ht="13.5" customHeight="1" x14ac:dyDescent="0.2">
      <c r="A2" s="22" t="s">
        <v>724</v>
      </c>
      <c r="B2" s="23">
        <v>47.259799999999998</v>
      </c>
      <c r="C2" s="23">
        <v>15.3576</v>
      </c>
      <c r="D2" s="23">
        <v>0.58272999999999997</v>
      </c>
      <c r="E2" s="24">
        <f t="shared" ref="E2:E16" si="0">D2*10000</f>
        <v>5827.2999999999993</v>
      </c>
      <c r="F2" s="23">
        <v>7.8395999999999993E-2</v>
      </c>
      <c r="G2" s="23">
        <f t="shared" ref="G2:G16" si="1">F2*10000</f>
        <v>783.95999999999992</v>
      </c>
      <c r="H2" s="23">
        <v>9.7615999999999994E-2</v>
      </c>
      <c r="I2" s="24">
        <f t="shared" ref="I2:I16" si="2">H2*10000</f>
        <v>976.16</v>
      </c>
      <c r="J2" s="23">
        <v>1.2801999999999999E-2</v>
      </c>
      <c r="K2" s="24">
        <f t="shared" ref="K2:K16" si="3">J2*10000</f>
        <v>128.01999999999998</v>
      </c>
      <c r="L2" s="24">
        <f t="shared" ref="L2:L16" si="4">E2/I2</f>
        <v>5.9696156367808548</v>
      </c>
      <c r="M2" s="24">
        <f t="shared" ref="M2:M16" si="5">F2/J2</f>
        <v>6.1237306670832679</v>
      </c>
      <c r="N2" s="23">
        <v>34.17</v>
      </c>
      <c r="O2" s="23">
        <v>97.467799999999997</v>
      </c>
      <c r="P2" s="23">
        <v>63.8386</v>
      </c>
      <c r="Q2" s="23">
        <v>32.8553</v>
      </c>
      <c r="R2" s="23">
        <v>0.66309300000000004</v>
      </c>
      <c r="S2" s="23">
        <v>0.110739</v>
      </c>
      <c r="T2" s="23">
        <v>97.467799999999997</v>
      </c>
      <c r="U2" s="23">
        <v>2.4028999999999998E-2</v>
      </c>
      <c r="V2" s="23">
        <v>5.1789999999999996E-3</v>
      </c>
      <c r="W2" s="23">
        <v>9.1129999999999996E-3</v>
      </c>
      <c r="X2" s="23">
        <v>8.5179999999999995E-3</v>
      </c>
      <c r="Y2" s="23">
        <v>0.194133</v>
      </c>
      <c r="Z2" s="23">
        <v>7.4354000000000003E-2</v>
      </c>
      <c r="AA2" s="23">
        <v>0.93115499999999995</v>
      </c>
      <c r="AB2" s="23">
        <v>4.2947600000000001</v>
      </c>
      <c r="AC2" s="23">
        <v>68.092799999999997</v>
      </c>
      <c r="AD2" s="23">
        <v>48.0807</v>
      </c>
      <c r="AE2" s="23">
        <v>10.6905</v>
      </c>
      <c r="AF2" s="16"/>
      <c r="AG2" s="16">
        <f t="shared" ref="AG2:AG16" si="6">G2/K2</f>
        <v>6.1237306670832687</v>
      </c>
      <c r="AH2" s="21">
        <f>J2/$Y$32</f>
        <v>7.0810319623878932</v>
      </c>
      <c r="AI2" s="21">
        <f>F2/$X$32</f>
        <v>3.9994752607298256</v>
      </c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</row>
    <row r="3" spans="1:62" customFormat="1" ht="13.5" customHeight="1" x14ac:dyDescent="0.2">
      <c r="A3" s="22" t="s">
        <v>725</v>
      </c>
      <c r="B3" s="23">
        <v>48.244500000000002</v>
      </c>
      <c r="C3" s="23">
        <v>15.1143</v>
      </c>
      <c r="D3" s="23">
        <v>0.192325</v>
      </c>
      <c r="E3" s="24">
        <f t="shared" si="0"/>
        <v>1923.25</v>
      </c>
      <c r="F3" s="23">
        <v>2.5867999999999999E-2</v>
      </c>
      <c r="G3" s="23">
        <f t="shared" si="1"/>
        <v>258.68</v>
      </c>
      <c r="H3" s="23">
        <v>4.8134000000000003E-2</v>
      </c>
      <c r="I3" s="24">
        <f t="shared" si="2"/>
        <v>481.34000000000003</v>
      </c>
      <c r="J3" s="23">
        <v>6.3109999999999998E-3</v>
      </c>
      <c r="K3" s="24">
        <f t="shared" si="3"/>
        <v>63.11</v>
      </c>
      <c r="L3" s="24">
        <f t="shared" si="4"/>
        <v>3.9956164042049278</v>
      </c>
      <c r="M3" s="24">
        <f t="shared" si="5"/>
        <v>4.0988749801933135</v>
      </c>
      <c r="N3" s="23">
        <v>34.177799999999998</v>
      </c>
      <c r="O3" s="23">
        <v>97.777100000000004</v>
      </c>
      <c r="P3" s="23">
        <v>65.168700000000001</v>
      </c>
      <c r="Q3" s="23">
        <v>32.335000000000001</v>
      </c>
      <c r="R3" s="23">
        <v>0.21884799999999999</v>
      </c>
      <c r="S3" s="23">
        <v>5.4605000000000001E-2</v>
      </c>
      <c r="T3" s="23">
        <v>97.777100000000004</v>
      </c>
      <c r="U3" s="23">
        <v>2.3081999999999998E-2</v>
      </c>
      <c r="V3" s="23">
        <v>5.182E-3</v>
      </c>
      <c r="W3" s="23">
        <v>9.136E-3</v>
      </c>
      <c r="X3" s="23">
        <v>8.5419999999999992E-3</v>
      </c>
      <c r="Y3" s="23">
        <v>0.190752</v>
      </c>
      <c r="Z3" s="23">
        <v>7.4546000000000001E-2</v>
      </c>
      <c r="AA3" s="23">
        <v>2.4421599999999999</v>
      </c>
      <c r="AB3" s="23">
        <v>8.5329499999999996</v>
      </c>
      <c r="AC3" s="23">
        <v>68.098699999999994</v>
      </c>
      <c r="AD3" s="23">
        <v>48.066600000000001</v>
      </c>
      <c r="AE3" s="23">
        <v>10.6905</v>
      </c>
      <c r="AF3" s="16"/>
      <c r="AG3" s="16">
        <f t="shared" si="6"/>
        <v>4.0988749801933135</v>
      </c>
      <c r="AH3" s="21">
        <f t="shared" ref="AH3:AH15" si="7">J3/$Y$32</f>
        <v>3.4907352534471174</v>
      </c>
      <c r="AI3" s="21">
        <f t="shared" ref="AI3:AI16" si="8">F3/$X$32</f>
        <v>1.3196901123087803</v>
      </c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</row>
    <row r="4" spans="1:62" customFormat="1" ht="13.5" customHeight="1" x14ac:dyDescent="0.2">
      <c r="A4" s="22" t="s">
        <v>726</v>
      </c>
      <c r="B4" s="23">
        <v>45.656999999999996</v>
      </c>
      <c r="C4" s="23">
        <v>15.3261</v>
      </c>
      <c r="D4" s="23">
        <v>0.323847</v>
      </c>
      <c r="E4" s="24">
        <f t="shared" si="0"/>
        <v>3238.47</v>
      </c>
      <c r="F4" s="23">
        <v>4.4395999999999998E-2</v>
      </c>
      <c r="G4" s="23">
        <f t="shared" si="1"/>
        <v>443.96</v>
      </c>
      <c r="H4" s="23">
        <v>7.2950000000000001E-2</v>
      </c>
      <c r="I4" s="24">
        <f t="shared" si="2"/>
        <v>729.5</v>
      </c>
      <c r="J4" s="23">
        <v>9.7490000000000007E-3</v>
      </c>
      <c r="K4" s="24">
        <f t="shared" si="3"/>
        <v>97.490000000000009</v>
      </c>
      <c r="L4" s="24">
        <f t="shared" si="4"/>
        <v>4.4393008910212473</v>
      </c>
      <c r="M4" s="24">
        <f t="shared" si="5"/>
        <v>4.5539029644066051</v>
      </c>
      <c r="N4" s="23">
        <v>33.532899999999998</v>
      </c>
      <c r="O4" s="23">
        <v>94.912800000000004</v>
      </c>
      <c r="P4" s="23">
        <v>61.673499999999997</v>
      </c>
      <c r="Q4" s="23">
        <v>32.7881</v>
      </c>
      <c r="R4" s="23">
        <v>0.36850899999999998</v>
      </c>
      <c r="S4" s="23">
        <v>8.2756999999999997E-2</v>
      </c>
      <c r="T4" s="23">
        <v>94.912800000000004</v>
      </c>
      <c r="U4" s="23">
        <v>2.1867999999999999E-2</v>
      </c>
      <c r="V4" s="23">
        <v>5.4619999999999998E-3</v>
      </c>
      <c r="W4" s="23">
        <v>9.3120000000000008E-3</v>
      </c>
      <c r="X4" s="23">
        <v>8.6650000000000008E-3</v>
      </c>
      <c r="Y4" s="23">
        <v>0.19742199999999999</v>
      </c>
      <c r="Z4" s="23">
        <v>7.4570999999999998E-2</v>
      </c>
      <c r="AA4" s="23">
        <v>1.55352</v>
      </c>
      <c r="AB4" s="23">
        <v>5.7736999999999998</v>
      </c>
      <c r="AC4" s="23">
        <v>68.088800000000006</v>
      </c>
      <c r="AD4" s="23">
        <v>48.079799999999999</v>
      </c>
      <c r="AE4" s="23">
        <v>10.6905</v>
      </c>
      <c r="AG4" s="16">
        <f t="shared" si="6"/>
        <v>4.5539029644066051</v>
      </c>
      <c r="AH4" s="21">
        <f t="shared" si="7"/>
        <v>5.3923590533760022</v>
      </c>
      <c r="AI4" s="21">
        <f t="shared" si="8"/>
        <v>2.2649204509842509</v>
      </c>
    </row>
    <row r="5" spans="1:62" customFormat="1" ht="13.5" customHeight="1" x14ac:dyDescent="0.2">
      <c r="A5" s="22" t="s">
        <v>727</v>
      </c>
      <c r="B5" s="23">
        <v>46.994700000000002</v>
      </c>
      <c r="C5" s="23">
        <v>14.829700000000001</v>
      </c>
      <c r="D5" s="23">
        <v>0.152555</v>
      </c>
      <c r="E5" s="24">
        <f t="shared" si="0"/>
        <v>1525.55</v>
      </c>
      <c r="F5" s="23">
        <v>2.0990999999999999E-2</v>
      </c>
      <c r="G5" s="23">
        <f t="shared" si="1"/>
        <v>209.91</v>
      </c>
      <c r="H5" s="23">
        <v>4.5027999999999999E-2</v>
      </c>
      <c r="I5" s="24">
        <f t="shared" si="2"/>
        <v>450.28</v>
      </c>
      <c r="J5" s="23">
        <v>6.0400000000000002E-3</v>
      </c>
      <c r="K5" s="24">
        <f t="shared" si="3"/>
        <v>60.400000000000006</v>
      </c>
      <c r="L5" s="24">
        <f t="shared" si="4"/>
        <v>3.3880030203428979</v>
      </c>
      <c r="M5" s="24">
        <f t="shared" si="5"/>
        <v>3.4753311258278141</v>
      </c>
      <c r="N5" s="23">
        <v>33.409199999999998</v>
      </c>
      <c r="O5" s="23">
        <v>95.431200000000004</v>
      </c>
      <c r="P5" s="23">
        <v>63.480400000000003</v>
      </c>
      <c r="Q5" s="23">
        <v>31.726099999999999</v>
      </c>
      <c r="R5" s="23">
        <v>0.173593</v>
      </c>
      <c r="S5" s="23">
        <v>5.1082000000000002E-2</v>
      </c>
      <c r="T5" s="23">
        <v>95.431200000000004</v>
      </c>
      <c r="U5" s="23">
        <v>2.2633E-2</v>
      </c>
      <c r="V5" s="23">
        <v>5.0289999999999996E-3</v>
      </c>
      <c r="W5" s="23">
        <v>9.162E-3</v>
      </c>
      <c r="X5" s="23">
        <v>8.5789999999999998E-3</v>
      </c>
      <c r="Y5" s="23">
        <v>0.19334899999999999</v>
      </c>
      <c r="Z5" s="23">
        <v>7.5202000000000005E-2</v>
      </c>
      <c r="AA5" s="23">
        <v>3.0335899999999998</v>
      </c>
      <c r="AB5" s="23">
        <v>9.1459499999999991</v>
      </c>
      <c r="AC5" s="23">
        <v>68.093900000000005</v>
      </c>
      <c r="AD5" s="23">
        <v>48.058199999999999</v>
      </c>
      <c r="AE5" s="23">
        <v>10.6905</v>
      </c>
      <c r="AG5" s="16">
        <f t="shared" si="6"/>
        <v>3.4753311258278141</v>
      </c>
      <c r="AH5" s="21">
        <f t="shared" si="7"/>
        <v>3.3408399510094422</v>
      </c>
      <c r="AI5" s="21">
        <f t="shared" si="8"/>
        <v>1.0708835297461576</v>
      </c>
    </row>
    <row r="6" spans="1:62" customFormat="1" ht="13.5" customHeight="1" x14ac:dyDescent="0.2">
      <c r="A6" s="22" t="s">
        <v>728</v>
      </c>
      <c r="B6" s="23">
        <v>47.700699999999998</v>
      </c>
      <c r="C6" s="23">
        <v>14.5868</v>
      </c>
      <c r="D6" s="23">
        <v>0.16037599999999999</v>
      </c>
      <c r="E6" s="24">
        <f t="shared" si="0"/>
        <v>1603.76</v>
      </c>
      <c r="F6" s="23">
        <v>2.2085E-2</v>
      </c>
      <c r="G6" s="23">
        <f t="shared" si="1"/>
        <v>220.85</v>
      </c>
      <c r="H6" s="23">
        <v>5.4807000000000002E-2</v>
      </c>
      <c r="I6" s="24">
        <f t="shared" si="2"/>
        <v>548.07000000000005</v>
      </c>
      <c r="J6" s="23">
        <v>7.3569999999999998E-3</v>
      </c>
      <c r="K6" s="24">
        <f t="shared" si="3"/>
        <v>73.569999999999993</v>
      </c>
      <c r="L6" s="24">
        <f t="shared" si="4"/>
        <v>2.9261955589614463</v>
      </c>
      <c r="M6" s="24">
        <f t="shared" si="5"/>
        <v>3.0019029495718366</v>
      </c>
      <c r="N6" s="23">
        <v>33.3825</v>
      </c>
      <c r="O6" s="23">
        <v>95.885199999999998</v>
      </c>
      <c r="P6" s="23">
        <v>64.434200000000004</v>
      </c>
      <c r="Q6" s="23">
        <v>31.206299999999999</v>
      </c>
      <c r="R6" s="23">
        <v>0.18249299999999999</v>
      </c>
      <c r="S6" s="23">
        <v>6.2175000000000001E-2</v>
      </c>
      <c r="T6" s="23">
        <v>95.885199999999998</v>
      </c>
      <c r="U6" s="23">
        <v>2.3413E-2</v>
      </c>
      <c r="V6" s="23">
        <v>4.9630000000000004E-3</v>
      </c>
      <c r="W6" s="23">
        <v>9.1540000000000007E-3</v>
      </c>
      <c r="X6" s="23">
        <v>8.5819999999999994E-3</v>
      </c>
      <c r="Y6" s="23">
        <v>0.19170000000000001</v>
      </c>
      <c r="Z6" s="23">
        <v>7.5772000000000006E-2</v>
      </c>
      <c r="AA6" s="23">
        <v>2.89317</v>
      </c>
      <c r="AB6" s="23">
        <v>7.55063</v>
      </c>
      <c r="AC6" s="23">
        <v>68.185400000000001</v>
      </c>
      <c r="AD6" s="23">
        <v>48.074800000000003</v>
      </c>
      <c r="AE6" s="23">
        <v>10.6905</v>
      </c>
      <c r="AG6" s="16">
        <f t="shared" si="6"/>
        <v>3.0019029495718366</v>
      </c>
      <c r="AH6" s="21">
        <f t="shared" si="7"/>
        <v>4.0692979337047124</v>
      </c>
      <c r="AI6" s="21">
        <f t="shared" si="8"/>
        <v>1.1266953815656182</v>
      </c>
    </row>
    <row r="7" spans="1:62" customFormat="1" ht="13.5" customHeight="1" x14ac:dyDescent="0.2">
      <c r="A7" s="22" t="s">
        <v>729</v>
      </c>
      <c r="B7" s="23">
        <v>48.644500000000001</v>
      </c>
      <c r="C7" s="23">
        <v>15.2677</v>
      </c>
      <c r="D7" s="23">
        <v>0.113997</v>
      </c>
      <c r="E7" s="24">
        <f t="shared" si="0"/>
        <v>1139.97</v>
      </c>
      <c r="F7" s="23">
        <v>1.5198E-2</v>
      </c>
      <c r="G7" s="23">
        <f t="shared" si="1"/>
        <v>151.97999999999999</v>
      </c>
      <c r="H7" s="23">
        <v>3.9850999999999998E-2</v>
      </c>
      <c r="I7" s="24">
        <f t="shared" si="2"/>
        <v>398.51</v>
      </c>
      <c r="J7" s="23">
        <v>5.1789999999999996E-3</v>
      </c>
      <c r="K7" s="24">
        <f t="shared" si="3"/>
        <v>51.79</v>
      </c>
      <c r="L7" s="24">
        <f t="shared" si="4"/>
        <v>2.8605806629695616</v>
      </c>
      <c r="M7" s="24">
        <f t="shared" si="5"/>
        <v>2.9345433481367063</v>
      </c>
      <c r="N7" s="23">
        <v>34.480899999999998</v>
      </c>
      <c r="O7" s="23">
        <v>98.546899999999994</v>
      </c>
      <c r="P7" s="23">
        <v>65.709000000000003</v>
      </c>
      <c r="Q7" s="23">
        <v>32.662999999999997</v>
      </c>
      <c r="R7" s="23">
        <v>0.129718</v>
      </c>
      <c r="S7" s="23">
        <v>4.5208999999999999E-2</v>
      </c>
      <c r="T7" s="23">
        <v>98.546899999999994</v>
      </c>
      <c r="U7" s="23">
        <v>2.3222E-2</v>
      </c>
      <c r="V7" s="23">
        <v>5.274E-3</v>
      </c>
      <c r="W7" s="23">
        <v>9.0849999999999993E-3</v>
      </c>
      <c r="X7" s="23">
        <v>8.5240000000000003E-3</v>
      </c>
      <c r="Y7" s="23">
        <v>0.18997800000000001</v>
      </c>
      <c r="Z7" s="23">
        <v>7.4204000000000006E-2</v>
      </c>
      <c r="AA7" s="23">
        <v>3.9598</v>
      </c>
      <c r="AB7" s="23">
        <v>10.245900000000001</v>
      </c>
      <c r="AC7" s="23">
        <v>68.186899999999994</v>
      </c>
      <c r="AD7" s="23">
        <v>48.083100000000002</v>
      </c>
      <c r="AE7" s="23">
        <v>10.6905</v>
      </c>
      <c r="AG7" s="16">
        <f t="shared" si="6"/>
        <v>2.9345433481367058</v>
      </c>
      <c r="AH7" s="21">
        <f t="shared" si="7"/>
        <v>2.8646043222314401</v>
      </c>
      <c r="AI7" s="21">
        <f t="shared" si="8"/>
        <v>0.77534599995627196</v>
      </c>
    </row>
    <row r="8" spans="1:62" customFormat="1" ht="13.5" customHeight="1" x14ac:dyDescent="0.2">
      <c r="A8" s="22" t="s">
        <v>730</v>
      </c>
      <c r="B8" s="23">
        <v>48.8185</v>
      </c>
      <c r="C8" s="23">
        <v>15.210100000000001</v>
      </c>
      <c r="D8" s="23">
        <v>0.17557</v>
      </c>
      <c r="E8" s="24">
        <f t="shared" si="0"/>
        <v>1755.7</v>
      </c>
      <c r="F8" s="23">
        <v>2.3403E-2</v>
      </c>
      <c r="G8" s="23">
        <f t="shared" si="1"/>
        <v>234.03</v>
      </c>
      <c r="H8" s="23">
        <v>4.6417E-2</v>
      </c>
      <c r="I8" s="24">
        <f t="shared" si="2"/>
        <v>464.17</v>
      </c>
      <c r="J8" s="23">
        <v>6.032E-3</v>
      </c>
      <c r="K8" s="24">
        <f t="shared" si="3"/>
        <v>60.32</v>
      </c>
      <c r="L8" s="24">
        <f t="shared" si="4"/>
        <v>3.7824503953292976</v>
      </c>
      <c r="M8" s="24">
        <f t="shared" si="5"/>
        <v>3.8798076923076925</v>
      </c>
      <c r="N8" s="23">
        <v>34.485700000000001</v>
      </c>
      <c r="O8" s="23">
        <v>98.736199999999997</v>
      </c>
      <c r="P8" s="23">
        <v>65.944000000000003</v>
      </c>
      <c r="Q8" s="23">
        <v>32.5398</v>
      </c>
      <c r="R8" s="23">
        <v>0.19978199999999999</v>
      </c>
      <c r="S8" s="23">
        <v>5.2658000000000003E-2</v>
      </c>
      <c r="T8" s="23">
        <v>98.736199999999997</v>
      </c>
      <c r="U8" s="23">
        <v>2.3899E-2</v>
      </c>
      <c r="V8" s="23">
        <v>5.2760000000000003E-3</v>
      </c>
      <c r="W8" s="23">
        <v>9.0790000000000003E-3</v>
      </c>
      <c r="X8" s="23">
        <v>8.5070000000000007E-3</v>
      </c>
      <c r="Y8" s="23">
        <v>0.189605</v>
      </c>
      <c r="Z8" s="23">
        <v>7.4334999999999998E-2</v>
      </c>
      <c r="AA8" s="23">
        <v>2.64175</v>
      </c>
      <c r="AB8" s="23">
        <v>8.8064800000000005</v>
      </c>
      <c r="AC8" s="23">
        <v>68.520200000000003</v>
      </c>
      <c r="AD8" s="23">
        <v>49.286900000000003</v>
      </c>
      <c r="AE8" s="23">
        <v>10.6835</v>
      </c>
      <c r="AG8" s="16">
        <f t="shared" si="6"/>
        <v>3.8798076923076925</v>
      </c>
      <c r="AH8" s="21">
        <f t="shared" si="7"/>
        <v>3.3364149974319464</v>
      </c>
      <c r="AI8" s="21">
        <f t="shared" si="8"/>
        <v>1.1939348886022261</v>
      </c>
    </row>
    <row r="9" spans="1:62" customFormat="1" ht="13.5" customHeight="1" x14ac:dyDescent="0.2">
      <c r="A9" s="22" t="s">
        <v>731</v>
      </c>
      <c r="B9" s="23">
        <v>48.606000000000002</v>
      </c>
      <c r="C9" s="23">
        <v>15.191599999999999</v>
      </c>
      <c r="D9" s="23">
        <v>0.232569</v>
      </c>
      <c r="E9" s="24">
        <f t="shared" si="0"/>
        <v>2325.69</v>
      </c>
      <c r="F9" s="23">
        <v>3.1084000000000001E-2</v>
      </c>
      <c r="G9" s="23">
        <f t="shared" si="1"/>
        <v>310.84000000000003</v>
      </c>
      <c r="H9" s="23">
        <v>1.7559000000000002E-2</v>
      </c>
      <c r="I9" s="24">
        <f t="shared" si="2"/>
        <v>175.59</v>
      </c>
      <c r="J9" s="23">
        <v>2.2880000000000001E-3</v>
      </c>
      <c r="K9" s="24">
        <f t="shared" si="3"/>
        <v>22.880000000000003</v>
      </c>
      <c r="L9" s="24">
        <f t="shared" si="4"/>
        <v>13.245002562788313</v>
      </c>
      <c r="M9" s="24">
        <f t="shared" si="5"/>
        <v>13.585664335664335</v>
      </c>
      <c r="N9" s="23">
        <v>34.394100000000002</v>
      </c>
      <c r="O9" s="23">
        <v>98.441900000000004</v>
      </c>
      <c r="P9" s="23">
        <v>65.656999999999996</v>
      </c>
      <c r="Q9" s="23">
        <v>32.500300000000003</v>
      </c>
      <c r="R9" s="23">
        <v>0.26464199999999999</v>
      </c>
      <c r="S9" s="23">
        <v>1.992E-2</v>
      </c>
      <c r="T9" s="23">
        <v>98.441900000000004</v>
      </c>
      <c r="U9" s="23">
        <v>2.4277E-2</v>
      </c>
      <c r="V9" s="23">
        <v>5.2440000000000004E-3</v>
      </c>
      <c r="W9" s="23">
        <v>9.1199999999999996E-3</v>
      </c>
      <c r="X9" s="23">
        <v>8.5459999999999998E-3</v>
      </c>
      <c r="Y9" s="23">
        <v>0.19012499999999999</v>
      </c>
      <c r="Z9" s="23">
        <v>7.4376999999999999E-2</v>
      </c>
      <c r="AA9" s="23">
        <v>2.0511599999999999</v>
      </c>
      <c r="AB9" s="23">
        <v>23.063500000000001</v>
      </c>
      <c r="AC9" s="23">
        <v>68.505099999999999</v>
      </c>
      <c r="AD9" s="23">
        <v>49.286999999999999</v>
      </c>
      <c r="AE9" s="23">
        <v>10.6835</v>
      </c>
      <c r="AG9" s="16">
        <f t="shared" si="6"/>
        <v>13.585664335664335</v>
      </c>
      <c r="AH9" s="21">
        <f t="shared" si="7"/>
        <v>1.2655367231638417</v>
      </c>
      <c r="AI9" s="21">
        <f t="shared" si="8"/>
        <v>1.5857912266509249</v>
      </c>
    </row>
    <row r="10" spans="1:62" customFormat="1" ht="13.5" customHeight="1" x14ac:dyDescent="0.2">
      <c r="A10" s="22" t="s">
        <v>732</v>
      </c>
      <c r="B10" s="23">
        <v>48.644199999999998</v>
      </c>
      <c r="C10" s="23">
        <v>15.087999999999999</v>
      </c>
      <c r="D10" s="23">
        <v>0.161549</v>
      </c>
      <c r="E10" s="24">
        <f t="shared" si="0"/>
        <v>1615.49</v>
      </c>
      <c r="F10" s="23">
        <v>2.1665E-2</v>
      </c>
      <c r="G10" s="23">
        <f t="shared" si="1"/>
        <v>216.65</v>
      </c>
      <c r="H10" s="23">
        <v>3.388E-3</v>
      </c>
      <c r="I10" s="24">
        <f t="shared" si="2"/>
        <v>33.880000000000003</v>
      </c>
      <c r="J10" s="23">
        <v>4.4299999999999998E-4</v>
      </c>
      <c r="K10" s="24">
        <f t="shared" si="3"/>
        <v>4.43</v>
      </c>
      <c r="L10" s="24">
        <f t="shared" si="4"/>
        <v>47.682703659976383</v>
      </c>
      <c r="M10" s="24">
        <f t="shared" si="5"/>
        <v>48.905191873589168</v>
      </c>
      <c r="N10" s="23">
        <v>34.277700000000003</v>
      </c>
      <c r="O10" s="23">
        <v>98.174800000000005</v>
      </c>
      <c r="P10" s="23">
        <v>65.708600000000004</v>
      </c>
      <c r="Q10" s="23">
        <v>32.278500000000001</v>
      </c>
      <c r="R10" s="23">
        <v>0.18382799999999999</v>
      </c>
      <c r="S10" s="23">
        <v>3.8430000000000001E-3</v>
      </c>
      <c r="T10" s="23">
        <v>98.174800000000005</v>
      </c>
      <c r="U10" s="23">
        <v>2.3844000000000001E-2</v>
      </c>
      <c r="V10" s="23">
        <v>5.2490000000000002E-3</v>
      </c>
      <c r="W10" s="23">
        <v>9.1380000000000003E-3</v>
      </c>
      <c r="X10" s="23">
        <v>8.5500000000000003E-3</v>
      </c>
      <c r="Y10" s="23">
        <v>0.18992700000000001</v>
      </c>
      <c r="Z10" s="23">
        <v>7.4629000000000001E-2</v>
      </c>
      <c r="AA10" s="23">
        <v>2.8694099999999998</v>
      </c>
      <c r="AB10" s="23">
        <v>118.76300000000001</v>
      </c>
      <c r="AC10" s="23">
        <v>68.233000000000004</v>
      </c>
      <c r="AD10" s="23">
        <v>49.268799999999999</v>
      </c>
      <c r="AE10" s="23">
        <v>10.6835</v>
      </c>
      <c r="AG10" s="16">
        <f t="shared" si="6"/>
        <v>48.905191873589168</v>
      </c>
      <c r="AH10" s="21">
        <f t="shared" si="7"/>
        <v>0.2450318043538382</v>
      </c>
      <c r="AI10" s="21">
        <f t="shared" si="8"/>
        <v>1.1052685280334671</v>
      </c>
    </row>
    <row r="11" spans="1:62" customFormat="1" ht="13.5" customHeight="1" x14ac:dyDescent="0.2">
      <c r="A11" s="22" t="s">
        <v>733</v>
      </c>
      <c r="B11" s="23">
        <v>48.248100000000001</v>
      </c>
      <c r="C11" s="23">
        <v>14.977499999999999</v>
      </c>
      <c r="D11" s="23">
        <v>0.18843599999999999</v>
      </c>
      <c r="E11" s="24">
        <f t="shared" si="0"/>
        <v>1884.36</v>
      </c>
      <c r="F11" s="23">
        <v>2.5461999999999999E-2</v>
      </c>
      <c r="G11" s="23">
        <f t="shared" si="1"/>
        <v>254.61999999999998</v>
      </c>
      <c r="H11" s="23">
        <v>2.8103E-2</v>
      </c>
      <c r="I11" s="24">
        <f t="shared" si="2"/>
        <v>281.02999999999997</v>
      </c>
      <c r="J11" s="23">
        <v>3.702E-3</v>
      </c>
      <c r="K11" s="24">
        <f t="shared" si="3"/>
        <v>37.020000000000003</v>
      </c>
      <c r="L11" s="24">
        <f t="shared" si="4"/>
        <v>6.7051916165533934</v>
      </c>
      <c r="M11" s="24">
        <f t="shared" si="5"/>
        <v>6.8779038357644513</v>
      </c>
      <c r="N11" s="23">
        <v>34.020000000000003</v>
      </c>
      <c r="O11" s="23">
        <v>97.462100000000007</v>
      </c>
      <c r="P11" s="23">
        <v>65.173599999999993</v>
      </c>
      <c r="Q11" s="23">
        <v>32.042299999999997</v>
      </c>
      <c r="R11" s="23">
        <v>0.214423</v>
      </c>
      <c r="S11" s="23">
        <v>3.1881E-2</v>
      </c>
      <c r="T11" s="23">
        <v>97.462100000000007</v>
      </c>
      <c r="U11" s="23">
        <v>2.3432999999999999E-2</v>
      </c>
      <c r="V11" s="23">
        <v>5.1130000000000004E-3</v>
      </c>
      <c r="W11" s="23">
        <v>9.1680000000000008E-3</v>
      </c>
      <c r="X11" s="23">
        <v>8.5199999999999998E-3</v>
      </c>
      <c r="Y11" s="23">
        <v>0.190665</v>
      </c>
      <c r="Z11" s="23">
        <v>7.4827000000000005E-2</v>
      </c>
      <c r="AA11" s="23">
        <v>2.4957500000000001</v>
      </c>
      <c r="AB11" s="23">
        <v>14.4404</v>
      </c>
      <c r="AC11" s="23">
        <v>68.343699999999998</v>
      </c>
      <c r="AD11" s="23">
        <v>49.3307</v>
      </c>
      <c r="AE11" s="23">
        <v>10.679500000000001</v>
      </c>
      <c r="AG11" s="16">
        <f t="shared" si="6"/>
        <v>6.8779038357644504</v>
      </c>
      <c r="AH11" s="21">
        <f t="shared" si="7"/>
        <v>2.047647267986251</v>
      </c>
      <c r="AI11" s="21">
        <f t="shared" si="8"/>
        <v>1.2989774872277007</v>
      </c>
    </row>
    <row r="12" spans="1:62" customFormat="1" ht="13.5" customHeight="1" x14ac:dyDescent="0.2">
      <c r="A12" s="22" t="s">
        <v>734</v>
      </c>
      <c r="B12" s="23">
        <v>48.6828</v>
      </c>
      <c r="C12" s="23">
        <v>15.241300000000001</v>
      </c>
      <c r="D12" s="23">
        <v>0.29929099999999997</v>
      </c>
      <c r="E12" s="24">
        <f t="shared" si="0"/>
        <v>2992.91</v>
      </c>
      <c r="F12" s="23">
        <v>3.9889000000000001E-2</v>
      </c>
      <c r="G12" s="23">
        <f t="shared" si="1"/>
        <v>398.89</v>
      </c>
      <c r="H12" s="23">
        <v>5.3612E-2</v>
      </c>
      <c r="I12" s="24">
        <f t="shared" si="2"/>
        <v>536.12</v>
      </c>
      <c r="J12" s="23">
        <v>6.9649999999999998E-3</v>
      </c>
      <c r="K12" s="24">
        <f t="shared" si="3"/>
        <v>69.649999999999991</v>
      </c>
      <c r="L12" s="24">
        <f t="shared" si="4"/>
        <v>5.5825374916063568</v>
      </c>
      <c r="M12" s="24">
        <f t="shared" si="5"/>
        <v>5.7270638908829863</v>
      </c>
      <c r="N12" s="23">
        <v>34.491700000000002</v>
      </c>
      <c r="O12" s="23">
        <v>98.768699999999995</v>
      </c>
      <c r="P12" s="23">
        <v>65.760800000000003</v>
      </c>
      <c r="Q12" s="23">
        <v>32.6066</v>
      </c>
      <c r="R12" s="23">
        <v>0.34056599999999998</v>
      </c>
      <c r="S12" s="23">
        <v>6.0819999999999999E-2</v>
      </c>
      <c r="T12" s="23">
        <v>98.768699999999995</v>
      </c>
      <c r="U12" s="23">
        <v>2.3647000000000001E-2</v>
      </c>
      <c r="V12" s="23">
        <v>5.2100000000000002E-3</v>
      </c>
      <c r="W12" s="23">
        <v>9.136E-3</v>
      </c>
      <c r="X12" s="23">
        <v>8.5000000000000006E-3</v>
      </c>
      <c r="Y12" s="23">
        <v>0.189859</v>
      </c>
      <c r="Z12" s="23">
        <v>7.4218000000000006E-2</v>
      </c>
      <c r="AA12" s="23">
        <v>1.63951</v>
      </c>
      <c r="AB12" s="23">
        <v>7.6444099999999997</v>
      </c>
      <c r="AC12" s="23">
        <v>68.364000000000004</v>
      </c>
      <c r="AD12" s="23">
        <v>49.456400000000002</v>
      </c>
      <c r="AE12" s="23">
        <v>10.679500000000001</v>
      </c>
      <c r="AG12" s="16">
        <f t="shared" si="6"/>
        <v>5.7270638908829872</v>
      </c>
      <c r="AH12" s="21">
        <f t="shared" si="7"/>
        <v>3.8524752084074114</v>
      </c>
      <c r="AI12" s="21">
        <f t="shared" si="8"/>
        <v>2.0349899060570951</v>
      </c>
    </row>
    <row r="13" spans="1:62" customFormat="1" ht="13.5" customHeight="1" x14ac:dyDescent="0.2">
      <c r="A13" s="22" t="s">
        <v>735</v>
      </c>
      <c r="B13" s="23">
        <v>48.564300000000003</v>
      </c>
      <c r="C13" s="23">
        <v>14.478400000000001</v>
      </c>
      <c r="D13" s="23">
        <v>0.48461700000000002</v>
      </c>
      <c r="E13" s="24">
        <f t="shared" si="0"/>
        <v>4846.17</v>
      </c>
      <c r="F13" s="23">
        <v>6.6299999999999998E-2</v>
      </c>
      <c r="G13" s="23">
        <f t="shared" si="1"/>
        <v>663</v>
      </c>
      <c r="H13" s="23">
        <v>1.3766E-2</v>
      </c>
      <c r="I13" s="24">
        <f t="shared" si="2"/>
        <v>137.66</v>
      </c>
      <c r="J13" s="23">
        <v>1.836E-3</v>
      </c>
      <c r="K13" s="24">
        <f t="shared" si="3"/>
        <v>18.36</v>
      </c>
      <c r="L13" s="24">
        <f t="shared" si="4"/>
        <v>35.203908179572863</v>
      </c>
      <c r="M13" s="24">
        <f t="shared" si="5"/>
        <v>36.111111111111114</v>
      </c>
      <c r="N13" s="23">
        <v>33.601100000000002</v>
      </c>
      <c r="O13" s="23">
        <v>97.142200000000003</v>
      </c>
      <c r="P13" s="23">
        <v>65.600700000000003</v>
      </c>
      <c r="Q13" s="23">
        <v>30.974499999999999</v>
      </c>
      <c r="R13" s="23">
        <v>0.55145</v>
      </c>
      <c r="S13" s="23">
        <v>1.5617000000000001E-2</v>
      </c>
      <c r="T13" s="23">
        <v>97.142200000000003</v>
      </c>
      <c r="U13" s="23">
        <v>2.4059000000000001E-2</v>
      </c>
      <c r="V13" s="23">
        <v>5.2440000000000004E-3</v>
      </c>
      <c r="W13" s="23">
        <v>9.0930000000000004E-3</v>
      </c>
      <c r="X13" s="23">
        <v>8.567E-3</v>
      </c>
      <c r="Y13" s="23">
        <v>0.18979699999999999</v>
      </c>
      <c r="Z13" s="23">
        <v>7.6258000000000006E-2</v>
      </c>
      <c r="AA13" s="23">
        <v>1.0802099999999999</v>
      </c>
      <c r="AB13" s="23">
        <v>29.435300000000002</v>
      </c>
      <c r="AC13" s="23">
        <v>68.3185</v>
      </c>
      <c r="AD13" s="23">
        <v>49.503999999999998</v>
      </c>
      <c r="AE13" s="23">
        <v>10.679500000000001</v>
      </c>
      <c r="AG13" s="16">
        <f t="shared" si="6"/>
        <v>36.111111111111114</v>
      </c>
      <c r="AH13" s="21">
        <f t="shared" si="7"/>
        <v>1.0155268460353204</v>
      </c>
      <c r="AI13" s="21">
        <f t="shared" si="8"/>
        <v>3.3823818790038707</v>
      </c>
    </row>
    <row r="14" spans="1:62" customFormat="1" ht="13.5" customHeight="1" x14ac:dyDescent="0.2">
      <c r="A14" s="22" t="s">
        <v>736</v>
      </c>
      <c r="B14" s="23">
        <v>48.819200000000002</v>
      </c>
      <c r="C14" s="23">
        <v>15.1897</v>
      </c>
      <c r="D14" s="23">
        <v>0.40431699999999998</v>
      </c>
      <c r="E14" s="24">
        <f t="shared" si="0"/>
        <v>4043.1699999999996</v>
      </c>
      <c r="F14" s="23">
        <v>5.3879999999999997E-2</v>
      </c>
      <c r="G14" s="23">
        <f t="shared" si="1"/>
        <v>538.79999999999995</v>
      </c>
      <c r="H14" s="23">
        <v>5.7610000000000001E-2</v>
      </c>
      <c r="I14" s="24">
        <f t="shared" si="2"/>
        <v>576.1</v>
      </c>
      <c r="J14" s="23">
        <v>7.4840000000000002E-3</v>
      </c>
      <c r="K14" s="24">
        <f t="shared" si="3"/>
        <v>74.84</v>
      </c>
      <c r="L14" s="24">
        <f t="shared" si="4"/>
        <v>7.0181739281374753</v>
      </c>
      <c r="M14" s="24">
        <f t="shared" si="5"/>
        <v>7.1993586317477281</v>
      </c>
      <c r="N14" s="23">
        <v>34.495800000000003</v>
      </c>
      <c r="O14" s="23">
        <v>98.966700000000003</v>
      </c>
      <c r="P14" s="23">
        <v>65.944999999999993</v>
      </c>
      <c r="Q14" s="23">
        <v>32.496299999999998</v>
      </c>
      <c r="R14" s="23">
        <v>0.46007599999999998</v>
      </c>
      <c r="S14" s="23">
        <v>6.5354999999999996E-2</v>
      </c>
      <c r="T14" s="23">
        <v>98.966700000000003</v>
      </c>
      <c r="U14" s="23">
        <v>2.3814999999999999E-2</v>
      </c>
      <c r="V14" s="23">
        <v>5.2690000000000002E-3</v>
      </c>
      <c r="W14" s="23">
        <v>9.1400000000000006E-3</v>
      </c>
      <c r="X14" s="23">
        <v>8.5459999999999998E-3</v>
      </c>
      <c r="Y14" s="23">
        <v>0.189579</v>
      </c>
      <c r="Z14" s="23">
        <v>7.4401999999999996E-2</v>
      </c>
      <c r="AA14" s="23">
        <v>1.26298</v>
      </c>
      <c r="AB14" s="23">
        <v>7.1638999999999999</v>
      </c>
      <c r="AC14" s="23">
        <v>68.302800000000005</v>
      </c>
      <c r="AD14" s="23">
        <v>49.496000000000002</v>
      </c>
      <c r="AE14" s="23">
        <v>10.679500000000001</v>
      </c>
      <c r="AG14" s="16">
        <f t="shared" si="6"/>
        <v>7.1993586317477272</v>
      </c>
      <c r="AH14" s="21">
        <f t="shared" si="7"/>
        <v>4.1395440717474612</v>
      </c>
      <c r="AI14" s="21">
        <f t="shared" si="8"/>
        <v>2.7487592102673992</v>
      </c>
    </row>
    <row r="15" spans="1:62" customFormat="1" ht="13.5" customHeight="1" x14ac:dyDescent="0.2">
      <c r="A15" s="22" t="s">
        <v>737</v>
      </c>
      <c r="B15" s="23">
        <v>48.205199999999998</v>
      </c>
      <c r="C15" s="23">
        <v>15.0443</v>
      </c>
      <c r="D15" s="23">
        <v>0.87592899999999996</v>
      </c>
      <c r="E15" s="24">
        <f t="shared" si="0"/>
        <v>8759.2899999999991</v>
      </c>
      <c r="F15" s="23">
        <v>0.117809</v>
      </c>
      <c r="G15" s="23">
        <f t="shared" si="1"/>
        <v>1178.0899999999999</v>
      </c>
      <c r="H15" s="23">
        <v>5.1631000000000003E-2</v>
      </c>
      <c r="I15" s="24">
        <f t="shared" si="2"/>
        <v>516.31000000000006</v>
      </c>
      <c r="J15" s="23">
        <v>6.7689999999999998E-3</v>
      </c>
      <c r="K15" s="24">
        <f t="shared" si="3"/>
        <v>67.69</v>
      </c>
      <c r="L15" s="24">
        <f t="shared" si="4"/>
        <v>16.965175960178957</v>
      </c>
      <c r="M15" s="24">
        <f t="shared" si="5"/>
        <v>17.404195597577189</v>
      </c>
      <c r="N15" s="23">
        <v>34.179000000000002</v>
      </c>
      <c r="O15" s="23">
        <v>98.355999999999995</v>
      </c>
      <c r="P15" s="23">
        <v>65.115600000000001</v>
      </c>
      <c r="Q15" s="23">
        <v>32.185099999999998</v>
      </c>
      <c r="R15" s="23">
        <v>0.99672700000000003</v>
      </c>
      <c r="S15" s="23">
        <v>5.8571999999999999E-2</v>
      </c>
      <c r="T15" s="23">
        <v>98.355999999999995</v>
      </c>
      <c r="U15" s="23">
        <v>2.4277E-2</v>
      </c>
      <c r="V15" s="23">
        <v>5.2659999999999998E-3</v>
      </c>
      <c r="W15" s="23">
        <v>9.1210000000000006E-3</v>
      </c>
      <c r="X15" s="23">
        <v>8.5889999999999994E-3</v>
      </c>
      <c r="Y15" s="23">
        <v>0.190911</v>
      </c>
      <c r="Z15" s="23">
        <v>7.4836E-2</v>
      </c>
      <c r="AA15" s="23">
        <v>0.67428600000000005</v>
      </c>
      <c r="AB15" s="23">
        <v>8.0096799999999995</v>
      </c>
      <c r="AC15" s="23">
        <v>68.227699999999999</v>
      </c>
      <c r="AD15" s="23">
        <v>49.487900000000003</v>
      </c>
      <c r="AE15" s="23">
        <v>10.679500000000001</v>
      </c>
      <c r="AG15" s="16">
        <f t="shared" si="6"/>
        <v>17.404195597577189</v>
      </c>
      <c r="AH15" s="21">
        <f t="shared" si="7"/>
        <v>3.7440638457587605</v>
      </c>
      <c r="AI15" s="21">
        <f t="shared" si="8"/>
        <v>6.0101813994504827</v>
      </c>
    </row>
    <row r="16" spans="1:62" customFormat="1" ht="13.5" customHeight="1" x14ac:dyDescent="0.2">
      <c r="A16" s="22" t="s">
        <v>738</v>
      </c>
      <c r="B16" s="23">
        <v>48.347999999999999</v>
      </c>
      <c r="C16" s="23">
        <v>15.1816</v>
      </c>
      <c r="D16" s="23">
        <v>0.69270200000000004</v>
      </c>
      <c r="E16" s="24">
        <f t="shared" si="0"/>
        <v>6927.02</v>
      </c>
      <c r="F16" s="23">
        <v>9.2664999999999997E-2</v>
      </c>
      <c r="G16" s="23">
        <f t="shared" si="1"/>
        <v>926.65</v>
      </c>
      <c r="H16" s="23">
        <v>7.7033000000000004E-2</v>
      </c>
      <c r="I16" s="24">
        <f t="shared" si="2"/>
        <v>770.33</v>
      </c>
      <c r="J16" s="23">
        <v>1.0045999999999999E-2</v>
      </c>
      <c r="K16" s="24">
        <f t="shared" si="3"/>
        <v>100.46</v>
      </c>
      <c r="L16" s="24">
        <f t="shared" si="4"/>
        <v>8.9922760375423518</v>
      </c>
      <c r="M16" s="24">
        <f t="shared" si="5"/>
        <v>9.2240692813059919</v>
      </c>
      <c r="N16" s="23">
        <v>34.363700000000001</v>
      </c>
      <c r="O16" s="23">
        <v>98.662999999999997</v>
      </c>
      <c r="P16" s="23">
        <v>65.308499999999995</v>
      </c>
      <c r="Q16" s="23">
        <v>32.478900000000003</v>
      </c>
      <c r="R16" s="23">
        <v>0.78823100000000001</v>
      </c>
      <c r="S16" s="23">
        <v>8.7388999999999994E-2</v>
      </c>
      <c r="T16" s="23">
        <v>98.662999999999997</v>
      </c>
      <c r="U16" s="23">
        <v>2.3446999999999999E-2</v>
      </c>
      <c r="V16" s="23">
        <v>5.2700000000000004E-3</v>
      </c>
      <c r="W16" s="23">
        <v>9.1050000000000002E-3</v>
      </c>
      <c r="X16" s="23">
        <v>8.5850000000000006E-3</v>
      </c>
      <c r="Y16" s="23">
        <v>0.190529</v>
      </c>
      <c r="Z16" s="23">
        <v>7.4455999999999994E-2</v>
      </c>
      <c r="AA16" s="23">
        <v>0.80845900000000004</v>
      </c>
      <c r="AB16" s="23">
        <v>5.4283000000000001</v>
      </c>
      <c r="AC16" s="23">
        <v>68.1995</v>
      </c>
      <c r="AD16" s="23">
        <v>49.460099999999997</v>
      </c>
      <c r="AE16" s="23">
        <v>10.679500000000001</v>
      </c>
      <c r="AG16" s="16">
        <f t="shared" si="6"/>
        <v>9.2240692813059919</v>
      </c>
      <c r="AH16" s="21">
        <f>J16/$Y$32</f>
        <v>5.5566354549405386</v>
      </c>
      <c r="AI16" s="21">
        <f t="shared" si="8"/>
        <v>4.7274271013256968</v>
      </c>
    </row>
    <row r="17" spans="1:52" customFormat="1" ht="13.5" customHeight="1" x14ac:dyDescent="0.2">
      <c r="A17" s="16" t="s">
        <v>72</v>
      </c>
      <c r="B17" s="16" t="s">
        <v>50</v>
      </c>
      <c r="C17" s="16" t="s">
        <v>48</v>
      </c>
      <c r="D17" s="28" t="s">
        <v>47</v>
      </c>
      <c r="E17" s="16" t="s">
        <v>45</v>
      </c>
      <c r="F17" s="29" t="s">
        <v>54</v>
      </c>
      <c r="G17" s="16" t="s">
        <v>38</v>
      </c>
      <c r="H17" s="16"/>
      <c r="I17" s="16" t="s">
        <v>12</v>
      </c>
      <c r="J17" s="16" t="s">
        <v>11</v>
      </c>
      <c r="K17" s="16" t="s">
        <v>10</v>
      </c>
      <c r="L17" s="16"/>
      <c r="M17" s="16" t="s">
        <v>9</v>
      </c>
      <c r="N17" s="16" t="s">
        <v>8</v>
      </c>
      <c r="O17" s="16" t="s">
        <v>7</v>
      </c>
      <c r="P17" s="16" t="s">
        <v>6</v>
      </c>
      <c r="Q17" s="16" t="s">
        <v>5</v>
      </c>
      <c r="R17" s="16" t="s">
        <v>4</v>
      </c>
      <c r="S17" s="16" t="s">
        <v>3</v>
      </c>
      <c r="T17" s="16" t="s">
        <v>40</v>
      </c>
      <c r="U17" s="16" t="s">
        <v>39</v>
      </c>
      <c r="V17" s="16" t="s">
        <v>38</v>
      </c>
      <c r="W17" s="16" t="s">
        <v>71</v>
      </c>
      <c r="X17" s="16" t="s">
        <v>70</v>
      </c>
      <c r="Y17" s="16" t="s">
        <v>69</v>
      </c>
      <c r="Z17" s="16" t="s">
        <v>37</v>
      </c>
      <c r="AA17" s="16" t="s">
        <v>35</v>
      </c>
      <c r="AB17" s="16" t="s">
        <v>34</v>
      </c>
      <c r="AC17" s="16" t="s">
        <v>33</v>
      </c>
      <c r="AD17" s="28" t="s">
        <v>31</v>
      </c>
      <c r="AE17" s="28" t="s">
        <v>30</v>
      </c>
      <c r="AF17" s="16" t="s">
        <v>29</v>
      </c>
      <c r="AG17" s="16" t="s">
        <v>28</v>
      </c>
      <c r="AH17" s="16" t="s">
        <v>27</v>
      </c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</row>
    <row r="18" spans="1:52" customFormat="1" ht="13.5" customHeight="1" x14ac:dyDescent="0.2">
      <c r="A18" s="16" t="s">
        <v>692</v>
      </c>
      <c r="B18" s="16">
        <v>1.0368999999999999</v>
      </c>
      <c r="C18" s="16">
        <v>0.189719</v>
      </c>
      <c r="D18" s="16">
        <v>1897.19</v>
      </c>
      <c r="E18" s="16">
        <v>1.745E-2</v>
      </c>
      <c r="F18" s="16">
        <v>174.5</v>
      </c>
      <c r="G18" s="16">
        <v>99.898399999999995</v>
      </c>
      <c r="H18" s="16"/>
      <c r="I18" s="16">
        <v>64.381399999999999</v>
      </c>
      <c r="J18" s="16">
        <v>0.69035999999999997</v>
      </c>
      <c r="K18" s="16">
        <v>18.8019</v>
      </c>
      <c r="L18" s="16"/>
      <c r="M18" s="16">
        <v>1.40065</v>
      </c>
      <c r="N18" s="16">
        <v>2.14642</v>
      </c>
      <c r="O18" s="16">
        <v>2.8683E-2</v>
      </c>
      <c r="P18" s="16">
        <v>2.2019799999999998</v>
      </c>
      <c r="Q18" s="16">
        <v>7.0472299999999999</v>
      </c>
      <c r="R18" s="16">
        <v>1.6649400000000001</v>
      </c>
      <c r="S18" s="16">
        <v>1.29915</v>
      </c>
      <c r="T18" s="16">
        <v>0.21588299999999999</v>
      </c>
      <c r="U18" s="16">
        <v>1.9795E-2</v>
      </c>
      <c r="V18" s="16">
        <v>99.898399999999995</v>
      </c>
      <c r="W18" s="16">
        <v>0.23969699999999999</v>
      </c>
      <c r="X18" s="16">
        <v>1.7240999999999999E-2</v>
      </c>
      <c r="Y18" s="16">
        <v>1.5460000000000001E-3</v>
      </c>
      <c r="Z18" s="16">
        <v>1.8308000000000001E-2</v>
      </c>
      <c r="AA18" s="16">
        <v>1.9713000000000001E-2</v>
      </c>
      <c r="AB18" s="16">
        <v>1.9123999999999999E-2</v>
      </c>
      <c r="AC18" s="16">
        <v>2.8833199999999999</v>
      </c>
      <c r="AD18" s="16">
        <v>5.65001</v>
      </c>
      <c r="AE18" s="16">
        <v>52.394100000000002</v>
      </c>
      <c r="AF18" s="16">
        <v>69.183599999999998</v>
      </c>
      <c r="AG18" s="16">
        <v>84.320499999999996</v>
      </c>
      <c r="AH18" s="16">
        <v>10.910500000000001</v>
      </c>
    </row>
    <row r="19" spans="1:52" customFormat="1" ht="13.5" customHeight="1" x14ac:dyDescent="0.2">
      <c r="A19" s="16" t="s">
        <v>691</v>
      </c>
      <c r="B19" s="16">
        <v>1.0917600000000001</v>
      </c>
      <c r="C19" s="16">
        <v>0.182723</v>
      </c>
      <c r="D19" s="16">
        <v>1827.23</v>
      </c>
      <c r="E19" s="16">
        <v>2.4313000000000001E-2</v>
      </c>
      <c r="F19" s="16">
        <v>243.13000000000002</v>
      </c>
      <c r="G19" s="16">
        <v>99.378600000000006</v>
      </c>
      <c r="H19" s="16"/>
      <c r="I19" s="16">
        <v>62.692900000000002</v>
      </c>
      <c r="J19" s="16">
        <v>0.71867099999999995</v>
      </c>
      <c r="K19" s="16">
        <v>19.2517</v>
      </c>
      <c r="L19" s="16"/>
      <c r="M19" s="16">
        <v>1.47475</v>
      </c>
      <c r="N19" s="16">
        <v>2.35094</v>
      </c>
      <c r="O19" s="16">
        <v>3.3619999999999997E-2</v>
      </c>
      <c r="P19" s="16">
        <v>2.4154100000000001</v>
      </c>
      <c r="Q19" s="16">
        <v>7.3676300000000001</v>
      </c>
      <c r="R19" s="16">
        <v>1.5758399999999999</v>
      </c>
      <c r="S19" s="16">
        <v>1.2616700000000001</v>
      </c>
      <c r="T19" s="16">
        <v>0.207922</v>
      </c>
      <c r="U19" s="16">
        <v>2.7581000000000001E-2</v>
      </c>
      <c r="V19" s="16">
        <v>99.378600000000006</v>
      </c>
      <c r="W19" s="16">
        <v>0.25436599999999998</v>
      </c>
      <c r="X19" s="16">
        <v>1.6736000000000001E-2</v>
      </c>
      <c r="Y19" s="16">
        <v>2.1710000000000002E-3</v>
      </c>
      <c r="Z19" s="16">
        <v>1.8317E-2</v>
      </c>
      <c r="AA19" s="16">
        <v>2.0192999999999999E-2</v>
      </c>
      <c r="AB19" s="16">
        <v>1.9557999999999999E-2</v>
      </c>
      <c r="AC19" s="16">
        <v>2.7957399999999999</v>
      </c>
      <c r="AD19" s="16">
        <v>5.9474799999999997</v>
      </c>
      <c r="AE19" s="16">
        <v>38.633499999999998</v>
      </c>
      <c r="AF19" s="16">
        <v>69.331199999999995</v>
      </c>
      <c r="AG19" s="16">
        <v>84.290700000000001</v>
      </c>
      <c r="AH19" s="16">
        <v>10.9145</v>
      </c>
    </row>
    <row r="20" spans="1:52" customFormat="1" ht="13.5" customHeight="1" x14ac:dyDescent="0.2">
      <c r="A20" s="16" t="s">
        <v>690</v>
      </c>
      <c r="B20" s="16">
        <v>1.13452</v>
      </c>
      <c r="C20" s="16">
        <v>0.26353300000000002</v>
      </c>
      <c r="D20" s="16">
        <v>2635.3300000000004</v>
      </c>
      <c r="E20" s="16">
        <v>2.7595999999999999E-2</v>
      </c>
      <c r="F20" s="16">
        <v>275.95999999999998</v>
      </c>
      <c r="G20" s="16">
        <v>100.081</v>
      </c>
      <c r="H20" s="16"/>
      <c r="I20" s="16">
        <v>62.198300000000003</v>
      </c>
      <c r="J20" s="16">
        <v>0.76612000000000002</v>
      </c>
      <c r="K20" s="16">
        <v>19.681699999999999</v>
      </c>
      <c r="L20" s="16"/>
      <c r="M20" s="16">
        <v>1.5325200000000001</v>
      </c>
      <c r="N20" s="16">
        <v>2.6396199999999999</v>
      </c>
      <c r="O20" s="16">
        <v>3.6172999999999997E-2</v>
      </c>
      <c r="P20" s="16">
        <v>2.62161</v>
      </c>
      <c r="Q20" s="16">
        <v>7.5658099999999999</v>
      </c>
      <c r="R20" s="16">
        <v>1.5721400000000001</v>
      </c>
      <c r="S20" s="16">
        <v>1.1355900000000001</v>
      </c>
      <c r="T20" s="16">
        <v>0.29987599999999998</v>
      </c>
      <c r="U20" s="16">
        <v>3.1306E-2</v>
      </c>
      <c r="V20" s="16">
        <v>100.081</v>
      </c>
      <c r="W20" s="16">
        <v>0.26310499999999998</v>
      </c>
      <c r="X20" s="16">
        <v>2.4025999999999999E-2</v>
      </c>
      <c r="Y20" s="16">
        <v>2.4529999999999999E-3</v>
      </c>
      <c r="Z20" s="16">
        <v>1.8335000000000001E-2</v>
      </c>
      <c r="AA20" s="16">
        <v>1.9376999999999998E-2</v>
      </c>
      <c r="AB20" s="16">
        <v>1.9609999999999999E-2</v>
      </c>
      <c r="AC20" s="16">
        <v>2.7315499999999999</v>
      </c>
      <c r="AD20" s="16">
        <v>4.2087700000000003</v>
      </c>
      <c r="AE20" s="16">
        <v>34.206800000000001</v>
      </c>
      <c r="AF20" s="16">
        <v>70.236099999999993</v>
      </c>
      <c r="AG20" s="16">
        <v>84.806100000000001</v>
      </c>
      <c r="AH20" s="16">
        <v>10.919</v>
      </c>
    </row>
    <row r="21" spans="1:52" customFormat="1" ht="13.5" customHeight="1" x14ac:dyDescent="0.2">
      <c r="A21" s="16" t="s">
        <v>689</v>
      </c>
      <c r="B21" s="16">
        <v>1.12202</v>
      </c>
      <c r="C21" s="16">
        <v>0.247444</v>
      </c>
      <c r="D21" s="16">
        <v>2474.44</v>
      </c>
      <c r="E21" s="16">
        <v>8.4309999999999993E-3</v>
      </c>
      <c r="F21" s="16">
        <v>84.309999999999988</v>
      </c>
      <c r="G21" s="16">
        <v>100.072</v>
      </c>
      <c r="H21" s="16"/>
      <c r="I21" s="16">
        <v>62.4495</v>
      </c>
      <c r="J21" s="16">
        <v>0.752108</v>
      </c>
      <c r="K21" s="16">
        <v>19.554500000000001</v>
      </c>
      <c r="L21" s="16"/>
      <c r="M21" s="16">
        <v>1.51562</v>
      </c>
      <c r="N21" s="16">
        <v>2.61253</v>
      </c>
      <c r="O21" s="16">
        <v>3.1022999999999998E-2</v>
      </c>
      <c r="P21" s="16">
        <v>2.5600800000000001</v>
      </c>
      <c r="Q21" s="16">
        <v>7.5412299999999997</v>
      </c>
      <c r="R21" s="16">
        <v>1.6043700000000001</v>
      </c>
      <c r="S21" s="16">
        <v>1.1597</v>
      </c>
      <c r="T21" s="16">
        <v>0.28156900000000001</v>
      </c>
      <c r="U21" s="16">
        <v>9.5639999999999996E-3</v>
      </c>
      <c r="V21" s="16">
        <v>100.072</v>
      </c>
      <c r="W21" s="16">
        <v>0.260071</v>
      </c>
      <c r="X21" s="16">
        <v>2.2547999999999999E-2</v>
      </c>
      <c r="Y21" s="16">
        <v>7.4899999999999999E-4</v>
      </c>
      <c r="Z21" s="16">
        <v>1.8325000000000001E-2</v>
      </c>
      <c r="AA21" s="16">
        <v>2.0046000000000001E-2</v>
      </c>
      <c r="AB21" s="16">
        <v>1.9755999999999999E-2</v>
      </c>
      <c r="AC21" s="16">
        <v>2.7494499999999999</v>
      </c>
      <c r="AD21" s="16">
        <v>4.5449000000000002</v>
      </c>
      <c r="AE21" s="16">
        <v>111.17400000000001</v>
      </c>
      <c r="AF21" s="16">
        <v>70.177800000000005</v>
      </c>
      <c r="AG21" s="16">
        <v>84.899900000000002</v>
      </c>
      <c r="AH21" s="16">
        <v>10.919</v>
      </c>
    </row>
    <row r="22" spans="1:52" customFormat="1" ht="13.5" customHeight="1" x14ac:dyDescent="0.2">
      <c r="A22" s="16" t="s">
        <v>688</v>
      </c>
      <c r="B22" s="16">
        <v>1.07822</v>
      </c>
      <c r="C22" s="16">
        <v>0.24332799999999999</v>
      </c>
      <c r="D22" s="16">
        <v>2433.2799999999997</v>
      </c>
      <c r="E22" s="16">
        <v>2.9062000000000001E-2</v>
      </c>
      <c r="F22" s="16">
        <v>290.62</v>
      </c>
      <c r="G22" s="16">
        <v>100.176</v>
      </c>
      <c r="H22" s="16"/>
      <c r="I22" s="16">
        <v>63.3889</v>
      </c>
      <c r="J22" s="16">
        <v>0.71561699999999995</v>
      </c>
      <c r="K22" s="16">
        <v>19.323</v>
      </c>
      <c r="L22" s="16"/>
      <c r="M22" s="16">
        <v>1.4564600000000001</v>
      </c>
      <c r="N22" s="16">
        <v>2.3915099999999998</v>
      </c>
      <c r="O22" s="16">
        <v>2.4365999999999999E-2</v>
      </c>
      <c r="P22" s="16">
        <v>2.4256099999999998</v>
      </c>
      <c r="Q22" s="16">
        <v>7.3221299999999996</v>
      </c>
      <c r="R22" s="16">
        <v>1.6351800000000001</v>
      </c>
      <c r="S22" s="16">
        <v>1.1830400000000001</v>
      </c>
      <c r="T22" s="16">
        <v>0.27688499999999999</v>
      </c>
      <c r="U22" s="16">
        <v>3.2968999999999998E-2</v>
      </c>
      <c r="V22" s="16">
        <v>100.176</v>
      </c>
      <c r="W22" s="16">
        <v>0.249164</v>
      </c>
      <c r="X22" s="16">
        <v>2.2106000000000001E-2</v>
      </c>
      <c r="Y22" s="16">
        <v>2.5739999999999999E-3</v>
      </c>
      <c r="Z22" s="16">
        <v>1.8334E-2</v>
      </c>
      <c r="AA22" s="16">
        <v>2.0029000000000002E-2</v>
      </c>
      <c r="AB22" s="16">
        <v>1.9616000000000001E-2</v>
      </c>
      <c r="AC22" s="16">
        <v>2.8176800000000002</v>
      </c>
      <c r="AD22" s="16">
        <v>4.6089099999999998</v>
      </c>
      <c r="AE22" s="16">
        <v>32.527500000000003</v>
      </c>
      <c r="AF22" s="16">
        <v>70.0886</v>
      </c>
      <c r="AG22" s="16">
        <v>85.15</v>
      </c>
      <c r="AH22" s="16">
        <v>10.919</v>
      </c>
    </row>
    <row r="23" spans="1:52" customFormat="1" ht="13.5" customHeight="1" x14ac:dyDescent="0.2">
      <c r="A23" s="16" t="s">
        <v>687</v>
      </c>
      <c r="B23" s="16">
        <v>1.19794</v>
      </c>
      <c r="C23" s="16">
        <v>0.22295499999999999</v>
      </c>
      <c r="D23" s="16">
        <v>2229.5499999999997</v>
      </c>
      <c r="E23" s="16">
        <v>1.8367999999999999E-2</v>
      </c>
      <c r="F23" s="16">
        <v>183.67999999999998</v>
      </c>
      <c r="G23" s="16">
        <v>99.909800000000004</v>
      </c>
      <c r="H23" s="16"/>
      <c r="I23" s="16">
        <v>61.499299999999998</v>
      </c>
      <c r="J23" s="16">
        <v>0.76884399999999997</v>
      </c>
      <c r="K23" s="16">
        <v>19.7728</v>
      </c>
      <c r="L23" s="16"/>
      <c r="M23" s="16">
        <v>1.61818</v>
      </c>
      <c r="N23" s="16">
        <v>2.8622399999999999</v>
      </c>
      <c r="O23" s="16">
        <v>2.6984000000000001E-2</v>
      </c>
      <c r="P23" s="16">
        <v>2.6749499999999999</v>
      </c>
      <c r="Q23" s="16">
        <v>7.8087099999999996</v>
      </c>
      <c r="R23" s="16">
        <v>1.49407</v>
      </c>
      <c r="S23" s="16">
        <v>1.1090899999999999</v>
      </c>
      <c r="T23" s="16">
        <v>0.25370199999999998</v>
      </c>
      <c r="U23" s="16">
        <v>2.0837000000000001E-2</v>
      </c>
      <c r="V23" s="16">
        <v>99.909800000000004</v>
      </c>
      <c r="W23" s="16">
        <v>0.27877099999999999</v>
      </c>
      <c r="X23" s="16">
        <v>2.0396999999999998E-2</v>
      </c>
      <c r="Y23" s="16">
        <v>1.6379999999999999E-3</v>
      </c>
      <c r="Z23" s="16">
        <v>1.8327E-2</v>
      </c>
      <c r="AA23" s="16">
        <v>2.0126000000000002E-2</v>
      </c>
      <c r="AB23" s="16">
        <v>1.9772999999999999E-2</v>
      </c>
      <c r="AC23" s="16">
        <v>2.6444800000000002</v>
      </c>
      <c r="AD23" s="16">
        <v>4.9843299999999999</v>
      </c>
      <c r="AE23" s="16">
        <v>51.451000000000001</v>
      </c>
      <c r="AF23" s="16">
        <v>70.177499999999995</v>
      </c>
      <c r="AG23" s="16">
        <v>84.451899999999995</v>
      </c>
      <c r="AH23" s="16">
        <v>10.9145</v>
      </c>
    </row>
    <row r="24" spans="1:52" customFormat="1" ht="13.5" customHeight="1" x14ac:dyDescent="0.2">
      <c r="A24" s="16" t="s">
        <v>686</v>
      </c>
      <c r="B24" s="16">
        <v>1.0689599999999999</v>
      </c>
      <c r="C24" s="16">
        <v>0.22004000000000001</v>
      </c>
      <c r="D24" s="16">
        <v>2200.4</v>
      </c>
      <c r="E24" s="16">
        <v>2.7643999999999998E-2</v>
      </c>
      <c r="F24" s="16">
        <v>276.44</v>
      </c>
      <c r="G24" s="16">
        <v>100.137</v>
      </c>
      <c r="H24" s="16"/>
      <c r="I24" s="16">
        <v>62.798200000000001</v>
      </c>
      <c r="J24" s="16">
        <v>0.73473500000000003</v>
      </c>
      <c r="K24" s="16">
        <v>19.4497</v>
      </c>
      <c r="L24" s="16"/>
      <c r="M24" s="16">
        <v>1.4439500000000001</v>
      </c>
      <c r="N24" s="16">
        <v>2.5420099999999999</v>
      </c>
      <c r="O24" s="16">
        <v>3.8365000000000003E-2</v>
      </c>
      <c r="P24" s="16">
        <v>2.61415</v>
      </c>
      <c r="Q24" s="16">
        <v>7.5290100000000004</v>
      </c>
      <c r="R24" s="16">
        <v>1.5597000000000001</v>
      </c>
      <c r="S24" s="16">
        <v>1.14496</v>
      </c>
      <c r="T24" s="16">
        <v>0.250386</v>
      </c>
      <c r="U24" s="16">
        <v>3.1359999999999999E-2</v>
      </c>
      <c r="V24" s="16">
        <v>100.137</v>
      </c>
      <c r="W24" s="16">
        <v>0.24737500000000001</v>
      </c>
      <c r="X24" s="16">
        <v>2.0018000000000001E-2</v>
      </c>
      <c r="Y24" s="16">
        <v>2.4520000000000002E-3</v>
      </c>
      <c r="Z24" s="16">
        <v>1.8319999999999999E-2</v>
      </c>
      <c r="AA24" s="16">
        <v>2.0104E-2</v>
      </c>
      <c r="AB24" s="16">
        <v>1.9427E-2</v>
      </c>
      <c r="AC24" s="16">
        <v>2.8299500000000002</v>
      </c>
      <c r="AD24" s="16">
        <v>5.0380099999999999</v>
      </c>
      <c r="AE24" s="16">
        <v>33.843400000000003</v>
      </c>
      <c r="AF24" s="16">
        <v>72.1845</v>
      </c>
      <c r="AG24" s="16">
        <v>84.418400000000005</v>
      </c>
      <c r="AH24" s="16">
        <v>10.9145</v>
      </c>
    </row>
    <row r="25" spans="1:52" customFormat="1" ht="13.5" customHeight="1" x14ac:dyDescent="0.2">
      <c r="A25" s="16" t="s">
        <v>685</v>
      </c>
      <c r="B25" s="16">
        <v>1.20126</v>
      </c>
      <c r="C25" s="16">
        <v>0.21720600000000001</v>
      </c>
      <c r="D25" s="16">
        <v>2172.06</v>
      </c>
      <c r="E25" s="16">
        <v>1.1469E-2</v>
      </c>
      <c r="F25" s="16">
        <v>114.69</v>
      </c>
      <c r="G25" s="16">
        <v>100.773</v>
      </c>
      <c r="H25" s="16"/>
      <c r="I25" s="16">
        <v>62.361699999999999</v>
      </c>
      <c r="J25" s="16">
        <v>0.78933500000000001</v>
      </c>
      <c r="K25" s="16">
        <v>19.953199999999999</v>
      </c>
      <c r="L25" s="16"/>
      <c r="M25" s="16">
        <v>1.62266</v>
      </c>
      <c r="N25" s="16">
        <v>2.6908500000000002</v>
      </c>
      <c r="O25" s="16">
        <v>1.5998999999999999E-2</v>
      </c>
      <c r="P25" s="16">
        <v>2.70045</v>
      </c>
      <c r="Q25" s="16">
        <v>7.7273500000000004</v>
      </c>
      <c r="R25" s="16">
        <v>1.54633</v>
      </c>
      <c r="S25" s="16">
        <v>1.10503</v>
      </c>
      <c r="T25" s="16">
        <v>0.24716099999999999</v>
      </c>
      <c r="U25" s="16">
        <v>1.3011E-2</v>
      </c>
      <c r="V25" s="16">
        <v>100.773</v>
      </c>
      <c r="W25" s="16">
        <v>0.27670600000000001</v>
      </c>
      <c r="X25" s="16">
        <v>1.9668999999999999E-2</v>
      </c>
      <c r="Y25" s="16">
        <v>1.0120000000000001E-3</v>
      </c>
      <c r="Z25" s="16">
        <v>1.8318000000000001E-2</v>
      </c>
      <c r="AA25" s="16">
        <v>2.0157000000000001E-2</v>
      </c>
      <c r="AB25" s="16">
        <v>1.966E-2</v>
      </c>
      <c r="AC25" s="16">
        <v>2.6408399999999999</v>
      </c>
      <c r="AD25" s="16">
        <v>5.1042800000000002</v>
      </c>
      <c r="AE25" s="16">
        <v>81.519499999999994</v>
      </c>
      <c r="AF25" s="16">
        <v>72.207099999999997</v>
      </c>
      <c r="AG25" s="16">
        <v>84.174199999999999</v>
      </c>
      <c r="AH25" s="16">
        <v>10.9145</v>
      </c>
    </row>
    <row r="26" spans="1:52" customFormat="1" ht="13.5" customHeight="1" x14ac:dyDescent="0.2">
      <c r="A26" s="16" t="s">
        <v>684</v>
      </c>
      <c r="B26" s="16">
        <v>1.0943799999999999</v>
      </c>
      <c r="C26" s="16">
        <v>0.17682300000000001</v>
      </c>
      <c r="D26" s="16">
        <v>1768.23</v>
      </c>
      <c r="E26" s="16">
        <v>1.8742000000000002E-2</v>
      </c>
      <c r="F26" s="16">
        <v>187.42000000000002</v>
      </c>
      <c r="G26" s="16">
        <v>100.137</v>
      </c>
      <c r="H26" s="16"/>
      <c r="I26" s="16">
        <v>63.703699999999998</v>
      </c>
      <c r="J26" s="16">
        <v>0.71116199999999996</v>
      </c>
      <c r="K26" s="16">
        <v>19.212</v>
      </c>
      <c r="L26" s="16"/>
      <c r="M26" s="16">
        <v>1.4782900000000001</v>
      </c>
      <c r="N26" s="16">
        <v>2.27887</v>
      </c>
      <c r="O26" s="16">
        <v>4.5804999999999998E-2</v>
      </c>
      <c r="P26" s="16">
        <v>2.3575400000000002</v>
      </c>
      <c r="Q26" s="16">
        <v>7.2413999999999996</v>
      </c>
      <c r="R26" s="16">
        <v>1.6307</v>
      </c>
      <c r="S26" s="16">
        <v>1.25492</v>
      </c>
      <c r="T26" s="16">
        <v>0.201209</v>
      </c>
      <c r="U26" s="16">
        <v>2.1262E-2</v>
      </c>
      <c r="V26" s="16">
        <v>100.137</v>
      </c>
      <c r="W26" s="16">
        <v>0.25274200000000002</v>
      </c>
      <c r="X26" s="16">
        <v>1.6053999999999999E-2</v>
      </c>
      <c r="Y26" s="16">
        <v>1.6590000000000001E-3</v>
      </c>
      <c r="Z26" s="16">
        <v>1.8311000000000001E-2</v>
      </c>
      <c r="AA26" s="16">
        <v>2.001E-2</v>
      </c>
      <c r="AB26" s="16">
        <v>1.9588000000000001E-2</v>
      </c>
      <c r="AC26" s="16">
        <v>2.7928000000000002</v>
      </c>
      <c r="AD26" s="16">
        <v>6.0804999999999998</v>
      </c>
      <c r="AE26" s="16">
        <v>49.981000000000002</v>
      </c>
      <c r="AF26" s="16">
        <v>69.266800000000003</v>
      </c>
      <c r="AG26" s="16">
        <v>84.258200000000002</v>
      </c>
      <c r="AH26" s="16">
        <v>10.910500000000001</v>
      </c>
    </row>
    <row r="27" spans="1:52" customFormat="1" ht="13.5" customHeight="1" x14ac:dyDescent="0.2">
      <c r="A27" s="16" t="s">
        <v>779</v>
      </c>
      <c r="B27" s="16">
        <v>1.16835</v>
      </c>
      <c r="C27" s="16">
        <v>0.22042300000000001</v>
      </c>
      <c r="D27" s="16">
        <v>2204.23</v>
      </c>
      <c r="E27" s="16">
        <v>2.2595000000000001E-2</v>
      </c>
      <c r="F27" s="16">
        <v>225.95000000000002</v>
      </c>
      <c r="G27" s="16">
        <v>99.620800000000003</v>
      </c>
      <c r="H27" s="16"/>
      <c r="I27" s="16">
        <v>60.962800000000001</v>
      </c>
      <c r="J27" s="16">
        <v>0.78296399999999999</v>
      </c>
      <c r="K27" s="16">
        <v>19.671399999999998</v>
      </c>
      <c r="L27" s="16"/>
      <c r="M27" s="16">
        <v>1.5782</v>
      </c>
      <c r="N27" s="16">
        <v>3.1531500000000001</v>
      </c>
      <c r="O27" s="16">
        <v>3.5038E-2</v>
      </c>
      <c r="P27" s="16">
        <v>2.88551</v>
      </c>
      <c r="Q27" s="16">
        <v>7.8159299999999998</v>
      </c>
      <c r="R27" s="16">
        <v>1.4547699999999999</v>
      </c>
      <c r="S27" s="16">
        <v>1.0046299999999999</v>
      </c>
      <c r="T27" s="16">
        <v>0.25082100000000002</v>
      </c>
      <c r="U27" s="16">
        <v>2.5633E-2</v>
      </c>
      <c r="V27" s="16">
        <v>99.620800000000003</v>
      </c>
      <c r="W27" s="16">
        <v>0.272949</v>
      </c>
      <c r="X27" s="16">
        <v>2.0244000000000002E-2</v>
      </c>
      <c r="Y27" s="16">
        <v>2.0230000000000001E-3</v>
      </c>
      <c r="Z27" s="16">
        <v>1.8303E-2</v>
      </c>
      <c r="AA27" s="16">
        <v>2.0278000000000001E-2</v>
      </c>
      <c r="AB27" s="16">
        <v>1.9535E-2</v>
      </c>
      <c r="AC27" s="16">
        <v>2.6827899999999998</v>
      </c>
      <c r="AD27" s="16">
        <v>5.0614999999999997</v>
      </c>
      <c r="AE27" s="16">
        <v>41.467500000000001</v>
      </c>
      <c r="AF27" s="16">
        <v>79.067800000000005</v>
      </c>
      <c r="AG27" s="16">
        <v>50.409500000000001</v>
      </c>
      <c r="AH27" s="16">
        <v>11.0045</v>
      </c>
    </row>
    <row r="28" spans="1:52" customFormat="1" ht="13.5" customHeight="1" x14ac:dyDescent="0.2">
      <c r="A28" s="16" t="s">
        <v>780</v>
      </c>
      <c r="B28" s="16">
        <v>1.1900599999999999</v>
      </c>
      <c r="C28" s="16">
        <v>0.20638300000000001</v>
      </c>
      <c r="D28" s="16">
        <v>2063.83</v>
      </c>
      <c r="E28" s="16">
        <v>2.4615000000000001E-2</v>
      </c>
      <c r="F28" s="16">
        <v>246.15</v>
      </c>
      <c r="G28" s="16">
        <v>99.847200000000001</v>
      </c>
      <c r="H28" s="16"/>
      <c r="I28" s="16">
        <v>61.073799999999999</v>
      </c>
      <c r="J28" s="16">
        <v>0.80236200000000002</v>
      </c>
      <c r="K28" s="16">
        <v>19.857700000000001</v>
      </c>
      <c r="L28" s="16"/>
      <c r="M28" s="16">
        <v>1.60754</v>
      </c>
      <c r="N28" s="16">
        <v>2.9160900000000001</v>
      </c>
      <c r="O28" s="16">
        <v>4.5884000000000001E-2</v>
      </c>
      <c r="P28" s="16">
        <v>2.8694199999999999</v>
      </c>
      <c r="Q28" s="16">
        <v>7.90395</v>
      </c>
      <c r="R28" s="16">
        <v>1.4907600000000001</v>
      </c>
      <c r="S28" s="16">
        <v>1.0169600000000001</v>
      </c>
      <c r="T28" s="16">
        <v>0.234845</v>
      </c>
      <c r="U28" s="16">
        <v>2.7924000000000001E-2</v>
      </c>
      <c r="V28" s="16">
        <v>99.847200000000001</v>
      </c>
      <c r="W28" s="16">
        <v>0.27718700000000002</v>
      </c>
      <c r="X28" s="16">
        <v>1.8898000000000002E-2</v>
      </c>
      <c r="Y28" s="16">
        <v>2.1970000000000002E-3</v>
      </c>
      <c r="Z28" s="16">
        <v>1.8296E-2</v>
      </c>
      <c r="AA28" s="16">
        <v>2.0147000000000002E-2</v>
      </c>
      <c r="AB28" s="16">
        <v>1.9401999999999999E-2</v>
      </c>
      <c r="AC28" s="16">
        <v>2.6540699999999999</v>
      </c>
      <c r="AD28" s="16">
        <v>5.3342599999999996</v>
      </c>
      <c r="AE28" s="16">
        <v>37.873699999999999</v>
      </c>
      <c r="AF28" s="16">
        <v>79.505200000000002</v>
      </c>
      <c r="AG28" s="16">
        <v>50.438600000000001</v>
      </c>
      <c r="AH28" s="16">
        <v>11.0045</v>
      </c>
    </row>
    <row r="29" spans="1:52" customFormat="1" ht="13.5" customHeight="1" x14ac:dyDescent="0.2">
      <c r="A29" s="16" t="s">
        <v>781</v>
      </c>
      <c r="B29" s="16">
        <v>1.20183</v>
      </c>
      <c r="C29" s="16">
        <v>0.21431900000000001</v>
      </c>
      <c r="D29" s="16">
        <v>2143.19</v>
      </c>
      <c r="E29" s="16">
        <v>2.1278999999999999E-2</v>
      </c>
      <c r="F29" s="16">
        <v>212.79</v>
      </c>
      <c r="G29" s="16">
        <v>99.977699999999999</v>
      </c>
      <c r="H29" s="16"/>
      <c r="I29" s="16">
        <v>61.048999999999999</v>
      </c>
      <c r="J29" s="16">
        <v>0.82310000000000005</v>
      </c>
      <c r="K29" s="16">
        <v>19.873899999999999</v>
      </c>
      <c r="L29" s="16"/>
      <c r="M29" s="16">
        <v>1.62344</v>
      </c>
      <c r="N29" s="16">
        <v>3.02101</v>
      </c>
      <c r="O29" s="16">
        <v>2.8483000000000001E-2</v>
      </c>
      <c r="P29" s="16">
        <v>2.8937400000000002</v>
      </c>
      <c r="Q29" s="16">
        <v>7.8940099999999997</v>
      </c>
      <c r="R29" s="16">
        <v>1.46848</v>
      </c>
      <c r="S29" s="16">
        <v>1.03461</v>
      </c>
      <c r="T29" s="16">
        <v>0.24387500000000001</v>
      </c>
      <c r="U29" s="16">
        <v>2.4140000000000002E-2</v>
      </c>
      <c r="V29" s="16">
        <v>99.977699999999999</v>
      </c>
      <c r="W29" s="16">
        <v>0.27971800000000002</v>
      </c>
      <c r="X29" s="16">
        <v>1.9609999999999999E-2</v>
      </c>
      <c r="Y29" s="16">
        <v>1.8979999999999999E-3</v>
      </c>
      <c r="Z29" s="16">
        <v>1.8304000000000001E-2</v>
      </c>
      <c r="AA29" s="16">
        <v>2.0209000000000001E-2</v>
      </c>
      <c r="AB29" s="16">
        <v>1.9269999999999999E-2</v>
      </c>
      <c r="AC29" s="16">
        <v>2.6394899999999999</v>
      </c>
      <c r="AD29" s="16">
        <v>5.17394</v>
      </c>
      <c r="AE29" s="16">
        <v>43.412300000000002</v>
      </c>
      <c r="AF29" s="16">
        <v>79.386499999999998</v>
      </c>
      <c r="AG29" s="16">
        <v>50.379600000000003</v>
      </c>
      <c r="AH29" s="16">
        <v>11.0045</v>
      </c>
    </row>
    <row r="30" spans="1:52" customFormat="1" ht="13.5" customHeight="1" x14ac:dyDescent="0.2">
      <c r="A30" s="16" t="s">
        <v>782</v>
      </c>
      <c r="B30" s="16">
        <v>1.11269</v>
      </c>
      <c r="C30" s="16">
        <v>0.19489000000000001</v>
      </c>
      <c r="D30" s="16">
        <v>1948.9</v>
      </c>
      <c r="E30" s="16">
        <v>-5.1999999999999998E-3</v>
      </c>
      <c r="G30" s="16">
        <v>99.661299999999997</v>
      </c>
      <c r="H30" s="16"/>
      <c r="I30" s="16">
        <v>61.9559</v>
      </c>
      <c r="J30" s="16">
        <v>0.78228500000000001</v>
      </c>
      <c r="K30" s="16">
        <v>19.787600000000001</v>
      </c>
      <c r="L30" s="16"/>
      <c r="M30" s="16">
        <v>1.50302</v>
      </c>
      <c r="N30" s="16">
        <v>2.5362900000000002</v>
      </c>
      <c r="O30" s="16">
        <v>2.0975000000000001E-2</v>
      </c>
      <c r="P30" s="16">
        <v>2.5900699999999999</v>
      </c>
      <c r="Q30" s="16">
        <v>7.5937900000000003</v>
      </c>
      <c r="R30" s="16">
        <v>1.5638000000000001</v>
      </c>
      <c r="S30" s="16">
        <v>1.1116999999999999</v>
      </c>
      <c r="T30" s="16">
        <v>0.22176699999999999</v>
      </c>
      <c r="U30" s="16">
        <v>-5.8900000000000003E-3</v>
      </c>
      <c r="V30" s="16">
        <v>99.661299999999997</v>
      </c>
      <c r="W30" s="16">
        <v>0.258772</v>
      </c>
      <c r="X30" s="16">
        <v>1.7818000000000001E-2</v>
      </c>
      <c r="Y30" s="16">
        <v>0</v>
      </c>
      <c r="Z30" s="16">
        <v>1.8275E-2</v>
      </c>
      <c r="AA30" s="16">
        <v>1.9962000000000001E-2</v>
      </c>
      <c r="AB30" s="16">
        <v>2.0119000000000001E-2</v>
      </c>
      <c r="AC30" s="16">
        <v>2.7623799999999998</v>
      </c>
      <c r="AD30" s="16">
        <v>5.57043</v>
      </c>
      <c r="AE30" s="16">
        <v>-181.82</v>
      </c>
      <c r="AF30" s="16">
        <v>79.484499999999997</v>
      </c>
      <c r="AG30" s="16">
        <v>49.993699999999997</v>
      </c>
      <c r="AH30" s="16">
        <v>11.0045</v>
      </c>
    </row>
    <row r="31" spans="1:52" customFormat="1" ht="13.5" customHeight="1" x14ac:dyDescent="0.2">
      <c r="A31" s="16" t="s">
        <v>783</v>
      </c>
      <c r="B31" s="16">
        <v>1.1247199999999999</v>
      </c>
      <c r="C31" s="16">
        <v>0.208402</v>
      </c>
      <c r="D31" s="16">
        <v>2084.02</v>
      </c>
      <c r="E31" s="16">
        <v>3.2968999999999998E-2</v>
      </c>
      <c r="F31" s="16">
        <v>329.69</v>
      </c>
      <c r="G31" s="16">
        <v>99.676100000000005</v>
      </c>
      <c r="H31" s="16"/>
      <c r="I31" s="16">
        <v>61.9497</v>
      </c>
      <c r="J31" s="16">
        <v>0.79325400000000001</v>
      </c>
      <c r="K31" s="16">
        <v>19.789000000000001</v>
      </c>
      <c r="L31" s="16"/>
      <c r="M31" s="16">
        <v>1.51928</v>
      </c>
      <c r="N31" s="16">
        <v>2.4895</v>
      </c>
      <c r="O31" s="16">
        <v>2.3351E-2</v>
      </c>
      <c r="P31" s="16">
        <v>2.58039</v>
      </c>
      <c r="Q31" s="16">
        <v>7.58765</v>
      </c>
      <c r="R31" s="16">
        <v>1.56755</v>
      </c>
      <c r="S31" s="16">
        <v>1.10192</v>
      </c>
      <c r="T31" s="16">
        <v>0.23714199999999999</v>
      </c>
      <c r="U31" s="16">
        <v>3.7400999999999997E-2</v>
      </c>
      <c r="V31" s="16">
        <v>99.676100000000005</v>
      </c>
      <c r="W31" s="16">
        <v>0.26161800000000002</v>
      </c>
      <c r="X31" s="16">
        <v>1.9057000000000001E-2</v>
      </c>
      <c r="Y31" s="16">
        <v>2.9390000000000002E-3</v>
      </c>
      <c r="Z31" s="16">
        <v>1.8287999999999999E-2</v>
      </c>
      <c r="AA31" s="16">
        <v>2.0291E-2</v>
      </c>
      <c r="AB31" s="16">
        <v>1.9581999999999999E-2</v>
      </c>
      <c r="AC31" s="16">
        <v>2.7452000000000001</v>
      </c>
      <c r="AD31" s="16">
        <v>5.3179400000000001</v>
      </c>
      <c r="AE31" s="16">
        <v>28.7075</v>
      </c>
      <c r="AF31" s="16">
        <v>79.505700000000004</v>
      </c>
      <c r="AG31" s="16">
        <v>49.918399999999998</v>
      </c>
      <c r="AH31" s="16">
        <v>11.0045</v>
      </c>
    </row>
    <row r="32" spans="1:52" customFormat="1" ht="13.5" customHeight="1" x14ac:dyDescent="0.2">
      <c r="A32" s="1" t="s">
        <v>784</v>
      </c>
      <c r="D32" s="1">
        <f>AVERAGE(D18:D31)</f>
        <v>2148.7057142857143</v>
      </c>
      <c r="F32" s="1">
        <f>AVERAGE(F18:F31)</f>
        <v>218.87153846153848</v>
      </c>
      <c r="H32" s="1"/>
      <c r="I32" s="1">
        <f>AVERAGE(I17:I31)</f>
        <v>62.318935714285715</v>
      </c>
      <c r="J32" s="1">
        <f>AVERAGE(J17:J31)</f>
        <v>0.75935121428571417</v>
      </c>
      <c r="K32" s="1">
        <f>AVERAGE(K17:K31)</f>
        <v>19.570007142857143</v>
      </c>
      <c r="L32" s="1"/>
      <c r="M32" s="1">
        <f t="shared" ref="M32:S32" si="9">AVERAGE(M17:M31)</f>
        <v>1.5267542857142853</v>
      </c>
      <c r="N32" s="1">
        <f t="shared" si="9"/>
        <v>2.6165021428571431</v>
      </c>
      <c r="O32" s="1">
        <f t="shared" si="9"/>
        <v>3.1053500000000001E-2</v>
      </c>
      <c r="P32" s="1">
        <f t="shared" si="9"/>
        <v>2.599350714285714</v>
      </c>
      <c r="Q32" s="1">
        <f t="shared" si="9"/>
        <v>7.5675592857142835</v>
      </c>
      <c r="R32" s="1">
        <f t="shared" si="9"/>
        <v>1.5591878571428572</v>
      </c>
      <c r="S32" s="1">
        <f t="shared" si="9"/>
        <v>1.1373549999999999</v>
      </c>
      <c r="V32" s="1">
        <f>AVERAGE(V18:V31)</f>
        <v>99.953278571428569</v>
      </c>
      <c r="X32">
        <f>AVERAGE(X18:X31)</f>
        <v>1.9601571428571423E-2</v>
      </c>
      <c r="Y32">
        <f>AVERAGE(Y18:Y31)</f>
        <v>1.8079285714285717E-3</v>
      </c>
    </row>
    <row r="33" spans="1:28" ht="13.5" customHeight="1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</row>
    <row r="34" spans="1:28" ht="13.5" customHeight="1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</row>
    <row r="35" spans="1:28" ht="13.5" customHeight="1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</row>
    <row r="36" spans="1:28" ht="13.5" customHeight="1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</row>
    <row r="37" spans="1:28" ht="13.5" customHeight="1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</row>
    <row r="38" spans="1:28" ht="13.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</row>
    <row r="39" spans="1:28" ht="13.5" customHeight="1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</row>
    <row r="40" spans="1:28" ht="13.5" customHeight="1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</row>
    <row r="41" spans="1:28" ht="13.5" customHeight="1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</row>
    <row r="42" spans="1:28" ht="13.5" customHeight="1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</row>
    <row r="43" spans="1:28" ht="13.5" customHeight="1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</row>
    <row r="44" spans="1:28" ht="13.5" customHeight="1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</row>
    <row r="45" spans="1:28" ht="13.5" customHeight="1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</row>
    <row r="46" spans="1:28" ht="13.5" customHeight="1" x14ac:dyDescent="0.15"/>
    <row r="47" spans="1:28" ht="13.5" customHeight="1" x14ac:dyDescent="0.15"/>
    <row r="48" spans="1:28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  <row r="514" ht="13.5" customHeight="1" x14ac:dyDescent="0.15"/>
    <row r="515" ht="13.5" customHeight="1" x14ac:dyDescent="0.15"/>
    <row r="516" ht="13.5" customHeight="1" x14ac:dyDescent="0.15"/>
    <row r="517" ht="13.5" customHeight="1" x14ac:dyDescent="0.15"/>
    <row r="518" ht="13.5" customHeight="1" x14ac:dyDescent="0.15"/>
    <row r="519" ht="13.5" customHeight="1" x14ac:dyDescent="0.15"/>
    <row r="520" ht="13.5" customHeight="1" x14ac:dyDescent="0.15"/>
    <row r="521" ht="13.5" customHeight="1" x14ac:dyDescent="0.15"/>
    <row r="522" ht="13.5" customHeight="1" x14ac:dyDescent="0.15"/>
    <row r="523" ht="13.5" customHeight="1" x14ac:dyDescent="0.15"/>
    <row r="524" ht="13.5" customHeight="1" x14ac:dyDescent="0.15"/>
    <row r="525" ht="13.5" customHeight="1" x14ac:dyDescent="0.15"/>
    <row r="526" ht="13.5" customHeight="1" x14ac:dyDescent="0.15"/>
    <row r="527" ht="13.5" customHeight="1" x14ac:dyDescent="0.15"/>
    <row r="528" ht="13.5" customHeight="1" x14ac:dyDescent="0.15"/>
    <row r="529" ht="13.5" customHeight="1" x14ac:dyDescent="0.15"/>
    <row r="530" ht="13.5" customHeight="1" x14ac:dyDescent="0.15"/>
    <row r="531" ht="13.5" customHeight="1" x14ac:dyDescent="0.15"/>
    <row r="532" ht="13.5" customHeight="1" x14ac:dyDescent="0.15"/>
    <row r="533" ht="13.5" customHeight="1" x14ac:dyDescent="0.15"/>
    <row r="534" ht="13.5" customHeight="1" x14ac:dyDescent="0.15"/>
    <row r="535" ht="13.5" customHeight="1" x14ac:dyDescent="0.15"/>
    <row r="536" ht="13.5" customHeight="1" x14ac:dyDescent="0.15"/>
    <row r="537" ht="13.5" customHeight="1" x14ac:dyDescent="0.15"/>
    <row r="538" ht="13.5" customHeight="1" x14ac:dyDescent="0.15"/>
    <row r="539" ht="13.5" customHeight="1" x14ac:dyDescent="0.15"/>
    <row r="540" ht="13.5" customHeight="1" x14ac:dyDescent="0.15"/>
    <row r="541" ht="13.5" customHeight="1" x14ac:dyDescent="0.15"/>
    <row r="542" ht="13.5" customHeight="1" x14ac:dyDescent="0.15"/>
    <row r="543" ht="13.5" customHeight="1" x14ac:dyDescent="0.15"/>
    <row r="544" ht="13.5" customHeight="1" x14ac:dyDescent="0.15"/>
    <row r="545" ht="13.5" customHeight="1" x14ac:dyDescent="0.15"/>
    <row r="546" ht="13.5" customHeight="1" x14ac:dyDescent="0.15"/>
    <row r="547" ht="13.5" customHeight="1" x14ac:dyDescent="0.15"/>
    <row r="548" ht="13.5" customHeight="1" x14ac:dyDescent="0.15"/>
    <row r="549" ht="13.5" customHeight="1" x14ac:dyDescent="0.15"/>
    <row r="550" ht="13.5" customHeight="1" x14ac:dyDescent="0.15"/>
    <row r="551" ht="13.5" customHeight="1" x14ac:dyDescent="0.15"/>
    <row r="552" ht="13.5" customHeight="1" x14ac:dyDescent="0.15"/>
    <row r="553" ht="13.5" customHeight="1" x14ac:dyDescent="0.15"/>
    <row r="554" ht="13.5" customHeight="1" x14ac:dyDescent="0.15"/>
    <row r="555" ht="13.5" customHeight="1" x14ac:dyDescent="0.15"/>
    <row r="556" ht="13.5" customHeight="1" x14ac:dyDescent="0.15"/>
    <row r="557" ht="13.5" customHeight="1" x14ac:dyDescent="0.15"/>
    <row r="558" ht="13.5" customHeight="1" x14ac:dyDescent="0.15"/>
    <row r="559" ht="13.5" customHeight="1" x14ac:dyDescent="0.15"/>
    <row r="560" ht="13.5" customHeight="1" x14ac:dyDescent="0.15"/>
    <row r="561" ht="13.5" customHeight="1" x14ac:dyDescent="0.15"/>
    <row r="562" ht="13.5" customHeight="1" x14ac:dyDescent="0.15"/>
    <row r="563" ht="13.5" customHeight="1" x14ac:dyDescent="0.15"/>
    <row r="564" ht="13.5" customHeight="1" x14ac:dyDescent="0.15"/>
    <row r="565" ht="13.5" customHeight="1" x14ac:dyDescent="0.15"/>
    <row r="566" ht="13.5" customHeight="1" x14ac:dyDescent="0.15"/>
    <row r="567" ht="13.5" customHeight="1" x14ac:dyDescent="0.15"/>
    <row r="568" ht="13.5" customHeight="1" x14ac:dyDescent="0.15"/>
    <row r="569" ht="13.5" customHeight="1" x14ac:dyDescent="0.15"/>
    <row r="570" ht="13.5" customHeight="1" x14ac:dyDescent="0.15"/>
    <row r="571" ht="13.5" customHeight="1" x14ac:dyDescent="0.15"/>
    <row r="572" ht="13.5" customHeight="1" x14ac:dyDescent="0.15"/>
    <row r="573" ht="13.5" customHeight="1" x14ac:dyDescent="0.15"/>
    <row r="574" ht="13.5" customHeight="1" x14ac:dyDescent="0.15"/>
    <row r="575" ht="13.5" customHeight="1" x14ac:dyDescent="0.15"/>
    <row r="576" ht="13.5" customHeight="1" x14ac:dyDescent="0.15"/>
    <row r="577" ht="13.5" customHeight="1" x14ac:dyDescent="0.15"/>
    <row r="578" ht="13.5" customHeight="1" x14ac:dyDescent="0.15"/>
    <row r="579" ht="13.5" customHeight="1" x14ac:dyDescent="0.15"/>
    <row r="580" ht="13.5" customHeight="1" x14ac:dyDescent="0.15"/>
    <row r="581" ht="13.5" customHeight="1" x14ac:dyDescent="0.15"/>
    <row r="582" ht="13.5" customHeight="1" x14ac:dyDescent="0.15"/>
    <row r="583" ht="13.5" customHeight="1" x14ac:dyDescent="0.15"/>
    <row r="584" ht="13.5" customHeight="1" x14ac:dyDescent="0.15"/>
    <row r="585" ht="13.5" customHeight="1" x14ac:dyDescent="0.15"/>
    <row r="586" ht="13.5" customHeight="1" x14ac:dyDescent="0.15"/>
    <row r="587" ht="13.5" customHeight="1" x14ac:dyDescent="0.15"/>
    <row r="588" ht="13.5" customHeight="1" x14ac:dyDescent="0.15"/>
    <row r="589" ht="13.5" customHeight="1" x14ac:dyDescent="0.15"/>
    <row r="590" ht="13.5" customHeight="1" x14ac:dyDescent="0.15"/>
    <row r="591" ht="13.5" customHeight="1" x14ac:dyDescent="0.15"/>
    <row r="592" ht="13.5" customHeight="1" x14ac:dyDescent="0.15"/>
    <row r="593" ht="13.5" customHeight="1" x14ac:dyDescent="0.15"/>
    <row r="594" ht="13.5" customHeight="1" x14ac:dyDescent="0.15"/>
    <row r="595" ht="13.5" customHeight="1" x14ac:dyDescent="0.15"/>
    <row r="596" ht="13.5" customHeight="1" x14ac:dyDescent="0.15"/>
    <row r="597" ht="13.5" customHeight="1" x14ac:dyDescent="0.15"/>
    <row r="598" ht="13.5" customHeight="1" x14ac:dyDescent="0.15"/>
    <row r="599" ht="13.5" customHeight="1" x14ac:dyDescent="0.15"/>
    <row r="600" ht="13.5" customHeight="1" x14ac:dyDescent="0.15"/>
    <row r="601" ht="13.5" customHeight="1" x14ac:dyDescent="0.15"/>
    <row r="602" ht="13.5" customHeight="1" x14ac:dyDescent="0.15"/>
    <row r="603" ht="13.5" customHeight="1" x14ac:dyDescent="0.15"/>
    <row r="604" ht="13.5" customHeight="1" x14ac:dyDescent="0.15"/>
    <row r="605" ht="13.5" customHeight="1" x14ac:dyDescent="0.15"/>
    <row r="606" ht="13.5" customHeight="1" x14ac:dyDescent="0.15"/>
    <row r="607" ht="13.5" customHeight="1" x14ac:dyDescent="0.15"/>
    <row r="608" ht="13.5" customHeight="1" x14ac:dyDescent="0.15"/>
    <row r="609" ht="13.5" customHeight="1" x14ac:dyDescent="0.15"/>
    <row r="610" ht="13.5" customHeight="1" x14ac:dyDescent="0.15"/>
    <row r="611" ht="13.5" customHeight="1" x14ac:dyDescent="0.15"/>
    <row r="612" ht="13.5" customHeight="1" x14ac:dyDescent="0.15"/>
    <row r="613" ht="13.5" customHeight="1" x14ac:dyDescent="0.15"/>
    <row r="614" ht="13.5" customHeight="1" x14ac:dyDescent="0.15"/>
    <row r="615" ht="13.5" customHeight="1" x14ac:dyDescent="0.15"/>
    <row r="616" ht="13.5" customHeight="1" x14ac:dyDescent="0.15"/>
    <row r="617" ht="13.5" customHeight="1" x14ac:dyDescent="0.15"/>
    <row r="618" ht="13.5" customHeight="1" x14ac:dyDescent="0.15"/>
    <row r="619" ht="13.5" customHeight="1" x14ac:dyDescent="0.15"/>
    <row r="620" ht="13.5" customHeight="1" x14ac:dyDescent="0.15"/>
    <row r="621" ht="13.5" customHeight="1" x14ac:dyDescent="0.15"/>
    <row r="622" ht="13.5" customHeight="1" x14ac:dyDescent="0.15"/>
    <row r="623" ht="13.5" customHeight="1" x14ac:dyDescent="0.15"/>
    <row r="624" ht="13.5" customHeight="1" x14ac:dyDescent="0.15"/>
    <row r="625" ht="13.5" customHeight="1" x14ac:dyDescent="0.15"/>
    <row r="626" ht="13.5" customHeight="1" x14ac:dyDescent="0.15"/>
    <row r="627" ht="13.5" customHeight="1" x14ac:dyDescent="0.15"/>
    <row r="628" ht="13.5" customHeight="1" x14ac:dyDescent="0.15"/>
    <row r="629" ht="13.5" customHeight="1" x14ac:dyDescent="0.15"/>
    <row r="630" ht="13.5" customHeight="1" x14ac:dyDescent="0.15"/>
    <row r="631" ht="13.5" customHeight="1" x14ac:dyDescent="0.15"/>
    <row r="632" ht="13.5" customHeight="1" x14ac:dyDescent="0.15"/>
    <row r="633" ht="13.5" customHeight="1" x14ac:dyDescent="0.15"/>
    <row r="634" ht="13.5" customHeight="1" x14ac:dyDescent="0.15"/>
    <row r="635" ht="13.5" customHeight="1" x14ac:dyDescent="0.15"/>
    <row r="636" ht="13.5" customHeight="1" x14ac:dyDescent="0.15"/>
    <row r="637" ht="13.5" customHeight="1" x14ac:dyDescent="0.15"/>
    <row r="638" ht="13.5" customHeight="1" x14ac:dyDescent="0.15"/>
    <row r="639" ht="13.5" customHeight="1" x14ac:dyDescent="0.15"/>
    <row r="640" ht="13.5" customHeight="1" x14ac:dyDescent="0.15"/>
    <row r="641" ht="13.5" customHeight="1" x14ac:dyDescent="0.15"/>
    <row r="642" ht="13.5" customHeight="1" x14ac:dyDescent="0.15"/>
    <row r="643" ht="13.5" customHeight="1" x14ac:dyDescent="0.15"/>
    <row r="644" ht="13.5" customHeight="1" x14ac:dyDescent="0.15"/>
    <row r="645" ht="13.5" customHeight="1" x14ac:dyDescent="0.15"/>
    <row r="646" ht="13.5" customHeight="1" x14ac:dyDescent="0.15"/>
    <row r="647" ht="13.5" customHeight="1" x14ac:dyDescent="0.15"/>
    <row r="648" ht="13.5" customHeight="1" x14ac:dyDescent="0.15"/>
    <row r="649" ht="13.5" customHeight="1" x14ac:dyDescent="0.15"/>
    <row r="650" ht="13.5" customHeight="1" x14ac:dyDescent="0.15"/>
    <row r="651" ht="13.5" customHeight="1" x14ac:dyDescent="0.15"/>
    <row r="652" ht="13.5" customHeight="1" x14ac:dyDescent="0.15"/>
    <row r="653" ht="13.5" customHeight="1" x14ac:dyDescent="0.15"/>
    <row r="654" ht="13.5" customHeight="1" x14ac:dyDescent="0.15"/>
    <row r="655" ht="13.5" customHeight="1" x14ac:dyDescent="0.15"/>
    <row r="656" ht="13.5" customHeight="1" x14ac:dyDescent="0.15"/>
    <row r="657" ht="13.5" customHeight="1" x14ac:dyDescent="0.15"/>
    <row r="658" ht="13.5" customHeight="1" x14ac:dyDescent="0.15"/>
    <row r="659" ht="13.5" customHeight="1" x14ac:dyDescent="0.15"/>
    <row r="660" ht="13.5" customHeight="1" x14ac:dyDescent="0.15"/>
    <row r="661" ht="13.5" customHeight="1" x14ac:dyDescent="0.15"/>
    <row r="662" ht="13.5" customHeight="1" x14ac:dyDescent="0.15"/>
    <row r="663" ht="13.5" customHeight="1" x14ac:dyDescent="0.15"/>
    <row r="664" ht="13.5" customHeight="1" x14ac:dyDescent="0.15"/>
    <row r="665" ht="13.5" customHeight="1" x14ac:dyDescent="0.15"/>
    <row r="666" ht="13.5" customHeight="1" x14ac:dyDescent="0.15"/>
    <row r="667" ht="13.5" customHeight="1" x14ac:dyDescent="0.15"/>
    <row r="668" ht="13.5" customHeight="1" x14ac:dyDescent="0.15"/>
    <row r="669" ht="13.5" customHeight="1" x14ac:dyDescent="0.15"/>
    <row r="670" ht="13.5" customHeight="1" x14ac:dyDescent="0.15"/>
    <row r="671" ht="13.5" customHeight="1" x14ac:dyDescent="0.15"/>
    <row r="672" ht="13.5" customHeight="1" x14ac:dyDescent="0.15"/>
    <row r="673" ht="13.5" customHeight="1" x14ac:dyDescent="0.15"/>
    <row r="674" ht="13.5" customHeight="1" x14ac:dyDescent="0.15"/>
    <row r="675" ht="13.5" customHeight="1" x14ac:dyDescent="0.15"/>
    <row r="676" ht="13.5" customHeight="1" x14ac:dyDescent="0.15"/>
    <row r="677" ht="13.5" customHeight="1" x14ac:dyDescent="0.15"/>
    <row r="678" ht="13.5" customHeight="1" x14ac:dyDescent="0.15"/>
    <row r="679" ht="13.5" customHeight="1" x14ac:dyDescent="0.15"/>
    <row r="680" ht="13.5" customHeight="1" x14ac:dyDescent="0.15"/>
    <row r="681" ht="13.5" customHeight="1" x14ac:dyDescent="0.15"/>
    <row r="682" ht="13.5" customHeight="1" x14ac:dyDescent="0.15"/>
    <row r="683" ht="13.5" customHeight="1" x14ac:dyDescent="0.15"/>
    <row r="684" ht="13.5" customHeight="1" x14ac:dyDescent="0.15"/>
    <row r="685" ht="13.5" customHeight="1" x14ac:dyDescent="0.15"/>
    <row r="686" ht="13.5" customHeight="1" x14ac:dyDescent="0.15"/>
    <row r="687" ht="13.5" customHeight="1" x14ac:dyDescent="0.15"/>
    <row r="688" ht="13.5" customHeight="1" x14ac:dyDescent="0.15"/>
    <row r="689" ht="13.5" customHeight="1" x14ac:dyDescent="0.15"/>
    <row r="690" ht="13.5" customHeight="1" x14ac:dyDescent="0.15"/>
    <row r="691" ht="13.5" customHeight="1" x14ac:dyDescent="0.15"/>
    <row r="692" ht="13.5" customHeight="1" x14ac:dyDescent="0.15"/>
    <row r="693" ht="13.5" customHeight="1" x14ac:dyDescent="0.15"/>
    <row r="694" ht="13.5" customHeight="1" x14ac:dyDescent="0.15"/>
    <row r="695" ht="13.5" customHeight="1" x14ac:dyDescent="0.15"/>
    <row r="696" ht="13.5" customHeight="1" x14ac:dyDescent="0.15"/>
    <row r="697" ht="13.5" customHeight="1" x14ac:dyDescent="0.15"/>
    <row r="698" ht="13.5" customHeight="1" x14ac:dyDescent="0.15"/>
    <row r="699" ht="13.5" customHeight="1" x14ac:dyDescent="0.15"/>
    <row r="700" ht="13.5" customHeight="1" x14ac:dyDescent="0.15"/>
    <row r="701" ht="13.5" customHeight="1" x14ac:dyDescent="0.15"/>
    <row r="702" ht="13.5" customHeight="1" x14ac:dyDescent="0.15"/>
    <row r="703" ht="13.5" customHeight="1" x14ac:dyDescent="0.15"/>
    <row r="704" ht="13.5" customHeight="1" x14ac:dyDescent="0.15"/>
    <row r="705" ht="13.5" customHeight="1" x14ac:dyDescent="0.15"/>
    <row r="706" ht="13.5" customHeight="1" x14ac:dyDescent="0.15"/>
    <row r="707" ht="13.5" customHeight="1" x14ac:dyDescent="0.15"/>
    <row r="708" ht="13.5" customHeight="1" x14ac:dyDescent="0.15"/>
    <row r="709" ht="13.5" customHeight="1" x14ac:dyDescent="0.15"/>
    <row r="710" ht="13.5" customHeight="1" x14ac:dyDescent="0.15"/>
    <row r="711" ht="13.5" customHeight="1" x14ac:dyDescent="0.15"/>
    <row r="712" ht="13.5" customHeight="1" x14ac:dyDescent="0.15"/>
    <row r="713" ht="13.5" customHeight="1" x14ac:dyDescent="0.15"/>
    <row r="714" ht="13.5" customHeight="1" x14ac:dyDescent="0.15"/>
    <row r="715" ht="13.5" customHeight="1" x14ac:dyDescent="0.15"/>
    <row r="716" ht="13.5" customHeight="1" x14ac:dyDescent="0.15"/>
    <row r="717" ht="13.5" customHeight="1" x14ac:dyDescent="0.15"/>
    <row r="718" ht="13.5" customHeight="1" x14ac:dyDescent="0.15"/>
    <row r="719" ht="13.5" customHeight="1" x14ac:dyDescent="0.15"/>
    <row r="720" ht="13.5" customHeight="1" x14ac:dyDescent="0.15"/>
    <row r="721" ht="13.5" customHeight="1" x14ac:dyDescent="0.15"/>
    <row r="722" ht="13.5" customHeight="1" x14ac:dyDescent="0.15"/>
    <row r="723" ht="13.5" customHeight="1" x14ac:dyDescent="0.15"/>
    <row r="724" ht="13.5" customHeight="1" x14ac:dyDescent="0.15"/>
    <row r="725" ht="13.5" customHeight="1" x14ac:dyDescent="0.15"/>
    <row r="726" ht="13.5" customHeight="1" x14ac:dyDescent="0.15"/>
    <row r="727" ht="13.5" customHeight="1" x14ac:dyDescent="0.15"/>
    <row r="728" ht="13.5" customHeight="1" x14ac:dyDescent="0.15"/>
    <row r="729" ht="13.5" customHeight="1" x14ac:dyDescent="0.15"/>
    <row r="730" ht="13.5" customHeight="1" x14ac:dyDescent="0.15"/>
    <row r="731" ht="13.5" customHeight="1" x14ac:dyDescent="0.15"/>
    <row r="732" ht="13.5" customHeight="1" x14ac:dyDescent="0.15"/>
    <row r="733" ht="13.5" customHeight="1" x14ac:dyDescent="0.15"/>
    <row r="734" ht="13.5" customHeight="1" x14ac:dyDescent="0.15"/>
    <row r="735" ht="13.5" customHeight="1" x14ac:dyDescent="0.15"/>
    <row r="736" ht="13.5" customHeight="1" x14ac:dyDescent="0.15"/>
    <row r="737" ht="13.5" customHeight="1" x14ac:dyDescent="0.15"/>
    <row r="738" ht="13.5" customHeight="1" x14ac:dyDescent="0.15"/>
    <row r="739" ht="13.5" customHeight="1" x14ac:dyDescent="0.15"/>
    <row r="740" ht="13.5" customHeight="1" x14ac:dyDescent="0.15"/>
    <row r="741" ht="13.5" customHeight="1" x14ac:dyDescent="0.15"/>
    <row r="742" ht="13.5" customHeight="1" x14ac:dyDescent="0.15"/>
    <row r="743" ht="13.5" customHeight="1" x14ac:dyDescent="0.15"/>
    <row r="744" ht="13.5" customHeight="1" x14ac:dyDescent="0.15"/>
    <row r="745" ht="13.5" customHeight="1" x14ac:dyDescent="0.15"/>
    <row r="746" ht="13.5" customHeight="1" x14ac:dyDescent="0.15"/>
    <row r="747" ht="13.5" customHeight="1" x14ac:dyDescent="0.15"/>
    <row r="748" ht="13.5" customHeight="1" x14ac:dyDescent="0.15"/>
    <row r="749" ht="13.5" customHeight="1" x14ac:dyDescent="0.15"/>
    <row r="750" ht="13.5" customHeight="1" x14ac:dyDescent="0.15"/>
    <row r="751" ht="13.5" customHeight="1" x14ac:dyDescent="0.15"/>
    <row r="752" ht="13.5" customHeight="1" x14ac:dyDescent="0.15"/>
    <row r="753" ht="13.5" customHeight="1" x14ac:dyDescent="0.15"/>
    <row r="754" ht="13.5" customHeight="1" x14ac:dyDescent="0.15"/>
    <row r="755" ht="13.5" customHeight="1" x14ac:dyDescent="0.15"/>
    <row r="756" ht="13.5" customHeight="1" x14ac:dyDescent="0.15"/>
    <row r="757" ht="13.5" customHeight="1" x14ac:dyDescent="0.15"/>
    <row r="758" ht="13.5" customHeight="1" x14ac:dyDescent="0.15"/>
    <row r="759" ht="13.5" customHeight="1" x14ac:dyDescent="0.15"/>
    <row r="760" ht="13.5" customHeight="1" x14ac:dyDescent="0.15"/>
    <row r="761" ht="13.5" customHeight="1" x14ac:dyDescent="0.15"/>
    <row r="762" ht="13.5" customHeight="1" x14ac:dyDescent="0.15"/>
    <row r="763" ht="13.5" customHeight="1" x14ac:dyDescent="0.15"/>
    <row r="764" ht="13.5" customHeight="1" x14ac:dyDescent="0.15"/>
    <row r="765" ht="13.5" customHeight="1" x14ac:dyDescent="0.15"/>
    <row r="766" ht="13.5" customHeight="1" x14ac:dyDescent="0.15"/>
    <row r="767" ht="13.5" customHeight="1" x14ac:dyDescent="0.15"/>
    <row r="768" ht="13.5" customHeight="1" x14ac:dyDescent="0.15"/>
    <row r="769" ht="13.5" customHeight="1" x14ac:dyDescent="0.15"/>
    <row r="770" ht="13.5" customHeight="1" x14ac:dyDescent="0.15"/>
    <row r="771" ht="13.5" customHeight="1" x14ac:dyDescent="0.15"/>
    <row r="772" ht="13.5" customHeight="1" x14ac:dyDescent="0.15"/>
    <row r="773" ht="13.5" customHeight="1" x14ac:dyDescent="0.15"/>
    <row r="774" ht="13.5" customHeight="1" x14ac:dyDescent="0.15"/>
    <row r="775" ht="13.5" customHeight="1" x14ac:dyDescent="0.15"/>
    <row r="776" ht="13.5" customHeight="1" x14ac:dyDescent="0.15"/>
    <row r="777" ht="13.5" customHeight="1" x14ac:dyDescent="0.15"/>
    <row r="778" ht="13.5" customHeight="1" x14ac:dyDescent="0.15"/>
    <row r="779" ht="13.5" customHeight="1" x14ac:dyDescent="0.15"/>
    <row r="780" ht="13.5" customHeight="1" x14ac:dyDescent="0.15"/>
    <row r="781" ht="13.5" customHeight="1" x14ac:dyDescent="0.15"/>
    <row r="782" ht="13.5" customHeight="1" x14ac:dyDescent="0.15"/>
    <row r="783" ht="13.5" customHeight="1" x14ac:dyDescent="0.15"/>
    <row r="784" ht="13.5" customHeight="1" x14ac:dyDescent="0.15"/>
    <row r="785" ht="13.5" customHeight="1" x14ac:dyDescent="0.15"/>
    <row r="786" ht="13.5" customHeight="1" x14ac:dyDescent="0.15"/>
    <row r="787" ht="13.5" customHeight="1" x14ac:dyDescent="0.15"/>
    <row r="788" ht="13.5" customHeight="1" x14ac:dyDescent="0.15"/>
    <row r="789" ht="13.5" customHeight="1" x14ac:dyDescent="0.15"/>
    <row r="790" ht="13.5" customHeight="1" x14ac:dyDescent="0.15"/>
    <row r="791" ht="13.5" customHeight="1" x14ac:dyDescent="0.15"/>
    <row r="792" ht="13.5" customHeight="1" x14ac:dyDescent="0.15"/>
    <row r="793" ht="13.5" customHeight="1" x14ac:dyDescent="0.15"/>
    <row r="794" ht="13.5" customHeight="1" x14ac:dyDescent="0.15"/>
    <row r="795" ht="13.5" customHeight="1" x14ac:dyDescent="0.15"/>
    <row r="796" ht="13.5" customHeight="1" x14ac:dyDescent="0.15"/>
    <row r="797" ht="13.5" customHeight="1" x14ac:dyDescent="0.15"/>
    <row r="798" ht="13.5" customHeight="1" x14ac:dyDescent="0.15"/>
    <row r="799" ht="13.5" customHeight="1" x14ac:dyDescent="0.15"/>
    <row r="800" ht="13.5" customHeight="1" x14ac:dyDescent="0.15"/>
    <row r="801" ht="13.5" customHeight="1" x14ac:dyDescent="0.15"/>
    <row r="802" ht="13.5" customHeight="1" x14ac:dyDescent="0.15"/>
    <row r="803" ht="13.5" customHeight="1" x14ac:dyDescent="0.15"/>
    <row r="804" ht="13.5" customHeight="1" x14ac:dyDescent="0.15"/>
    <row r="805" ht="13.5" customHeight="1" x14ac:dyDescent="0.15"/>
    <row r="806" ht="13.5" customHeight="1" x14ac:dyDescent="0.15"/>
    <row r="807" ht="13.5" customHeight="1" x14ac:dyDescent="0.15"/>
    <row r="808" ht="13.5" customHeight="1" x14ac:dyDescent="0.15"/>
    <row r="809" ht="13.5" customHeight="1" x14ac:dyDescent="0.15"/>
    <row r="810" ht="13.5" customHeight="1" x14ac:dyDescent="0.15"/>
    <row r="811" ht="13.5" customHeight="1" x14ac:dyDescent="0.15"/>
    <row r="812" ht="13.5" customHeight="1" x14ac:dyDescent="0.15"/>
    <row r="813" ht="13.5" customHeight="1" x14ac:dyDescent="0.15"/>
    <row r="814" ht="13.5" customHeight="1" x14ac:dyDescent="0.15"/>
    <row r="815" ht="13.5" customHeight="1" x14ac:dyDescent="0.15"/>
    <row r="816" ht="13.5" customHeight="1" x14ac:dyDescent="0.15"/>
    <row r="817" ht="13.5" customHeight="1" x14ac:dyDescent="0.15"/>
    <row r="818" ht="13.5" customHeight="1" x14ac:dyDescent="0.15"/>
    <row r="819" ht="13.5" customHeight="1" x14ac:dyDescent="0.15"/>
    <row r="820" ht="13.5" customHeight="1" x14ac:dyDescent="0.15"/>
    <row r="821" ht="13.5" customHeight="1" x14ac:dyDescent="0.15"/>
    <row r="822" ht="13.5" customHeight="1" x14ac:dyDescent="0.15"/>
    <row r="823" ht="13.5" customHeight="1" x14ac:dyDescent="0.15"/>
    <row r="824" ht="13.5" customHeight="1" x14ac:dyDescent="0.15"/>
    <row r="825" ht="13.5" customHeight="1" x14ac:dyDescent="0.15"/>
    <row r="826" ht="13.5" customHeight="1" x14ac:dyDescent="0.15"/>
    <row r="827" ht="13.5" customHeight="1" x14ac:dyDescent="0.15"/>
    <row r="828" ht="13.5" customHeight="1" x14ac:dyDescent="0.15"/>
    <row r="829" ht="13.5" customHeight="1" x14ac:dyDescent="0.15"/>
    <row r="830" ht="13.5" customHeight="1" x14ac:dyDescent="0.15"/>
    <row r="831" ht="13.5" customHeight="1" x14ac:dyDescent="0.15"/>
    <row r="832" ht="13.5" customHeight="1" x14ac:dyDescent="0.15"/>
    <row r="833" ht="13.5" customHeight="1" x14ac:dyDescent="0.15"/>
    <row r="834" ht="13.5" customHeight="1" x14ac:dyDescent="0.15"/>
    <row r="835" ht="13.5" customHeight="1" x14ac:dyDescent="0.15"/>
    <row r="836" ht="13.5" customHeight="1" x14ac:dyDescent="0.15"/>
    <row r="837" ht="13.5" customHeight="1" x14ac:dyDescent="0.15"/>
    <row r="838" ht="13.5" customHeight="1" x14ac:dyDescent="0.15"/>
    <row r="839" ht="13.5" customHeight="1" x14ac:dyDescent="0.15"/>
    <row r="840" ht="13.5" customHeight="1" x14ac:dyDescent="0.15"/>
    <row r="841" ht="13.5" customHeight="1" x14ac:dyDescent="0.15"/>
    <row r="842" ht="13.5" customHeight="1" x14ac:dyDescent="0.15"/>
    <row r="843" ht="13.5" customHeight="1" x14ac:dyDescent="0.15"/>
    <row r="844" ht="13.5" customHeight="1" x14ac:dyDescent="0.15"/>
    <row r="845" ht="13.5" customHeight="1" x14ac:dyDescent="0.15"/>
    <row r="846" ht="13.5" customHeight="1" x14ac:dyDescent="0.15"/>
    <row r="847" ht="13.5" customHeight="1" x14ac:dyDescent="0.15"/>
    <row r="848" ht="13.5" customHeight="1" x14ac:dyDescent="0.15"/>
    <row r="849" ht="13.5" customHeight="1" x14ac:dyDescent="0.15"/>
    <row r="850" ht="13.5" customHeight="1" x14ac:dyDescent="0.15"/>
    <row r="851" ht="13.5" customHeight="1" x14ac:dyDescent="0.15"/>
    <row r="852" ht="13.5" customHeight="1" x14ac:dyDescent="0.15"/>
    <row r="853" ht="13.5" customHeight="1" x14ac:dyDescent="0.15"/>
    <row r="854" ht="13.5" customHeight="1" x14ac:dyDescent="0.15"/>
    <row r="855" ht="13.5" customHeight="1" x14ac:dyDescent="0.15"/>
    <row r="856" ht="13.5" customHeight="1" x14ac:dyDescent="0.15"/>
    <row r="857" ht="13.5" customHeight="1" x14ac:dyDescent="0.15"/>
    <row r="858" ht="13.5" customHeight="1" x14ac:dyDescent="0.15"/>
    <row r="859" ht="13.5" customHeight="1" x14ac:dyDescent="0.15"/>
    <row r="860" ht="13.5" customHeight="1" x14ac:dyDescent="0.15"/>
    <row r="861" ht="13.5" customHeight="1" x14ac:dyDescent="0.15"/>
    <row r="862" ht="13.5" customHeight="1" x14ac:dyDescent="0.15"/>
    <row r="863" ht="13.5" customHeight="1" x14ac:dyDescent="0.15"/>
    <row r="864" ht="13.5" customHeight="1" x14ac:dyDescent="0.15"/>
    <row r="865" ht="13.5" customHeight="1" x14ac:dyDescent="0.15"/>
    <row r="866" ht="13.5" customHeight="1" x14ac:dyDescent="0.15"/>
    <row r="867" ht="13.5" customHeight="1" x14ac:dyDescent="0.15"/>
    <row r="868" ht="13.5" customHeight="1" x14ac:dyDescent="0.15"/>
    <row r="869" ht="13.5" customHeight="1" x14ac:dyDescent="0.15"/>
    <row r="870" ht="13.5" customHeight="1" x14ac:dyDescent="0.15"/>
    <row r="871" ht="13.5" customHeight="1" x14ac:dyDescent="0.15"/>
    <row r="872" ht="13.5" customHeight="1" x14ac:dyDescent="0.15"/>
    <row r="873" ht="13.5" customHeight="1" x14ac:dyDescent="0.15"/>
    <row r="874" ht="13.5" customHeight="1" x14ac:dyDescent="0.15"/>
    <row r="875" ht="13.5" customHeight="1" x14ac:dyDescent="0.15"/>
    <row r="876" ht="13.5" customHeight="1" x14ac:dyDescent="0.15"/>
    <row r="877" ht="13.5" customHeight="1" x14ac:dyDescent="0.15"/>
    <row r="878" ht="13.5" customHeight="1" x14ac:dyDescent="0.15"/>
    <row r="879" ht="13.5" customHeight="1" x14ac:dyDescent="0.15"/>
    <row r="880" ht="13.5" customHeight="1" x14ac:dyDescent="0.15"/>
    <row r="881" ht="13.5" customHeight="1" x14ac:dyDescent="0.15"/>
    <row r="882" ht="13.5" customHeight="1" x14ac:dyDescent="0.15"/>
    <row r="883" ht="13.5" customHeight="1" x14ac:dyDescent="0.15"/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H102</vt:lpstr>
      <vt:lpstr>J085</vt:lpstr>
      <vt:lpstr>H099</vt:lpstr>
      <vt:lpstr>J088</vt:lpstr>
      <vt:lpstr>H109</vt:lpstr>
      <vt:lpstr>J089</vt:lpstr>
      <vt:lpstr>H110</vt:lpstr>
      <vt:lpstr>J095</vt:lpstr>
      <vt:lpstr>J096</vt:lpstr>
      <vt:lpstr>J097</vt:lpstr>
      <vt:lpstr>J098</vt:lpstr>
      <vt:lpstr>J100</vt:lpstr>
      <vt:lpstr>H123</vt:lpstr>
      <vt:lpstr>H173</vt:lpstr>
      <vt:lpstr>J148</vt:lpstr>
      <vt:lpstr>J152</vt:lpstr>
      <vt:lpstr>J151</vt:lpstr>
      <vt:lpstr>H175</vt:lpstr>
      <vt:lpstr>H178</vt:lpstr>
      <vt:lpstr>J153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McLean, Noah</cp:lastModifiedBy>
  <dcterms:created xsi:type="dcterms:W3CDTF">2023-05-09T16:16:32Z</dcterms:created>
  <dcterms:modified xsi:type="dcterms:W3CDTF">2024-10-02T21:01:15Z</dcterms:modified>
</cp:coreProperties>
</file>