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82" documentId="11_F25DC773A252ABEACE02EC01231A50C45ADE589F" xr6:coauthVersionLast="41" xr6:coauthVersionMax="41" xr10:uidLastSave="{906826E5-6F5C-48E6-89B0-DF596B17E234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  <c r="I3" i="1"/>
  <c r="I4" i="1"/>
  <c r="I5" i="1"/>
  <c r="I6" i="1"/>
  <c r="I7" i="1"/>
  <c r="I8" i="1"/>
  <c r="I2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<sst xmlns="http://schemas.openxmlformats.org/spreadsheetml/2006/main" count="10" uniqueCount="10">
  <si>
    <t>angle</t>
  </si>
  <si>
    <t>peak ch</t>
  </si>
  <si>
    <r>
      <t xml:space="preserve">peak ch </t>
    </r>
    <r>
      <rPr>
        <sz val="11"/>
        <color theme="1"/>
        <rFont val="Calibri"/>
        <family val="2"/>
      </rPr>
      <t>δ</t>
    </r>
  </si>
  <si>
    <t>a</t>
  </si>
  <si>
    <t>b</t>
  </si>
  <si>
    <t>δ(a)</t>
  </si>
  <si>
    <t>δ(b)</t>
  </si>
  <si>
    <t>δE</t>
  </si>
  <si>
    <t>E'(experiment)</t>
  </si>
  <si>
    <t>E'(expected)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</si>
</sst>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J12" sqref="J12"/>
    </sheetView>
  </sheetViews>
  <sheetFormatPr defaultRowHeight="14.25" x14ac:dyDescent="0.45"/>
  <cols>
    <col min="9" max="9" width="16.796875" customWidth="1"/>
    <col min="10" max="10" width="20.26562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120</v>
      </c>
      <c r="B2">
        <v>295.60000000000002</v>
      </c>
      <c r="C2">
        <v>17.100000000000001</v>
      </c>
      <c r="D2">
        <v>1.0249999999999999</v>
      </c>
      <c r="E2">
        <v>9.5000000000000001E-2</v>
      </c>
      <c r="F2">
        <v>198.8</v>
      </c>
      <c r="G2">
        <v>109.7</v>
      </c>
      <c r="H2">
        <f>SQRT(((B2+198.8)/1.025^2*0.095)^2+(0.97561*109.7)^2+(C2*1.025)^2)</f>
        <v>117.30285543394265</v>
      </c>
      <c r="I2">
        <f>(B2-198.8)/1.025</f>
        <v>94.439024390243915</v>
      </c>
      <c r="J2">
        <f>1/(1/662+(1-COS(A2/180*PI()))/511)</f>
        <v>224.92154255319153</v>
      </c>
    </row>
    <row r="3" spans="1:10" x14ac:dyDescent="0.45">
      <c r="A3">
        <v>90</v>
      </c>
      <c r="B3">
        <v>376.4</v>
      </c>
      <c r="C3">
        <v>22.6</v>
      </c>
      <c r="H3">
        <f t="shared" ref="H3:H8" si="0">SQRT(((B3+198.8)/1.025^2*0.095)^2+(0.97561*109.7)^2+(C3*1.025)^2)</f>
        <v>121.22698358459517</v>
      </c>
      <c r="I3">
        <f t="shared" ref="I3:I8" si="1">(B3-198.8)/1.025</f>
        <v>173.26829268292681</v>
      </c>
      <c r="J3">
        <f t="shared" ref="J3:J8" si="2">1/(1/662+(1-COS(A3/180*PI()))/511)</f>
        <v>288.3904518329071</v>
      </c>
    </row>
    <row r="4" spans="1:10" x14ac:dyDescent="0.45">
      <c r="A4">
        <v>75</v>
      </c>
      <c r="B4">
        <v>438.9</v>
      </c>
      <c r="C4">
        <v>25.9</v>
      </c>
      <c r="H4">
        <f t="shared" si="0"/>
        <v>124.43448673057866</v>
      </c>
      <c r="I4">
        <f t="shared" si="1"/>
        <v>234.24390243902437</v>
      </c>
      <c r="J4">
        <f t="shared" si="2"/>
        <v>337.7207782644457</v>
      </c>
    </row>
    <row r="5" spans="1:10" x14ac:dyDescent="0.45">
      <c r="A5">
        <v>60</v>
      </c>
      <c r="B5">
        <v>521.20000000000005</v>
      </c>
      <c r="C5">
        <v>29.9</v>
      </c>
      <c r="H5">
        <f t="shared" si="0"/>
        <v>128.96526485520911</v>
      </c>
      <c r="I5">
        <f t="shared" si="1"/>
        <v>314.53658536585374</v>
      </c>
      <c r="J5">
        <f t="shared" si="2"/>
        <v>401.76009501187656</v>
      </c>
    </row>
    <row r="6" spans="1:10" x14ac:dyDescent="0.45">
      <c r="A6">
        <v>45</v>
      </c>
      <c r="B6">
        <v>618.70000000000005</v>
      </c>
      <c r="C6">
        <v>32.6</v>
      </c>
      <c r="H6">
        <f t="shared" si="0"/>
        <v>134.29444022052263</v>
      </c>
      <c r="I6">
        <f t="shared" si="1"/>
        <v>409.65853658536594</v>
      </c>
      <c r="J6">
        <f t="shared" si="2"/>
        <v>479.90388755731612</v>
      </c>
    </row>
    <row r="7" spans="1:10" x14ac:dyDescent="0.45">
      <c r="A7">
        <v>30</v>
      </c>
      <c r="B7">
        <v>723.8</v>
      </c>
      <c r="C7">
        <v>35.9</v>
      </c>
      <c r="H7">
        <f t="shared" si="0"/>
        <v>140.59797872555981</v>
      </c>
      <c r="I7">
        <f t="shared" si="1"/>
        <v>512.19512195121956</v>
      </c>
      <c r="J7">
        <f t="shared" si="2"/>
        <v>564.09366981174526</v>
      </c>
    </row>
    <row r="8" spans="1:10" x14ac:dyDescent="0.45">
      <c r="A8">
        <v>15</v>
      </c>
      <c r="B8">
        <v>810.9</v>
      </c>
      <c r="C8">
        <v>32.700000000000003</v>
      </c>
      <c r="H8">
        <f t="shared" si="0"/>
        <v>144.61411022957051</v>
      </c>
      <c r="I8">
        <f t="shared" si="1"/>
        <v>597.17073170731703</v>
      </c>
      <c r="J8">
        <f t="shared" si="2"/>
        <v>634.01273846809295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2019-09-30T06:48:21Z</dcterms:modified>
</cp:coreProperties>
</file>