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xyxe\OneDrive\Documents\study\physics\intermediate lab\exp2\"/>
    </mc:Choice>
  </mc:AlternateContent>
  <xr:revisionPtr revIDLastSave="1680" documentId="102_{9CEEC3E4-E5B8-4C86-ADAE-3F3580976948}" xr6:coauthVersionLast="41" xr6:coauthVersionMax="45" xr10:uidLastSave="{DC41EF21-AFE8-40B5-8B42-5D53393A5794}"/>
  <bookViews>
    <workbookView xWindow="-98" yWindow="-98" windowWidth="20715" windowHeight="13276" xr2:uid="{ED76A365-99AE-4D3E-B495-BCE1AD1668DF}"/>
  </bookViews>
  <sheets>
    <sheet name="Resistance" sheetId="2" r:id="rId1"/>
    <sheet name="Bandwidth" sheetId="3" r:id="rId2"/>
    <sheet name="Temperature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48" i="1" l="1"/>
  <c r="Y49" i="1"/>
  <c r="X48" i="1"/>
  <c r="X49" i="1"/>
  <c r="X47" i="1"/>
  <c r="Y30" i="1"/>
  <c r="Y31" i="1"/>
  <c r="X30" i="1"/>
  <c r="X31" i="1"/>
  <c r="Y14" i="1"/>
  <c r="Y15" i="1"/>
  <c r="X14" i="1"/>
  <c r="X15" i="1"/>
  <c r="W42" i="1"/>
  <c r="W43" i="1"/>
  <c r="W24" i="1"/>
  <c r="W25" i="1"/>
  <c r="W8" i="1"/>
  <c r="W9" i="1"/>
  <c r="Y51" i="1"/>
  <c r="Y52" i="1"/>
  <c r="Y53" i="1"/>
  <c r="Y45" i="1"/>
  <c r="Y46" i="1"/>
  <c r="Y47" i="1"/>
  <c r="Y33" i="1"/>
  <c r="Y34" i="1"/>
  <c r="Y35" i="1"/>
  <c r="Y27" i="1"/>
  <c r="Y28" i="1"/>
  <c r="Y29" i="1"/>
  <c r="Y17" i="1"/>
  <c r="Y18" i="1"/>
  <c r="Y19" i="1"/>
  <c r="Y50" i="1"/>
  <c r="Y44" i="1"/>
  <c r="Y32" i="1"/>
  <c r="Y26" i="1"/>
  <c r="Y16" i="1"/>
  <c r="Y11" i="1"/>
  <c r="Y12" i="1"/>
  <c r="Y13" i="1"/>
  <c r="Y1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4" i="1"/>
  <c r="V57" i="3"/>
  <c r="V51" i="3"/>
  <c r="V45" i="3"/>
  <c r="V105" i="3"/>
  <c r="V46" i="3"/>
  <c r="V47" i="3"/>
  <c r="V48" i="3"/>
  <c r="V49" i="3"/>
  <c r="V50" i="3"/>
  <c r="V52" i="3"/>
  <c r="V53" i="3"/>
  <c r="V54" i="3"/>
  <c r="V55" i="3"/>
  <c r="V56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6" i="3"/>
  <c r="V107" i="3"/>
  <c r="V108" i="3"/>
  <c r="V109" i="3"/>
  <c r="V110" i="3"/>
  <c r="V111" i="3"/>
  <c r="V112" i="3"/>
  <c r="V113" i="3"/>
  <c r="V114" i="3"/>
  <c r="V115" i="3"/>
  <c r="V116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9" i="3"/>
  <c r="G5" i="2"/>
  <c r="G7" i="2"/>
  <c r="G8" i="2"/>
  <c r="G9" i="2"/>
  <c r="G10" i="2"/>
  <c r="G11" i="2"/>
  <c r="G6" i="2"/>
  <c r="U7" i="2"/>
  <c r="U8" i="2"/>
  <c r="U9" i="2"/>
  <c r="U10" i="2"/>
  <c r="U11" i="2"/>
  <c r="U6" i="2"/>
  <c r="W7" i="2"/>
  <c r="W8" i="2"/>
  <c r="W9" i="2"/>
  <c r="W10" i="2"/>
  <c r="W11" i="2"/>
  <c r="W6" i="2"/>
  <c r="E6" i="2"/>
  <c r="E7" i="2"/>
  <c r="E8" i="2"/>
  <c r="E9" i="2"/>
  <c r="E10" i="2"/>
  <c r="E11" i="2"/>
  <c r="E5" i="2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9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45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9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9" i="3"/>
  <c r="C9" i="3" l="1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4" i="1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45" i="3"/>
  <c r="T55" i="1"/>
  <c r="U55" i="1"/>
  <c r="R55" i="1"/>
  <c r="P55" i="1"/>
  <c r="N55" i="1"/>
  <c r="V55" i="1" s="1"/>
  <c r="T54" i="1"/>
  <c r="U54" i="1"/>
  <c r="R54" i="1"/>
  <c r="P54" i="1"/>
  <c r="N54" i="1"/>
  <c r="V54" i="1" s="1"/>
  <c r="T53" i="1"/>
  <c r="U53" i="1"/>
  <c r="X53" i="1" s="1"/>
  <c r="R53" i="1"/>
  <c r="P53" i="1"/>
  <c r="N53" i="1"/>
  <c r="V53" i="1"/>
  <c r="T52" i="1"/>
  <c r="U52" i="1"/>
  <c r="X52" i="1" s="1"/>
  <c r="R52" i="1"/>
  <c r="P52" i="1"/>
  <c r="N52" i="1"/>
  <c r="V52" i="1" s="1"/>
  <c r="T51" i="1"/>
  <c r="U51" i="1"/>
  <c r="X51" i="1" s="1"/>
  <c r="R51" i="1"/>
  <c r="P51" i="1"/>
  <c r="N51" i="1"/>
  <c r="V51" i="1" s="1"/>
  <c r="T50" i="1"/>
  <c r="U50" i="1"/>
  <c r="X50" i="1" s="1"/>
  <c r="R50" i="1"/>
  <c r="P50" i="1"/>
  <c r="N50" i="1"/>
  <c r="V50" i="1" s="1"/>
  <c r="T49" i="1"/>
  <c r="U49" i="1"/>
  <c r="R49" i="1"/>
  <c r="P49" i="1"/>
  <c r="N49" i="1"/>
  <c r="V49" i="1" s="1"/>
  <c r="T48" i="1"/>
  <c r="U48" i="1"/>
  <c r="R48" i="1"/>
  <c r="P48" i="1"/>
  <c r="N48" i="1"/>
  <c r="V48" i="1"/>
  <c r="T47" i="1"/>
  <c r="U47" i="1"/>
  <c r="R47" i="1"/>
  <c r="P47" i="1"/>
  <c r="N47" i="1"/>
  <c r="V47" i="1" s="1"/>
  <c r="T46" i="1"/>
  <c r="U46" i="1"/>
  <c r="X46" i="1" s="1"/>
  <c r="R46" i="1"/>
  <c r="P46" i="1"/>
  <c r="N46" i="1"/>
  <c r="V46" i="1" s="1"/>
  <c r="T45" i="1"/>
  <c r="U45" i="1"/>
  <c r="X45" i="1" s="1"/>
  <c r="R45" i="1"/>
  <c r="P45" i="1"/>
  <c r="N45" i="1"/>
  <c r="V45" i="1" s="1"/>
  <c r="T44" i="1"/>
  <c r="U44" i="1"/>
  <c r="X44" i="1" s="1"/>
  <c r="R44" i="1"/>
  <c r="P44" i="1"/>
  <c r="N44" i="1"/>
  <c r="V44" i="1" s="1"/>
  <c r="T40" i="1"/>
  <c r="U40" i="1"/>
  <c r="W40" i="1" s="1"/>
  <c r="R40" i="1"/>
  <c r="P40" i="1"/>
  <c r="N40" i="1"/>
  <c r="V40" i="1" s="1"/>
  <c r="T39" i="1"/>
  <c r="U39" i="1"/>
  <c r="W39" i="1" s="1"/>
  <c r="R39" i="1"/>
  <c r="P39" i="1"/>
  <c r="N39" i="1"/>
  <c r="V39" i="1" s="1"/>
  <c r="T38" i="1"/>
  <c r="U38" i="1"/>
  <c r="R38" i="1"/>
  <c r="P38" i="1"/>
  <c r="N38" i="1"/>
  <c r="V38" i="1" s="1"/>
  <c r="T43" i="1"/>
  <c r="U43" i="1"/>
  <c r="R43" i="1"/>
  <c r="P43" i="1"/>
  <c r="N43" i="1"/>
  <c r="V43" i="1" s="1"/>
  <c r="T42" i="1"/>
  <c r="U42" i="1"/>
  <c r="R42" i="1"/>
  <c r="P42" i="1"/>
  <c r="N42" i="1"/>
  <c r="V42" i="1"/>
  <c r="T41" i="1"/>
  <c r="U41" i="1"/>
  <c r="W41" i="1" s="1"/>
  <c r="R41" i="1"/>
  <c r="P41" i="1"/>
  <c r="N41" i="1"/>
  <c r="V41" i="1" s="1"/>
  <c r="N37" i="1"/>
  <c r="V37" i="1" s="1"/>
  <c r="T37" i="1"/>
  <c r="U37" i="1"/>
  <c r="R37" i="1"/>
  <c r="P37" i="1"/>
  <c r="T36" i="1"/>
  <c r="U36" i="1"/>
  <c r="R36" i="1"/>
  <c r="P36" i="1"/>
  <c r="N36" i="1"/>
  <c r="V36" i="1" s="1"/>
  <c r="T35" i="1"/>
  <c r="U35" i="1"/>
  <c r="X35" i="1" s="1"/>
  <c r="R35" i="1"/>
  <c r="P35" i="1"/>
  <c r="N35" i="1"/>
  <c r="V35" i="1" s="1"/>
  <c r="T34" i="1"/>
  <c r="U34" i="1"/>
  <c r="X34" i="1" s="1"/>
  <c r="R34" i="1"/>
  <c r="P34" i="1"/>
  <c r="N34" i="1"/>
  <c r="V34" i="1" s="1"/>
  <c r="T33" i="1"/>
  <c r="U33" i="1"/>
  <c r="X33" i="1" s="1"/>
  <c r="R33" i="1"/>
  <c r="P33" i="1"/>
  <c r="N33" i="1"/>
  <c r="V33" i="1"/>
  <c r="T32" i="1"/>
  <c r="U32" i="1"/>
  <c r="X32" i="1" s="1"/>
  <c r="R32" i="1"/>
  <c r="P32" i="1"/>
  <c r="N32" i="1"/>
  <c r="V32" i="1"/>
  <c r="T31" i="1"/>
  <c r="U31" i="1"/>
  <c r="R31" i="1"/>
  <c r="P31" i="1"/>
  <c r="N31" i="1"/>
  <c r="V31" i="1"/>
  <c r="T30" i="1"/>
  <c r="U30" i="1"/>
  <c r="R30" i="1"/>
  <c r="P30" i="1"/>
  <c r="N30" i="1"/>
  <c r="V30" i="1" s="1"/>
  <c r="T29" i="1"/>
  <c r="U29" i="1"/>
  <c r="X29" i="1" s="1"/>
  <c r="R29" i="1"/>
  <c r="P29" i="1"/>
  <c r="N29" i="1"/>
  <c r="V29" i="1" s="1"/>
  <c r="T28" i="1"/>
  <c r="U28" i="1"/>
  <c r="X28" i="1" s="1"/>
  <c r="R28" i="1"/>
  <c r="P28" i="1"/>
  <c r="N28" i="1"/>
  <c r="V28" i="1" s="1"/>
  <c r="T27" i="1"/>
  <c r="U27" i="1"/>
  <c r="X27" i="1" s="1"/>
  <c r="R27" i="1"/>
  <c r="P27" i="1"/>
  <c r="N27" i="1"/>
  <c r="V27" i="1"/>
  <c r="T26" i="1"/>
  <c r="U26" i="1"/>
  <c r="X26" i="1" s="1"/>
  <c r="R26" i="1"/>
  <c r="P26" i="1"/>
  <c r="N26" i="1"/>
  <c r="V26" i="1" s="1"/>
  <c r="T22" i="1"/>
  <c r="U22" i="1"/>
  <c r="W22" i="1" s="1"/>
  <c r="R22" i="1"/>
  <c r="P22" i="1"/>
  <c r="N22" i="1"/>
  <c r="V22" i="1"/>
  <c r="T21" i="1"/>
  <c r="U21" i="1"/>
  <c r="W21" i="1" s="1"/>
  <c r="R21" i="1"/>
  <c r="P21" i="1"/>
  <c r="N21" i="1"/>
  <c r="V21" i="1" s="1"/>
  <c r="T20" i="1"/>
  <c r="U20" i="1"/>
  <c r="R20" i="1"/>
  <c r="P20" i="1"/>
  <c r="N20" i="1"/>
  <c r="V20" i="1"/>
  <c r="T25" i="1"/>
  <c r="U25" i="1"/>
  <c r="R25" i="1"/>
  <c r="P25" i="1"/>
  <c r="N25" i="1"/>
  <c r="V25" i="1" s="1"/>
  <c r="T24" i="1"/>
  <c r="U24" i="1"/>
  <c r="R24" i="1"/>
  <c r="P24" i="1"/>
  <c r="N24" i="1"/>
  <c r="V24" i="1" s="1"/>
  <c r="T23" i="1"/>
  <c r="U23" i="1"/>
  <c r="W23" i="1" s="1"/>
  <c r="R23" i="1"/>
  <c r="P23" i="1"/>
  <c r="N23" i="1"/>
  <c r="V23" i="1" s="1"/>
  <c r="W20" i="1" l="1"/>
  <c r="X20" i="1" s="1"/>
  <c r="W38" i="1"/>
  <c r="X38" i="1" s="1"/>
  <c r="U5" i="1"/>
  <c r="W5" i="1" s="1"/>
  <c r="U6" i="1"/>
  <c r="W6" i="1" s="1"/>
  <c r="U7" i="1"/>
  <c r="W7" i="1" s="1"/>
  <c r="U8" i="1"/>
  <c r="U9" i="1"/>
  <c r="U10" i="1"/>
  <c r="X10" i="1" s="1"/>
  <c r="U11" i="1"/>
  <c r="X11" i="1" s="1"/>
  <c r="U12" i="1"/>
  <c r="X12" i="1" s="1"/>
  <c r="U13" i="1"/>
  <c r="X13" i="1" s="1"/>
  <c r="U14" i="1"/>
  <c r="U15" i="1"/>
  <c r="U16" i="1"/>
  <c r="X16" i="1" s="1"/>
  <c r="U17" i="1"/>
  <c r="X17" i="1" s="1"/>
  <c r="U18" i="1"/>
  <c r="X18" i="1" s="1"/>
  <c r="U19" i="1"/>
  <c r="X19" i="1" s="1"/>
  <c r="U4" i="1"/>
  <c r="W4" i="1" s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4" i="1"/>
  <c r="N5" i="1"/>
  <c r="V5" i="1" s="1"/>
  <c r="N6" i="1"/>
  <c r="V6" i="1" s="1"/>
  <c r="N7" i="1"/>
  <c r="V7" i="1" s="1"/>
  <c r="N8" i="1"/>
  <c r="V8" i="1" s="1"/>
  <c r="N9" i="1"/>
  <c r="V9" i="1" s="1"/>
  <c r="N10" i="1"/>
  <c r="V10" i="1" s="1"/>
  <c r="N11" i="1"/>
  <c r="V11" i="1" s="1"/>
  <c r="N12" i="1"/>
  <c r="V12" i="1" s="1"/>
  <c r="N13" i="1"/>
  <c r="V13" i="1" s="1"/>
  <c r="N14" i="1"/>
  <c r="V14" i="1" s="1"/>
  <c r="N15" i="1"/>
  <c r="V15" i="1" s="1"/>
  <c r="N16" i="1"/>
  <c r="V16" i="1" s="1"/>
  <c r="N17" i="1"/>
  <c r="V17" i="1" s="1"/>
  <c r="N18" i="1"/>
  <c r="V18" i="1" s="1"/>
  <c r="N19" i="1"/>
  <c r="V19" i="1" s="1"/>
  <c r="N4" i="1"/>
  <c r="V4" i="1" s="1"/>
  <c r="Q116" i="3" l="1"/>
  <c r="O116" i="3"/>
  <c r="M116" i="3"/>
  <c r="K116" i="3"/>
  <c r="S116" i="3" s="1"/>
  <c r="Q110" i="3"/>
  <c r="O110" i="3"/>
  <c r="M110" i="3"/>
  <c r="K110" i="3"/>
  <c r="S110" i="3" s="1"/>
  <c r="Q104" i="3"/>
  <c r="O104" i="3"/>
  <c r="M104" i="3"/>
  <c r="K104" i="3"/>
  <c r="S104" i="3" s="1"/>
  <c r="Q92" i="3"/>
  <c r="O92" i="3"/>
  <c r="M92" i="3"/>
  <c r="K92" i="3"/>
  <c r="S92" i="3" s="1"/>
  <c r="Q86" i="3"/>
  <c r="O86" i="3"/>
  <c r="M86" i="3"/>
  <c r="K86" i="3"/>
  <c r="S86" i="3" s="1"/>
  <c r="Q98" i="3"/>
  <c r="O98" i="3"/>
  <c r="M98" i="3"/>
  <c r="K98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Q85" i="3"/>
  <c r="Q87" i="3"/>
  <c r="Q88" i="3"/>
  <c r="Q89" i="3"/>
  <c r="Q90" i="3"/>
  <c r="Q91" i="3"/>
  <c r="Q93" i="3"/>
  <c r="Q94" i="3"/>
  <c r="Q95" i="3"/>
  <c r="Q96" i="3"/>
  <c r="Q97" i="3"/>
  <c r="Q99" i="3"/>
  <c r="Q100" i="3"/>
  <c r="Q101" i="3"/>
  <c r="Q102" i="3"/>
  <c r="Q103" i="3"/>
  <c r="Q105" i="3"/>
  <c r="Q106" i="3"/>
  <c r="Q107" i="3"/>
  <c r="Q108" i="3"/>
  <c r="Q109" i="3"/>
  <c r="Q111" i="3"/>
  <c r="Q112" i="3"/>
  <c r="Q113" i="3"/>
  <c r="Q114" i="3"/>
  <c r="Q115" i="3"/>
  <c r="O85" i="3"/>
  <c r="O87" i="3"/>
  <c r="O88" i="3"/>
  <c r="O89" i="3"/>
  <c r="O90" i="3"/>
  <c r="O91" i="3"/>
  <c r="O93" i="3"/>
  <c r="O94" i="3"/>
  <c r="O95" i="3"/>
  <c r="O96" i="3"/>
  <c r="O97" i="3"/>
  <c r="O99" i="3"/>
  <c r="O100" i="3"/>
  <c r="O101" i="3"/>
  <c r="O102" i="3"/>
  <c r="O103" i="3"/>
  <c r="O105" i="3"/>
  <c r="O106" i="3"/>
  <c r="O107" i="3"/>
  <c r="O108" i="3"/>
  <c r="O109" i="3"/>
  <c r="O111" i="3"/>
  <c r="O112" i="3"/>
  <c r="O113" i="3"/>
  <c r="O114" i="3"/>
  <c r="O115" i="3"/>
  <c r="M85" i="3"/>
  <c r="M87" i="3"/>
  <c r="M88" i="3"/>
  <c r="M89" i="3"/>
  <c r="M90" i="3"/>
  <c r="M91" i="3"/>
  <c r="M93" i="3"/>
  <c r="M94" i="3"/>
  <c r="M95" i="3"/>
  <c r="M96" i="3"/>
  <c r="M97" i="3"/>
  <c r="M99" i="3"/>
  <c r="M100" i="3"/>
  <c r="M101" i="3"/>
  <c r="M102" i="3"/>
  <c r="M103" i="3"/>
  <c r="M105" i="3"/>
  <c r="M106" i="3"/>
  <c r="M107" i="3"/>
  <c r="M108" i="3"/>
  <c r="M109" i="3"/>
  <c r="M111" i="3"/>
  <c r="M112" i="3"/>
  <c r="M113" i="3"/>
  <c r="M114" i="3"/>
  <c r="M115" i="3"/>
  <c r="K85" i="3"/>
  <c r="S85" i="3" s="1"/>
  <c r="K87" i="3"/>
  <c r="S87" i="3" s="1"/>
  <c r="K88" i="3"/>
  <c r="S88" i="3" s="1"/>
  <c r="K89" i="3"/>
  <c r="S89" i="3" s="1"/>
  <c r="K90" i="3"/>
  <c r="S90" i="3" s="1"/>
  <c r="K91" i="3"/>
  <c r="S91" i="3" s="1"/>
  <c r="K93" i="3"/>
  <c r="S93" i="3" s="1"/>
  <c r="K94" i="3"/>
  <c r="S94" i="3" s="1"/>
  <c r="K95" i="3"/>
  <c r="S95" i="3" s="1"/>
  <c r="K96" i="3"/>
  <c r="S96" i="3" s="1"/>
  <c r="K97" i="3"/>
  <c r="S97" i="3" s="1"/>
  <c r="S98" i="3"/>
  <c r="K99" i="3"/>
  <c r="S99" i="3" s="1"/>
  <c r="K100" i="3"/>
  <c r="S100" i="3" s="1"/>
  <c r="K101" i="3"/>
  <c r="S101" i="3" s="1"/>
  <c r="K102" i="3"/>
  <c r="S102" i="3" s="1"/>
  <c r="K103" i="3"/>
  <c r="S103" i="3" s="1"/>
  <c r="K105" i="3"/>
  <c r="S105" i="3" s="1"/>
  <c r="K106" i="3"/>
  <c r="S106" i="3" s="1"/>
  <c r="K107" i="3"/>
  <c r="S107" i="3" s="1"/>
  <c r="K108" i="3"/>
  <c r="S108" i="3" s="1"/>
  <c r="K109" i="3"/>
  <c r="S109" i="3" s="1"/>
  <c r="K111" i="3"/>
  <c r="S111" i="3" s="1"/>
  <c r="K112" i="3"/>
  <c r="S112" i="3" s="1"/>
  <c r="K113" i="3"/>
  <c r="S113" i="3" s="1"/>
  <c r="K114" i="3"/>
  <c r="S114" i="3" s="1"/>
  <c r="K115" i="3"/>
  <c r="S115" i="3" s="1"/>
  <c r="R84" i="3"/>
  <c r="Q84" i="3"/>
  <c r="Q83" i="3"/>
  <c r="O84" i="3"/>
  <c r="M84" i="3"/>
  <c r="K84" i="3"/>
  <c r="S84" i="3" s="1"/>
  <c r="R83" i="3" l="1"/>
  <c r="O83" i="3"/>
  <c r="M83" i="3"/>
  <c r="K83" i="3"/>
  <c r="S83" i="3" s="1"/>
  <c r="Q82" i="3"/>
  <c r="R82" i="3"/>
  <c r="O82" i="3"/>
  <c r="M82" i="3"/>
  <c r="K82" i="3"/>
  <c r="S82" i="3" s="1"/>
  <c r="Q81" i="3"/>
  <c r="R81" i="3"/>
  <c r="O81" i="3"/>
  <c r="M81" i="3"/>
  <c r="K81" i="3"/>
  <c r="S81" i="3" s="1"/>
  <c r="Q76" i="3"/>
  <c r="Q77" i="3"/>
  <c r="Q78" i="3"/>
  <c r="Q79" i="3"/>
  <c r="Q80" i="3"/>
  <c r="Q75" i="3"/>
  <c r="O76" i="3"/>
  <c r="O77" i="3"/>
  <c r="O78" i="3"/>
  <c r="O79" i="3"/>
  <c r="O80" i="3"/>
  <c r="O75" i="3"/>
  <c r="M76" i="3"/>
  <c r="M77" i="3"/>
  <c r="M78" i="3"/>
  <c r="M79" i="3"/>
  <c r="M80" i="3"/>
  <c r="M75" i="3"/>
  <c r="K76" i="3"/>
  <c r="S76" i="3" s="1"/>
  <c r="K77" i="3"/>
  <c r="S77" i="3" s="1"/>
  <c r="K78" i="3"/>
  <c r="S78" i="3" s="1"/>
  <c r="K79" i="3"/>
  <c r="S79" i="3" s="1"/>
  <c r="K80" i="3"/>
  <c r="S80" i="3" s="1"/>
  <c r="K75" i="3"/>
  <c r="S75" i="3" s="1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45" i="3"/>
  <c r="K46" i="3"/>
  <c r="S46" i="3" s="1"/>
  <c r="K47" i="3"/>
  <c r="S47" i="3" s="1"/>
  <c r="K48" i="3"/>
  <c r="S48" i="3" s="1"/>
  <c r="K49" i="3"/>
  <c r="S49" i="3" s="1"/>
  <c r="K50" i="3"/>
  <c r="S50" i="3" s="1"/>
  <c r="K51" i="3"/>
  <c r="S51" i="3" s="1"/>
  <c r="K52" i="3"/>
  <c r="S52" i="3" s="1"/>
  <c r="K53" i="3"/>
  <c r="S53" i="3" s="1"/>
  <c r="K54" i="3"/>
  <c r="S54" i="3" s="1"/>
  <c r="K55" i="3"/>
  <c r="S55" i="3" s="1"/>
  <c r="K56" i="3"/>
  <c r="S56" i="3" s="1"/>
  <c r="K57" i="3"/>
  <c r="S57" i="3" s="1"/>
  <c r="K58" i="3"/>
  <c r="S58" i="3" s="1"/>
  <c r="K59" i="3"/>
  <c r="S59" i="3" s="1"/>
  <c r="K60" i="3"/>
  <c r="S60" i="3" s="1"/>
  <c r="K61" i="3"/>
  <c r="S61" i="3" s="1"/>
  <c r="K62" i="3"/>
  <c r="S62" i="3" s="1"/>
  <c r="K63" i="3"/>
  <c r="S63" i="3" s="1"/>
  <c r="K64" i="3"/>
  <c r="S64" i="3" s="1"/>
  <c r="K65" i="3"/>
  <c r="S65" i="3" s="1"/>
  <c r="K66" i="3"/>
  <c r="S66" i="3" s="1"/>
  <c r="K67" i="3"/>
  <c r="S67" i="3" s="1"/>
  <c r="K68" i="3"/>
  <c r="S68" i="3" s="1"/>
  <c r="K69" i="3"/>
  <c r="S69" i="3" s="1"/>
  <c r="K70" i="3"/>
  <c r="S70" i="3" s="1"/>
  <c r="K71" i="3"/>
  <c r="S71" i="3" s="1"/>
  <c r="K72" i="3"/>
  <c r="S72" i="3" s="1"/>
  <c r="K73" i="3"/>
  <c r="S73" i="3" s="1"/>
  <c r="K74" i="3"/>
  <c r="S74" i="3" s="1"/>
  <c r="K45" i="3"/>
  <c r="S45" i="3" s="1"/>
  <c r="S7" i="2"/>
  <c r="S10" i="2"/>
  <c r="S11" i="2"/>
  <c r="R6" i="2"/>
  <c r="V6" i="2" s="1"/>
  <c r="R7" i="2"/>
  <c r="V7" i="2" s="1"/>
  <c r="R8" i="2"/>
  <c r="V8" i="2" s="1"/>
  <c r="R9" i="2"/>
  <c r="V9" i="2" s="1"/>
  <c r="R10" i="2"/>
  <c r="V10" i="2" s="1"/>
  <c r="R11" i="2"/>
  <c r="V11" i="2" s="1"/>
  <c r="R5" i="2"/>
  <c r="T5" i="2" s="1"/>
  <c r="Q5" i="2"/>
  <c r="O5" i="2"/>
  <c r="M5" i="2"/>
  <c r="K5" i="2"/>
  <c r="I5" i="2"/>
  <c r="S5" i="2" s="1"/>
  <c r="Q7" i="2"/>
  <c r="Q8" i="2"/>
  <c r="Q9" i="2"/>
  <c r="Q10" i="2"/>
  <c r="Q11" i="2"/>
  <c r="Q6" i="2"/>
  <c r="O7" i="2"/>
  <c r="O8" i="2"/>
  <c r="O9" i="2"/>
  <c r="O10" i="2"/>
  <c r="O11" i="2"/>
  <c r="O6" i="2"/>
  <c r="M7" i="2"/>
  <c r="M8" i="2"/>
  <c r="M9" i="2"/>
  <c r="M10" i="2"/>
  <c r="M11" i="2"/>
  <c r="M6" i="2"/>
  <c r="K7" i="2"/>
  <c r="K8" i="2"/>
  <c r="K9" i="2"/>
  <c r="K10" i="2"/>
  <c r="K11" i="2"/>
  <c r="K6" i="2"/>
  <c r="I7" i="2"/>
  <c r="I8" i="2"/>
  <c r="S8" i="2" s="1"/>
  <c r="I9" i="2"/>
  <c r="S9" i="2" s="1"/>
  <c r="I10" i="2"/>
  <c r="I11" i="2"/>
  <c r="I6" i="2"/>
  <c r="S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Xiaoyang Yu</author>
    <author>Yu, Xiaoyang</author>
  </authors>
  <commentList>
    <comment ref="F4" authorId="0" shapeId="0" xr:uid="{F6567208-EE62-42BC-9E4C-4BDB4135F97B}">
      <text>
        <r>
          <rPr>
            <b/>
            <sz val="9"/>
            <color indexed="81"/>
            <rFont val="Tahoma"/>
            <family val="2"/>
          </rPr>
          <t>Xiaoyang Yu:</t>
        </r>
        <r>
          <rPr>
            <sz val="9"/>
            <color indexed="81"/>
            <rFont val="Tahoma"/>
            <family val="2"/>
          </rPr>
          <t xml:space="preserve">
error of R, 0.1% according to the lab manual</t>
        </r>
      </text>
    </comment>
    <comment ref="H4" authorId="0" shapeId="0" xr:uid="{AA9A1D21-3218-4C6E-9AD6-CD982C1189F2}">
      <text>
        <r>
          <rPr>
            <b/>
            <sz val="9"/>
            <color indexed="81"/>
            <rFont val="Tahoma"/>
            <family val="2"/>
          </rPr>
          <t>Xiaoyang Yu:</t>
        </r>
        <r>
          <rPr>
            <sz val="9"/>
            <color indexed="81"/>
            <rFont val="Tahoma"/>
            <family val="2"/>
          </rPr>
          <t xml:space="preserve">
data collected by the experiment</t>
        </r>
      </text>
    </comment>
    <comment ref="I4" authorId="0" shapeId="0" xr:uid="{C1A2AFEA-4997-46F1-B03B-D243E53B940D}">
      <text>
        <r>
          <rPr>
            <b/>
            <sz val="9"/>
            <color indexed="81"/>
            <rFont val="Tahoma"/>
            <family val="2"/>
          </rPr>
          <t>Xiaoyang Yu:</t>
        </r>
        <r>
          <rPr>
            <sz val="9"/>
            <color indexed="81"/>
            <rFont val="Tahoma"/>
            <family val="2"/>
          </rPr>
          <t xml:space="preserve">
multimeter reading error</t>
        </r>
      </text>
    </comment>
    <comment ref="R4" authorId="0" shapeId="0" xr:uid="{DB8A82D9-26F0-4179-9AEE-0067201EA6AD}">
      <text>
        <r>
          <rPr>
            <b/>
            <sz val="9"/>
            <color indexed="81"/>
            <rFont val="Tahoma"/>
            <family val="2"/>
          </rPr>
          <t>Xiaoyang Yu:</t>
        </r>
        <r>
          <rPr>
            <sz val="9"/>
            <color indexed="81"/>
            <rFont val="Tahoma"/>
            <family val="2"/>
          </rPr>
          <t xml:space="preserve">
average from V</t>
        </r>
        <r>
          <rPr>
            <vertAlign val="subscript"/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Tahoma"/>
            <family val="2"/>
          </rPr>
          <t>to V</t>
        </r>
        <r>
          <rPr>
            <vertAlign val="subscript"/>
            <sz val="9"/>
            <color indexed="81"/>
            <rFont val="Tahoma"/>
            <family val="2"/>
          </rPr>
          <t>5</t>
        </r>
      </text>
    </comment>
    <comment ref="T4" authorId="1" shapeId="0" xr:uid="{A383B481-BB2C-461B-B234-0CA32FDB0345}">
      <text>
        <r>
          <rPr>
            <b/>
            <sz val="9"/>
            <color indexed="81"/>
            <rFont val="Tahoma"/>
            <family val="2"/>
          </rPr>
          <t>Yu, Xiaoyang:</t>
        </r>
        <r>
          <rPr>
            <sz val="9"/>
            <color indexed="81"/>
            <rFont val="Tahoma"/>
            <family val="2"/>
          </rPr>
          <t xml:space="preserve">
Noise generated by amplifier</t>
        </r>
      </text>
    </comment>
    <comment ref="V4" authorId="0" shapeId="0" xr:uid="{89F11F39-A94B-409D-84EE-E6AFFD7A7BDC}">
      <text>
        <r>
          <rPr>
            <b/>
            <sz val="9"/>
            <color indexed="81"/>
            <rFont val="Tahoma"/>
            <family val="2"/>
          </rPr>
          <t>Xiaoyang Yu:</t>
        </r>
        <r>
          <rPr>
            <sz val="9"/>
            <color indexed="81"/>
            <rFont val="Tahoma"/>
            <family val="2"/>
          </rPr>
          <t xml:space="preserve">
Johnson noise volate</t>
        </r>
      </text>
    </comment>
    <comment ref="X4" authorId="0" shapeId="0" xr:uid="{DD6C970A-AC86-404A-83A4-B3EACB28ABF5}">
      <text>
        <r>
          <rPr>
            <b/>
            <sz val="9"/>
            <color indexed="81"/>
            <rFont val="Tahoma"/>
            <family val="2"/>
          </rPr>
          <t>Xiaoyang Yu:</t>
        </r>
        <r>
          <rPr>
            <sz val="9"/>
            <color indexed="81"/>
            <rFont val="Tahoma"/>
            <family val="2"/>
          </rPr>
          <t xml:space="preserve">
should be very small, less than 0.1%, thus I omitted this calculation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Xiaoyang Yu</author>
    <author>Yu, Xiaoyang</author>
  </authors>
  <commentList>
    <comment ref="D8" authorId="0" shapeId="0" xr:uid="{15423D6B-DCD5-4DE8-9A12-7056C2721DF9}">
      <text>
        <r>
          <rPr>
            <b/>
            <sz val="9"/>
            <color indexed="81"/>
            <rFont val="Tahoma"/>
            <family val="2"/>
          </rPr>
          <t>Xiaoyang Yu:</t>
        </r>
        <r>
          <rPr>
            <sz val="9"/>
            <color indexed="81"/>
            <rFont val="Tahoma"/>
            <family val="2"/>
          </rPr>
          <t xml:space="preserve">
high filter</t>
        </r>
      </text>
    </comment>
    <comment ref="E8" authorId="0" shapeId="0" xr:uid="{8F1C9E6D-33D8-4CD0-BAB5-9B63C20DD01F}">
      <text>
        <r>
          <rPr>
            <b/>
            <sz val="9"/>
            <color indexed="81"/>
            <rFont val="Tahoma"/>
            <family val="2"/>
          </rPr>
          <t>Xiaoyang Yu:</t>
        </r>
        <r>
          <rPr>
            <sz val="9"/>
            <color indexed="81"/>
            <rFont val="Tahoma"/>
            <family val="2"/>
          </rPr>
          <t xml:space="preserve">
low filter</t>
        </r>
      </text>
    </comment>
    <comment ref="H8" authorId="0" shapeId="0" xr:uid="{B45E0C12-CC3D-4E39-8254-52264D414156}">
      <text>
        <r>
          <rPr>
            <b/>
            <sz val="9"/>
            <color indexed="81"/>
            <rFont val="Tahoma"/>
            <family val="2"/>
          </rPr>
          <t>Xiaoyang Yu:</t>
        </r>
        <r>
          <rPr>
            <sz val="9"/>
            <color indexed="81"/>
            <rFont val="Tahoma"/>
            <family val="2"/>
          </rPr>
          <t xml:space="preserve">
equavalent bandwidth</t>
        </r>
      </text>
    </comment>
    <comment ref="Z8" authorId="1" shapeId="0" xr:uid="{126CF382-CE19-40D0-A41F-ABAEE68139B7}">
      <text>
        <r>
          <rPr>
            <b/>
            <sz val="9"/>
            <color indexed="81"/>
            <rFont val="Tahoma"/>
            <family val="2"/>
          </rPr>
          <t>Yu, Xiaoyang: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45" authorId="0" shapeId="0" xr:uid="{045AD216-9E7F-4D6A-825F-5E8BF9C776D1}">
      <text>
        <r>
          <rPr>
            <b/>
            <sz val="9"/>
            <color indexed="81"/>
            <rFont val="Tahoma"/>
            <family val="2"/>
          </rPr>
          <t>Xiaoyang Yu:</t>
        </r>
        <r>
          <rPr>
            <sz val="9"/>
            <color indexed="81"/>
            <rFont val="Tahoma"/>
            <family val="2"/>
          </rPr>
          <t xml:space="preserve">
these error datas are excluded when plotting</t>
        </r>
      </text>
    </comment>
  </commentList>
</comments>
</file>

<file path=xl/sharedStrings.xml><?xml version="1.0" encoding="utf-8"?>
<sst xmlns="http://schemas.openxmlformats.org/spreadsheetml/2006/main" count="64" uniqueCount="41">
  <si>
    <t>R(Ω)</t>
  </si>
  <si>
    <t>dR</t>
  </si>
  <si>
    <t>dV1</t>
  </si>
  <si>
    <t>V2</t>
  </si>
  <si>
    <t>dV2</t>
  </si>
  <si>
    <t>V3</t>
  </si>
  <si>
    <t>dV3</t>
  </si>
  <si>
    <t>V4</t>
  </si>
  <si>
    <t>dV4</t>
  </si>
  <si>
    <t>V(avg)</t>
  </si>
  <si>
    <t>dV(avg)</t>
  </si>
  <si>
    <r>
      <t>R(</t>
    </r>
    <r>
      <rPr>
        <sz val="11"/>
        <color theme="1"/>
        <rFont val="Calibri"/>
        <family val="2"/>
      </rPr>
      <t>Ω)</t>
    </r>
  </si>
  <si>
    <t>f1(Hz)</t>
  </si>
  <si>
    <t>f2</t>
  </si>
  <si>
    <t>Δf</t>
  </si>
  <si>
    <t>V1</t>
  </si>
  <si>
    <r>
      <t>&lt;V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&gt;</t>
    </r>
    <r>
      <rPr>
        <vertAlign val="superscript"/>
        <sz val="11"/>
        <color theme="1"/>
        <rFont val="Calibri"/>
        <family val="2"/>
        <scheme val="minor"/>
      </rPr>
      <t>2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</si>
  <si>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(V)</t>
    </r>
  </si>
  <si>
    <r>
      <t>dV</t>
    </r>
    <r>
      <rPr>
        <vertAlign val="subscript"/>
        <sz val="11"/>
        <color theme="1"/>
        <rFont val="Calibri"/>
        <family val="2"/>
        <scheme val="minor"/>
      </rPr>
      <t>1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</si>
  <si>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</si>
  <si>
    <r>
      <t>V</t>
    </r>
    <r>
      <rPr>
        <vertAlign val="subscript"/>
        <sz val="11"/>
        <color theme="1"/>
        <rFont val="Calibri"/>
        <family val="2"/>
        <scheme val="minor"/>
      </rPr>
      <t>3</t>
    </r>
  </si>
  <si>
    <r>
      <t>V</t>
    </r>
    <r>
      <rPr>
        <vertAlign val="subscript"/>
        <sz val="11"/>
        <color theme="1"/>
        <rFont val="Calibri"/>
        <family val="2"/>
        <scheme val="minor"/>
      </rPr>
      <t>4</t>
    </r>
  </si>
  <si>
    <r>
      <t>V</t>
    </r>
    <r>
      <rPr>
        <vertAlign val="subscript"/>
        <sz val="11"/>
        <color theme="1"/>
        <rFont val="Calibri"/>
        <family val="2"/>
        <scheme val="minor"/>
      </rPr>
      <t>5</t>
    </r>
  </si>
  <si>
    <r>
      <t>dV</t>
    </r>
    <r>
      <rPr>
        <vertAlign val="subscript"/>
        <sz val="11"/>
        <color theme="1"/>
        <rFont val="Calibri"/>
        <family val="2"/>
        <scheme val="minor"/>
      </rPr>
      <t>3</t>
    </r>
  </si>
  <si>
    <r>
      <t>dV</t>
    </r>
    <r>
      <rPr>
        <vertAlign val="subscript"/>
        <sz val="11"/>
        <color theme="1"/>
        <rFont val="Calibri"/>
        <family val="2"/>
        <scheme val="minor"/>
      </rPr>
      <t>5</t>
    </r>
  </si>
  <si>
    <r>
      <t>dV</t>
    </r>
    <r>
      <rPr>
        <vertAlign val="subscript"/>
        <sz val="11"/>
        <color theme="1"/>
        <rFont val="Calibri"/>
        <family val="2"/>
        <scheme val="minor"/>
      </rPr>
      <t>2</t>
    </r>
  </si>
  <si>
    <r>
      <t>dV</t>
    </r>
    <r>
      <rPr>
        <vertAlign val="subscript"/>
        <sz val="11"/>
        <color theme="1"/>
        <rFont val="Calibri"/>
        <family val="2"/>
        <scheme val="minor"/>
      </rPr>
      <t>4</t>
    </r>
  </si>
  <si>
    <r>
      <t>&lt;V</t>
    </r>
    <r>
      <rPr>
        <vertAlign val="subscript"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>&gt;</t>
    </r>
    <r>
      <rPr>
        <vertAlign val="superscript"/>
        <sz val="11"/>
        <color theme="1"/>
        <rFont val="Calibri"/>
        <family val="2"/>
        <scheme val="minor"/>
      </rPr>
      <t>2</t>
    </r>
  </si>
  <si>
    <t>dR(Ω)</t>
  </si>
  <si>
    <t>|f2-f1|</t>
  </si>
  <si>
    <r>
      <t>log(&lt;V</t>
    </r>
    <r>
      <rPr>
        <vertAlign val="subscript"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>&gt;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</si>
  <si>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log(R)</t>
  </si>
  <si>
    <t>d(logR)</t>
  </si>
  <si>
    <r>
      <t>dlog(&lt;V</t>
    </r>
    <r>
      <rPr>
        <vertAlign val="subscript"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>&gt;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</si>
  <si>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d&lt;V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&gt;</t>
    </r>
    <r>
      <rPr>
        <vertAlign val="superscript"/>
        <sz val="11"/>
        <color theme="1"/>
        <rFont val="Calibri"/>
        <family val="2"/>
        <scheme val="minor"/>
      </rPr>
      <t>2</t>
    </r>
  </si>
  <si>
    <t>log(|f2-f1|)</t>
  </si>
  <si>
    <t>log(Δf)</t>
  </si>
  <si>
    <t>T(K)</t>
  </si>
  <si>
    <t>log(T)</t>
  </si>
  <si>
    <t>dlog(T)</t>
  </si>
  <si>
    <t>Johnson Noise dependence on resistance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</si>
</sst>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E+00"/>
    <numFmt numFmtId="166" formatCode="0.000000"/>
    <numFmt numFmtId="167" formatCode="0.000000E+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bscript"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085A5-FFC0-4840-812F-BDF6238EC000}">
  <dimension ref="C1:X11"/>
  <sheetViews>
    <sheetView tabSelected="1" workbookViewId="0">
      <selection activeCell="C21" sqref="C21"/>
    </sheetView>
  </sheetViews>
  <sheetFormatPr defaultRowHeight="14.25" x14ac:dyDescent="0.45"/>
  <cols>
    <col min="7" max="7" width="11.59765625" bestFit="1" customWidth="1"/>
    <col min="19" max="19" width="11.59765625" bestFit="1" customWidth="1"/>
    <col min="20" max="20" width="12" bestFit="1" customWidth="1"/>
    <col min="21" max="22" width="12" customWidth="1"/>
    <col min="23" max="23" width="12" bestFit="1" customWidth="1"/>
    <col min="24" max="24" width="11.59765625" bestFit="1" customWidth="1"/>
  </cols>
  <sheetData>
    <row r="1" spans="3:24" x14ac:dyDescent="0.45">
      <c r="C1" t="s">
        <v>40</v>
      </c>
    </row>
    <row r="4" spans="3:24" ht="16.5" x14ac:dyDescent="0.55000000000000004">
      <c r="D4" t="s">
        <v>0</v>
      </c>
      <c r="E4" t="s">
        <v>31</v>
      </c>
      <c r="F4" t="s">
        <v>1</v>
      </c>
      <c r="G4" t="s">
        <v>32</v>
      </c>
      <c r="H4" t="s">
        <v>17</v>
      </c>
      <c r="I4" t="s">
        <v>18</v>
      </c>
      <c r="J4" t="s">
        <v>19</v>
      </c>
      <c r="K4" t="s">
        <v>25</v>
      </c>
      <c r="L4" t="s">
        <v>20</v>
      </c>
      <c r="M4" t="s">
        <v>23</v>
      </c>
      <c r="N4" t="s">
        <v>21</v>
      </c>
      <c r="O4" t="s">
        <v>26</v>
      </c>
      <c r="P4" t="s">
        <v>22</v>
      </c>
      <c r="Q4" t="s">
        <v>24</v>
      </c>
      <c r="R4" t="s">
        <v>9</v>
      </c>
      <c r="S4" t="s">
        <v>10</v>
      </c>
      <c r="T4" t="s">
        <v>16</v>
      </c>
      <c r="U4" t="s">
        <v>34</v>
      </c>
      <c r="V4" t="s">
        <v>27</v>
      </c>
      <c r="W4" t="s">
        <v>30</v>
      </c>
      <c r="X4" t="s">
        <v>33</v>
      </c>
    </row>
    <row r="5" spans="3:24" x14ac:dyDescent="0.45">
      <c r="D5">
        <v>1</v>
      </c>
      <c r="E5">
        <f>LOG10(D5)</f>
        <v>0</v>
      </c>
      <c r="F5">
        <v>1E-3</v>
      </c>
      <c r="G5">
        <f>1/D5/LN(10)*F5</f>
        <v>4.3429448190325179E-4</v>
      </c>
      <c r="H5">
        <v>0.04</v>
      </c>
      <c r="I5">
        <f>0.0004*H5+0.0001</f>
        <v>1.16E-4</v>
      </c>
      <c r="J5">
        <v>0.04</v>
      </c>
      <c r="K5">
        <f>0.0004*J5+0.0001</f>
        <v>1.16E-4</v>
      </c>
      <c r="L5">
        <v>0.04</v>
      </c>
      <c r="M5">
        <f>0.0004*L5+0.0001</f>
        <v>1.16E-4</v>
      </c>
      <c r="N5">
        <v>4.0099999999999997E-2</v>
      </c>
      <c r="O5">
        <f>0.0004*N5+0.0001</f>
        <v>1.1604000000000001E-4</v>
      </c>
      <c r="P5">
        <v>0.04</v>
      </c>
      <c r="Q5">
        <f>0.0004*P5+0.0001</f>
        <v>1.16E-4</v>
      </c>
      <c r="R5">
        <f>(H5+J5+L5+N5+P5)/5</f>
        <v>4.002E-2</v>
      </c>
      <c r="S5">
        <f>I5/2.236</f>
        <v>5.1878354203935591E-5</v>
      </c>
      <c r="T5">
        <f>R5*10/400/400/600/600</f>
        <v>6.9479166666666677E-12</v>
      </c>
    </row>
    <row r="6" spans="3:24" x14ac:dyDescent="0.45">
      <c r="D6">
        <v>10</v>
      </c>
      <c r="E6">
        <f t="shared" ref="E6:E11" si="0">LOG10(D6)</f>
        <v>1</v>
      </c>
      <c r="F6">
        <v>0.01</v>
      </c>
      <c r="G6">
        <f>1/D6/LN(10)*F6</f>
        <v>4.3429448190325184E-4</v>
      </c>
      <c r="H6">
        <v>4.0099999999999997E-2</v>
      </c>
      <c r="I6">
        <f>0.0004*H6+0.0001</f>
        <v>1.1604000000000001E-4</v>
      </c>
      <c r="J6">
        <v>4.02E-2</v>
      </c>
      <c r="K6">
        <f>0.0004*J6+0.0001</f>
        <v>1.1608000000000001E-4</v>
      </c>
      <c r="L6">
        <v>4.02E-2</v>
      </c>
      <c r="M6">
        <f>0.0004*L6+0.0001</f>
        <v>1.1608000000000001E-4</v>
      </c>
      <c r="N6">
        <v>4.0099999999999997E-2</v>
      </c>
      <c r="O6">
        <f>0.0004*N6+0.0001</f>
        <v>1.1604000000000001E-4</v>
      </c>
      <c r="P6">
        <v>4.0099999999999997E-2</v>
      </c>
      <c r="Q6">
        <f>0.0004*P6+0.0001</f>
        <v>1.1604000000000001E-4</v>
      </c>
      <c r="R6">
        <f t="shared" ref="R6:R11" si="1">(H6+J6+L6+N6+P6)/5</f>
        <v>4.0139999999999995E-2</v>
      </c>
      <c r="S6">
        <f t="shared" ref="S6:S11" si="2">I6/2.236</f>
        <v>5.1896243291592126E-5</v>
      </c>
      <c r="T6">
        <v>6.9479166666666677E-12</v>
      </c>
      <c r="U6">
        <f>10/400/400/600/600*S6</f>
        <v>9.0097644603458562E-15</v>
      </c>
      <c r="V6">
        <f t="shared" ref="V6:V11" si="3">R6*10/400/400/600/600-T6</f>
        <v>2.0833333333333261E-14</v>
      </c>
      <c r="W6">
        <f>LOG10(V6)</f>
        <v>-13.681241237375589</v>
      </c>
    </row>
    <row r="7" spans="3:24" x14ac:dyDescent="0.45">
      <c r="D7">
        <v>100</v>
      </c>
      <c r="E7">
        <f t="shared" si="0"/>
        <v>2</v>
      </c>
      <c r="F7">
        <v>0.1</v>
      </c>
      <c r="G7">
        <f t="shared" ref="G7:G11" si="4">1/D7/LN(10)*F7</f>
        <v>4.3429448190325179E-4</v>
      </c>
      <c r="H7">
        <v>4.1099999999999998E-2</v>
      </c>
      <c r="I7">
        <f t="shared" ref="I7:I11" si="5">0.0004*H7+0.0001</f>
        <v>1.1644E-4</v>
      </c>
      <c r="J7">
        <v>4.1000000000000002E-2</v>
      </c>
      <c r="K7">
        <f t="shared" ref="K7:K11" si="6">0.0004*J7+0.0001</f>
        <v>1.1640000000000001E-4</v>
      </c>
      <c r="L7">
        <v>4.1200000000000001E-2</v>
      </c>
      <c r="M7">
        <f t="shared" ref="M7:M11" si="7">0.0004*L7+0.0001</f>
        <v>1.1648000000000001E-4</v>
      </c>
      <c r="N7">
        <v>4.1200000000000001E-2</v>
      </c>
      <c r="O7">
        <f t="shared" ref="O7:O11" si="8">0.0004*N7+0.0001</f>
        <v>1.1648000000000001E-4</v>
      </c>
      <c r="P7">
        <v>4.1099999999999998E-2</v>
      </c>
      <c r="Q7">
        <f t="shared" ref="Q7:Q11" si="9">0.0004*P7+0.0001</f>
        <v>1.1644E-4</v>
      </c>
      <c r="R7">
        <f t="shared" si="1"/>
        <v>4.1120000000000004E-2</v>
      </c>
      <c r="S7">
        <f t="shared" si="2"/>
        <v>5.2075134168157418E-5</v>
      </c>
      <c r="T7">
        <v>6.9479166666666677E-12</v>
      </c>
      <c r="U7">
        <f t="shared" ref="U7:U11" si="10">10/400/400/600/600*S7</f>
        <v>9.0408219041939969E-15</v>
      </c>
      <c r="V7">
        <f t="shared" si="3"/>
        <v>1.9097222222222129E-13</v>
      </c>
      <c r="W7">
        <f t="shared" ref="W7:W11" si="11">LOG10(V7)</f>
        <v>-12.719029798264989</v>
      </c>
    </row>
    <row r="8" spans="3:24" x14ac:dyDescent="0.45">
      <c r="D8">
        <v>1000</v>
      </c>
      <c r="E8">
        <f t="shared" si="0"/>
        <v>3</v>
      </c>
      <c r="F8">
        <v>1</v>
      </c>
      <c r="G8">
        <f t="shared" si="4"/>
        <v>4.3429448190325179E-4</v>
      </c>
      <c r="H8">
        <v>5.0799999999999998E-2</v>
      </c>
      <c r="I8">
        <f t="shared" si="5"/>
        <v>1.2032E-4</v>
      </c>
      <c r="J8">
        <v>5.0799999999999998E-2</v>
      </c>
      <c r="K8">
        <f t="shared" si="6"/>
        <v>1.2032E-4</v>
      </c>
      <c r="L8">
        <v>5.0799999999999998E-2</v>
      </c>
      <c r="M8">
        <f t="shared" si="7"/>
        <v>1.2032E-4</v>
      </c>
      <c r="N8">
        <v>5.0700000000000002E-2</v>
      </c>
      <c r="O8">
        <f t="shared" si="8"/>
        <v>1.2028000000000001E-4</v>
      </c>
      <c r="P8">
        <v>5.0799999999999998E-2</v>
      </c>
      <c r="Q8">
        <f t="shared" si="9"/>
        <v>1.2032E-4</v>
      </c>
      <c r="R8">
        <f t="shared" si="1"/>
        <v>5.0779999999999992E-2</v>
      </c>
      <c r="S8">
        <f t="shared" si="2"/>
        <v>5.3810375670840784E-5</v>
      </c>
      <c r="T8">
        <v>6.9479166666666677E-12</v>
      </c>
      <c r="U8">
        <f t="shared" si="10"/>
        <v>9.3420791095209696E-15</v>
      </c>
      <c r="V8">
        <f t="shared" si="3"/>
        <v>1.8680555555555521E-12</v>
      </c>
      <c r="W8">
        <f t="shared" si="11"/>
        <v>-11.728610212092843</v>
      </c>
    </row>
    <row r="9" spans="3:24" x14ac:dyDescent="0.45">
      <c r="D9">
        <v>10000</v>
      </c>
      <c r="E9">
        <f t="shared" si="0"/>
        <v>4</v>
      </c>
      <c r="F9">
        <v>10</v>
      </c>
      <c r="G9">
        <f t="shared" si="4"/>
        <v>4.3429448190325179E-4</v>
      </c>
      <c r="H9">
        <v>0.1479</v>
      </c>
      <c r="I9">
        <f t="shared" si="5"/>
        <v>1.5916000000000001E-4</v>
      </c>
      <c r="J9">
        <v>0.14799999999999999</v>
      </c>
      <c r="K9">
        <f t="shared" si="6"/>
        <v>1.5920000000000002E-4</v>
      </c>
      <c r="L9">
        <v>0.1479</v>
      </c>
      <c r="M9">
        <f t="shared" si="7"/>
        <v>1.5916000000000001E-4</v>
      </c>
      <c r="N9">
        <v>0.14779999999999999</v>
      </c>
      <c r="O9">
        <f t="shared" si="8"/>
        <v>1.5912000000000001E-4</v>
      </c>
      <c r="P9">
        <v>0.14779999999999999</v>
      </c>
      <c r="Q9">
        <f t="shared" si="9"/>
        <v>1.5912000000000001E-4</v>
      </c>
      <c r="R9">
        <f t="shared" si="1"/>
        <v>0.14787999999999996</v>
      </c>
      <c r="S9">
        <f t="shared" si="2"/>
        <v>7.1180679785330951E-5</v>
      </c>
      <c r="T9">
        <v>6.9479166666666677E-12</v>
      </c>
      <c r="U9">
        <f t="shared" si="10"/>
        <v>1.2357756907175514E-14</v>
      </c>
      <c r="V9">
        <f t="shared" si="3"/>
        <v>1.8725694444444439E-11</v>
      </c>
      <c r="W9">
        <f t="shared" si="11"/>
        <v>-10.727562067471069</v>
      </c>
    </row>
    <row r="10" spans="3:24" x14ac:dyDescent="0.45">
      <c r="D10">
        <v>100000</v>
      </c>
      <c r="E10">
        <f t="shared" si="0"/>
        <v>5</v>
      </c>
      <c r="F10">
        <v>100</v>
      </c>
      <c r="G10">
        <f t="shared" si="4"/>
        <v>4.3429448190325179E-4</v>
      </c>
      <c r="H10">
        <v>0.85160000000000002</v>
      </c>
      <c r="I10">
        <f t="shared" si="5"/>
        <v>4.4064000000000001E-4</v>
      </c>
      <c r="J10">
        <v>0.85089999999999999</v>
      </c>
      <c r="K10">
        <f t="shared" si="6"/>
        <v>4.4035999999999999E-4</v>
      </c>
      <c r="L10">
        <v>0.85289999999999999</v>
      </c>
      <c r="M10">
        <f t="shared" si="7"/>
        <v>4.4116000000000001E-4</v>
      </c>
      <c r="N10">
        <v>0.85240000000000005</v>
      </c>
      <c r="O10">
        <f t="shared" si="8"/>
        <v>4.4096000000000001E-4</v>
      </c>
      <c r="P10">
        <v>0.85050000000000003</v>
      </c>
      <c r="Q10">
        <f t="shared" si="9"/>
        <v>4.4020000000000002E-4</v>
      </c>
      <c r="R10">
        <f t="shared" si="1"/>
        <v>0.85166000000000008</v>
      </c>
      <c r="S10">
        <f t="shared" si="2"/>
        <v>1.9706618962432915E-4</v>
      </c>
      <c r="T10">
        <v>6.9479166666666677E-12</v>
      </c>
      <c r="U10">
        <f t="shared" si="10"/>
        <v>3.4212880143112702E-14</v>
      </c>
      <c r="V10">
        <f t="shared" si="3"/>
        <v>1.4090972222222224E-10</v>
      </c>
      <c r="W10">
        <f t="shared" si="11"/>
        <v>-9.8510590412284849</v>
      </c>
    </row>
    <row r="11" spans="3:24" x14ac:dyDescent="0.45">
      <c r="D11">
        <v>1000000</v>
      </c>
      <c r="E11">
        <f t="shared" si="0"/>
        <v>6</v>
      </c>
      <c r="F11">
        <v>1000</v>
      </c>
      <c r="G11">
        <f t="shared" si="4"/>
        <v>4.3429448190325173E-4</v>
      </c>
      <c r="H11">
        <v>1.5949</v>
      </c>
      <c r="I11">
        <f t="shared" si="5"/>
        <v>7.3796000000000007E-4</v>
      </c>
      <c r="J11">
        <v>1.5956999999999999</v>
      </c>
      <c r="K11">
        <f t="shared" si="6"/>
        <v>7.3828000000000001E-4</v>
      </c>
      <c r="L11">
        <v>1.6048</v>
      </c>
      <c r="M11">
        <f t="shared" si="7"/>
        <v>7.4192000000000008E-4</v>
      </c>
      <c r="N11">
        <v>1.5952</v>
      </c>
      <c r="O11">
        <f t="shared" si="8"/>
        <v>7.3808000000000001E-4</v>
      </c>
      <c r="P11">
        <v>1.5940000000000001</v>
      </c>
      <c r="Q11">
        <f t="shared" si="9"/>
        <v>7.3760000000000015E-4</v>
      </c>
      <c r="R11">
        <f t="shared" si="1"/>
        <v>1.5969200000000001</v>
      </c>
      <c r="S11">
        <f t="shared" si="2"/>
        <v>3.3003577817531304E-4</v>
      </c>
      <c r="T11">
        <v>6.9479166666666677E-12</v>
      </c>
      <c r="U11">
        <f t="shared" si="10"/>
        <v>5.7297878155436291E-14</v>
      </c>
      <c r="V11">
        <f t="shared" si="3"/>
        <v>2.7029513888888892E-10</v>
      </c>
      <c r="W11">
        <f t="shared" si="11"/>
        <v>-9.5681617647811681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4B2D5-E236-489B-8BA6-7EFBD7AFA95E}">
  <dimension ref="B8:AD116"/>
  <sheetViews>
    <sheetView topLeftCell="J36" workbookViewId="0">
      <selection activeCell="X74" sqref="X74"/>
    </sheetView>
  </sheetViews>
  <sheetFormatPr defaultRowHeight="14.25" x14ac:dyDescent="0.45"/>
  <cols>
    <col min="7" max="7" width="10.33203125" customWidth="1"/>
    <col min="19" max="19" width="11.59765625" bestFit="1" customWidth="1"/>
    <col min="20" max="20" width="14.59765625" customWidth="1"/>
    <col min="21" max="21" width="12.73046875" bestFit="1" customWidth="1"/>
    <col min="22" max="22" width="20.1328125" customWidth="1"/>
    <col min="26" max="27" width="12" bestFit="1" customWidth="1"/>
    <col min="29" max="30" width="10.265625" bestFit="1" customWidth="1"/>
  </cols>
  <sheetData>
    <row r="8" spans="2:30" ht="16.5" x14ac:dyDescent="0.55000000000000004">
      <c r="B8" t="s">
        <v>11</v>
      </c>
      <c r="C8" t="s">
        <v>28</v>
      </c>
      <c r="D8" t="s">
        <v>12</v>
      </c>
      <c r="E8" t="s">
        <v>13</v>
      </c>
      <c r="F8" t="s">
        <v>29</v>
      </c>
      <c r="G8" t="s">
        <v>35</v>
      </c>
      <c r="H8" s="1" t="s">
        <v>14</v>
      </c>
      <c r="I8" s="1" t="s">
        <v>36</v>
      </c>
      <c r="J8" s="1" t="s">
        <v>15</v>
      </c>
      <c r="K8" s="1" t="s">
        <v>2</v>
      </c>
      <c r="L8" t="s">
        <v>3</v>
      </c>
      <c r="M8" t="s">
        <v>4</v>
      </c>
      <c r="N8" t="s">
        <v>5</v>
      </c>
      <c r="O8" t="s">
        <v>6</v>
      </c>
      <c r="P8" t="s">
        <v>7</v>
      </c>
      <c r="Q8" t="s">
        <v>8</v>
      </c>
      <c r="R8" t="s">
        <v>9</v>
      </c>
      <c r="S8" t="s">
        <v>10</v>
      </c>
      <c r="T8" t="s">
        <v>16</v>
      </c>
      <c r="U8" t="s">
        <v>27</v>
      </c>
      <c r="V8" t="s">
        <v>30</v>
      </c>
    </row>
    <row r="9" spans="2:30" x14ac:dyDescent="0.45">
      <c r="B9">
        <v>10</v>
      </c>
      <c r="C9">
        <f t="shared" ref="C9:C44" si="0">B9*0.001</f>
        <v>0.01</v>
      </c>
      <c r="D9">
        <v>10</v>
      </c>
      <c r="E9">
        <v>330</v>
      </c>
      <c r="F9">
        <f>ABS(E9-D9)</f>
        <v>320</v>
      </c>
      <c r="G9">
        <f>LOG10(F9)</f>
        <v>2.5051499783199058</v>
      </c>
      <c r="H9">
        <v>355</v>
      </c>
      <c r="I9">
        <f>LOG10(H9)</f>
        <v>2.5502283530550942</v>
      </c>
      <c r="J9" s="1">
        <v>1.1999999999999999E-3</v>
      </c>
      <c r="K9" s="1">
        <f>J9*0.001+0.0001</f>
        <v>1.0120000000000001E-4</v>
      </c>
      <c r="L9" s="1">
        <v>1.1999999999999999E-3</v>
      </c>
      <c r="M9">
        <f>L9*0.001+0.0001</f>
        <v>1.0120000000000001E-4</v>
      </c>
      <c r="N9">
        <v>1.1999999999999999E-3</v>
      </c>
      <c r="O9">
        <f>N9*0.001+0.0001</f>
        <v>1.0120000000000001E-4</v>
      </c>
      <c r="P9">
        <v>1.1999999999999999E-3</v>
      </c>
      <c r="Q9">
        <f>P9*0.001+0.0001</f>
        <v>1.0120000000000001E-4</v>
      </c>
      <c r="R9">
        <f t="shared" ref="R9:R44" si="1">(J9+L9+N9+P9)/4</f>
        <v>1.1999999999999999E-3</v>
      </c>
      <c r="S9">
        <f t="shared" ref="S9:S44" si="2">K9/2</f>
        <v>5.0600000000000003E-5</v>
      </c>
      <c r="T9" s="5">
        <f>R9*10/400/400/600/600</f>
        <v>2.083333333333333E-13</v>
      </c>
      <c r="U9">
        <v>0</v>
      </c>
      <c r="AA9" s="2"/>
      <c r="AB9" s="2"/>
      <c r="AC9" s="3"/>
      <c r="AD9" s="4"/>
    </row>
    <row r="10" spans="2:30" x14ac:dyDescent="0.45">
      <c r="B10">
        <v>10</v>
      </c>
      <c r="C10">
        <f t="shared" si="0"/>
        <v>0.01</v>
      </c>
      <c r="D10">
        <v>10</v>
      </c>
      <c r="E10">
        <v>1000</v>
      </c>
      <c r="F10">
        <f t="shared" ref="F10:F73" si="3">ABS(E10-D10)</f>
        <v>990</v>
      </c>
      <c r="G10">
        <f t="shared" ref="G10:G73" si="4">LOG10(F10)</f>
        <v>2.9956351945975501</v>
      </c>
      <c r="H10">
        <v>1100</v>
      </c>
      <c r="I10">
        <f t="shared" ref="I10:I73" si="5">LOG10(H10)</f>
        <v>3.0413926851582249</v>
      </c>
      <c r="J10" s="1">
        <v>1.5E-3</v>
      </c>
      <c r="K10" s="1">
        <f t="shared" ref="K10:K44" si="6">J10*0.001+0.0001</f>
        <v>1.015E-4</v>
      </c>
      <c r="L10" s="1">
        <v>1.5E-3</v>
      </c>
      <c r="M10">
        <f t="shared" ref="M10:M44" si="7">L10*0.001+0.0001</f>
        <v>1.015E-4</v>
      </c>
      <c r="N10">
        <v>1.5E-3</v>
      </c>
      <c r="O10">
        <f t="shared" ref="O10:O44" si="8">N10*0.001+0.0001</f>
        <v>1.015E-4</v>
      </c>
      <c r="P10">
        <v>1.5E-3</v>
      </c>
      <c r="Q10">
        <f t="shared" ref="Q10:Q44" si="9">P10*0.001+0.0001</f>
        <v>1.015E-4</v>
      </c>
      <c r="R10">
        <f t="shared" si="1"/>
        <v>1.5E-3</v>
      </c>
      <c r="S10">
        <f t="shared" si="2"/>
        <v>5.075E-5</v>
      </c>
      <c r="T10" s="5">
        <f t="shared" ref="T10:T44" si="10">R10*10/400/400/600/600</f>
        <v>2.6041666666666663E-13</v>
      </c>
      <c r="U10">
        <v>0</v>
      </c>
      <c r="AA10" s="2"/>
      <c r="AB10" s="2"/>
      <c r="AC10" s="3"/>
      <c r="AD10" s="4"/>
    </row>
    <row r="11" spans="2:30" x14ac:dyDescent="0.45">
      <c r="B11">
        <v>10</v>
      </c>
      <c r="C11">
        <f t="shared" si="0"/>
        <v>0.01</v>
      </c>
      <c r="D11">
        <v>10</v>
      </c>
      <c r="E11">
        <v>3300</v>
      </c>
      <c r="F11">
        <f t="shared" si="3"/>
        <v>3290</v>
      </c>
      <c r="G11">
        <f t="shared" si="4"/>
        <v>3.5171958979499744</v>
      </c>
      <c r="H11">
        <v>3654</v>
      </c>
      <c r="I11">
        <f t="shared" si="5"/>
        <v>3.562768543016519</v>
      </c>
      <c r="J11" s="1">
        <v>2.3999999999999998E-3</v>
      </c>
      <c r="K11" s="1">
        <f t="shared" si="6"/>
        <v>1.0240000000000001E-4</v>
      </c>
      <c r="L11" s="1">
        <v>2.3999999999999998E-3</v>
      </c>
      <c r="M11">
        <f t="shared" si="7"/>
        <v>1.0240000000000001E-4</v>
      </c>
      <c r="N11">
        <v>2.3999999999999998E-3</v>
      </c>
      <c r="O11">
        <f t="shared" si="8"/>
        <v>1.0240000000000001E-4</v>
      </c>
      <c r="P11">
        <v>2.3999999999999998E-3</v>
      </c>
      <c r="Q11">
        <f t="shared" si="9"/>
        <v>1.0240000000000001E-4</v>
      </c>
      <c r="R11">
        <f t="shared" si="1"/>
        <v>2.3999999999999998E-3</v>
      </c>
      <c r="S11">
        <f t="shared" si="2"/>
        <v>5.1200000000000004E-5</v>
      </c>
      <c r="T11" s="5">
        <f t="shared" si="10"/>
        <v>4.1666666666666659E-13</v>
      </c>
      <c r="U11">
        <v>0</v>
      </c>
      <c r="AA11" s="2"/>
      <c r="AB11" s="2"/>
      <c r="AC11" s="3"/>
      <c r="AD11" s="4"/>
    </row>
    <row r="12" spans="2:30" x14ac:dyDescent="0.45">
      <c r="B12">
        <v>10</v>
      </c>
      <c r="C12">
        <f t="shared" si="0"/>
        <v>0.01</v>
      </c>
      <c r="D12">
        <v>10</v>
      </c>
      <c r="E12">
        <v>10000</v>
      </c>
      <c r="F12">
        <f t="shared" si="3"/>
        <v>9990</v>
      </c>
      <c r="G12">
        <f t="shared" si="4"/>
        <v>3.9995654882259823</v>
      </c>
      <c r="H12">
        <v>11096</v>
      </c>
      <c r="I12">
        <f t="shared" si="5"/>
        <v>4.0451664480652285</v>
      </c>
      <c r="J12" s="1">
        <v>5.0000000000000001E-3</v>
      </c>
      <c r="K12" s="1">
        <f t="shared" si="6"/>
        <v>1.05E-4</v>
      </c>
      <c r="L12" s="1">
        <v>5.0000000000000001E-3</v>
      </c>
      <c r="M12">
        <f t="shared" si="7"/>
        <v>1.05E-4</v>
      </c>
      <c r="N12">
        <v>5.0000000000000001E-3</v>
      </c>
      <c r="O12">
        <f t="shared" si="8"/>
        <v>1.05E-4</v>
      </c>
      <c r="P12">
        <v>5.0000000000000001E-3</v>
      </c>
      <c r="Q12">
        <f t="shared" si="9"/>
        <v>1.05E-4</v>
      </c>
      <c r="R12">
        <f t="shared" si="1"/>
        <v>5.0000000000000001E-3</v>
      </c>
      <c r="S12">
        <f t="shared" si="2"/>
        <v>5.2500000000000002E-5</v>
      </c>
      <c r="T12" s="5">
        <f t="shared" si="10"/>
        <v>8.6805555555555562E-13</v>
      </c>
      <c r="U12">
        <v>0</v>
      </c>
      <c r="AA12" s="2"/>
      <c r="AB12" s="2"/>
      <c r="AC12" s="3"/>
      <c r="AD12" s="4"/>
    </row>
    <row r="13" spans="2:30" x14ac:dyDescent="0.45">
      <c r="B13">
        <v>10</v>
      </c>
      <c r="C13">
        <f t="shared" si="0"/>
        <v>0.01</v>
      </c>
      <c r="D13">
        <v>10</v>
      </c>
      <c r="E13">
        <v>33000</v>
      </c>
      <c r="F13">
        <f t="shared" si="3"/>
        <v>32990</v>
      </c>
      <c r="G13">
        <f t="shared" si="4"/>
        <v>4.5183823155453435</v>
      </c>
      <c r="H13">
        <v>36643</v>
      </c>
      <c r="I13">
        <f t="shared" si="5"/>
        <v>4.5639910225861522</v>
      </c>
      <c r="J13" s="1">
        <v>1.3900000000000001E-2</v>
      </c>
      <c r="K13" s="1">
        <f t="shared" si="6"/>
        <v>1.139E-4</v>
      </c>
      <c r="L13" s="1">
        <v>1.3900000000000001E-2</v>
      </c>
      <c r="M13">
        <f t="shared" si="7"/>
        <v>1.139E-4</v>
      </c>
      <c r="N13">
        <v>1.4E-2</v>
      </c>
      <c r="O13">
        <f t="shared" si="8"/>
        <v>1.1400000000000001E-4</v>
      </c>
      <c r="P13">
        <v>1.4E-2</v>
      </c>
      <c r="Q13">
        <f t="shared" si="9"/>
        <v>1.1400000000000001E-4</v>
      </c>
      <c r="R13">
        <f t="shared" si="1"/>
        <v>1.3950000000000001E-2</v>
      </c>
      <c r="S13">
        <f t="shared" si="2"/>
        <v>5.6950000000000002E-5</v>
      </c>
      <c r="T13" s="5">
        <f t="shared" si="10"/>
        <v>2.4218750000000001E-12</v>
      </c>
      <c r="U13">
        <v>0</v>
      </c>
      <c r="AA13" s="2"/>
      <c r="AB13" s="2"/>
      <c r="AC13" s="3"/>
      <c r="AD13" s="4"/>
    </row>
    <row r="14" spans="2:30" x14ac:dyDescent="0.45">
      <c r="B14">
        <v>10</v>
      </c>
      <c r="C14">
        <f t="shared" si="0"/>
        <v>0.01</v>
      </c>
      <c r="D14">
        <v>10</v>
      </c>
      <c r="E14">
        <v>100000</v>
      </c>
      <c r="F14">
        <f t="shared" si="3"/>
        <v>99990</v>
      </c>
      <c r="G14">
        <f t="shared" si="4"/>
        <v>4.9999565683801928</v>
      </c>
      <c r="H14">
        <v>111061</v>
      </c>
      <c r="I14">
        <f t="shared" si="5"/>
        <v>5.0455615795680862</v>
      </c>
      <c r="J14" s="1">
        <v>0.04</v>
      </c>
      <c r="K14" s="1">
        <f t="shared" si="6"/>
        <v>1.4000000000000001E-4</v>
      </c>
      <c r="L14" s="1">
        <v>4.0100000000000004E-2</v>
      </c>
      <c r="M14">
        <f t="shared" si="7"/>
        <v>1.4010000000000002E-4</v>
      </c>
      <c r="N14">
        <v>0.04</v>
      </c>
      <c r="O14">
        <f t="shared" si="8"/>
        <v>1.4000000000000001E-4</v>
      </c>
      <c r="P14">
        <v>0.04</v>
      </c>
      <c r="Q14">
        <f t="shared" si="9"/>
        <v>1.4000000000000001E-4</v>
      </c>
      <c r="R14">
        <f t="shared" si="1"/>
        <v>4.0025000000000005E-2</v>
      </c>
      <c r="S14">
        <f t="shared" si="2"/>
        <v>7.0000000000000007E-5</v>
      </c>
      <c r="T14" s="5">
        <f t="shared" si="10"/>
        <v>6.9487847222222238E-12</v>
      </c>
      <c r="U14">
        <v>0</v>
      </c>
      <c r="AA14" s="2"/>
      <c r="AB14" s="2"/>
      <c r="AC14" s="3"/>
      <c r="AD14" s="4"/>
    </row>
    <row r="15" spans="2:30" x14ac:dyDescent="0.45">
      <c r="B15">
        <v>10</v>
      </c>
      <c r="C15">
        <f t="shared" si="0"/>
        <v>0.01</v>
      </c>
      <c r="D15">
        <v>30</v>
      </c>
      <c r="E15">
        <v>330</v>
      </c>
      <c r="F15">
        <f t="shared" si="3"/>
        <v>300</v>
      </c>
      <c r="G15">
        <f t="shared" si="4"/>
        <v>2.4771212547196626</v>
      </c>
      <c r="H15">
        <v>333</v>
      </c>
      <c r="I15">
        <f t="shared" si="5"/>
        <v>2.5224442335063197</v>
      </c>
      <c r="J15" s="1">
        <v>1.1999999999999999E-3</v>
      </c>
      <c r="K15" s="1">
        <f t="shared" si="6"/>
        <v>1.0120000000000001E-4</v>
      </c>
      <c r="L15" s="1">
        <v>1.1999999999999999E-3</v>
      </c>
      <c r="M15">
        <f t="shared" si="7"/>
        <v>1.0120000000000001E-4</v>
      </c>
      <c r="N15">
        <v>1.1999999999999999E-3</v>
      </c>
      <c r="O15">
        <f t="shared" si="8"/>
        <v>1.0120000000000001E-4</v>
      </c>
      <c r="P15">
        <v>1.1999999999999999E-3</v>
      </c>
      <c r="Q15">
        <f t="shared" si="9"/>
        <v>1.0120000000000001E-4</v>
      </c>
      <c r="R15">
        <f t="shared" si="1"/>
        <v>1.1999999999999999E-3</v>
      </c>
      <c r="S15">
        <f t="shared" si="2"/>
        <v>5.0600000000000003E-5</v>
      </c>
      <c r="T15" s="5">
        <f t="shared" si="10"/>
        <v>2.083333333333333E-13</v>
      </c>
      <c r="U15">
        <v>0</v>
      </c>
      <c r="AA15" s="2"/>
      <c r="AB15" s="2"/>
      <c r="AC15" s="3"/>
      <c r="AD15" s="4"/>
    </row>
    <row r="16" spans="2:30" x14ac:dyDescent="0.45">
      <c r="B16">
        <v>10</v>
      </c>
      <c r="C16">
        <f t="shared" si="0"/>
        <v>0.01</v>
      </c>
      <c r="D16">
        <v>30</v>
      </c>
      <c r="E16">
        <v>1000</v>
      </c>
      <c r="F16">
        <f t="shared" si="3"/>
        <v>970</v>
      </c>
      <c r="G16">
        <f t="shared" si="4"/>
        <v>2.9867717342662448</v>
      </c>
      <c r="H16">
        <v>1077</v>
      </c>
      <c r="I16">
        <f t="shared" si="5"/>
        <v>3.0322157032979815</v>
      </c>
      <c r="J16" s="1">
        <v>1.6000000000000001E-3</v>
      </c>
      <c r="K16" s="1">
        <f t="shared" si="6"/>
        <v>1.016E-4</v>
      </c>
      <c r="L16" s="1">
        <v>1.6000000000000001E-3</v>
      </c>
      <c r="M16">
        <f t="shared" si="7"/>
        <v>1.016E-4</v>
      </c>
      <c r="N16">
        <v>1.6000000000000001E-3</v>
      </c>
      <c r="O16">
        <f t="shared" si="8"/>
        <v>1.016E-4</v>
      </c>
      <c r="P16">
        <v>1.6000000000000001E-3</v>
      </c>
      <c r="Q16">
        <f t="shared" si="9"/>
        <v>1.016E-4</v>
      </c>
      <c r="R16">
        <f t="shared" si="1"/>
        <v>1.6000000000000001E-3</v>
      </c>
      <c r="S16">
        <f t="shared" si="2"/>
        <v>5.0800000000000002E-5</v>
      </c>
      <c r="T16" s="5">
        <f t="shared" si="10"/>
        <v>2.7777777777777779E-13</v>
      </c>
      <c r="U16">
        <v>0</v>
      </c>
      <c r="AA16" s="2"/>
      <c r="AB16" s="2"/>
      <c r="AC16" s="3"/>
      <c r="AD16" s="4"/>
    </row>
    <row r="17" spans="2:30" x14ac:dyDescent="0.45">
      <c r="B17">
        <v>10</v>
      </c>
      <c r="C17">
        <f t="shared" si="0"/>
        <v>0.01</v>
      </c>
      <c r="D17">
        <v>30</v>
      </c>
      <c r="E17">
        <v>3300</v>
      </c>
      <c r="F17">
        <f t="shared" si="3"/>
        <v>3270</v>
      </c>
      <c r="G17">
        <f t="shared" si="4"/>
        <v>3.514547752660286</v>
      </c>
      <c r="H17">
        <v>3632</v>
      </c>
      <c r="I17">
        <f t="shared" si="5"/>
        <v>3.5601458398490475</v>
      </c>
      <c r="J17" s="1">
        <v>2.5000000000000001E-3</v>
      </c>
      <c r="K17" s="1">
        <f t="shared" si="6"/>
        <v>1.0250000000000001E-4</v>
      </c>
      <c r="L17" s="1">
        <v>2.5000000000000001E-3</v>
      </c>
      <c r="M17">
        <f t="shared" si="7"/>
        <v>1.0250000000000001E-4</v>
      </c>
      <c r="N17">
        <v>2.5000000000000001E-3</v>
      </c>
      <c r="O17">
        <f t="shared" si="8"/>
        <v>1.0250000000000001E-4</v>
      </c>
      <c r="P17">
        <v>2.5000000000000001E-3</v>
      </c>
      <c r="Q17">
        <f t="shared" si="9"/>
        <v>1.0250000000000001E-4</v>
      </c>
      <c r="R17">
        <f t="shared" si="1"/>
        <v>2.5000000000000001E-3</v>
      </c>
      <c r="S17">
        <f t="shared" si="2"/>
        <v>5.1250000000000006E-5</v>
      </c>
      <c r="T17" s="5">
        <f t="shared" si="10"/>
        <v>4.3402777777777781E-13</v>
      </c>
      <c r="U17">
        <v>0</v>
      </c>
      <c r="AA17" s="2"/>
      <c r="AB17" s="2"/>
      <c r="AC17" s="3"/>
      <c r="AD17" s="4"/>
    </row>
    <row r="18" spans="2:30" x14ac:dyDescent="0.45">
      <c r="B18">
        <v>10</v>
      </c>
      <c r="C18">
        <f t="shared" si="0"/>
        <v>0.01</v>
      </c>
      <c r="D18">
        <v>30</v>
      </c>
      <c r="E18">
        <v>10000</v>
      </c>
      <c r="F18">
        <f t="shared" si="3"/>
        <v>9970</v>
      </c>
      <c r="G18">
        <f t="shared" si="4"/>
        <v>3.9986951583116559</v>
      </c>
      <c r="H18">
        <v>11074</v>
      </c>
      <c r="I18">
        <f t="shared" si="5"/>
        <v>4.0443045191759142</v>
      </c>
      <c r="J18" s="1">
        <v>5.0000000000000001E-3</v>
      </c>
      <c r="K18" s="1">
        <f t="shared" si="6"/>
        <v>1.05E-4</v>
      </c>
      <c r="L18" s="1">
        <v>5.0000000000000001E-3</v>
      </c>
      <c r="M18">
        <f t="shared" si="7"/>
        <v>1.05E-4</v>
      </c>
      <c r="N18">
        <v>5.0000000000000001E-3</v>
      </c>
      <c r="O18">
        <f t="shared" si="8"/>
        <v>1.05E-4</v>
      </c>
      <c r="P18">
        <v>5.0000000000000001E-3</v>
      </c>
      <c r="Q18">
        <f t="shared" si="9"/>
        <v>1.05E-4</v>
      </c>
      <c r="R18">
        <f t="shared" si="1"/>
        <v>5.0000000000000001E-3</v>
      </c>
      <c r="S18">
        <f t="shared" si="2"/>
        <v>5.2500000000000002E-5</v>
      </c>
      <c r="T18" s="5">
        <f t="shared" si="10"/>
        <v>8.6805555555555562E-13</v>
      </c>
      <c r="U18">
        <v>0</v>
      </c>
      <c r="AA18" s="2"/>
      <c r="AB18" s="2"/>
      <c r="AC18" s="3"/>
      <c r="AD18" s="4"/>
    </row>
    <row r="19" spans="2:30" x14ac:dyDescent="0.45">
      <c r="B19">
        <v>10</v>
      </c>
      <c r="C19">
        <f t="shared" si="0"/>
        <v>0.01</v>
      </c>
      <c r="D19">
        <v>30</v>
      </c>
      <c r="E19">
        <v>33000</v>
      </c>
      <c r="F19">
        <f t="shared" si="3"/>
        <v>32970</v>
      </c>
      <c r="G19">
        <f t="shared" si="4"/>
        <v>4.5181189471431527</v>
      </c>
      <c r="H19">
        <v>36620</v>
      </c>
      <c r="I19">
        <f t="shared" si="5"/>
        <v>4.5637183399656776</v>
      </c>
      <c r="J19" s="1">
        <v>1.3800000000000002E-2</v>
      </c>
      <c r="K19" s="1">
        <f t="shared" si="6"/>
        <v>1.138E-4</v>
      </c>
      <c r="L19" s="1">
        <v>1.3800000000000002E-2</v>
      </c>
      <c r="M19">
        <f t="shared" si="7"/>
        <v>1.138E-4</v>
      </c>
      <c r="N19">
        <v>1.3900000000000001E-2</v>
      </c>
      <c r="O19">
        <f t="shared" si="8"/>
        <v>1.139E-4</v>
      </c>
      <c r="P19">
        <v>1.3900000000000001E-2</v>
      </c>
      <c r="Q19">
        <f t="shared" si="9"/>
        <v>1.139E-4</v>
      </c>
      <c r="R19">
        <f t="shared" si="1"/>
        <v>1.3850000000000001E-2</v>
      </c>
      <c r="S19">
        <f t="shared" si="2"/>
        <v>5.6900000000000001E-5</v>
      </c>
      <c r="T19" s="5">
        <f t="shared" si="10"/>
        <v>2.4045138888888892E-12</v>
      </c>
      <c r="U19">
        <v>0</v>
      </c>
      <c r="AA19" s="2"/>
      <c r="AB19" s="2"/>
      <c r="AC19" s="3"/>
      <c r="AD19" s="4"/>
    </row>
    <row r="20" spans="2:30" x14ac:dyDescent="0.45">
      <c r="B20">
        <v>10</v>
      </c>
      <c r="C20">
        <f t="shared" si="0"/>
        <v>0.01</v>
      </c>
      <c r="D20">
        <v>30</v>
      </c>
      <c r="E20">
        <v>100000</v>
      </c>
      <c r="F20">
        <f t="shared" si="3"/>
        <v>99970</v>
      </c>
      <c r="G20">
        <f t="shared" si="4"/>
        <v>4.9998696921082679</v>
      </c>
      <c r="H20">
        <v>111039</v>
      </c>
      <c r="I20">
        <f t="shared" si="5"/>
        <v>5.0454755419396928</v>
      </c>
      <c r="J20" s="1">
        <v>0.04</v>
      </c>
      <c r="K20" s="1">
        <f t="shared" si="6"/>
        <v>1.4000000000000001E-4</v>
      </c>
      <c r="L20" s="1">
        <v>0.04</v>
      </c>
      <c r="M20">
        <f t="shared" si="7"/>
        <v>1.4000000000000001E-4</v>
      </c>
      <c r="N20">
        <v>3.9899999999999998E-2</v>
      </c>
      <c r="O20">
        <f t="shared" si="8"/>
        <v>1.3990000000000001E-4</v>
      </c>
      <c r="P20">
        <v>3.9899999999999998E-2</v>
      </c>
      <c r="Q20">
        <f t="shared" si="9"/>
        <v>1.3990000000000001E-4</v>
      </c>
      <c r="R20">
        <f t="shared" si="1"/>
        <v>3.9949999999999999E-2</v>
      </c>
      <c r="S20">
        <f t="shared" si="2"/>
        <v>7.0000000000000007E-5</v>
      </c>
      <c r="T20" s="5">
        <f t="shared" si="10"/>
        <v>6.9357638888888881E-12</v>
      </c>
      <c r="U20">
        <v>0</v>
      </c>
      <c r="AA20" s="2"/>
      <c r="AB20" s="2"/>
      <c r="AC20" s="3"/>
      <c r="AD20" s="4"/>
    </row>
    <row r="21" spans="2:30" x14ac:dyDescent="0.45">
      <c r="B21">
        <v>10</v>
      </c>
      <c r="C21">
        <f t="shared" si="0"/>
        <v>0.01</v>
      </c>
      <c r="D21">
        <v>100</v>
      </c>
      <c r="E21">
        <v>330</v>
      </c>
      <c r="F21">
        <f t="shared" si="3"/>
        <v>230</v>
      </c>
      <c r="G21">
        <f t="shared" si="4"/>
        <v>2.3617278360175931</v>
      </c>
      <c r="H21">
        <v>258</v>
      </c>
      <c r="I21">
        <f t="shared" si="5"/>
        <v>2.4116197059632301</v>
      </c>
      <c r="J21" s="1">
        <v>1.1999999999999999E-3</v>
      </c>
      <c r="K21" s="1">
        <f t="shared" si="6"/>
        <v>1.0120000000000001E-4</v>
      </c>
      <c r="L21" s="1">
        <v>1.1999999999999999E-3</v>
      </c>
      <c r="M21">
        <f t="shared" si="7"/>
        <v>1.0120000000000001E-4</v>
      </c>
      <c r="N21">
        <v>1.1999999999999999E-3</v>
      </c>
      <c r="O21">
        <f t="shared" si="8"/>
        <v>1.0120000000000001E-4</v>
      </c>
      <c r="P21">
        <v>1.1999999999999999E-3</v>
      </c>
      <c r="Q21">
        <f t="shared" si="9"/>
        <v>1.0120000000000001E-4</v>
      </c>
      <c r="R21">
        <f t="shared" si="1"/>
        <v>1.1999999999999999E-3</v>
      </c>
      <c r="S21">
        <f t="shared" si="2"/>
        <v>5.0600000000000003E-5</v>
      </c>
      <c r="T21" s="5">
        <f t="shared" si="10"/>
        <v>2.083333333333333E-13</v>
      </c>
      <c r="U21">
        <v>0</v>
      </c>
      <c r="AA21" s="2"/>
      <c r="AB21" s="2"/>
      <c r="AC21" s="3"/>
      <c r="AD21" s="4"/>
    </row>
    <row r="22" spans="2:30" x14ac:dyDescent="0.45">
      <c r="B22">
        <v>10</v>
      </c>
      <c r="C22">
        <f t="shared" si="0"/>
        <v>0.01</v>
      </c>
      <c r="D22">
        <v>100</v>
      </c>
      <c r="E22">
        <v>1000</v>
      </c>
      <c r="F22">
        <f t="shared" si="3"/>
        <v>900</v>
      </c>
      <c r="G22">
        <f t="shared" si="4"/>
        <v>2.9542425094393248</v>
      </c>
      <c r="H22">
        <v>1000</v>
      </c>
      <c r="I22">
        <f t="shared" si="5"/>
        <v>3</v>
      </c>
      <c r="J22" s="1">
        <v>1.5E-3</v>
      </c>
      <c r="K22" s="1">
        <f t="shared" si="6"/>
        <v>1.015E-4</v>
      </c>
      <c r="L22" s="1">
        <v>1.5E-3</v>
      </c>
      <c r="M22">
        <f t="shared" si="7"/>
        <v>1.015E-4</v>
      </c>
      <c r="N22">
        <v>1.5E-3</v>
      </c>
      <c r="O22">
        <f t="shared" si="8"/>
        <v>1.015E-4</v>
      </c>
      <c r="P22">
        <v>1.5E-3</v>
      </c>
      <c r="Q22">
        <f t="shared" si="9"/>
        <v>1.015E-4</v>
      </c>
      <c r="R22">
        <f t="shared" si="1"/>
        <v>1.5E-3</v>
      </c>
      <c r="S22">
        <f t="shared" si="2"/>
        <v>5.075E-5</v>
      </c>
      <c r="T22" s="5">
        <f t="shared" si="10"/>
        <v>2.6041666666666663E-13</v>
      </c>
      <c r="U22">
        <v>0</v>
      </c>
      <c r="AA22" s="2"/>
      <c r="AB22" s="2"/>
      <c r="AC22" s="3"/>
      <c r="AD22" s="4"/>
    </row>
    <row r="23" spans="2:30" x14ac:dyDescent="0.45">
      <c r="B23">
        <v>10</v>
      </c>
      <c r="C23">
        <f t="shared" si="0"/>
        <v>0.01</v>
      </c>
      <c r="D23">
        <v>100</v>
      </c>
      <c r="E23">
        <v>3300</v>
      </c>
      <c r="F23">
        <f t="shared" si="3"/>
        <v>3200</v>
      </c>
      <c r="G23">
        <f t="shared" si="4"/>
        <v>3.5051499783199058</v>
      </c>
      <c r="H23">
        <v>3554</v>
      </c>
      <c r="I23">
        <f t="shared" si="5"/>
        <v>3.5507174234692829</v>
      </c>
      <c r="J23" s="1">
        <v>2.3999999999999998E-3</v>
      </c>
      <c r="K23" s="1">
        <f t="shared" si="6"/>
        <v>1.0240000000000001E-4</v>
      </c>
      <c r="L23" s="1">
        <v>2.3999999999999998E-3</v>
      </c>
      <c r="M23">
        <f t="shared" si="7"/>
        <v>1.0240000000000001E-4</v>
      </c>
      <c r="N23">
        <v>2.3999999999999998E-3</v>
      </c>
      <c r="O23">
        <f t="shared" si="8"/>
        <v>1.0240000000000001E-4</v>
      </c>
      <c r="P23">
        <v>2.3999999999999998E-3</v>
      </c>
      <c r="Q23">
        <f t="shared" si="9"/>
        <v>1.0240000000000001E-4</v>
      </c>
      <c r="R23">
        <f t="shared" si="1"/>
        <v>2.3999999999999998E-3</v>
      </c>
      <c r="S23">
        <f t="shared" si="2"/>
        <v>5.1200000000000004E-5</v>
      </c>
      <c r="T23" s="5">
        <f t="shared" si="10"/>
        <v>4.1666666666666659E-13</v>
      </c>
      <c r="U23">
        <v>0</v>
      </c>
      <c r="AA23" s="2"/>
      <c r="AB23" s="2"/>
      <c r="AC23" s="3"/>
      <c r="AD23" s="4"/>
    </row>
    <row r="24" spans="2:30" x14ac:dyDescent="0.45">
      <c r="B24">
        <v>10</v>
      </c>
      <c r="C24">
        <f t="shared" si="0"/>
        <v>0.01</v>
      </c>
      <c r="D24">
        <v>100</v>
      </c>
      <c r="E24">
        <v>10000</v>
      </c>
      <c r="F24">
        <f t="shared" si="3"/>
        <v>9900</v>
      </c>
      <c r="G24">
        <f t="shared" si="4"/>
        <v>3.9956351945975501</v>
      </c>
      <c r="H24">
        <v>10996</v>
      </c>
      <c r="I24">
        <f t="shared" si="5"/>
        <v>4.0412347311714312</v>
      </c>
      <c r="J24" s="1">
        <v>4.9000000000000007E-3</v>
      </c>
      <c r="K24" s="1">
        <f t="shared" si="6"/>
        <v>1.049E-4</v>
      </c>
      <c r="L24" s="1">
        <v>4.9000000000000007E-3</v>
      </c>
      <c r="M24">
        <f t="shared" si="7"/>
        <v>1.049E-4</v>
      </c>
      <c r="N24">
        <v>4.9000000000000007E-3</v>
      </c>
      <c r="O24">
        <f t="shared" si="8"/>
        <v>1.049E-4</v>
      </c>
      <c r="P24">
        <v>4.9000000000000007E-3</v>
      </c>
      <c r="Q24">
        <f t="shared" si="9"/>
        <v>1.049E-4</v>
      </c>
      <c r="R24">
        <f t="shared" si="1"/>
        <v>4.9000000000000007E-3</v>
      </c>
      <c r="S24">
        <f t="shared" si="2"/>
        <v>5.2450000000000001E-5</v>
      </c>
      <c r="T24" s="5">
        <f t="shared" si="10"/>
        <v>8.506944444444445E-13</v>
      </c>
      <c r="U24">
        <v>0</v>
      </c>
      <c r="AA24" s="2"/>
      <c r="AB24" s="2"/>
      <c r="AC24" s="3"/>
      <c r="AD24" s="4"/>
    </row>
    <row r="25" spans="2:30" x14ac:dyDescent="0.45">
      <c r="B25">
        <v>10</v>
      </c>
      <c r="C25">
        <f t="shared" si="0"/>
        <v>0.01</v>
      </c>
      <c r="D25">
        <v>100</v>
      </c>
      <c r="E25">
        <v>33000</v>
      </c>
      <c r="F25">
        <f t="shared" si="3"/>
        <v>32900</v>
      </c>
      <c r="G25">
        <f t="shared" si="4"/>
        <v>4.517195897949974</v>
      </c>
      <c r="H25">
        <v>36543</v>
      </c>
      <c r="I25">
        <f t="shared" si="5"/>
        <v>4.5628041979142777</v>
      </c>
      <c r="J25" s="1">
        <v>1.3800000000000002E-2</v>
      </c>
      <c r="K25" s="1">
        <f t="shared" si="6"/>
        <v>1.138E-4</v>
      </c>
      <c r="L25" s="1">
        <v>1.3800000000000002E-2</v>
      </c>
      <c r="M25">
        <f t="shared" si="7"/>
        <v>1.138E-4</v>
      </c>
      <c r="N25">
        <v>1.3800000000000002E-2</v>
      </c>
      <c r="O25">
        <f t="shared" si="8"/>
        <v>1.138E-4</v>
      </c>
      <c r="P25">
        <v>1.3900000000000001E-2</v>
      </c>
      <c r="Q25">
        <f t="shared" si="9"/>
        <v>1.139E-4</v>
      </c>
      <c r="R25">
        <f t="shared" si="1"/>
        <v>1.3825000000000002E-2</v>
      </c>
      <c r="S25">
        <f t="shared" si="2"/>
        <v>5.6900000000000001E-5</v>
      </c>
      <c r="T25" s="5">
        <f t="shared" si="10"/>
        <v>2.4001736111111112E-12</v>
      </c>
      <c r="U25">
        <v>0</v>
      </c>
      <c r="AA25" s="2"/>
      <c r="AB25" s="2"/>
      <c r="AC25" s="3"/>
      <c r="AD25" s="4"/>
    </row>
    <row r="26" spans="2:30" x14ac:dyDescent="0.45">
      <c r="B26">
        <v>10</v>
      </c>
      <c r="C26">
        <f t="shared" si="0"/>
        <v>0.01</v>
      </c>
      <c r="D26">
        <v>100</v>
      </c>
      <c r="E26">
        <v>100000</v>
      </c>
      <c r="F26">
        <f t="shared" si="3"/>
        <v>99900</v>
      </c>
      <c r="G26">
        <f t="shared" si="4"/>
        <v>4.9995654882259819</v>
      </c>
      <c r="H26">
        <v>110961</v>
      </c>
      <c r="I26">
        <f t="shared" si="5"/>
        <v>5.0451703620209329</v>
      </c>
      <c r="J26" s="1">
        <v>0.04</v>
      </c>
      <c r="K26" s="1">
        <f t="shared" si="6"/>
        <v>1.4000000000000001E-4</v>
      </c>
      <c r="L26" s="1">
        <v>0.04</v>
      </c>
      <c r="M26">
        <f t="shared" si="7"/>
        <v>1.4000000000000001E-4</v>
      </c>
      <c r="N26">
        <v>0.04</v>
      </c>
      <c r="O26">
        <f t="shared" si="8"/>
        <v>1.4000000000000001E-4</v>
      </c>
      <c r="P26">
        <v>3.9899999999999998E-2</v>
      </c>
      <c r="Q26">
        <f t="shared" si="9"/>
        <v>1.3990000000000001E-4</v>
      </c>
      <c r="R26">
        <f t="shared" si="1"/>
        <v>3.9974999999999997E-2</v>
      </c>
      <c r="S26">
        <f t="shared" si="2"/>
        <v>7.0000000000000007E-5</v>
      </c>
      <c r="T26" s="5">
        <f t="shared" si="10"/>
        <v>6.9401041666666653E-12</v>
      </c>
      <c r="U26">
        <v>0</v>
      </c>
      <c r="AA26" s="2"/>
      <c r="AB26" s="2"/>
      <c r="AC26" s="3"/>
      <c r="AD26" s="4"/>
    </row>
    <row r="27" spans="2:30" x14ac:dyDescent="0.45">
      <c r="B27">
        <v>10</v>
      </c>
      <c r="C27">
        <f t="shared" si="0"/>
        <v>0.01</v>
      </c>
      <c r="D27">
        <v>300</v>
      </c>
      <c r="E27">
        <v>330</v>
      </c>
      <c r="F27">
        <f t="shared" si="3"/>
        <v>30</v>
      </c>
      <c r="G27">
        <f t="shared" si="4"/>
        <v>1.4771212547196624</v>
      </c>
      <c r="H27">
        <v>105</v>
      </c>
      <c r="I27">
        <f t="shared" si="5"/>
        <v>2.0211892990699383</v>
      </c>
      <c r="J27" s="1">
        <v>1.1000000000000001E-3</v>
      </c>
      <c r="K27" s="1">
        <f t="shared" si="6"/>
        <v>1.011E-4</v>
      </c>
      <c r="L27" s="1">
        <v>1.1000000000000001E-3</v>
      </c>
      <c r="M27">
        <f t="shared" si="7"/>
        <v>1.011E-4</v>
      </c>
      <c r="N27">
        <v>1.1000000000000001E-3</v>
      </c>
      <c r="O27">
        <f t="shared" si="8"/>
        <v>1.011E-4</v>
      </c>
      <c r="P27">
        <v>1.1000000000000001E-3</v>
      </c>
      <c r="Q27">
        <f t="shared" si="9"/>
        <v>1.011E-4</v>
      </c>
      <c r="R27">
        <f t="shared" si="1"/>
        <v>1.1000000000000001E-3</v>
      </c>
      <c r="S27">
        <f t="shared" si="2"/>
        <v>5.0550000000000002E-5</v>
      </c>
      <c r="T27" s="5">
        <f t="shared" si="10"/>
        <v>1.9097222222222228E-13</v>
      </c>
      <c r="U27">
        <v>0</v>
      </c>
      <c r="AA27" s="2"/>
      <c r="AB27" s="2"/>
      <c r="AC27" s="3"/>
      <c r="AD27" s="4"/>
    </row>
    <row r="28" spans="2:30" x14ac:dyDescent="0.45">
      <c r="B28">
        <v>10</v>
      </c>
      <c r="C28">
        <f t="shared" si="0"/>
        <v>0.01</v>
      </c>
      <c r="D28">
        <v>300</v>
      </c>
      <c r="E28">
        <v>1000</v>
      </c>
      <c r="F28">
        <f t="shared" si="3"/>
        <v>700</v>
      </c>
      <c r="G28">
        <f t="shared" si="4"/>
        <v>2.8450980400142569</v>
      </c>
      <c r="H28">
        <v>784</v>
      </c>
      <c r="I28">
        <f t="shared" si="5"/>
        <v>2.8943160626844384</v>
      </c>
      <c r="J28" s="1">
        <v>1.2999999999999999E-3</v>
      </c>
      <c r="K28" s="1">
        <f t="shared" si="6"/>
        <v>1.0130000000000001E-4</v>
      </c>
      <c r="L28" s="1">
        <v>1.2999999999999999E-3</v>
      </c>
      <c r="M28">
        <f t="shared" si="7"/>
        <v>1.0130000000000001E-4</v>
      </c>
      <c r="N28">
        <v>1.2999999999999999E-3</v>
      </c>
      <c r="O28">
        <f t="shared" si="8"/>
        <v>1.0130000000000001E-4</v>
      </c>
      <c r="P28">
        <v>1.2999999999999999E-3</v>
      </c>
      <c r="Q28">
        <f t="shared" si="9"/>
        <v>1.0130000000000001E-4</v>
      </c>
      <c r="R28">
        <f t="shared" si="1"/>
        <v>1.2999999999999999E-3</v>
      </c>
      <c r="S28">
        <f t="shared" si="2"/>
        <v>5.0650000000000005E-5</v>
      </c>
      <c r="T28" s="5">
        <f t="shared" si="10"/>
        <v>2.2569444444444439E-13</v>
      </c>
      <c r="U28">
        <v>0</v>
      </c>
      <c r="AA28" s="2"/>
      <c r="AB28" s="2"/>
      <c r="AC28" s="3"/>
      <c r="AD28" s="4"/>
    </row>
    <row r="29" spans="2:30" x14ac:dyDescent="0.45">
      <c r="B29">
        <v>10</v>
      </c>
      <c r="C29">
        <f t="shared" si="0"/>
        <v>0.01</v>
      </c>
      <c r="D29">
        <v>300</v>
      </c>
      <c r="E29">
        <v>3300</v>
      </c>
      <c r="F29">
        <f t="shared" si="3"/>
        <v>3000</v>
      </c>
      <c r="G29">
        <f t="shared" si="4"/>
        <v>3.4771212547196626</v>
      </c>
      <c r="H29">
        <v>3332</v>
      </c>
      <c r="I29">
        <f t="shared" si="5"/>
        <v>3.52270499273475</v>
      </c>
      <c r="J29" s="1">
        <v>2.3E-3</v>
      </c>
      <c r="K29" s="1">
        <f t="shared" si="6"/>
        <v>1.0230000000000001E-4</v>
      </c>
      <c r="L29" s="1">
        <v>2.2000000000000001E-3</v>
      </c>
      <c r="M29">
        <f t="shared" si="7"/>
        <v>1.022E-4</v>
      </c>
      <c r="N29">
        <v>2.3E-3</v>
      </c>
      <c r="O29">
        <f t="shared" si="8"/>
        <v>1.0230000000000001E-4</v>
      </c>
      <c r="P29">
        <v>2.2000000000000001E-3</v>
      </c>
      <c r="Q29">
        <f t="shared" si="9"/>
        <v>1.022E-4</v>
      </c>
      <c r="R29">
        <f t="shared" si="1"/>
        <v>2.2500000000000003E-3</v>
      </c>
      <c r="S29">
        <f t="shared" si="2"/>
        <v>5.1150000000000003E-5</v>
      </c>
      <c r="T29" s="5">
        <f t="shared" si="10"/>
        <v>3.9062500000000006E-13</v>
      </c>
      <c r="U29">
        <v>0</v>
      </c>
      <c r="AA29" s="2"/>
      <c r="AB29" s="2"/>
      <c r="AC29" s="3"/>
      <c r="AD29" s="4"/>
    </row>
    <row r="30" spans="2:30" x14ac:dyDescent="0.45">
      <c r="B30">
        <v>10</v>
      </c>
      <c r="C30">
        <f t="shared" si="0"/>
        <v>0.01</v>
      </c>
      <c r="D30">
        <v>300</v>
      </c>
      <c r="E30">
        <v>10000</v>
      </c>
      <c r="F30">
        <f t="shared" si="3"/>
        <v>9700</v>
      </c>
      <c r="G30">
        <f t="shared" si="4"/>
        <v>3.9867717342662448</v>
      </c>
      <c r="H30">
        <v>10774</v>
      </c>
      <c r="I30">
        <f t="shared" si="5"/>
        <v>4.0323769712099358</v>
      </c>
      <c r="J30" s="1">
        <v>4.7000000000000002E-3</v>
      </c>
      <c r="K30" s="1">
        <f t="shared" si="6"/>
        <v>1.0470000000000001E-4</v>
      </c>
      <c r="L30" s="1">
        <v>4.7000000000000002E-3</v>
      </c>
      <c r="M30">
        <f t="shared" si="7"/>
        <v>1.0470000000000001E-4</v>
      </c>
      <c r="N30">
        <v>4.7999999999999996E-3</v>
      </c>
      <c r="O30">
        <f t="shared" si="8"/>
        <v>1.048E-4</v>
      </c>
      <c r="P30">
        <v>4.7999999999999996E-3</v>
      </c>
      <c r="Q30">
        <f t="shared" si="9"/>
        <v>1.048E-4</v>
      </c>
      <c r="R30">
        <f t="shared" si="1"/>
        <v>4.7499999999999999E-3</v>
      </c>
      <c r="S30">
        <f t="shared" si="2"/>
        <v>5.2350000000000005E-5</v>
      </c>
      <c r="T30" s="5">
        <f t="shared" si="10"/>
        <v>8.2465277777777772E-13</v>
      </c>
      <c r="U30">
        <v>0</v>
      </c>
      <c r="AA30" s="2"/>
      <c r="AB30" s="2"/>
      <c r="AC30" s="3"/>
      <c r="AD30" s="4"/>
    </row>
    <row r="31" spans="2:30" x14ac:dyDescent="0.45">
      <c r="B31">
        <v>10</v>
      </c>
      <c r="C31">
        <f t="shared" si="0"/>
        <v>0.01</v>
      </c>
      <c r="D31">
        <v>300</v>
      </c>
      <c r="E31">
        <v>33000</v>
      </c>
      <c r="F31">
        <f t="shared" si="3"/>
        <v>32700</v>
      </c>
      <c r="G31">
        <f t="shared" si="4"/>
        <v>4.5145477526602864</v>
      </c>
      <c r="H31">
        <v>36321</v>
      </c>
      <c r="I31">
        <f t="shared" si="5"/>
        <v>4.5601577971316267</v>
      </c>
      <c r="J31" s="1">
        <v>1.3699999999999999E-2</v>
      </c>
      <c r="K31" s="1">
        <f t="shared" si="6"/>
        <v>1.137E-4</v>
      </c>
      <c r="L31" s="1">
        <v>1.3699999999999999E-2</v>
      </c>
      <c r="M31">
        <f t="shared" si="7"/>
        <v>1.137E-4</v>
      </c>
      <c r="N31">
        <v>1.3699999999999999E-2</v>
      </c>
      <c r="O31">
        <f t="shared" si="8"/>
        <v>1.137E-4</v>
      </c>
      <c r="P31">
        <v>1.3699999999999999E-2</v>
      </c>
      <c r="Q31">
        <f t="shared" si="9"/>
        <v>1.137E-4</v>
      </c>
      <c r="R31">
        <f t="shared" si="1"/>
        <v>1.3699999999999999E-2</v>
      </c>
      <c r="S31">
        <f t="shared" si="2"/>
        <v>5.6849999999999999E-5</v>
      </c>
      <c r="T31" s="5">
        <f t="shared" si="10"/>
        <v>2.3784722222222222E-12</v>
      </c>
      <c r="U31">
        <v>0</v>
      </c>
      <c r="AA31" s="2"/>
      <c r="AB31" s="2"/>
      <c r="AC31" s="3"/>
      <c r="AD31" s="4"/>
    </row>
    <row r="32" spans="2:30" x14ac:dyDescent="0.45">
      <c r="B32">
        <v>10</v>
      </c>
      <c r="C32">
        <f t="shared" si="0"/>
        <v>0.01</v>
      </c>
      <c r="D32">
        <v>300</v>
      </c>
      <c r="E32">
        <v>100000</v>
      </c>
      <c r="F32">
        <f t="shared" si="3"/>
        <v>99700</v>
      </c>
      <c r="G32">
        <f t="shared" si="4"/>
        <v>4.9986951583116559</v>
      </c>
      <c r="H32">
        <v>110739</v>
      </c>
      <c r="I32">
        <f t="shared" si="5"/>
        <v>5.0443005974092285</v>
      </c>
      <c r="J32" s="1">
        <v>3.9799999999999995E-2</v>
      </c>
      <c r="K32" s="1">
        <f t="shared" si="6"/>
        <v>1.3980000000000001E-4</v>
      </c>
      <c r="L32" s="1">
        <v>3.9799999999999995E-2</v>
      </c>
      <c r="M32">
        <f t="shared" si="7"/>
        <v>1.3980000000000001E-4</v>
      </c>
      <c r="N32">
        <v>3.9899999999999998E-2</v>
      </c>
      <c r="O32">
        <f t="shared" si="8"/>
        <v>1.3990000000000001E-4</v>
      </c>
      <c r="P32">
        <v>3.9899999999999998E-2</v>
      </c>
      <c r="Q32">
        <f t="shared" si="9"/>
        <v>1.3990000000000001E-4</v>
      </c>
      <c r="R32">
        <f t="shared" si="1"/>
        <v>3.9849999999999997E-2</v>
      </c>
      <c r="S32">
        <f t="shared" si="2"/>
        <v>6.9900000000000005E-5</v>
      </c>
      <c r="T32" s="5">
        <f t="shared" si="10"/>
        <v>6.9184027777777776E-12</v>
      </c>
      <c r="U32">
        <v>0</v>
      </c>
      <c r="AA32" s="2"/>
      <c r="AB32" s="2"/>
      <c r="AC32" s="3"/>
      <c r="AD32" s="4"/>
    </row>
    <row r="33" spans="2:30" x14ac:dyDescent="0.45">
      <c r="B33">
        <v>10</v>
      </c>
      <c r="C33">
        <f t="shared" si="0"/>
        <v>0.01</v>
      </c>
      <c r="D33">
        <v>1000</v>
      </c>
      <c r="E33">
        <v>330</v>
      </c>
      <c r="F33">
        <f t="shared" si="3"/>
        <v>670</v>
      </c>
      <c r="G33">
        <f t="shared" si="4"/>
        <v>2.8260748027008264</v>
      </c>
      <c r="H33">
        <v>9</v>
      </c>
      <c r="I33">
        <f t="shared" si="5"/>
        <v>0.95424250943932487</v>
      </c>
      <c r="J33" s="1">
        <v>1.1000000000000001E-3</v>
      </c>
      <c r="K33" s="1">
        <f t="shared" si="6"/>
        <v>1.011E-4</v>
      </c>
      <c r="L33" s="1">
        <v>1.1000000000000001E-3</v>
      </c>
      <c r="M33">
        <f t="shared" si="7"/>
        <v>1.011E-4</v>
      </c>
      <c r="N33">
        <v>1.1000000000000001E-3</v>
      </c>
      <c r="O33">
        <f t="shared" si="8"/>
        <v>1.011E-4</v>
      </c>
      <c r="P33">
        <v>1.1000000000000001E-3</v>
      </c>
      <c r="Q33">
        <f t="shared" si="9"/>
        <v>1.011E-4</v>
      </c>
      <c r="R33">
        <f t="shared" si="1"/>
        <v>1.1000000000000001E-3</v>
      </c>
      <c r="S33">
        <f t="shared" si="2"/>
        <v>5.0550000000000002E-5</v>
      </c>
      <c r="T33" s="5">
        <f t="shared" si="10"/>
        <v>1.9097222222222228E-13</v>
      </c>
      <c r="U33">
        <v>0</v>
      </c>
      <c r="AA33" s="2"/>
      <c r="AB33" s="2"/>
      <c r="AC33" s="3"/>
      <c r="AD33" s="4"/>
    </row>
    <row r="34" spans="2:30" x14ac:dyDescent="0.45">
      <c r="B34">
        <v>10</v>
      </c>
      <c r="C34">
        <f t="shared" si="0"/>
        <v>0.01</v>
      </c>
      <c r="D34">
        <v>1000</v>
      </c>
      <c r="E34">
        <v>1000</v>
      </c>
      <c r="F34">
        <f t="shared" si="3"/>
        <v>0</v>
      </c>
      <c r="G34" t="e">
        <f t="shared" si="4"/>
        <v>#NUM!</v>
      </c>
      <c r="H34">
        <v>278</v>
      </c>
      <c r="I34">
        <f t="shared" si="5"/>
        <v>2.4440447959180762</v>
      </c>
      <c r="J34" s="1">
        <v>1.1999999999999999E-3</v>
      </c>
      <c r="K34" s="1">
        <f t="shared" si="6"/>
        <v>1.0120000000000001E-4</v>
      </c>
      <c r="L34" s="1">
        <v>1.1999999999999999E-3</v>
      </c>
      <c r="M34">
        <f t="shared" si="7"/>
        <v>1.0120000000000001E-4</v>
      </c>
      <c r="N34">
        <v>1.1999999999999999E-3</v>
      </c>
      <c r="O34">
        <f t="shared" si="8"/>
        <v>1.0120000000000001E-4</v>
      </c>
      <c r="P34">
        <v>1.1999999999999999E-3</v>
      </c>
      <c r="Q34">
        <f t="shared" si="9"/>
        <v>1.0120000000000001E-4</v>
      </c>
      <c r="R34">
        <f t="shared" si="1"/>
        <v>1.1999999999999999E-3</v>
      </c>
      <c r="S34">
        <f t="shared" si="2"/>
        <v>5.0600000000000003E-5</v>
      </c>
      <c r="T34" s="5">
        <f t="shared" si="10"/>
        <v>2.083333333333333E-13</v>
      </c>
      <c r="U34">
        <v>0</v>
      </c>
      <c r="AA34" s="2"/>
      <c r="AB34" s="2"/>
      <c r="AC34" s="3"/>
      <c r="AD34" s="4"/>
    </row>
    <row r="35" spans="2:30" x14ac:dyDescent="0.45">
      <c r="B35">
        <v>10</v>
      </c>
      <c r="C35">
        <f t="shared" si="0"/>
        <v>0.01</v>
      </c>
      <c r="D35">
        <v>1000</v>
      </c>
      <c r="E35">
        <v>3300</v>
      </c>
      <c r="F35">
        <f t="shared" si="3"/>
        <v>2300</v>
      </c>
      <c r="G35">
        <f t="shared" si="4"/>
        <v>3.3617278360175931</v>
      </c>
      <c r="H35">
        <v>2576</v>
      </c>
      <c r="I35">
        <f t="shared" si="5"/>
        <v>3.4109458586877746</v>
      </c>
      <c r="J35" s="1">
        <v>2E-3</v>
      </c>
      <c r="K35" s="1">
        <f t="shared" si="6"/>
        <v>1.02E-4</v>
      </c>
      <c r="L35" s="1">
        <v>2E-3</v>
      </c>
      <c r="M35">
        <f t="shared" si="7"/>
        <v>1.02E-4</v>
      </c>
      <c r="N35">
        <v>2E-3</v>
      </c>
      <c r="O35">
        <f t="shared" si="8"/>
        <v>1.02E-4</v>
      </c>
      <c r="P35">
        <v>2E-3</v>
      </c>
      <c r="Q35">
        <f t="shared" si="9"/>
        <v>1.02E-4</v>
      </c>
      <c r="R35">
        <f t="shared" si="1"/>
        <v>2E-3</v>
      </c>
      <c r="S35">
        <f t="shared" si="2"/>
        <v>5.1E-5</v>
      </c>
      <c r="T35" s="5">
        <f t="shared" si="10"/>
        <v>3.4722222222222217E-13</v>
      </c>
      <c r="U35">
        <v>0</v>
      </c>
      <c r="AA35" s="2"/>
      <c r="AB35" s="2"/>
      <c r="AC35" s="3"/>
      <c r="AD35" s="4"/>
    </row>
    <row r="36" spans="2:30" x14ac:dyDescent="0.45">
      <c r="B36">
        <v>10</v>
      </c>
      <c r="C36">
        <f t="shared" si="0"/>
        <v>0.01</v>
      </c>
      <c r="D36">
        <v>1000</v>
      </c>
      <c r="E36">
        <v>10000</v>
      </c>
      <c r="F36">
        <f t="shared" si="3"/>
        <v>9000</v>
      </c>
      <c r="G36">
        <f t="shared" si="4"/>
        <v>3.9542425094393248</v>
      </c>
      <c r="H36">
        <v>9997</v>
      </c>
      <c r="I36">
        <f t="shared" si="5"/>
        <v>3.9998696921082679</v>
      </c>
      <c r="J36" s="1">
        <v>4.4999999999999997E-3</v>
      </c>
      <c r="K36" s="1">
        <f t="shared" si="6"/>
        <v>1.0450000000000001E-4</v>
      </c>
      <c r="L36" s="1">
        <v>4.4999999999999997E-3</v>
      </c>
      <c r="M36">
        <f t="shared" si="7"/>
        <v>1.0450000000000001E-4</v>
      </c>
      <c r="N36">
        <v>4.4999999999999997E-3</v>
      </c>
      <c r="O36">
        <f t="shared" si="8"/>
        <v>1.0450000000000001E-4</v>
      </c>
      <c r="P36">
        <v>4.4999999999999997E-3</v>
      </c>
      <c r="Q36">
        <f t="shared" si="9"/>
        <v>1.0450000000000001E-4</v>
      </c>
      <c r="R36">
        <f t="shared" si="1"/>
        <v>4.4999999999999997E-3</v>
      </c>
      <c r="S36">
        <f t="shared" si="2"/>
        <v>5.2250000000000003E-5</v>
      </c>
      <c r="T36" s="5">
        <f t="shared" si="10"/>
        <v>7.8125000000000013E-13</v>
      </c>
      <c r="U36">
        <v>0</v>
      </c>
      <c r="AA36" s="2"/>
      <c r="AB36" s="2"/>
      <c r="AC36" s="3"/>
      <c r="AD36" s="4"/>
    </row>
    <row r="37" spans="2:30" x14ac:dyDescent="0.45">
      <c r="B37">
        <v>10</v>
      </c>
      <c r="C37">
        <f t="shared" si="0"/>
        <v>0.01</v>
      </c>
      <c r="D37">
        <v>1000</v>
      </c>
      <c r="E37">
        <v>33000</v>
      </c>
      <c r="F37">
        <f t="shared" si="3"/>
        <v>32000</v>
      </c>
      <c r="G37">
        <f t="shared" si="4"/>
        <v>4.5051499783199063</v>
      </c>
      <c r="H37">
        <v>35543</v>
      </c>
      <c r="I37">
        <f t="shared" si="5"/>
        <v>4.5507540815576153</v>
      </c>
      <c r="J37" s="1">
        <v>1.35E-2</v>
      </c>
      <c r="K37" s="1">
        <f t="shared" si="6"/>
        <v>1.1350000000000001E-4</v>
      </c>
      <c r="L37" s="1">
        <v>1.35E-2</v>
      </c>
      <c r="M37">
        <f t="shared" si="7"/>
        <v>1.1350000000000001E-4</v>
      </c>
      <c r="N37">
        <v>1.34E-2</v>
      </c>
      <c r="O37">
        <f t="shared" si="8"/>
        <v>1.1340000000000001E-4</v>
      </c>
      <c r="P37">
        <v>1.34E-2</v>
      </c>
      <c r="Q37">
        <f t="shared" si="9"/>
        <v>1.1340000000000001E-4</v>
      </c>
      <c r="R37">
        <f t="shared" si="1"/>
        <v>1.345E-2</v>
      </c>
      <c r="S37">
        <f t="shared" si="2"/>
        <v>5.6750000000000004E-5</v>
      </c>
      <c r="T37" s="5">
        <f t="shared" si="10"/>
        <v>2.3350694444444443E-12</v>
      </c>
      <c r="U37">
        <v>0</v>
      </c>
      <c r="AA37" s="2"/>
      <c r="AB37" s="2"/>
      <c r="AC37" s="3"/>
      <c r="AD37" s="4"/>
    </row>
    <row r="38" spans="2:30" x14ac:dyDescent="0.45">
      <c r="B38">
        <v>10</v>
      </c>
      <c r="C38">
        <f t="shared" si="0"/>
        <v>0.01</v>
      </c>
      <c r="D38">
        <v>1000</v>
      </c>
      <c r="E38">
        <v>100000</v>
      </c>
      <c r="F38">
        <f t="shared" si="3"/>
        <v>99000</v>
      </c>
      <c r="G38">
        <f t="shared" si="4"/>
        <v>4.9956351945975497</v>
      </c>
      <c r="H38">
        <v>109961</v>
      </c>
      <c r="I38">
        <f t="shared" si="5"/>
        <v>5.0412386807213316</v>
      </c>
      <c r="J38" s="1">
        <v>3.9700000000000006E-2</v>
      </c>
      <c r="K38" s="1">
        <f t="shared" si="6"/>
        <v>1.3970000000000001E-4</v>
      </c>
      <c r="L38" s="1">
        <v>3.9600000000000003E-2</v>
      </c>
      <c r="M38">
        <f t="shared" si="7"/>
        <v>1.3960000000000001E-4</v>
      </c>
      <c r="N38">
        <v>3.9600000000000003E-2</v>
      </c>
      <c r="O38">
        <f t="shared" si="8"/>
        <v>1.3960000000000001E-4</v>
      </c>
      <c r="P38">
        <v>3.9600000000000003E-2</v>
      </c>
      <c r="Q38">
        <f t="shared" si="9"/>
        <v>1.3960000000000001E-4</v>
      </c>
      <c r="R38">
        <f t="shared" si="1"/>
        <v>3.9625E-2</v>
      </c>
      <c r="S38">
        <f t="shared" si="2"/>
        <v>6.9850000000000004E-5</v>
      </c>
      <c r="T38" s="5">
        <f t="shared" si="10"/>
        <v>6.8793402777777785E-12</v>
      </c>
      <c r="U38">
        <v>0</v>
      </c>
      <c r="AA38" s="2"/>
      <c r="AB38" s="2"/>
      <c r="AC38" s="3"/>
      <c r="AD38" s="4"/>
    </row>
    <row r="39" spans="2:30" x14ac:dyDescent="0.45">
      <c r="B39">
        <v>10</v>
      </c>
      <c r="C39">
        <f t="shared" si="0"/>
        <v>0.01</v>
      </c>
      <c r="D39">
        <v>3000</v>
      </c>
      <c r="E39">
        <v>330</v>
      </c>
      <c r="F39">
        <f t="shared" si="3"/>
        <v>2670</v>
      </c>
      <c r="G39">
        <f t="shared" si="4"/>
        <v>3.4265112613645754</v>
      </c>
      <c r="H39">
        <v>0.4</v>
      </c>
      <c r="I39">
        <f t="shared" si="5"/>
        <v>-0.3979400086720376</v>
      </c>
      <c r="J39" s="1">
        <v>1.1000000000000001E-3</v>
      </c>
      <c r="K39" s="1">
        <f t="shared" si="6"/>
        <v>1.011E-4</v>
      </c>
      <c r="L39" s="1">
        <v>1.1000000000000001E-3</v>
      </c>
      <c r="M39">
        <f t="shared" si="7"/>
        <v>1.011E-4</v>
      </c>
      <c r="N39">
        <v>1.1000000000000001E-3</v>
      </c>
      <c r="O39">
        <f t="shared" si="8"/>
        <v>1.011E-4</v>
      </c>
      <c r="P39">
        <v>1.1000000000000001E-3</v>
      </c>
      <c r="Q39">
        <f t="shared" si="9"/>
        <v>1.011E-4</v>
      </c>
      <c r="R39">
        <f t="shared" si="1"/>
        <v>1.1000000000000001E-3</v>
      </c>
      <c r="S39">
        <f t="shared" si="2"/>
        <v>5.0550000000000002E-5</v>
      </c>
      <c r="T39" s="5">
        <f t="shared" si="10"/>
        <v>1.9097222222222228E-13</v>
      </c>
      <c r="U39">
        <v>0</v>
      </c>
      <c r="AA39" s="2"/>
      <c r="AB39" s="2"/>
      <c r="AC39" s="3"/>
      <c r="AD39" s="4"/>
    </row>
    <row r="40" spans="2:30" x14ac:dyDescent="0.45">
      <c r="B40">
        <v>10</v>
      </c>
      <c r="C40">
        <f t="shared" si="0"/>
        <v>0.01</v>
      </c>
      <c r="D40">
        <v>3000</v>
      </c>
      <c r="E40">
        <v>1000</v>
      </c>
      <c r="F40">
        <f t="shared" si="3"/>
        <v>2000</v>
      </c>
      <c r="G40">
        <f t="shared" si="4"/>
        <v>3.3010299956639813</v>
      </c>
      <c r="H40">
        <v>28</v>
      </c>
      <c r="I40">
        <f t="shared" si="5"/>
        <v>1.4471580313422192</v>
      </c>
      <c r="J40" s="1">
        <v>1.1000000000000001E-3</v>
      </c>
      <c r="K40" s="1">
        <f t="shared" si="6"/>
        <v>1.011E-4</v>
      </c>
      <c r="L40" s="1">
        <v>1.1000000000000001E-3</v>
      </c>
      <c r="M40">
        <f t="shared" si="7"/>
        <v>1.011E-4</v>
      </c>
      <c r="N40">
        <v>1.1000000000000001E-3</v>
      </c>
      <c r="O40">
        <f t="shared" si="8"/>
        <v>1.011E-4</v>
      </c>
      <c r="P40">
        <v>1.1000000000000001E-3</v>
      </c>
      <c r="Q40">
        <f t="shared" si="9"/>
        <v>1.011E-4</v>
      </c>
      <c r="R40">
        <f t="shared" si="1"/>
        <v>1.1000000000000001E-3</v>
      </c>
      <c r="S40">
        <f t="shared" si="2"/>
        <v>5.0550000000000002E-5</v>
      </c>
      <c r="T40" s="5">
        <f t="shared" si="10"/>
        <v>1.9097222222222228E-13</v>
      </c>
      <c r="U40">
        <v>0</v>
      </c>
      <c r="AA40" s="2"/>
      <c r="AB40" s="2"/>
      <c r="AC40" s="3"/>
      <c r="AD40" s="4"/>
    </row>
    <row r="41" spans="2:30" x14ac:dyDescent="0.45">
      <c r="B41">
        <v>10</v>
      </c>
      <c r="C41">
        <f t="shared" si="0"/>
        <v>0.01</v>
      </c>
      <c r="D41">
        <v>3000</v>
      </c>
      <c r="E41">
        <v>3300</v>
      </c>
      <c r="F41">
        <f t="shared" si="3"/>
        <v>300</v>
      </c>
      <c r="G41">
        <f t="shared" si="4"/>
        <v>2.4771212547196626</v>
      </c>
      <c r="H41">
        <v>1051</v>
      </c>
      <c r="I41">
        <f t="shared" si="5"/>
        <v>3.0216027160282422</v>
      </c>
      <c r="J41" s="1">
        <v>1.4E-3</v>
      </c>
      <c r="K41" s="1">
        <f t="shared" si="6"/>
        <v>1.014E-4</v>
      </c>
      <c r="L41" s="1">
        <v>1.4E-3</v>
      </c>
      <c r="M41">
        <f t="shared" si="7"/>
        <v>1.014E-4</v>
      </c>
      <c r="N41">
        <v>1.4E-3</v>
      </c>
      <c r="O41">
        <f t="shared" si="8"/>
        <v>1.014E-4</v>
      </c>
      <c r="P41">
        <v>1.4E-3</v>
      </c>
      <c r="Q41">
        <f t="shared" si="9"/>
        <v>1.014E-4</v>
      </c>
      <c r="R41">
        <f t="shared" si="1"/>
        <v>1.4E-3</v>
      </c>
      <c r="S41">
        <f t="shared" si="2"/>
        <v>5.0699999999999999E-5</v>
      </c>
      <c r="T41" s="5">
        <f t="shared" si="10"/>
        <v>2.4305555555555556E-13</v>
      </c>
      <c r="U41">
        <v>0</v>
      </c>
      <c r="AA41" s="2"/>
      <c r="AB41" s="2"/>
      <c r="AC41" s="3"/>
      <c r="AD41" s="4"/>
    </row>
    <row r="42" spans="2:30" x14ac:dyDescent="0.45">
      <c r="B42">
        <v>10</v>
      </c>
      <c r="C42">
        <f t="shared" si="0"/>
        <v>0.01</v>
      </c>
      <c r="D42">
        <v>3000</v>
      </c>
      <c r="E42">
        <v>10000</v>
      </c>
      <c r="F42">
        <f t="shared" si="3"/>
        <v>7000</v>
      </c>
      <c r="G42">
        <f t="shared" si="4"/>
        <v>3.8450980400142569</v>
      </c>
      <c r="H42">
        <v>7839</v>
      </c>
      <c r="I42">
        <f t="shared" si="5"/>
        <v>3.8942606644469882</v>
      </c>
      <c r="J42" s="1">
        <v>3.7000000000000002E-3</v>
      </c>
      <c r="K42" s="1">
        <f t="shared" si="6"/>
        <v>1.037E-4</v>
      </c>
      <c r="L42" s="1">
        <v>3.7000000000000002E-3</v>
      </c>
      <c r="M42">
        <f t="shared" si="7"/>
        <v>1.037E-4</v>
      </c>
      <c r="N42">
        <v>3.7000000000000002E-3</v>
      </c>
      <c r="O42">
        <f t="shared" si="8"/>
        <v>1.037E-4</v>
      </c>
      <c r="P42">
        <v>3.7000000000000002E-3</v>
      </c>
      <c r="Q42">
        <f t="shared" si="9"/>
        <v>1.037E-4</v>
      </c>
      <c r="R42">
        <f t="shared" si="1"/>
        <v>3.7000000000000002E-3</v>
      </c>
      <c r="S42">
        <f t="shared" si="2"/>
        <v>5.185E-5</v>
      </c>
      <c r="T42" s="5">
        <f t="shared" si="10"/>
        <v>6.4236111111111118E-13</v>
      </c>
      <c r="U42">
        <v>0</v>
      </c>
      <c r="AA42" s="2"/>
      <c r="AB42" s="2"/>
      <c r="AC42" s="3"/>
      <c r="AD42" s="4"/>
    </row>
    <row r="43" spans="2:30" x14ac:dyDescent="0.45">
      <c r="B43">
        <v>10</v>
      </c>
      <c r="C43">
        <f t="shared" si="0"/>
        <v>0.01</v>
      </c>
      <c r="D43">
        <v>3000</v>
      </c>
      <c r="E43">
        <v>33000</v>
      </c>
      <c r="F43">
        <f t="shared" si="3"/>
        <v>30000</v>
      </c>
      <c r="G43">
        <f t="shared" si="4"/>
        <v>4.4771212547196626</v>
      </c>
      <c r="H43">
        <v>33324</v>
      </c>
      <c r="I43">
        <f t="shared" si="5"/>
        <v>4.5227571257978827</v>
      </c>
      <c r="J43" s="1">
        <v>1.2699999999999999E-2</v>
      </c>
      <c r="K43" s="1">
        <f t="shared" si="6"/>
        <v>1.127E-4</v>
      </c>
      <c r="L43" s="1">
        <v>1.2699999999999999E-2</v>
      </c>
      <c r="M43">
        <f t="shared" si="7"/>
        <v>1.127E-4</v>
      </c>
      <c r="N43">
        <v>1.2699999999999999E-2</v>
      </c>
      <c r="O43">
        <f t="shared" si="8"/>
        <v>1.127E-4</v>
      </c>
      <c r="P43">
        <v>1.2699999999999999E-2</v>
      </c>
      <c r="Q43">
        <f t="shared" si="9"/>
        <v>1.127E-4</v>
      </c>
      <c r="R43">
        <f t="shared" si="1"/>
        <v>1.2699999999999999E-2</v>
      </c>
      <c r="S43">
        <f t="shared" si="2"/>
        <v>5.6350000000000001E-5</v>
      </c>
      <c r="T43" s="5">
        <f t="shared" si="10"/>
        <v>2.204861111111111E-12</v>
      </c>
      <c r="U43">
        <v>0</v>
      </c>
      <c r="AA43" s="2"/>
      <c r="AB43" s="2"/>
      <c r="AC43" s="3"/>
      <c r="AD43" s="4"/>
    </row>
    <row r="44" spans="2:30" x14ac:dyDescent="0.45">
      <c r="B44">
        <v>10</v>
      </c>
      <c r="C44">
        <f t="shared" si="0"/>
        <v>0.01</v>
      </c>
      <c r="D44">
        <v>3000</v>
      </c>
      <c r="E44">
        <v>100000</v>
      </c>
      <c r="F44">
        <f t="shared" si="3"/>
        <v>97000</v>
      </c>
      <c r="G44">
        <f t="shared" si="4"/>
        <v>4.9867717342662452</v>
      </c>
      <c r="H44">
        <v>107740</v>
      </c>
      <c r="I44">
        <f t="shared" si="5"/>
        <v>5.0323769712099358</v>
      </c>
      <c r="J44" s="1">
        <v>3.9E-2</v>
      </c>
      <c r="K44" s="1">
        <f t="shared" si="6"/>
        <v>1.3900000000000002E-4</v>
      </c>
      <c r="L44" s="1">
        <v>3.9E-2</v>
      </c>
      <c r="M44">
        <f t="shared" si="7"/>
        <v>1.3900000000000002E-4</v>
      </c>
      <c r="N44">
        <v>3.9E-2</v>
      </c>
      <c r="O44">
        <f t="shared" si="8"/>
        <v>1.3900000000000002E-4</v>
      </c>
      <c r="P44">
        <v>3.9E-2</v>
      </c>
      <c r="Q44">
        <f t="shared" si="9"/>
        <v>1.3900000000000002E-4</v>
      </c>
      <c r="R44">
        <f t="shared" si="1"/>
        <v>3.9E-2</v>
      </c>
      <c r="S44">
        <f t="shared" si="2"/>
        <v>6.9500000000000009E-5</v>
      </c>
      <c r="T44" s="5">
        <f t="shared" si="10"/>
        <v>6.7708333333333334E-12</v>
      </c>
      <c r="U44">
        <v>0</v>
      </c>
      <c r="AA44" s="2"/>
      <c r="AB44" s="2"/>
      <c r="AC44" s="3"/>
      <c r="AD44" s="4"/>
    </row>
    <row r="45" spans="2:30" x14ac:dyDescent="0.45">
      <c r="B45">
        <v>10000</v>
      </c>
      <c r="C45">
        <f>B45*0.001</f>
        <v>10</v>
      </c>
      <c r="D45">
        <v>10</v>
      </c>
      <c r="E45">
        <v>330</v>
      </c>
      <c r="F45">
        <f t="shared" si="3"/>
        <v>320</v>
      </c>
      <c r="G45">
        <f t="shared" si="4"/>
        <v>2.5051499783199058</v>
      </c>
      <c r="H45">
        <v>355</v>
      </c>
      <c r="I45">
        <f t="shared" si="5"/>
        <v>2.5502283530550942</v>
      </c>
      <c r="J45">
        <v>1.1999999999999999E-3</v>
      </c>
      <c r="K45">
        <f>0.0004*J45+0.0001</f>
        <v>1.0048E-4</v>
      </c>
      <c r="L45">
        <v>1.1999999999999999E-3</v>
      </c>
      <c r="M45">
        <f>0.0004*L45+0.0001</f>
        <v>1.0048E-4</v>
      </c>
      <c r="N45">
        <v>1.1999999999999999E-3</v>
      </c>
      <c r="O45">
        <f>0.0004*N45+0.0001</f>
        <v>1.0048E-4</v>
      </c>
      <c r="P45">
        <v>1.1999999999999999E-3</v>
      </c>
      <c r="Q45">
        <f>0.0004*P45+0.0001</f>
        <v>1.0048E-4</v>
      </c>
      <c r="R45">
        <f>(J45+L45+N45+P45)/4</f>
        <v>1.1999999999999999E-3</v>
      </c>
      <c r="S45">
        <f>K45/2</f>
        <v>5.024E-5</v>
      </c>
      <c r="T45" s="5">
        <v>2.083333333333333E-13</v>
      </c>
      <c r="U45" s="5">
        <f>R45*10/400/400/600/600-T45</f>
        <v>0</v>
      </c>
      <c r="V45" t="e">
        <f>LOG10(U45)</f>
        <v>#NUM!</v>
      </c>
    </row>
    <row r="46" spans="2:30" x14ac:dyDescent="0.45">
      <c r="B46">
        <v>10000</v>
      </c>
      <c r="C46">
        <f t="shared" ref="C46:C109" si="11">B46*0.001</f>
        <v>10</v>
      </c>
      <c r="D46">
        <v>10</v>
      </c>
      <c r="E46">
        <v>1000</v>
      </c>
      <c r="F46">
        <f t="shared" si="3"/>
        <v>990</v>
      </c>
      <c r="G46">
        <f t="shared" si="4"/>
        <v>2.9956351945975501</v>
      </c>
      <c r="H46">
        <v>1100</v>
      </c>
      <c r="I46">
        <f t="shared" si="5"/>
        <v>3.0413926851582249</v>
      </c>
      <c r="J46">
        <v>2.0999999999999999E-3</v>
      </c>
      <c r="K46">
        <f t="shared" ref="K46:K74" si="12">0.0004*J46+0.0001</f>
        <v>1.0084E-4</v>
      </c>
      <c r="L46">
        <v>2.2000000000000001E-3</v>
      </c>
      <c r="M46">
        <f t="shared" ref="M46:M74" si="13">0.0004*L46+0.0001</f>
        <v>1.0088000000000001E-4</v>
      </c>
      <c r="N46">
        <v>2.2000000000000001E-3</v>
      </c>
      <c r="O46">
        <f t="shared" ref="O46:O74" si="14">0.0004*N46+0.0001</f>
        <v>1.0088000000000001E-4</v>
      </c>
      <c r="P46">
        <v>2.2000000000000001E-3</v>
      </c>
      <c r="Q46">
        <f t="shared" ref="Q46:Q74" si="15">0.0004*P46+0.0001</f>
        <v>1.0088000000000001E-4</v>
      </c>
      <c r="R46">
        <f t="shared" ref="R46:R109" si="16">(J46+L46+N46+P46)/4</f>
        <v>2.1750000000000003E-3</v>
      </c>
      <c r="S46">
        <f t="shared" ref="S46:S109" si="17">K46/2</f>
        <v>5.0420000000000002E-5</v>
      </c>
      <c r="T46" s="5">
        <v>2.6041666666666663E-13</v>
      </c>
      <c r="U46" s="5">
        <f t="shared" ref="U46:U109" si="18">R46*10/400/400/600/600-T46</f>
        <v>1.171875000000001E-13</v>
      </c>
      <c r="V46">
        <f t="shared" ref="V46:V109" si="19">LOG10(U46)</f>
        <v>-12.931118710592187</v>
      </c>
    </row>
    <row r="47" spans="2:30" x14ac:dyDescent="0.45">
      <c r="B47">
        <v>10000</v>
      </c>
      <c r="C47">
        <f t="shared" si="11"/>
        <v>10</v>
      </c>
      <c r="D47">
        <v>10</v>
      </c>
      <c r="E47">
        <v>3300</v>
      </c>
      <c r="F47">
        <f t="shared" si="3"/>
        <v>3290</v>
      </c>
      <c r="G47">
        <f t="shared" si="4"/>
        <v>3.5171958979499744</v>
      </c>
      <c r="H47">
        <v>3654</v>
      </c>
      <c r="I47">
        <f t="shared" si="5"/>
        <v>3.562768543016519</v>
      </c>
      <c r="J47">
        <v>5.4999999999999997E-3</v>
      </c>
      <c r="K47">
        <f t="shared" si="12"/>
        <v>1.022E-4</v>
      </c>
      <c r="L47">
        <v>5.5999999999999999E-3</v>
      </c>
      <c r="M47">
        <f t="shared" si="13"/>
        <v>1.0224000000000001E-4</v>
      </c>
      <c r="N47">
        <v>5.4999999999999997E-3</v>
      </c>
      <c r="O47">
        <f t="shared" si="14"/>
        <v>1.022E-4</v>
      </c>
      <c r="P47">
        <v>5.4000000000000003E-3</v>
      </c>
      <c r="Q47">
        <f t="shared" si="15"/>
        <v>1.0216000000000001E-4</v>
      </c>
      <c r="R47">
        <f t="shared" si="16"/>
        <v>5.4999999999999997E-3</v>
      </c>
      <c r="S47">
        <f t="shared" si="17"/>
        <v>5.1100000000000002E-5</v>
      </c>
      <c r="T47" s="5">
        <v>4.1666666666666659E-13</v>
      </c>
      <c r="U47" s="5">
        <f t="shared" si="18"/>
        <v>5.3819444444444427E-13</v>
      </c>
      <c r="V47">
        <f t="shared" si="19"/>
        <v>-12.26906078958894</v>
      </c>
    </row>
    <row r="48" spans="2:30" x14ac:dyDescent="0.45">
      <c r="B48">
        <v>10000</v>
      </c>
      <c r="C48">
        <f t="shared" si="11"/>
        <v>10</v>
      </c>
      <c r="D48">
        <v>10</v>
      </c>
      <c r="E48">
        <v>10000</v>
      </c>
      <c r="F48">
        <f t="shared" si="3"/>
        <v>9990</v>
      </c>
      <c r="G48">
        <f t="shared" si="4"/>
        <v>3.9995654882259823</v>
      </c>
      <c r="H48">
        <v>11096</v>
      </c>
      <c r="I48">
        <f t="shared" si="5"/>
        <v>4.0451664480652285</v>
      </c>
      <c r="J48">
        <v>1.4999999999999999E-2</v>
      </c>
      <c r="K48">
        <f t="shared" si="12"/>
        <v>1.06E-4</v>
      </c>
      <c r="L48">
        <v>1.5100000000000001E-2</v>
      </c>
      <c r="M48">
        <f t="shared" si="13"/>
        <v>1.0604000000000001E-4</v>
      </c>
      <c r="N48">
        <v>1.5100000000000001E-2</v>
      </c>
      <c r="O48">
        <f t="shared" si="14"/>
        <v>1.0604000000000001E-4</v>
      </c>
      <c r="P48">
        <v>1.5100000000000001E-2</v>
      </c>
      <c r="Q48">
        <f t="shared" si="15"/>
        <v>1.0604000000000001E-4</v>
      </c>
      <c r="R48">
        <f t="shared" si="16"/>
        <v>1.5075000000000002E-2</v>
      </c>
      <c r="S48">
        <f t="shared" si="17"/>
        <v>5.3000000000000001E-5</v>
      </c>
      <c r="T48" s="5">
        <v>8.6805555555555562E-13</v>
      </c>
      <c r="U48" s="5">
        <f t="shared" si="18"/>
        <v>1.7491319444444451E-12</v>
      </c>
      <c r="V48">
        <f t="shared" si="19"/>
        <v>-11.757177428610065</v>
      </c>
    </row>
    <row r="49" spans="2:22" x14ac:dyDescent="0.45">
      <c r="B49">
        <v>10000</v>
      </c>
      <c r="C49">
        <f t="shared" si="11"/>
        <v>10</v>
      </c>
      <c r="D49">
        <v>10</v>
      </c>
      <c r="E49">
        <v>33000</v>
      </c>
      <c r="F49">
        <f t="shared" si="3"/>
        <v>32990</v>
      </c>
      <c r="G49">
        <f t="shared" si="4"/>
        <v>4.5183823155453435</v>
      </c>
      <c r="H49">
        <v>36643</v>
      </c>
      <c r="I49">
        <f t="shared" si="5"/>
        <v>4.5639910225861522</v>
      </c>
      <c r="J49">
        <v>4.87E-2</v>
      </c>
      <c r="K49">
        <f t="shared" si="12"/>
        <v>1.1948E-4</v>
      </c>
      <c r="L49">
        <v>4.8500000000000001E-2</v>
      </c>
      <c r="M49">
        <f t="shared" si="13"/>
        <v>1.194E-4</v>
      </c>
      <c r="N49">
        <v>4.87E-2</v>
      </c>
      <c r="O49">
        <f t="shared" si="14"/>
        <v>1.1948E-4</v>
      </c>
      <c r="P49">
        <v>4.8800000000000003E-2</v>
      </c>
      <c r="Q49">
        <f t="shared" si="15"/>
        <v>1.1952000000000001E-4</v>
      </c>
      <c r="R49">
        <f t="shared" si="16"/>
        <v>4.8675000000000003E-2</v>
      </c>
      <c r="S49">
        <f t="shared" si="17"/>
        <v>5.9740000000000001E-5</v>
      </c>
      <c r="T49" s="5">
        <v>2.4218750000000001E-12</v>
      </c>
      <c r="U49" s="5">
        <f t="shared" si="18"/>
        <v>6.0286458333333343E-12</v>
      </c>
      <c r="V49">
        <f t="shared" si="19"/>
        <v>-11.219780229013558</v>
      </c>
    </row>
    <row r="50" spans="2:22" x14ac:dyDescent="0.45">
      <c r="B50">
        <v>10000</v>
      </c>
      <c r="C50">
        <f t="shared" si="11"/>
        <v>10</v>
      </c>
      <c r="D50">
        <v>10</v>
      </c>
      <c r="E50">
        <v>100000</v>
      </c>
      <c r="F50">
        <f t="shared" si="3"/>
        <v>99990</v>
      </c>
      <c r="G50">
        <f t="shared" si="4"/>
        <v>4.9999565683801928</v>
      </c>
      <c r="H50">
        <v>111061</v>
      </c>
      <c r="I50">
        <f t="shared" si="5"/>
        <v>5.0455615795680862</v>
      </c>
      <c r="J50">
        <v>0.14230000000000001</v>
      </c>
      <c r="K50">
        <f t="shared" si="12"/>
        <v>1.5692000000000001E-4</v>
      </c>
      <c r="L50">
        <v>0.14349999999999999</v>
      </c>
      <c r="M50">
        <f t="shared" si="13"/>
        <v>1.574E-4</v>
      </c>
      <c r="N50">
        <v>0.1469</v>
      </c>
      <c r="O50">
        <f t="shared" si="14"/>
        <v>1.5876E-4</v>
      </c>
      <c r="P50">
        <v>0.1464</v>
      </c>
      <c r="Q50">
        <f t="shared" si="15"/>
        <v>1.5856E-4</v>
      </c>
      <c r="R50">
        <f t="shared" si="16"/>
        <v>0.14477499999999999</v>
      </c>
      <c r="S50">
        <f t="shared" si="17"/>
        <v>7.8460000000000004E-5</v>
      </c>
      <c r="T50" s="5">
        <v>6.9487847222222238E-12</v>
      </c>
      <c r="U50" s="5">
        <f t="shared" si="18"/>
        <v>1.8185763888888882E-11</v>
      </c>
      <c r="V50">
        <f t="shared" si="19"/>
        <v>-10.74026845178488</v>
      </c>
    </row>
    <row r="51" spans="2:22" x14ac:dyDescent="0.45">
      <c r="B51">
        <v>10000</v>
      </c>
      <c r="C51">
        <f t="shared" si="11"/>
        <v>10</v>
      </c>
      <c r="D51">
        <v>30</v>
      </c>
      <c r="E51">
        <v>330</v>
      </c>
      <c r="F51">
        <f t="shared" si="3"/>
        <v>300</v>
      </c>
      <c r="G51">
        <f t="shared" si="4"/>
        <v>2.4771212547196626</v>
      </c>
      <c r="H51">
        <v>333</v>
      </c>
      <c r="I51">
        <f t="shared" si="5"/>
        <v>2.5224442335063197</v>
      </c>
      <c r="J51">
        <v>1.1999999999999999E-3</v>
      </c>
      <c r="K51">
        <f t="shared" si="12"/>
        <v>1.0048E-4</v>
      </c>
      <c r="L51">
        <v>1.1999999999999999E-3</v>
      </c>
      <c r="M51">
        <f t="shared" si="13"/>
        <v>1.0048E-4</v>
      </c>
      <c r="N51">
        <v>1.1999999999999999E-3</v>
      </c>
      <c r="O51">
        <f t="shared" si="14"/>
        <v>1.0048E-4</v>
      </c>
      <c r="P51">
        <v>1.1999999999999999E-3</v>
      </c>
      <c r="Q51">
        <f t="shared" si="15"/>
        <v>1.0048E-4</v>
      </c>
      <c r="R51">
        <f t="shared" si="16"/>
        <v>1.1999999999999999E-3</v>
      </c>
      <c r="S51">
        <f t="shared" si="17"/>
        <v>5.024E-5</v>
      </c>
      <c r="T51" s="5">
        <v>2.083333333333333E-13</v>
      </c>
      <c r="U51" s="5">
        <f t="shared" si="18"/>
        <v>0</v>
      </c>
      <c r="V51" t="e">
        <f>-LOG10(ABS(U51))</f>
        <v>#NUM!</v>
      </c>
    </row>
    <row r="52" spans="2:22" x14ac:dyDescent="0.45">
      <c r="B52">
        <v>10000</v>
      </c>
      <c r="C52">
        <f t="shared" si="11"/>
        <v>10</v>
      </c>
      <c r="D52">
        <v>30</v>
      </c>
      <c r="E52">
        <v>1000</v>
      </c>
      <c r="F52">
        <f t="shared" si="3"/>
        <v>970</v>
      </c>
      <c r="G52">
        <f t="shared" si="4"/>
        <v>2.9867717342662448</v>
      </c>
      <c r="H52">
        <v>1077</v>
      </c>
      <c r="I52">
        <f t="shared" si="5"/>
        <v>3.0322157032979815</v>
      </c>
      <c r="J52">
        <v>2.0999999999999999E-3</v>
      </c>
      <c r="K52">
        <f t="shared" si="12"/>
        <v>1.0084E-4</v>
      </c>
      <c r="L52">
        <v>2.0999999999999999E-3</v>
      </c>
      <c r="M52">
        <f t="shared" si="13"/>
        <v>1.0084E-4</v>
      </c>
      <c r="N52">
        <v>2.0999999999999999E-3</v>
      </c>
      <c r="O52">
        <f t="shared" si="14"/>
        <v>1.0084E-4</v>
      </c>
      <c r="P52">
        <v>2.2000000000000001E-3</v>
      </c>
      <c r="Q52">
        <f t="shared" si="15"/>
        <v>1.0088000000000001E-4</v>
      </c>
      <c r="R52">
        <f t="shared" si="16"/>
        <v>2.1250000000000002E-3</v>
      </c>
      <c r="S52">
        <f t="shared" si="17"/>
        <v>5.0420000000000002E-5</v>
      </c>
      <c r="T52" s="5">
        <v>2.7777777777777779E-13</v>
      </c>
      <c r="U52" s="5">
        <f t="shared" si="18"/>
        <v>9.1145833333333322E-14</v>
      </c>
      <c r="V52">
        <f t="shared" si="19"/>
        <v>-13.040263180017256</v>
      </c>
    </row>
    <row r="53" spans="2:22" x14ac:dyDescent="0.45">
      <c r="B53">
        <v>10000</v>
      </c>
      <c r="C53">
        <f t="shared" si="11"/>
        <v>10</v>
      </c>
      <c r="D53">
        <v>30</v>
      </c>
      <c r="E53">
        <v>3300</v>
      </c>
      <c r="F53">
        <f t="shared" si="3"/>
        <v>3270</v>
      </c>
      <c r="G53">
        <f t="shared" si="4"/>
        <v>3.514547752660286</v>
      </c>
      <c r="H53">
        <v>3632</v>
      </c>
      <c r="I53">
        <f t="shared" si="5"/>
        <v>3.5601458398490475</v>
      </c>
      <c r="J53">
        <v>5.4000000000000003E-3</v>
      </c>
      <c r="K53">
        <f t="shared" si="12"/>
        <v>1.0216000000000001E-4</v>
      </c>
      <c r="L53">
        <v>5.4999999999999997E-3</v>
      </c>
      <c r="M53">
        <f t="shared" si="13"/>
        <v>1.022E-4</v>
      </c>
      <c r="N53">
        <v>5.4000000000000003E-3</v>
      </c>
      <c r="O53">
        <f t="shared" si="14"/>
        <v>1.0216000000000001E-4</v>
      </c>
      <c r="P53">
        <v>5.4999999999999997E-3</v>
      </c>
      <c r="Q53">
        <f t="shared" si="15"/>
        <v>1.022E-4</v>
      </c>
      <c r="R53">
        <f t="shared" si="16"/>
        <v>5.45E-3</v>
      </c>
      <c r="S53">
        <f t="shared" si="17"/>
        <v>5.1080000000000006E-5</v>
      </c>
      <c r="T53" s="5">
        <v>4.3402777777777781E-13</v>
      </c>
      <c r="U53" s="5">
        <f t="shared" si="18"/>
        <v>5.1215277777777789E-13</v>
      </c>
      <c r="V53">
        <f t="shared" si="19"/>
        <v>-12.290600467445049</v>
      </c>
    </row>
    <row r="54" spans="2:22" x14ac:dyDescent="0.45">
      <c r="B54">
        <v>10000</v>
      </c>
      <c r="C54">
        <f t="shared" si="11"/>
        <v>10</v>
      </c>
      <c r="D54">
        <v>30</v>
      </c>
      <c r="E54">
        <v>10000</v>
      </c>
      <c r="F54">
        <f t="shared" si="3"/>
        <v>9970</v>
      </c>
      <c r="G54">
        <f t="shared" si="4"/>
        <v>3.9986951583116559</v>
      </c>
      <c r="H54">
        <v>11074</v>
      </c>
      <c r="I54">
        <f t="shared" si="5"/>
        <v>4.0443045191759142</v>
      </c>
      <c r="J54">
        <v>1.49E-2</v>
      </c>
      <c r="K54">
        <f t="shared" si="12"/>
        <v>1.0596000000000001E-4</v>
      </c>
      <c r="L54">
        <v>1.49E-2</v>
      </c>
      <c r="M54">
        <f t="shared" si="13"/>
        <v>1.0596000000000001E-4</v>
      </c>
      <c r="N54">
        <v>1.49E-2</v>
      </c>
      <c r="O54">
        <f t="shared" si="14"/>
        <v>1.0596000000000001E-4</v>
      </c>
      <c r="P54">
        <v>1.4999999999999999E-2</v>
      </c>
      <c r="Q54">
        <f t="shared" si="15"/>
        <v>1.06E-4</v>
      </c>
      <c r="R54">
        <f t="shared" si="16"/>
        <v>1.4925000000000001E-2</v>
      </c>
      <c r="S54">
        <f t="shared" si="17"/>
        <v>5.2980000000000004E-5</v>
      </c>
      <c r="T54" s="5">
        <v>8.6805555555555562E-13</v>
      </c>
      <c r="U54" s="5">
        <f t="shared" si="18"/>
        <v>1.7230902777777773E-12</v>
      </c>
      <c r="V54">
        <f t="shared" si="19"/>
        <v>-11.763691967988059</v>
      </c>
    </row>
    <row r="55" spans="2:22" x14ac:dyDescent="0.45">
      <c r="B55">
        <v>10000</v>
      </c>
      <c r="C55">
        <f t="shared" si="11"/>
        <v>10</v>
      </c>
      <c r="D55">
        <v>30</v>
      </c>
      <c r="E55">
        <v>33000</v>
      </c>
      <c r="F55">
        <f t="shared" si="3"/>
        <v>32970</v>
      </c>
      <c r="G55">
        <f t="shared" si="4"/>
        <v>4.5181189471431527</v>
      </c>
      <c r="H55">
        <v>36620</v>
      </c>
      <c r="I55">
        <f t="shared" si="5"/>
        <v>4.5637183399656776</v>
      </c>
      <c r="J55">
        <v>4.82E-2</v>
      </c>
      <c r="K55">
        <f t="shared" si="12"/>
        <v>1.1928000000000001E-4</v>
      </c>
      <c r="L55">
        <v>4.8599999999999997E-2</v>
      </c>
      <c r="M55">
        <f t="shared" si="13"/>
        <v>1.1944000000000001E-4</v>
      </c>
      <c r="N55">
        <v>4.8399999999999999E-2</v>
      </c>
      <c r="O55">
        <f t="shared" si="14"/>
        <v>1.1936000000000001E-4</v>
      </c>
      <c r="P55">
        <v>4.8399999999999999E-2</v>
      </c>
      <c r="Q55">
        <f t="shared" si="15"/>
        <v>1.1936000000000001E-4</v>
      </c>
      <c r="R55">
        <f t="shared" si="16"/>
        <v>4.8399999999999999E-2</v>
      </c>
      <c r="S55">
        <f t="shared" si="17"/>
        <v>5.9640000000000005E-5</v>
      </c>
      <c r="T55" s="5">
        <v>2.4045138888888892E-12</v>
      </c>
      <c r="U55" s="5">
        <f t="shared" si="18"/>
        <v>5.9982638888888881E-12</v>
      </c>
      <c r="V55">
        <f t="shared" si="19"/>
        <v>-11.221974431712995</v>
      </c>
    </row>
    <row r="56" spans="2:22" x14ac:dyDescent="0.45">
      <c r="B56">
        <v>10000</v>
      </c>
      <c r="C56">
        <f t="shared" si="11"/>
        <v>10</v>
      </c>
      <c r="D56">
        <v>30</v>
      </c>
      <c r="E56">
        <v>100000</v>
      </c>
      <c r="F56">
        <f t="shared" si="3"/>
        <v>99970</v>
      </c>
      <c r="G56">
        <f t="shared" si="4"/>
        <v>4.9998696921082679</v>
      </c>
      <c r="H56">
        <v>111039</v>
      </c>
      <c r="I56">
        <f t="shared" si="5"/>
        <v>5.0454755419396928</v>
      </c>
      <c r="J56">
        <v>0.14729999999999999</v>
      </c>
      <c r="K56">
        <f t="shared" si="12"/>
        <v>1.5892E-4</v>
      </c>
      <c r="L56">
        <v>0.1472</v>
      </c>
      <c r="M56">
        <f t="shared" si="13"/>
        <v>1.5888E-4</v>
      </c>
      <c r="N56">
        <v>0.14779999999999999</v>
      </c>
      <c r="O56">
        <f t="shared" si="14"/>
        <v>1.5912000000000001E-4</v>
      </c>
      <c r="P56">
        <v>0.1474</v>
      </c>
      <c r="Q56">
        <f t="shared" si="15"/>
        <v>1.5896000000000001E-4</v>
      </c>
      <c r="R56">
        <f t="shared" si="16"/>
        <v>0.147425</v>
      </c>
      <c r="S56">
        <f t="shared" si="17"/>
        <v>7.9460000000000002E-5</v>
      </c>
      <c r="T56" s="5">
        <v>6.9357638888888881E-12</v>
      </c>
      <c r="U56" s="5">
        <f t="shared" si="18"/>
        <v>1.8658854166666668E-11</v>
      </c>
      <c r="V56">
        <f t="shared" si="19"/>
        <v>-10.729115029634167</v>
      </c>
    </row>
    <row r="57" spans="2:22" x14ac:dyDescent="0.45">
      <c r="B57">
        <v>10000</v>
      </c>
      <c r="C57">
        <f t="shared" si="11"/>
        <v>10</v>
      </c>
      <c r="D57">
        <v>100</v>
      </c>
      <c r="E57">
        <v>330</v>
      </c>
      <c r="F57">
        <f t="shared" si="3"/>
        <v>230</v>
      </c>
      <c r="G57">
        <f t="shared" si="4"/>
        <v>2.3617278360175931</v>
      </c>
      <c r="H57">
        <v>258</v>
      </c>
      <c r="I57">
        <f t="shared" si="5"/>
        <v>2.4116197059632301</v>
      </c>
      <c r="J57">
        <v>1.1000000000000001E-3</v>
      </c>
      <c r="K57">
        <f t="shared" si="12"/>
        <v>1.0044000000000001E-4</v>
      </c>
      <c r="L57">
        <v>1E-3</v>
      </c>
      <c r="M57">
        <f t="shared" si="13"/>
        <v>1.004E-4</v>
      </c>
      <c r="N57">
        <v>1E-3</v>
      </c>
      <c r="O57">
        <f t="shared" si="14"/>
        <v>1.004E-4</v>
      </c>
      <c r="P57">
        <v>1E-3</v>
      </c>
      <c r="Q57">
        <f t="shared" si="15"/>
        <v>1.004E-4</v>
      </c>
      <c r="R57">
        <f t="shared" si="16"/>
        <v>1.0250000000000001E-3</v>
      </c>
      <c r="S57">
        <f t="shared" si="17"/>
        <v>5.0220000000000004E-5</v>
      </c>
      <c r="T57" s="5">
        <v>2.083333333333333E-13</v>
      </c>
      <c r="U57" s="5">
        <f t="shared" si="18"/>
        <v>-3.0381944444444432E-14</v>
      </c>
      <c r="V57" t="e">
        <f t="shared" si="19"/>
        <v>#NUM!</v>
      </c>
    </row>
    <row r="58" spans="2:22" x14ac:dyDescent="0.45">
      <c r="B58">
        <v>10000</v>
      </c>
      <c r="C58">
        <f t="shared" si="11"/>
        <v>10</v>
      </c>
      <c r="D58">
        <v>100</v>
      </c>
      <c r="E58">
        <v>1000</v>
      </c>
      <c r="F58">
        <f t="shared" si="3"/>
        <v>900</v>
      </c>
      <c r="G58">
        <f t="shared" si="4"/>
        <v>2.9542425094393248</v>
      </c>
      <c r="H58">
        <v>1000</v>
      </c>
      <c r="I58">
        <f t="shared" si="5"/>
        <v>3</v>
      </c>
      <c r="J58">
        <v>2E-3</v>
      </c>
      <c r="K58">
        <f t="shared" si="12"/>
        <v>1.0080000000000001E-4</v>
      </c>
      <c r="L58">
        <v>2E-3</v>
      </c>
      <c r="M58">
        <f t="shared" si="13"/>
        <v>1.0080000000000001E-4</v>
      </c>
      <c r="N58">
        <v>2E-3</v>
      </c>
      <c r="O58">
        <f t="shared" si="14"/>
        <v>1.0080000000000001E-4</v>
      </c>
      <c r="P58">
        <v>2E-3</v>
      </c>
      <c r="Q58">
        <f t="shared" si="15"/>
        <v>1.0080000000000001E-4</v>
      </c>
      <c r="R58">
        <f t="shared" si="16"/>
        <v>2E-3</v>
      </c>
      <c r="S58">
        <f t="shared" si="17"/>
        <v>5.0400000000000005E-5</v>
      </c>
      <c r="T58" s="5">
        <v>2.6041666666666663E-13</v>
      </c>
      <c r="U58" s="5">
        <f t="shared" si="18"/>
        <v>8.6805555555555542E-14</v>
      </c>
      <c r="V58">
        <f t="shared" si="19"/>
        <v>-13.061452479087194</v>
      </c>
    </row>
    <row r="59" spans="2:22" x14ac:dyDescent="0.45">
      <c r="B59">
        <v>10000</v>
      </c>
      <c r="C59">
        <f t="shared" si="11"/>
        <v>10</v>
      </c>
      <c r="D59">
        <v>100</v>
      </c>
      <c r="E59">
        <v>3300</v>
      </c>
      <c r="F59">
        <f t="shared" si="3"/>
        <v>3200</v>
      </c>
      <c r="G59">
        <f t="shared" si="4"/>
        <v>3.5051499783199058</v>
      </c>
      <c r="H59">
        <v>3554</v>
      </c>
      <c r="I59">
        <f t="shared" si="5"/>
        <v>3.5507174234692829</v>
      </c>
      <c r="J59">
        <v>5.3E-3</v>
      </c>
      <c r="K59">
        <f t="shared" si="12"/>
        <v>1.0212E-4</v>
      </c>
      <c r="L59">
        <v>5.3E-3</v>
      </c>
      <c r="M59">
        <f t="shared" si="13"/>
        <v>1.0212E-4</v>
      </c>
      <c r="N59">
        <v>5.4000000000000003E-3</v>
      </c>
      <c r="O59">
        <f t="shared" si="14"/>
        <v>1.0216000000000001E-4</v>
      </c>
      <c r="P59">
        <v>5.3E-3</v>
      </c>
      <c r="Q59">
        <f t="shared" si="15"/>
        <v>1.0212E-4</v>
      </c>
      <c r="R59">
        <f t="shared" si="16"/>
        <v>5.3249999999999999E-3</v>
      </c>
      <c r="S59">
        <f t="shared" si="17"/>
        <v>5.1060000000000002E-5</v>
      </c>
      <c r="T59" s="5">
        <v>4.1666666666666659E-13</v>
      </c>
      <c r="U59" s="5">
        <f t="shared" si="18"/>
        <v>5.0781250000000006E-13</v>
      </c>
      <c r="V59">
        <f t="shared" si="19"/>
        <v>-12.294296613005013</v>
      </c>
    </row>
    <row r="60" spans="2:22" x14ac:dyDescent="0.45">
      <c r="B60">
        <v>10000</v>
      </c>
      <c r="C60">
        <f t="shared" si="11"/>
        <v>10</v>
      </c>
      <c r="D60">
        <v>100</v>
      </c>
      <c r="E60">
        <v>10000</v>
      </c>
      <c r="F60">
        <f t="shared" si="3"/>
        <v>9900</v>
      </c>
      <c r="G60">
        <f t="shared" si="4"/>
        <v>3.9956351945975501</v>
      </c>
      <c r="H60">
        <v>10996</v>
      </c>
      <c r="I60">
        <f t="shared" si="5"/>
        <v>4.0412347311714312</v>
      </c>
      <c r="J60">
        <v>1.4800000000000001E-2</v>
      </c>
      <c r="K60">
        <f t="shared" si="12"/>
        <v>1.0592E-4</v>
      </c>
      <c r="L60">
        <v>1.49E-2</v>
      </c>
      <c r="M60">
        <f t="shared" si="13"/>
        <v>1.0596000000000001E-4</v>
      </c>
      <c r="N60">
        <v>1.49E-2</v>
      </c>
      <c r="O60">
        <f t="shared" si="14"/>
        <v>1.0596000000000001E-4</v>
      </c>
      <c r="P60">
        <v>1.49E-2</v>
      </c>
      <c r="Q60">
        <f t="shared" si="15"/>
        <v>1.0596000000000001E-4</v>
      </c>
      <c r="R60">
        <f t="shared" si="16"/>
        <v>1.4874999999999999E-2</v>
      </c>
      <c r="S60">
        <f t="shared" si="17"/>
        <v>5.2960000000000001E-5</v>
      </c>
      <c r="T60" s="5">
        <v>8.506944444444445E-13</v>
      </c>
      <c r="U60" s="5">
        <f t="shared" si="18"/>
        <v>1.731770833333333E-12</v>
      </c>
      <c r="V60">
        <f t="shared" si="19"/>
        <v>-11.761509579064427</v>
      </c>
    </row>
    <row r="61" spans="2:22" x14ac:dyDescent="0.45">
      <c r="B61">
        <v>10000</v>
      </c>
      <c r="C61">
        <f t="shared" si="11"/>
        <v>10</v>
      </c>
      <c r="D61">
        <v>100</v>
      </c>
      <c r="E61">
        <v>33000</v>
      </c>
      <c r="F61">
        <f t="shared" si="3"/>
        <v>32900</v>
      </c>
      <c r="G61">
        <f t="shared" si="4"/>
        <v>4.517195897949974</v>
      </c>
      <c r="H61">
        <v>36543</v>
      </c>
      <c r="I61">
        <f t="shared" si="5"/>
        <v>4.5628041979142777</v>
      </c>
      <c r="J61">
        <v>4.8399999999999999E-2</v>
      </c>
      <c r="K61">
        <f t="shared" si="12"/>
        <v>1.1936000000000001E-4</v>
      </c>
      <c r="L61">
        <v>4.8300000000000003E-2</v>
      </c>
      <c r="M61">
        <f t="shared" si="13"/>
        <v>1.1932E-4</v>
      </c>
      <c r="N61">
        <v>4.8300000000000003E-2</v>
      </c>
      <c r="O61">
        <f t="shared" si="14"/>
        <v>1.1932E-4</v>
      </c>
      <c r="P61">
        <v>4.8300000000000003E-2</v>
      </c>
      <c r="Q61">
        <f t="shared" si="15"/>
        <v>1.1932E-4</v>
      </c>
      <c r="R61">
        <f t="shared" si="16"/>
        <v>4.8325000000000007E-2</v>
      </c>
      <c r="S61">
        <f t="shared" si="17"/>
        <v>5.9680000000000005E-5</v>
      </c>
      <c r="T61" s="5">
        <v>2.4001736111111112E-12</v>
      </c>
      <c r="U61" s="5">
        <f t="shared" si="18"/>
        <v>5.9895833333333353E-12</v>
      </c>
      <c r="V61">
        <f t="shared" si="19"/>
        <v>-11.222603388349938</v>
      </c>
    </row>
    <row r="62" spans="2:22" x14ac:dyDescent="0.45">
      <c r="B62">
        <v>10000</v>
      </c>
      <c r="C62">
        <f t="shared" si="11"/>
        <v>10</v>
      </c>
      <c r="D62">
        <v>100</v>
      </c>
      <c r="E62">
        <v>100000</v>
      </c>
      <c r="F62">
        <f t="shared" si="3"/>
        <v>99900</v>
      </c>
      <c r="G62">
        <f t="shared" si="4"/>
        <v>4.9995654882259819</v>
      </c>
      <c r="H62">
        <v>110961</v>
      </c>
      <c r="I62">
        <f t="shared" si="5"/>
        <v>5.0451703620209329</v>
      </c>
      <c r="J62">
        <v>0.1469</v>
      </c>
      <c r="K62">
        <f t="shared" si="12"/>
        <v>1.5876E-4</v>
      </c>
      <c r="L62">
        <v>0.14710000000000001</v>
      </c>
      <c r="M62">
        <f t="shared" si="13"/>
        <v>1.5884000000000002E-4</v>
      </c>
      <c r="N62">
        <v>0.14729999999999999</v>
      </c>
      <c r="O62">
        <f t="shared" si="14"/>
        <v>1.5892E-4</v>
      </c>
      <c r="P62">
        <v>0.1474</v>
      </c>
      <c r="Q62">
        <f t="shared" si="15"/>
        <v>1.5896000000000001E-4</v>
      </c>
      <c r="R62">
        <f t="shared" si="16"/>
        <v>0.147175</v>
      </c>
      <c r="S62">
        <f t="shared" si="17"/>
        <v>7.9380000000000002E-5</v>
      </c>
      <c r="T62" s="5">
        <v>6.9401041666666653E-12</v>
      </c>
      <c r="U62" s="5">
        <f t="shared" si="18"/>
        <v>1.8611111111111116E-11</v>
      </c>
      <c r="V62">
        <f t="shared" si="19"/>
        <v>-10.730227698066461</v>
      </c>
    </row>
    <row r="63" spans="2:22" x14ac:dyDescent="0.45">
      <c r="B63">
        <v>10000</v>
      </c>
      <c r="C63">
        <f t="shared" si="11"/>
        <v>10</v>
      </c>
      <c r="D63">
        <v>300</v>
      </c>
      <c r="E63">
        <v>330</v>
      </c>
      <c r="F63">
        <f t="shared" si="3"/>
        <v>30</v>
      </c>
      <c r="G63">
        <f t="shared" si="4"/>
        <v>1.4771212547196624</v>
      </c>
      <c r="H63">
        <v>105</v>
      </c>
      <c r="I63">
        <f t="shared" si="5"/>
        <v>2.0211892990699383</v>
      </c>
      <c r="J63">
        <v>8.0000000000000004E-4</v>
      </c>
      <c r="K63">
        <f t="shared" si="12"/>
        <v>1.0032E-4</v>
      </c>
      <c r="L63">
        <v>8.0000000000000004E-4</v>
      </c>
      <c r="M63">
        <f t="shared" si="13"/>
        <v>1.0032E-4</v>
      </c>
      <c r="N63">
        <v>8.0000000000000004E-4</v>
      </c>
      <c r="O63">
        <f t="shared" si="14"/>
        <v>1.0032E-4</v>
      </c>
      <c r="P63">
        <v>8.0000000000000004E-4</v>
      </c>
      <c r="Q63">
        <f t="shared" si="15"/>
        <v>1.0032E-4</v>
      </c>
      <c r="R63">
        <f t="shared" si="16"/>
        <v>8.0000000000000004E-4</v>
      </c>
      <c r="S63">
        <f t="shared" si="17"/>
        <v>5.0160000000000001E-5</v>
      </c>
      <c r="T63" s="5">
        <v>1.9097222222222228E-13</v>
      </c>
      <c r="U63" s="5">
        <f t="shared" si="18"/>
        <v>-5.2083333333333381E-14</v>
      </c>
      <c r="V63" t="e">
        <f t="shared" si="19"/>
        <v>#NUM!</v>
      </c>
    </row>
    <row r="64" spans="2:22" x14ac:dyDescent="0.45">
      <c r="B64">
        <v>10000</v>
      </c>
      <c r="C64">
        <f t="shared" si="11"/>
        <v>10</v>
      </c>
      <c r="D64">
        <v>300</v>
      </c>
      <c r="E64">
        <v>1000</v>
      </c>
      <c r="F64">
        <f t="shared" si="3"/>
        <v>700</v>
      </c>
      <c r="G64">
        <f t="shared" si="4"/>
        <v>2.8450980400142569</v>
      </c>
      <c r="H64">
        <v>784</v>
      </c>
      <c r="I64">
        <f t="shared" si="5"/>
        <v>2.8943160626844384</v>
      </c>
      <c r="J64">
        <v>1.6999999999999999E-3</v>
      </c>
      <c r="K64">
        <f t="shared" si="12"/>
        <v>1.0068000000000001E-4</v>
      </c>
      <c r="L64">
        <v>1.6999999999999999E-3</v>
      </c>
      <c r="M64">
        <f t="shared" si="13"/>
        <v>1.0068000000000001E-4</v>
      </c>
      <c r="N64">
        <v>1.6999999999999999E-3</v>
      </c>
      <c r="O64">
        <f t="shared" si="14"/>
        <v>1.0068000000000001E-4</v>
      </c>
      <c r="P64">
        <v>1.6999999999999999E-3</v>
      </c>
      <c r="Q64">
        <f t="shared" si="15"/>
        <v>1.0068000000000001E-4</v>
      </c>
      <c r="R64">
        <f t="shared" si="16"/>
        <v>1.6999999999999999E-3</v>
      </c>
      <c r="S64">
        <f t="shared" si="17"/>
        <v>5.0340000000000003E-5</v>
      </c>
      <c r="T64" s="5">
        <v>2.2569444444444439E-13</v>
      </c>
      <c r="U64" s="5">
        <f t="shared" si="18"/>
        <v>6.9444444444444474E-14</v>
      </c>
      <c r="V64">
        <f t="shared" si="19"/>
        <v>-13.15836249209525</v>
      </c>
    </row>
    <row r="65" spans="2:22" x14ac:dyDescent="0.45">
      <c r="B65">
        <v>10000</v>
      </c>
      <c r="C65">
        <f t="shared" si="11"/>
        <v>10</v>
      </c>
      <c r="D65">
        <v>300</v>
      </c>
      <c r="E65">
        <v>3300</v>
      </c>
      <c r="F65">
        <f t="shared" si="3"/>
        <v>3000</v>
      </c>
      <c r="G65">
        <f t="shared" si="4"/>
        <v>3.4771212547196626</v>
      </c>
      <c r="H65">
        <v>3332</v>
      </c>
      <c r="I65">
        <f t="shared" si="5"/>
        <v>3.52270499273475</v>
      </c>
      <c r="J65">
        <v>5.0000000000000001E-3</v>
      </c>
      <c r="K65">
        <f t="shared" si="12"/>
        <v>1.02E-4</v>
      </c>
      <c r="L65">
        <v>5.1000000000000004E-3</v>
      </c>
      <c r="M65">
        <f t="shared" si="13"/>
        <v>1.0204000000000001E-4</v>
      </c>
      <c r="N65">
        <v>5.0000000000000001E-3</v>
      </c>
      <c r="O65">
        <f t="shared" si="14"/>
        <v>1.02E-4</v>
      </c>
      <c r="P65">
        <v>5.0000000000000001E-3</v>
      </c>
      <c r="Q65">
        <f t="shared" si="15"/>
        <v>1.02E-4</v>
      </c>
      <c r="R65">
        <f t="shared" si="16"/>
        <v>5.0250000000000008E-3</v>
      </c>
      <c r="S65">
        <f t="shared" si="17"/>
        <v>5.1E-5</v>
      </c>
      <c r="T65" s="5">
        <v>3.9062500000000006E-13</v>
      </c>
      <c r="U65" s="5">
        <f t="shared" si="18"/>
        <v>4.8177083333333349E-13</v>
      </c>
      <c r="V65">
        <f t="shared" si="19"/>
        <v>-12.317159495964518</v>
      </c>
    </row>
    <row r="66" spans="2:22" x14ac:dyDescent="0.45">
      <c r="B66">
        <v>10000</v>
      </c>
      <c r="C66">
        <f t="shared" si="11"/>
        <v>10</v>
      </c>
      <c r="D66">
        <v>300</v>
      </c>
      <c r="E66">
        <v>10000</v>
      </c>
      <c r="F66">
        <f t="shared" si="3"/>
        <v>9700</v>
      </c>
      <c r="G66">
        <f t="shared" si="4"/>
        <v>3.9867717342662448</v>
      </c>
      <c r="H66">
        <v>10774</v>
      </c>
      <c r="I66">
        <f t="shared" si="5"/>
        <v>4.0323769712099358</v>
      </c>
      <c r="J66">
        <v>1.4500000000000001E-2</v>
      </c>
      <c r="K66">
        <f t="shared" si="12"/>
        <v>1.0580000000000001E-4</v>
      </c>
      <c r="L66">
        <v>1.4500000000000001E-2</v>
      </c>
      <c r="M66">
        <f t="shared" si="13"/>
        <v>1.0580000000000001E-4</v>
      </c>
      <c r="N66">
        <v>1.44E-2</v>
      </c>
      <c r="O66">
        <f t="shared" si="14"/>
        <v>1.0576E-4</v>
      </c>
      <c r="P66">
        <v>1.4500000000000001E-2</v>
      </c>
      <c r="Q66">
        <f t="shared" si="15"/>
        <v>1.0580000000000001E-4</v>
      </c>
      <c r="R66">
        <f t="shared" si="16"/>
        <v>1.4475E-2</v>
      </c>
      <c r="S66">
        <f t="shared" si="17"/>
        <v>5.2900000000000005E-5</v>
      </c>
      <c r="T66" s="5">
        <v>8.2465277777777772E-13</v>
      </c>
      <c r="U66" s="5">
        <f t="shared" si="18"/>
        <v>1.6883680555555555E-12</v>
      </c>
      <c r="V66">
        <f t="shared" si="19"/>
        <v>-11.772532873425467</v>
      </c>
    </row>
    <row r="67" spans="2:22" x14ac:dyDescent="0.45">
      <c r="B67">
        <v>10000</v>
      </c>
      <c r="C67">
        <f t="shared" si="11"/>
        <v>10</v>
      </c>
      <c r="D67">
        <v>300</v>
      </c>
      <c r="E67">
        <v>33000</v>
      </c>
      <c r="F67">
        <f t="shared" si="3"/>
        <v>32700</v>
      </c>
      <c r="G67">
        <f t="shared" si="4"/>
        <v>4.5145477526602864</v>
      </c>
      <c r="H67">
        <v>36321</v>
      </c>
      <c r="I67">
        <f t="shared" si="5"/>
        <v>4.5601577971316267</v>
      </c>
      <c r="J67">
        <v>4.8099999999999997E-2</v>
      </c>
      <c r="K67">
        <f t="shared" si="12"/>
        <v>1.1924E-4</v>
      </c>
      <c r="L67">
        <v>4.8000000000000001E-2</v>
      </c>
      <c r="M67">
        <f t="shared" si="13"/>
        <v>1.1920000000000001E-4</v>
      </c>
      <c r="N67">
        <v>4.82E-2</v>
      </c>
      <c r="O67">
        <f t="shared" si="14"/>
        <v>1.1928000000000001E-4</v>
      </c>
      <c r="P67">
        <v>4.7899999999999998E-2</v>
      </c>
      <c r="Q67">
        <f t="shared" si="15"/>
        <v>1.1916E-4</v>
      </c>
      <c r="R67">
        <f t="shared" si="16"/>
        <v>4.8049999999999995E-2</v>
      </c>
      <c r="S67">
        <f t="shared" si="17"/>
        <v>5.9620000000000002E-5</v>
      </c>
      <c r="T67" s="5">
        <v>2.3784722222222222E-12</v>
      </c>
      <c r="U67" s="5">
        <f t="shared" si="18"/>
        <v>5.9635416666666655E-12</v>
      </c>
      <c r="V67">
        <f t="shared" si="19"/>
        <v>-11.224495742027642</v>
      </c>
    </row>
    <row r="68" spans="2:22" x14ac:dyDescent="0.45">
      <c r="B68">
        <v>10000</v>
      </c>
      <c r="C68">
        <f t="shared" si="11"/>
        <v>10</v>
      </c>
      <c r="D68">
        <v>300</v>
      </c>
      <c r="E68">
        <v>100000</v>
      </c>
      <c r="F68">
        <f t="shared" si="3"/>
        <v>99700</v>
      </c>
      <c r="G68">
        <f t="shared" si="4"/>
        <v>4.9986951583116559</v>
      </c>
      <c r="H68">
        <v>110739</v>
      </c>
      <c r="I68">
        <f t="shared" si="5"/>
        <v>5.0443005974092285</v>
      </c>
      <c r="J68">
        <v>0.14699999999999999</v>
      </c>
      <c r="K68">
        <f t="shared" si="12"/>
        <v>1.5880000000000001E-4</v>
      </c>
      <c r="L68">
        <v>0.14699999999999999</v>
      </c>
      <c r="M68">
        <f t="shared" si="13"/>
        <v>1.5880000000000001E-4</v>
      </c>
      <c r="N68">
        <v>0.1472</v>
      </c>
      <c r="O68">
        <f t="shared" si="14"/>
        <v>1.5888E-4</v>
      </c>
      <c r="P68">
        <v>0.1469</v>
      </c>
      <c r="Q68">
        <f t="shared" si="15"/>
        <v>1.5876E-4</v>
      </c>
      <c r="R68">
        <f t="shared" si="16"/>
        <v>0.14702499999999999</v>
      </c>
      <c r="S68">
        <f t="shared" si="17"/>
        <v>7.9400000000000006E-5</v>
      </c>
      <c r="T68" s="5">
        <v>6.9184027777777776E-12</v>
      </c>
      <c r="U68" s="5">
        <f t="shared" si="18"/>
        <v>1.8606770833333328E-11</v>
      </c>
      <c r="V68">
        <f t="shared" si="19"/>
        <v>-10.730328991240542</v>
      </c>
    </row>
    <row r="69" spans="2:22" x14ac:dyDescent="0.45">
      <c r="B69">
        <v>10000</v>
      </c>
      <c r="C69">
        <f t="shared" si="11"/>
        <v>10</v>
      </c>
      <c r="D69">
        <v>1000</v>
      </c>
      <c r="E69">
        <v>330</v>
      </c>
      <c r="F69">
        <f t="shared" si="3"/>
        <v>670</v>
      </c>
      <c r="G69">
        <f t="shared" si="4"/>
        <v>2.8260748027008264</v>
      </c>
      <c r="H69">
        <v>9</v>
      </c>
      <c r="I69">
        <f t="shared" si="5"/>
        <v>0.95424250943932487</v>
      </c>
      <c r="J69">
        <v>6.9999999999999999E-4</v>
      </c>
      <c r="K69">
        <f t="shared" si="12"/>
        <v>1.0028000000000001E-4</v>
      </c>
      <c r="L69">
        <v>6.9999999999999999E-4</v>
      </c>
      <c r="M69">
        <f t="shared" si="13"/>
        <v>1.0028000000000001E-4</v>
      </c>
      <c r="N69">
        <v>5.9999999999999995E-4</v>
      </c>
      <c r="O69">
        <f t="shared" si="14"/>
        <v>1.0024E-4</v>
      </c>
      <c r="P69">
        <v>5.9999999999999995E-4</v>
      </c>
      <c r="Q69">
        <f t="shared" si="15"/>
        <v>1.0024E-4</v>
      </c>
      <c r="R69">
        <f t="shared" si="16"/>
        <v>6.4999999999999997E-4</v>
      </c>
      <c r="S69">
        <f t="shared" si="17"/>
        <v>5.0140000000000004E-5</v>
      </c>
      <c r="T69" s="5">
        <v>1.9097222222222228E-13</v>
      </c>
      <c r="U69" s="5">
        <f t="shared" si="18"/>
        <v>-7.8125000000000084E-14</v>
      </c>
      <c r="V69" t="e">
        <f t="shared" si="19"/>
        <v>#NUM!</v>
      </c>
    </row>
    <row r="70" spans="2:22" x14ac:dyDescent="0.45">
      <c r="B70">
        <v>10000</v>
      </c>
      <c r="C70">
        <f t="shared" si="11"/>
        <v>10</v>
      </c>
      <c r="D70">
        <v>1000</v>
      </c>
      <c r="E70">
        <v>1000</v>
      </c>
      <c r="F70">
        <f t="shared" si="3"/>
        <v>0</v>
      </c>
      <c r="G70" t="e">
        <f t="shared" si="4"/>
        <v>#NUM!</v>
      </c>
      <c r="H70">
        <v>278</v>
      </c>
      <c r="I70">
        <f t="shared" si="5"/>
        <v>2.4440447959180762</v>
      </c>
      <c r="J70">
        <v>1E-3</v>
      </c>
      <c r="K70">
        <f t="shared" si="12"/>
        <v>1.004E-4</v>
      </c>
      <c r="L70">
        <v>1E-3</v>
      </c>
      <c r="M70">
        <f t="shared" si="13"/>
        <v>1.004E-4</v>
      </c>
      <c r="N70">
        <v>1E-3</v>
      </c>
      <c r="O70">
        <f t="shared" si="14"/>
        <v>1.004E-4</v>
      </c>
      <c r="P70">
        <v>1E-3</v>
      </c>
      <c r="Q70">
        <f t="shared" si="15"/>
        <v>1.004E-4</v>
      </c>
      <c r="R70">
        <f t="shared" si="16"/>
        <v>1E-3</v>
      </c>
      <c r="S70">
        <f t="shared" si="17"/>
        <v>5.02E-5</v>
      </c>
      <c r="T70" s="5">
        <v>2.083333333333333E-13</v>
      </c>
      <c r="U70" s="5">
        <f t="shared" si="18"/>
        <v>-3.4722222222222212E-14</v>
      </c>
      <c r="V70" t="e">
        <f t="shared" si="19"/>
        <v>#NUM!</v>
      </c>
    </row>
    <row r="71" spans="2:22" x14ac:dyDescent="0.45">
      <c r="B71">
        <v>10000</v>
      </c>
      <c r="C71">
        <f t="shared" si="11"/>
        <v>10</v>
      </c>
      <c r="D71">
        <v>1000</v>
      </c>
      <c r="E71">
        <v>3300</v>
      </c>
      <c r="F71">
        <f t="shared" si="3"/>
        <v>2300</v>
      </c>
      <c r="G71">
        <f t="shared" si="4"/>
        <v>3.3617278360175931</v>
      </c>
      <c r="H71">
        <v>2576</v>
      </c>
      <c r="I71">
        <f t="shared" si="5"/>
        <v>3.4109458586877746</v>
      </c>
      <c r="J71">
        <v>4.1000000000000003E-3</v>
      </c>
      <c r="K71">
        <f t="shared" si="12"/>
        <v>1.0164000000000001E-4</v>
      </c>
      <c r="L71">
        <v>4.0000000000000001E-3</v>
      </c>
      <c r="M71">
        <f t="shared" si="13"/>
        <v>1.016E-4</v>
      </c>
      <c r="N71">
        <v>4.0000000000000001E-3</v>
      </c>
      <c r="O71">
        <f t="shared" si="14"/>
        <v>1.016E-4</v>
      </c>
      <c r="P71">
        <v>4.0000000000000001E-3</v>
      </c>
      <c r="Q71">
        <f t="shared" si="15"/>
        <v>1.016E-4</v>
      </c>
      <c r="R71">
        <f t="shared" si="16"/>
        <v>4.0249999999999999E-3</v>
      </c>
      <c r="S71">
        <f t="shared" si="17"/>
        <v>5.0820000000000005E-5</v>
      </c>
      <c r="T71" s="5">
        <v>3.4722222222222217E-13</v>
      </c>
      <c r="U71" s="5">
        <f t="shared" si="18"/>
        <v>3.515625000000001E-13</v>
      </c>
      <c r="V71">
        <f t="shared" si="19"/>
        <v>-12.453997455872525</v>
      </c>
    </row>
    <row r="72" spans="2:22" x14ac:dyDescent="0.45">
      <c r="B72">
        <v>10000</v>
      </c>
      <c r="C72">
        <f t="shared" si="11"/>
        <v>10</v>
      </c>
      <c r="D72">
        <v>1000</v>
      </c>
      <c r="E72">
        <v>10000</v>
      </c>
      <c r="F72">
        <f t="shared" si="3"/>
        <v>9000</v>
      </c>
      <c r="G72">
        <f t="shared" si="4"/>
        <v>3.9542425094393248</v>
      </c>
      <c r="H72">
        <v>9997</v>
      </c>
      <c r="I72">
        <f t="shared" si="5"/>
        <v>3.9998696921082679</v>
      </c>
      <c r="J72">
        <v>1.35E-2</v>
      </c>
      <c r="K72">
        <f t="shared" si="12"/>
        <v>1.054E-4</v>
      </c>
      <c r="L72">
        <v>1.35E-2</v>
      </c>
      <c r="M72">
        <f t="shared" si="13"/>
        <v>1.054E-4</v>
      </c>
      <c r="N72">
        <v>1.35E-2</v>
      </c>
      <c r="O72">
        <f t="shared" si="14"/>
        <v>1.054E-4</v>
      </c>
      <c r="P72">
        <v>1.35E-2</v>
      </c>
      <c r="Q72">
        <f t="shared" si="15"/>
        <v>1.054E-4</v>
      </c>
      <c r="R72">
        <f t="shared" si="16"/>
        <v>1.35E-2</v>
      </c>
      <c r="S72">
        <f t="shared" si="17"/>
        <v>5.27E-5</v>
      </c>
      <c r="T72" s="5">
        <v>7.8125000000000013E-13</v>
      </c>
      <c r="U72" s="5">
        <f t="shared" si="18"/>
        <v>1.5625000000000003E-12</v>
      </c>
      <c r="V72">
        <f t="shared" si="19"/>
        <v>-11.806179973983888</v>
      </c>
    </row>
    <row r="73" spans="2:22" x14ac:dyDescent="0.45">
      <c r="B73">
        <v>10000</v>
      </c>
      <c r="C73">
        <f t="shared" si="11"/>
        <v>10</v>
      </c>
      <c r="D73">
        <v>1000</v>
      </c>
      <c r="E73">
        <v>33000</v>
      </c>
      <c r="F73">
        <f t="shared" si="3"/>
        <v>32000</v>
      </c>
      <c r="G73">
        <f t="shared" si="4"/>
        <v>4.5051499783199063</v>
      </c>
      <c r="H73">
        <v>35543</v>
      </c>
      <c r="I73">
        <f t="shared" si="5"/>
        <v>4.5507540815576153</v>
      </c>
      <c r="J73">
        <v>4.6899999999999997E-2</v>
      </c>
      <c r="K73">
        <f t="shared" si="12"/>
        <v>1.1876000000000001E-4</v>
      </c>
      <c r="L73">
        <v>4.6899999999999997E-2</v>
      </c>
      <c r="M73">
        <f t="shared" si="13"/>
        <v>1.1876000000000001E-4</v>
      </c>
      <c r="N73">
        <v>4.7E-2</v>
      </c>
      <c r="O73">
        <f t="shared" si="14"/>
        <v>1.188E-4</v>
      </c>
      <c r="P73">
        <v>4.7100000000000003E-2</v>
      </c>
      <c r="Q73">
        <f t="shared" si="15"/>
        <v>1.1884000000000001E-4</v>
      </c>
      <c r="R73">
        <f t="shared" si="16"/>
        <v>4.6974999999999996E-2</v>
      </c>
      <c r="S73">
        <f t="shared" si="17"/>
        <v>5.9380000000000004E-5</v>
      </c>
      <c r="T73" s="5">
        <v>2.3350694444444443E-12</v>
      </c>
      <c r="U73" s="5">
        <f t="shared" si="18"/>
        <v>5.8203124999999985E-12</v>
      </c>
      <c r="V73">
        <f t="shared" si="19"/>
        <v>-11.235053696899575</v>
      </c>
    </row>
    <row r="74" spans="2:22" x14ac:dyDescent="0.45">
      <c r="B74">
        <v>10000</v>
      </c>
      <c r="C74">
        <f t="shared" si="11"/>
        <v>10</v>
      </c>
      <c r="D74">
        <v>1000</v>
      </c>
      <c r="E74">
        <v>100000</v>
      </c>
      <c r="F74">
        <f t="shared" ref="F74:F116" si="20">ABS(E74-D74)</f>
        <v>99000</v>
      </c>
      <c r="G74">
        <f t="shared" ref="G74:G116" si="21">LOG10(F74)</f>
        <v>4.9956351945975497</v>
      </c>
      <c r="H74">
        <v>109961</v>
      </c>
      <c r="I74">
        <f t="shared" ref="I74:I116" si="22">LOG10(H74)</f>
        <v>5.0412386807213316</v>
      </c>
      <c r="J74">
        <v>0.1464</v>
      </c>
      <c r="K74">
        <f t="shared" si="12"/>
        <v>1.5856E-4</v>
      </c>
      <c r="L74">
        <v>0.14599999999999999</v>
      </c>
      <c r="M74">
        <f t="shared" si="13"/>
        <v>1.584E-4</v>
      </c>
      <c r="N74">
        <v>0.1469</v>
      </c>
      <c r="O74">
        <f t="shared" si="14"/>
        <v>1.5876E-4</v>
      </c>
      <c r="P74">
        <v>0.14660000000000001</v>
      </c>
      <c r="Q74">
        <f t="shared" si="15"/>
        <v>1.5864000000000001E-4</v>
      </c>
      <c r="R74">
        <f t="shared" si="16"/>
        <v>0.14647500000000002</v>
      </c>
      <c r="S74">
        <f t="shared" si="17"/>
        <v>7.928E-5</v>
      </c>
      <c r="T74" s="5">
        <v>6.8793402777777785E-12</v>
      </c>
      <c r="U74" s="5">
        <f t="shared" si="18"/>
        <v>1.8550347222222223E-11</v>
      </c>
      <c r="V74">
        <f t="shared" si="19"/>
        <v>-10.731647956923124</v>
      </c>
    </row>
    <row r="75" spans="2:22" x14ac:dyDescent="0.45">
      <c r="B75">
        <v>10000</v>
      </c>
      <c r="C75">
        <f t="shared" si="11"/>
        <v>10</v>
      </c>
      <c r="D75">
        <v>3000</v>
      </c>
      <c r="E75">
        <v>330</v>
      </c>
      <c r="F75">
        <f t="shared" si="20"/>
        <v>2670</v>
      </c>
      <c r="G75">
        <f t="shared" si="21"/>
        <v>3.4265112613645754</v>
      </c>
      <c r="H75">
        <v>0.4</v>
      </c>
      <c r="I75">
        <f t="shared" si="22"/>
        <v>-0.3979400086720376</v>
      </c>
      <c r="J75">
        <v>5.9999999999999995E-4</v>
      </c>
      <c r="K75">
        <f>0.001*J75+0.0001</f>
        <v>1.0060000000000001E-4</v>
      </c>
      <c r="L75">
        <v>5.9999999999999995E-4</v>
      </c>
      <c r="M75">
        <f>0.001*L75+0.0001</f>
        <v>1.0060000000000001E-4</v>
      </c>
      <c r="N75">
        <v>5.9999999999999995E-4</v>
      </c>
      <c r="O75">
        <f>0.001*N75+0.0001</f>
        <v>1.0060000000000001E-4</v>
      </c>
      <c r="P75">
        <v>5.9999999999999995E-4</v>
      </c>
      <c r="Q75">
        <f>0.001*P75+0.0001</f>
        <v>1.0060000000000001E-4</v>
      </c>
      <c r="R75">
        <f t="shared" si="16"/>
        <v>5.9999999999999995E-4</v>
      </c>
      <c r="S75">
        <f t="shared" si="17"/>
        <v>5.0300000000000003E-5</v>
      </c>
      <c r="T75" s="5">
        <v>1.9097222222222228E-13</v>
      </c>
      <c r="U75" s="5">
        <f t="shared" si="18"/>
        <v>-8.680555555555563E-14</v>
      </c>
      <c r="V75" t="e">
        <f t="shared" si="19"/>
        <v>#NUM!</v>
      </c>
    </row>
    <row r="76" spans="2:22" x14ac:dyDescent="0.45">
      <c r="B76">
        <v>10000</v>
      </c>
      <c r="C76">
        <f t="shared" si="11"/>
        <v>10</v>
      </c>
      <c r="D76">
        <v>3000</v>
      </c>
      <c r="E76">
        <v>1000</v>
      </c>
      <c r="F76">
        <f t="shared" si="20"/>
        <v>2000</v>
      </c>
      <c r="G76">
        <f t="shared" si="21"/>
        <v>3.3010299956639813</v>
      </c>
      <c r="H76">
        <v>28</v>
      </c>
      <c r="I76">
        <f t="shared" si="22"/>
        <v>1.4471580313422192</v>
      </c>
      <c r="J76">
        <v>6.9999999999999999E-4</v>
      </c>
      <c r="K76">
        <f t="shared" ref="K76:K115" si="23">0.001*J76+0.0001</f>
        <v>1.0070000000000001E-4</v>
      </c>
      <c r="L76">
        <v>6.9999999999999999E-4</v>
      </c>
      <c r="M76">
        <f t="shared" ref="M76:M115" si="24">0.001*L76+0.0001</f>
        <v>1.0070000000000001E-4</v>
      </c>
      <c r="N76">
        <v>6.9999999999999999E-4</v>
      </c>
      <c r="O76">
        <f t="shared" ref="O76:O115" si="25">0.001*N76+0.0001</f>
        <v>1.0070000000000001E-4</v>
      </c>
      <c r="P76">
        <v>5.9999999999999995E-4</v>
      </c>
      <c r="Q76">
        <f t="shared" ref="Q76:Q82" si="26">0.001*P76+0.0001</f>
        <v>1.0060000000000001E-4</v>
      </c>
      <c r="R76">
        <f t="shared" si="16"/>
        <v>6.7499999999999993E-4</v>
      </c>
      <c r="S76">
        <f t="shared" si="17"/>
        <v>5.0350000000000004E-5</v>
      </c>
      <c r="T76" s="5">
        <v>1.9097222222222228E-13</v>
      </c>
      <c r="U76" s="5">
        <f t="shared" si="18"/>
        <v>-7.3784722222222304E-14</v>
      </c>
      <c r="V76" t="e">
        <f t="shared" si="19"/>
        <v>#NUM!</v>
      </c>
    </row>
    <row r="77" spans="2:22" x14ac:dyDescent="0.45">
      <c r="B77">
        <v>10000</v>
      </c>
      <c r="C77">
        <f t="shared" si="11"/>
        <v>10</v>
      </c>
      <c r="D77">
        <v>3000</v>
      </c>
      <c r="E77">
        <v>3300</v>
      </c>
      <c r="F77">
        <f t="shared" si="20"/>
        <v>300</v>
      </c>
      <c r="G77">
        <f t="shared" si="21"/>
        <v>2.4771212547196626</v>
      </c>
      <c r="H77">
        <v>1051</v>
      </c>
      <c r="I77">
        <f t="shared" si="22"/>
        <v>3.0216027160282422</v>
      </c>
      <c r="J77">
        <v>2E-3</v>
      </c>
      <c r="K77">
        <f t="shared" si="23"/>
        <v>1.02E-4</v>
      </c>
      <c r="L77">
        <v>2E-3</v>
      </c>
      <c r="M77">
        <f t="shared" si="24"/>
        <v>1.02E-4</v>
      </c>
      <c r="N77">
        <v>2E-3</v>
      </c>
      <c r="O77">
        <f t="shared" si="25"/>
        <v>1.02E-4</v>
      </c>
      <c r="P77">
        <v>2E-3</v>
      </c>
      <c r="Q77">
        <f t="shared" si="26"/>
        <v>1.02E-4</v>
      </c>
      <c r="R77">
        <f t="shared" si="16"/>
        <v>2E-3</v>
      </c>
      <c r="S77">
        <f t="shared" si="17"/>
        <v>5.1E-5</v>
      </c>
      <c r="T77" s="5">
        <v>2.4305555555555556E-13</v>
      </c>
      <c r="U77" s="5">
        <f t="shared" si="18"/>
        <v>1.0416666666666661E-13</v>
      </c>
      <c r="V77">
        <f t="shared" si="19"/>
        <v>-12.982271233039569</v>
      </c>
    </row>
    <row r="78" spans="2:22" x14ac:dyDescent="0.45">
      <c r="B78">
        <v>10000</v>
      </c>
      <c r="C78">
        <f t="shared" si="11"/>
        <v>10</v>
      </c>
      <c r="D78">
        <v>3000</v>
      </c>
      <c r="E78">
        <v>10000</v>
      </c>
      <c r="F78">
        <f t="shared" si="20"/>
        <v>7000</v>
      </c>
      <c r="G78">
        <f t="shared" si="21"/>
        <v>3.8450980400142569</v>
      </c>
      <c r="H78">
        <v>7839</v>
      </c>
      <c r="I78">
        <f t="shared" si="22"/>
        <v>3.8942606644469882</v>
      </c>
      <c r="J78">
        <v>1.0699999999999999E-2</v>
      </c>
      <c r="K78">
        <f t="shared" si="23"/>
        <v>1.1070000000000001E-4</v>
      </c>
      <c r="L78">
        <v>1.06E-2</v>
      </c>
      <c r="M78">
        <f t="shared" si="24"/>
        <v>1.106E-4</v>
      </c>
      <c r="N78">
        <v>1.0699999999999999E-2</v>
      </c>
      <c r="O78">
        <f t="shared" si="25"/>
        <v>1.1070000000000001E-4</v>
      </c>
      <c r="P78">
        <v>1.0800000000000001E-2</v>
      </c>
      <c r="Q78">
        <f t="shared" si="26"/>
        <v>1.1080000000000001E-4</v>
      </c>
      <c r="R78">
        <f t="shared" si="16"/>
        <v>1.0700000000000001E-2</v>
      </c>
      <c r="S78">
        <f t="shared" si="17"/>
        <v>5.5350000000000004E-5</v>
      </c>
      <c r="T78" s="5">
        <v>6.4236111111111118E-13</v>
      </c>
      <c r="U78" s="5">
        <f t="shared" si="18"/>
        <v>1.2152777777777783E-12</v>
      </c>
      <c r="V78">
        <f t="shared" si="19"/>
        <v>-11.915324443408956</v>
      </c>
    </row>
    <row r="79" spans="2:22" x14ac:dyDescent="0.45">
      <c r="B79">
        <v>10000</v>
      </c>
      <c r="C79">
        <f t="shared" si="11"/>
        <v>10</v>
      </c>
      <c r="D79">
        <v>3000</v>
      </c>
      <c r="E79">
        <v>33000</v>
      </c>
      <c r="F79">
        <f t="shared" si="20"/>
        <v>30000</v>
      </c>
      <c r="G79">
        <f t="shared" si="21"/>
        <v>4.4771212547196626</v>
      </c>
      <c r="H79">
        <v>33324</v>
      </c>
      <c r="I79">
        <f t="shared" si="22"/>
        <v>4.5227571257978827</v>
      </c>
      <c r="J79">
        <v>4.4400000000000002E-2</v>
      </c>
      <c r="K79">
        <f t="shared" si="23"/>
        <v>1.4440000000000001E-4</v>
      </c>
      <c r="L79">
        <v>4.4400000000000002E-2</v>
      </c>
      <c r="M79">
        <f t="shared" si="24"/>
        <v>1.4440000000000001E-4</v>
      </c>
      <c r="N79">
        <v>4.4499999999999998E-2</v>
      </c>
      <c r="O79">
        <f t="shared" si="25"/>
        <v>1.4449999999999999E-4</v>
      </c>
      <c r="P79">
        <v>4.4499999999999998E-2</v>
      </c>
      <c r="Q79">
        <f t="shared" si="26"/>
        <v>1.4449999999999999E-4</v>
      </c>
      <c r="R79">
        <f t="shared" si="16"/>
        <v>4.4450000000000003E-2</v>
      </c>
      <c r="S79">
        <f t="shared" si="17"/>
        <v>7.2200000000000007E-5</v>
      </c>
      <c r="T79" s="5">
        <v>2.204861111111111E-12</v>
      </c>
      <c r="U79" s="5">
        <f t="shared" si="18"/>
        <v>5.5121527777777792E-12</v>
      </c>
      <c r="V79">
        <f t="shared" si="19"/>
        <v>-11.258678753795218</v>
      </c>
    </row>
    <row r="80" spans="2:22" x14ac:dyDescent="0.45">
      <c r="B80">
        <v>10000</v>
      </c>
      <c r="C80">
        <f t="shared" si="11"/>
        <v>10</v>
      </c>
      <c r="D80">
        <v>3000</v>
      </c>
      <c r="E80">
        <v>100000</v>
      </c>
      <c r="F80">
        <f t="shared" si="20"/>
        <v>97000</v>
      </c>
      <c r="G80">
        <f t="shared" si="21"/>
        <v>4.9867717342662452</v>
      </c>
      <c r="H80">
        <v>107740</v>
      </c>
      <c r="I80">
        <f t="shared" si="22"/>
        <v>5.0323769712099358</v>
      </c>
      <c r="J80">
        <v>0.14449999999999999</v>
      </c>
      <c r="K80">
        <f t="shared" si="23"/>
        <v>2.4449999999999998E-4</v>
      </c>
      <c r="L80">
        <v>0.14430000000000001</v>
      </c>
      <c r="M80">
        <f t="shared" si="24"/>
        <v>2.4430000000000003E-4</v>
      </c>
      <c r="N80">
        <v>0.14430000000000001</v>
      </c>
      <c r="O80">
        <f t="shared" si="25"/>
        <v>2.4430000000000003E-4</v>
      </c>
      <c r="P80">
        <v>0.14449999999999999</v>
      </c>
      <c r="Q80">
        <f t="shared" si="26"/>
        <v>2.4449999999999998E-4</v>
      </c>
      <c r="R80">
        <f t="shared" si="16"/>
        <v>0.1444</v>
      </c>
      <c r="S80">
        <f t="shared" si="17"/>
        <v>1.2224999999999999E-4</v>
      </c>
      <c r="T80" s="5">
        <v>6.7708333333333334E-12</v>
      </c>
      <c r="U80" s="5">
        <f t="shared" si="18"/>
        <v>1.8298611111111107E-11</v>
      </c>
      <c r="V80">
        <f t="shared" si="19"/>
        <v>-10.737581872546684</v>
      </c>
    </row>
    <row r="81" spans="2:22" x14ac:dyDescent="0.45">
      <c r="B81">
        <v>100000</v>
      </c>
      <c r="C81">
        <f t="shared" si="11"/>
        <v>100</v>
      </c>
      <c r="D81">
        <v>10</v>
      </c>
      <c r="E81">
        <v>330</v>
      </c>
      <c r="F81">
        <f t="shared" si="20"/>
        <v>320</v>
      </c>
      <c r="G81">
        <f t="shared" si="21"/>
        <v>2.5051499783199058</v>
      </c>
      <c r="H81">
        <v>355</v>
      </c>
      <c r="I81">
        <f t="shared" si="22"/>
        <v>2.5502283530550942</v>
      </c>
      <c r="J81">
        <v>4.0000000000000001E-3</v>
      </c>
      <c r="K81">
        <f t="shared" si="23"/>
        <v>1.0400000000000001E-4</v>
      </c>
      <c r="L81">
        <v>3.8999999999999998E-3</v>
      </c>
      <c r="M81">
        <f t="shared" si="24"/>
        <v>1.039E-4</v>
      </c>
      <c r="N81">
        <v>3.8E-3</v>
      </c>
      <c r="O81">
        <f t="shared" si="25"/>
        <v>1.038E-4</v>
      </c>
      <c r="P81">
        <v>3.8999999999999998E-3</v>
      </c>
      <c r="Q81">
        <f t="shared" si="26"/>
        <v>1.039E-4</v>
      </c>
      <c r="R81">
        <f t="shared" si="16"/>
        <v>3.8999999999999998E-3</v>
      </c>
      <c r="S81">
        <f t="shared" si="17"/>
        <v>5.2000000000000004E-5</v>
      </c>
      <c r="T81" s="5">
        <v>2.083333333333333E-13</v>
      </c>
      <c r="U81" s="5">
        <f t="shared" si="18"/>
        <v>4.6875E-13</v>
      </c>
      <c r="V81">
        <f t="shared" si="19"/>
        <v>-12.329058719264225</v>
      </c>
    </row>
    <row r="82" spans="2:22" x14ac:dyDescent="0.45">
      <c r="B82">
        <v>100000</v>
      </c>
      <c r="C82">
        <f t="shared" si="11"/>
        <v>100</v>
      </c>
      <c r="D82">
        <v>10</v>
      </c>
      <c r="E82">
        <v>1000</v>
      </c>
      <c r="F82">
        <f t="shared" si="20"/>
        <v>990</v>
      </c>
      <c r="G82">
        <f t="shared" si="21"/>
        <v>2.9956351945975501</v>
      </c>
      <c r="H82">
        <v>1100</v>
      </c>
      <c r="I82">
        <f t="shared" si="22"/>
        <v>3.0413926851582249</v>
      </c>
      <c r="J82">
        <v>1.11E-2</v>
      </c>
      <c r="K82">
        <f t="shared" si="23"/>
        <v>1.111E-4</v>
      </c>
      <c r="L82">
        <v>1.12E-2</v>
      </c>
      <c r="M82">
        <f t="shared" si="24"/>
        <v>1.1120000000000001E-4</v>
      </c>
      <c r="N82">
        <v>1.12E-2</v>
      </c>
      <c r="O82">
        <f t="shared" si="25"/>
        <v>1.1120000000000001E-4</v>
      </c>
      <c r="P82">
        <v>1.1299999999999999E-2</v>
      </c>
      <c r="Q82">
        <f t="shared" si="26"/>
        <v>1.1130000000000001E-4</v>
      </c>
      <c r="R82">
        <f t="shared" si="16"/>
        <v>1.12E-2</v>
      </c>
      <c r="S82">
        <f t="shared" si="17"/>
        <v>5.5550000000000002E-5</v>
      </c>
      <c r="T82" s="5">
        <v>2.6041666666666663E-13</v>
      </c>
      <c r="U82" s="5">
        <f t="shared" si="18"/>
        <v>1.6840277777777779E-12</v>
      </c>
      <c r="V82">
        <f t="shared" si="19"/>
        <v>-11.773650749156968</v>
      </c>
    </row>
    <row r="83" spans="2:22" x14ac:dyDescent="0.45">
      <c r="B83">
        <v>100000</v>
      </c>
      <c r="C83">
        <f t="shared" si="11"/>
        <v>100</v>
      </c>
      <c r="D83">
        <v>10</v>
      </c>
      <c r="E83">
        <v>3300</v>
      </c>
      <c r="F83">
        <f t="shared" si="20"/>
        <v>3290</v>
      </c>
      <c r="G83">
        <f t="shared" si="21"/>
        <v>3.5171958979499744</v>
      </c>
      <c r="H83">
        <v>3654</v>
      </c>
      <c r="I83">
        <f t="shared" si="22"/>
        <v>3.562768543016519</v>
      </c>
      <c r="J83">
        <v>3.6499999999999998E-2</v>
      </c>
      <c r="K83">
        <f t="shared" si="23"/>
        <v>1.3650000000000001E-4</v>
      </c>
      <c r="L83">
        <v>3.6400000000000002E-2</v>
      </c>
      <c r="M83">
        <f t="shared" si="24"/>
        <v>1.3640000000000001E-4</v>
      </c>
      <c r="N83">
        <v>3.61E-2</v>
      </c>
      <c r="O83">
        <f t="shared" si="25"/>
        <v>1.361E-4</v>
      </c>
      <c r="P83">
        <v>3.6499999999999998E-2</v>
      </c>
      <c r="Q83">
        <f>0.001*P83+0.0001</f>
        <v>1.3650000000000001E-4</v>
      </c>
      <c r="R83">
        <f t="shared" si="16"/>
        <v>3.6374999999999998E-2</v>
      </c>
      <c r="S83">
        <f t="shared" si="17"/>
        <v>6.8250000000000006E-5</v>
      </c>
      <c r="T83" s="5">
        <v>4.1666666666666659E-13</v>
      </c>
      <c r="U83" s="5">
        <f t="shared" si="18"/>
        <v>5.898437499999999E-12</v>
      </c>
      <c r="V83">
        <f t="shared" si="19"/>
        <v>-11.229263018018679</v>
      </c>
    </row>
    <row r="84" spans="2:22" x14ac:dyDescent="0.45">
      <c r="B84">
        <v>100000</v>
      </c>
      <c r="C84">
        <f t="shared" si="11"/>
        <v>100</v>
      </c>
      <c r="D84">
        <v>10</v>
      </c>
      <c r="E84">
        <v>10000</v>
      </c>
      <c r="F84">
        <f t="shared" si="20"/>
        <v>9990</v>
      </c>
      <c r="G84">
        <f t="shared" si="21"/>
        <v>3.9995654882259823</v>
      </c>
      <c r="H84">
        <v>11096</v>
      </c>
      <c r="I84">
        <f t="shared" si="22"/>
        <v>4.0451664480652285</v>
      </c>
      <c r="J84">
        <v>0.1074</v>
      </c>
      <c r="K84">
        <f t="shared" si="23"/>
        <v>2.074E-4</v>
      </c>
      <c r="L84">
        <v>0.1087</v>
      </c>
      <c r="M84">
        <f t="shared" si="24"/>
        <v>2.0870000000000003E-4</v>
      </c>
      <c r="N84">
        <v>0.1074</v>
      </c>
      <c r="O84">
        <f t="shared" si="25"/>
        <v>2.074E-4</v>
      </c>
      <c r="P84">
        <v>0.1085</v>
      </c>
      <c r="Q84">
        <f>0.001*P84+0.0001</f>
        <v>2.0850000000000003E-4</v>
      </c>
      <c r="R84">
        <f t="shared" si="16"/>
        <v>0.108</v>
      </c>
      <c r="S84">
        <f t="shared" si="17"/>
        <v>1.037E-4</v>
      </c>
      <c r="T84" s="5">
        <v>8.6805555555555562E-13</v>
      </c>
      <c r="U84" s="5">
        <f t="shared" si="18"/>
        <v>1.7881944444444448E-11</v>
      </c>
      <c r="V84">
        <f t="shared" si="19"/>
        <v>-10.74758525871804</v>
      </c>
    </row>
    <row r="85" spans="2:22" x14ac:dyDescent="0.45">
      <c r="B85">
        <v>100000</v>
      </c>
      <c r="C85">
        <f t="shared" si="11"/>
        <v>100</v>
      </c>
      <c r="D85">
        <v>10</v>
      </c>
      <c r="E85">
        <v>33000</v>
      </c>
      <c r="F85">
        <f t="shared" si="20"/>
        <v>32990</v>
      </c>
      <c r="G85">
        <f t="shared" si="21"/>
        <v>4.5183823155453435</v>
      </c>
      <c r="H85">
        <v>36643</v>
      </c>
      <c r="I85">
        <f t="shared" si="22"/>
        <v>4.5639910225861522</v>
      </c>
      <c r="J85">
        <v>0.3417</v>
      </c>
      <c r="K85">
        <f t="shared" si="23"/>
        <v>4.417E-4</v>
      </c>
      <c r="L85">
        <v>0.34129999999999999</v>
      </c>
      <c r="M85">
        <f t="shared" si="24"/>
        <v>4.4129999999999999E-4</v>
      </c>
      <c r="N85">
        <v>0.34210000000000002</v>
      </c>
      <c r="O85">
        <f t="shared" si="25"/>
        <v>4.4210000000000001E-4</v>
      </c>
      <c r="P85">
        <v>0.34229999999999999</v>
      </c>
      <c r="Q85">
        <f t="shared" ref="Q85:Q115" si="27">0.001*P85+0.0001</f>
        <v>4.4230000000000002E-4</v>
      </c>
      <c r="R85">
        <f t="shared" si="16"/>
        <v>0.34185000000000004</v>
      </c>
      <c r="S85">
        <f t="shared" si="17"/>
        <v>2.2085E-4</v>
      </c>
      <c r="T85" s="5">
        <v>2.4218750000000001E-12</v>
      </c>
      <c r="U85" s="5">
        <f t="shared" si="18"/>
        <v>5.692708333333334E-11</v>
      </c>
      <c r="V85">
        <f t="shared" si="19"/>
        <v>-10.244681066753847</v>
      </c>
    </row>
    <row r="86" spans="2:22" x14ac:dyDescent="0.45">
      <c r="B86">
        <v>100000</v>
      </c>
      <c r="C86">
        <f t="shared" si="11"/>
        <v>100</v>
      </c>
      <c r="D86">
        <v>10</v>
      </c>
      <c r="E86">
        <v>100000</v>
      </c>
      <c r="F86">
        <f t="shared" si="20"/>
        <v>99990</v>
      </c>
      <c r="G86">
        <f t="shared" si="21"/>
        <v>4.9999565683801928</v>
      </c>
      <c r="H86">
        <v>111061</v>
      </c>
      <c r="I86">
        <f t="shared" si="22"/>
        <v>5.0455615795680862</v>
      </c>
      <c r="J86">
        <v>0.85399999999999998</v>
      </c>
      <c r="K86">
        <f>0.001*J86+0.001</f>
        <v>1.8540000000000002E-3</v>
      </c>
      <c r="L86">
        <v>0.85499999999999998</v>
      </c>
      <c r="M86">
        <f>0.001*L86+0.001</f>
        <v>1.8549999999999999E-3</v>
      </c>
      <c r="N86">
        <v>0.85099999999999998</v>
      </c>
      <c r="O86">
        <f>0.001*N86+0.001</f>
        <v>1.851E-3</v>
      </c>
      <c r="P86">
        <v>0.85199999999999998</v>
      </c>
      <c r="Q86">
        <f>0.001*P86+0.001</f>
        <v>1.8519999999999999E-3</v>
      </c>
      <c r="R86">
        <f t="shared" si="16"/>
        <v>0.85299999999999998</v>
      </c>
      <c r="S86">
        <f t="shared" si="17"/>
        <v>9.2700000000000009E-4</v>
      </c>
      <c r="T86" s="5">
        <v>6.9487847222222238E-12</v>
      </c>
      <c r="U86" s="5">
        <f t="shared" si="18"/>
        <v>1.4114149305555554E-10</v>
      </c>
      <c r="V86">
        <f t="shared" si="19"/>
        <v>-9.8503452927233432</v>
      </c>
    </row>
    <row r="87" spans="2:22" x14ac:dyDescent="0.45">
      <c r="B87">
        <v>100000</v>
      </c>
      <c r="C87">
        <f t="shared" si="11"/>
        <v>100</v>
      </c>
      <c r="D87">
        <v>30</v>
      </c>
      <c r="E87">
        <v>330</v>
      </c>
      <c r="F87">
        <f t="shared" si="20"/>
        <v>300</v>
      </c>
      <c r="G87">
        <f t="shared" si="21"/>
        <v>2.4771212547196626</v>
      </c>
      <c r="H87">
        <v>333</v>
      </c>
      <c r="I87">
        <f t="shared" si="22"/>
        <v>2.5224442335063197</v>
      </c>
      <c r="J87">
        <v>3.7000000000000002E-3</v>
      </c>
      <c r="K87">
        <f t="shared" si="23"/>
        <v>1.037E-4</v>
      </c>
      <c r="L87">
        <v>3.8E-3</v>
      </c>
      <c r="M87">
        <f t="shared" si="24"/>
        <v>1.038E-4</v>
      </c>
      <c r="N87">
        <v>3.7000000000000002E-3</v>
      </c>
      <c r="O87">
        <f t="shared" si="25"/>
        <v>1.037E-4</v>
      </c>
      <c r="P87">
        <v>3.8E-3</v>
      </c>
      <c r="Q87">
        <f t="shared" si="27"/>
        <v>1.038E-4</v>
      </c>
      <c r="R87">
        <f t="shared" si="16"/>
        <v>3.7499999999999999E-3</v>
      </c>
      <c r="S87">
        <f t="shared" si="17"/>
        <v>5.185E-5</v>
      </c>
      <c r="T87" s="5">
        <v>2.083333333333333E-13</v>
      </c>
      <c r="U87" s="5">
        <f t="shared" si="18"/>
        <v>4.4270833333333342E-13</v>
      </c>
      <c r="V87">
        <f t="shared" si="19"/>
        <v>-12.353882302989257</v>
      </c>
    </row>
    <row r="88" spans="2:22" x14ac:dyDescent="0.45">
      <c r="B88">
        <v>100000</v>
      </c>
      <c r="C88">
        <f t="shared" si="11"/>
        <v>100</v>
      </c>
      <c r="D88">
        <v>30</v>
      </c>
      <c r="E88">
        <v>1000</v>
      </c>
      <c r="F88">
        <f t="shared" si="20"/>
        <v>970</v>
      </c>
      <c r="G88">
        <f t="shared" si="21"/>
        <v>2.9867717342662448</v>
      </c>
      <c r="H88">
        <v>1077</v>
      </c>
      <c r="I88">
        <f t="shared" si="22"/>
        <v>3.0322157032979815</v>
      </c>
      <c r="J88">
        <v>1.12E-2</v>
      </c>
      <c r="K88">
        <f t="shared" si="23"/>
        <v>1.1120000000000001E-4</v>
      </c>
      <c r="L88">
        <v>1.11E-2</v>
      </c>
      <c r="M88">
        <f t="shared" si="24"/>
        <v>1.111E-4</v>
      </c>
      <c r="N88">
        <v>1.0800000000000001E-2</v>
      </c>
      <c r="O88">
        <f t="shared" si="25"/>
        <v>1.1080000000000001E-4</v>
      </c>
      <c r="P88">
        <v>1.12E-2</v>
      </c>
      <c r="Q88">
        <f t="shared" si="27"/>
        <v>1.1120000000000001E-4</v>
      </c>
      <c r="R88">
        <f t="shared" si="16"/>
        <v>1.1075000000000002E-2</v>
      </c>
      <c r="S88">
        <f t="shared" si="17"/>
        <v>5.5600000000000003E-5</v>
      </c>
      <c r="T88" s="5">
        <v>2.7777777777777779E-13</v>
      </c>
      <c r="U88" s="5">
        <f t="shared" si="18"/>
        <v>1.6449652777777776E-12</v>
      </c>
      <c r="V88">
        <f t="shared" si="19"/>
        <v>-11.783843264783101</v>
      </c>
    </row>
    <row r="89" spans="2:22" x14ac:dyDescent="0.45">
      <c r="B89">
        <v>100000</v>
      </c>
      <c r="C89">
        <f t="shared" si="11"/>
        <v>100</v>
      </c>
      <c r="D89">
        <v>30</v>
      </c>
      <c r="E89">
        <v>3300</v>
      </c>
      <c r="F89">
        <f t="shared" si="20"/>
        <v>3270</v>
      </c>
      <c r="G89">
        <f t="shared" si="21"/>
        <v>3.514547752660286</v>
      </c>
      <c r="H89">
        <v>3632</v>
      </c>
      <c r="I89">
        <f t="shared" si="22"/>
        <v>3.5601458398490475</v>
      </c>
      <c r="J89">
        <v>3.6600000000000001E-2</v>
      </c>
      <c r="K89">
        <f t="shared" si="23"/>
        <v>1.3660000000000001E-4</v>
      </c>
      <c r="L89">
        <v>3.6299999999999999E-2</v>
      </c>
      <c r="M89">
        <f t="shared" si="24"/>
        <v>1.3630000000000001E-4</v>
      </c>
      <c r="N89">
        <v>3.6299999999999999E-2</v>
      </c>
      <c r="O89">
        <f t="shared" si="25"/>
        <v>1.3630000000000001E-4</v>
      </c>
      <c r="P89">
        <v>3.61E-2</v>
      </c>
      <c r="Q89">
        <f t="shared" si="27"/>
        <v>1.361E-4</v>
      </c>
      <c r="R89">
        <f t="shared" si="16"/>
        <v>3.6324999999999996E-2</v>
      </c>
      <c r="S89">
        <f t="shared" si="17"/>
        <v>6.8300000000000007E-5</v>
      </c>
      <c r="T89" s="5">
        <v>4.3402777777777781E-13</v>
      </c>
      <c r="U89" s="5">
        <f t="shared" si="18"/>
        <v>5.8723958333333316E-12</v>
      </c>
      <c r="V89">
        <f t="shared" si="19"/>
        <v>-11.231184678153552</v>
      </c>
    </row>
    <row r="90" spans="2:22" x14ac:dyDescent="0.45">
      <c r="B90">
        <v>100000</v>
      </c>
      <c r="C90">
        <f t="shared" si="11"/>
        <v>100</v>
      </c>
      <c r="D90">
        <v>30</v>
      </c>
      <c r="E90">
        <v>10000</v>
      </c>
      <c r="F90">
        <f t="shared" si="20"/>
        <v>9970</v>
      </c>
      <c r="G90">
        <f t="shared" si="21"/>
        <v>3.9986951583116559</v>
      </c>
      <c r="H90">
        <v>11074</v>
      </c>
      <c r="I90">
        <f t="shared" si="22"/>
        <v>4.0443045191759142</v>
      </c>
      <c r="J90">
        <v>0.1074</v>
      </c>
      <c r="K90">
        <f t="shared" si="23"/>
        <v>2.074E-4</v>
      </c>
      <c r="L90">
        <v>0.1075</v>
      </c>
      <c r="M90">
        <f t="shared" si="24"/>
        <v>2.075E-4</v>
      </c>
      <c r="N90">
        <v>0.1076</v>
      </c>
      <c r="O90">
        <f t="shared" si="25"/>
        <v>2.076E-4</v>
      </c>
      <c r="P90">
        <v>0.1072</v>
      </c>
      <c r="Q90">
        <f t="shared" si="27"/>
        <v>2.0719999999999999E-4</v>
      </c>
      <c r="R90">
        <f t="shared" si="16"/>
        <v>0.10742500000000001</v>
      </c>
      <c r="S90">
        <f t="shared" si="17"/>
        <v>1.037E-4</v>
      </c>
      <c r="T90" s="5">
        <v>8.6805555555555562E-13</v>
      </c>
      <c r="U90" s="5">
        <f t="shared" si="18"/>
        <v>1.778211805555556E-11</v>
      </c>
      <c r="V90">
        <f t="shared" si="19"/>
        <v>-10.750016510798032</v>
      </c>
    </row>
    <row r="91" spans="2:22" x14ac:dyDescent="0.45">
      <c r="B91">
        <v>100000</v>
      </c>
      <c r="C91">
        <f t="shared" si="11"/>
        <v>100</v>
      </c>
      <c r="D91">
        <v>30</v>
      </c>
      <c r="E91">
        <v>33000</v>
      </c>
      <c r="F91">
        <f t="shared" si="20"/>
        <v>32970</v>
      </c>
      <c r="G91">
        <f t="shared" si="21"/>
        <v>4.5181189471431527</v>
      </c>
      <c r="H91">
        <v>36620</v>
      </c>
      <c r="I91">
        <f t="shared" si="22"/>
        <v>4.5637183399656776</v>
      </c>
      <c r="J91">
        <v>0.34229999999999999</v>
      </c>
      <c r="K91">
        <f t="shared" si="23"/>
        <v>4.4230000000000002E-4</v>
      </c>
      <c r="L91">
        <v>0.34300000000000003</v>
      </c>
      <c r="M91">
        <f t="shared" si="24"/>
        <v>4.4300000000000003E-4</v>
      </c>
      <c r="N91">
        <v>0.34310000000000002</v>
      </c>
      <c r="O91">
        <f t="shared" si="25"/>
        <v>4.4310000000000004E-4</v>
      </c>
      <c r="P91">
        <v>0.34250000000000003</v>
      </c>
      <c r="Q91">
        <f t="shared" si="27"/>
        <v>4.4250000000000002E-4</v>
      </c>
      <c r="R91">
        <f t="shared" si="16"/>
        <v>0.342725</v>
      </c>
      <c r="S91">
        <f t="shared" si="17"/>
        <v>2.2115000000000001E-4</v>
      </c>
      <c r="T91" s="5">
        <v>2.4045138888888892E-12</v>
      </c>
      <c r="U91" s="5">
        <f t="shared" si="18"/>
        <v>5.7096354166666667E-11</v>
      </c>
      <c r="V91">
        <f t="shared" si="19"/>
        <v>-10.243391622329453</v>
      </c>
    </row>
    <row r="92" spans="2:22" x14ac:dyDescent="0.45">
      <c r="B92">
        <v>100000</v>
      </c>
      <c r="C92">
        <f t="shared" si="11"/>
        <v>100</v>
      </c>
      <c r="D92">
        <v>30</v>
      </c>
      <c r="E92">
        <v>100000</v>
      </c>
      <c r="F92">
        <f t="shared" si="20"/>
        <v>99970</v>
      </c>
      <c r="G92">
        <f t="shared" si="21"/>
        <v>4.9998696921082679</v>
      </c>
      <c r="H92">
        <v>111039</v>
      </c>
      <c r="I92">
        <f t="shared" si="22"/>
        <v>5.0454755419396928</v>
      </c>
      <c r="J92">
        <v>0.85299999999999998</v>
      </c>
      <c r="K92">
        <f>0.001*J92+0.001</f>
        <v>1.853E-3</v>
      </c>
      <c r="L92">
        <v>0.85199999999999998</v>
      </c>
      <c r="M92">
        <f>0.001*L92+0.001</f>
        <v>1.8519999999999999E-3</v>
      </c>
      <c r="N92">
        <v>0.85399999999999998</v>
      </c>
      <c r="O92">
        <f>0.001*N92+0.001</f>
        <v>1.8540000000000002E-3</v>
      </c>
      <c r="P92">
        <v>0.85099999999999998</v>
      </c>
      <c r="Q92">
        <f>0.001*P92+0.001</f>
        <v>1.851E-3</v>
      </c>
      <c r="R92">
        <f t="shared" si="16"/>
        <v>0.85250000000000004</v>
      </c>
      <c r="S92">
        <f t="shared" si="17"/>
        <v>9.2650000000000002E-4</v>
      </c>
      <c r="T92" s="5">
        <v>6.9357638888888881E-12</v>
      </c>
      <c r="U92" s="5">
        <f t="shared" si="18"/>
        <v>1.4106770833333332E-10</v>
      </c>
      <c r="V92">
        <f t="shared" si="19"/>
        <v>-9.8505723887803285</v>
      </c>
    </row>
    <row r="93" spans="2:22" x14ac:dyDescent="0.45">
      <c r="B93">
        <v>100000</v>
      </c>
      <c r="C93">
        <f t="shared" si="11"/>
        <v>100</v>
      </c>
      <c r="D93">
        <v>100</v>
      </c>
      <c r="E93">
        <v>330</v>
      </c>
      <c r="F93">
        <f t="shared" si="20"/>
        <v>230</v>
      </c>
      <c r="G93">
        <f t="shared" si="21"/>
        <v>2.3617278360175931</v>
      </c>
      <c r="H93">
        <v>258</v>
      </c>
      <c r="I93">
        <f t="shared" si="22"/>
        <v>2.4116197059632301</v>
      </c>
      <c r="J93">
        <v>3.3E-3</v>
      </c>
      <c r="K93">
        <f t="shared" si="23"/>
        <v>1.033E-4</v>
      </c>
      <c r="L93">
        <v>3.0999999999999999E-3</v>
      </c>
      <c r="M93">
        <f t="shared" si="24"/>
        <v>1.031E-4</v>
      </c>
      <c r="N93">
        <v>3.0999999999999999E-3</v>
      </c>
      <c r="O93">
        <f t="shared" si="25"/>
        <v>1.031E-4</v>
      </c>
      <c r="P93">
        <v>3.0999999999999999E-3</v>
      </c>
      <c r="Q93">
        <f t="shared" si="27"/>
        <v>1.031E-4</v>
      </c>
      <c r="R93">
        <f t="shared" si="16"/>
        <v>3.15E-3</v>
      </c>
      <c r="S93">
        <f t="shared" si="17"/>
        <v>5.1650000000000002E-5</v>
      </c>
      <c r="T93" s="5">
        <v>2.083333333333333E-13</v>
      </c>
      <c r="U93" s="5">
        <f t="shared" si="18"/>
        <v>3.3854166666666671E-13</v>
      </c>
      <c r="V93">
        <f t="shared" si="19"/>
        <v>-12.470387872060694</v>
      </c>
    </row>
    <row r="94" spans="2:22" x14ac:dyDescent="0.45">
      <c r="B94">
        <v>100000</v>
      </c>
      <c r="C94">
        <f t="shared" si="11"/>
        <v>100</v>
      </c>
      <c r="D94">
        <v>100</v>
      </c>
      <c r="E94">
        <v>1000</v>
      </c>
      <c r="F94">
        <f t="shared" si="20"/>
        <v>900</v>
      </c>
      <c r="G94">
        <f t="shared" si="21"/>
        <v>2.9542425094393248</v>
      </c>
      <c r="H94">
        <v>1000</v>
      </c>
      <c r="I94">
        <f t="shared" si="22"/>
        <v>3</v>
      </c>
      <c r="J94">
        <v>1.03E-2</v>
      </c>
      <c r="K94">
        <f t="shared" si="23"/>
        <v>1.103E-4</v>
      </c>
      <c r="L94">
        <v>1.03E-2</v>
      </c>
      <c r="M94">
        <f t="shared" si="24"/>
        <v>1.103E-4</v>
      </c>
      <c r="N94">
        <v>1.0500000000000001E-2</v>
      </c>
      <c r="O94">
        <f t="shared" si="25"/>
        <v>1.105E-4</v>
      </c>
      <c r="P94">
        <v>1.03E-2</v>
      </c>
      <c r="Q94">
        <f t="shared" si="27"/>
        <v>1.103E-4</v>
      </c>
      <c r="R94">
        <f t="shared" si="16"/>
        <v>1.0350000000000002E-2</v>
      </c>
      <c r="S94">
        <f t="shared" si="17"/>
        <v>5.5149999999999999E-5</v>
      </c>
      <c r="T94" s="5">
        <v>2.6041666666666663E-13</v>
      </c>
      <c r="U94" s="5">
        <f t="shared" si="18"/>
        <v>1.5364583333333337E-12</v>
      </c>
      <c r="V94">
        <f t="shared" si="19"/>
        <v>-11.813479212725387</v>
      </c>
    </row>
    <row r="95" spans="2:22" x14ac:dyDescent="0.45">
      <c r="B95">
        <v>100000</v>
      </c>
      <c r="C95">
        <f t="shared" si="11"/>
        <v>100</v>
      </c>
      <c r="D95">
        <v>100</v>
      </c>
      <c r="E95">
        <v>3300</v>
      </c>
      <c r="F95">
        <f t="shared" si="20"/>
        <v>3200</v>
      </c>
      <c r="G95">
        <f t="shared" si="21"/>
        <v>3.5051499783199058</v>
      </c>
      <c r="H95">
        <v>3554</v>
      </c>
      <c r="I95">
        <f t="shared" si="22"/>
        <v>3.5507174234692829</v>
      </c>
      <c r="J95">
        <v>3.5900000000000001E-2</v>
      </c>
      <c r="K95">
        <f t="shared" si="23"/>
        <v>1.359E-4</v>
      </c>
      <c r="L95">
        <v>3.5999999999999997E-2</v>
      </c>
      <c r="M95">
        <f t="shared" si="24"/>
        <v>1.36E-4</v>
      </c>
      <c r="N95">
        <v>3.6200000000000003E-2</v>
      </c>
      <c r="O95">
        <f t="shared" si="25"/>
        <v>1.362E-4</v>
      </c>
      <c r="P95">
        <v>3.56E-2</v>
      </c>
      <c r="Q95">
        <f t="shared" si="27"/>
        <v>1.3559999999999999E-4</v>
      </c>
      <c r="R95">
        <f t="shared" si="16"/>
        <v>3.5924999999999999E-2</v>
      </c>
      <c r="S95">
        <f t="shared" si="17"/>
        <v>6.7949999999999998E-5</v>
      </c>
      <c r="T95" s="5">
        <v>4.1666666666666659E-13</v>
      </c>
      <c r="U95" s="5">
        <f t="shared" si="18"/>
        <v>5.8203124999999993E-12</v>
      </c>
      <c r="V95">
        <f t="shared" si="19"/>
        <v>-11.235053696899575</v>
      </c>
    </row>
    <row r="96" spans="2:22" x14ac:dyDescent="0.45">
      <c r="B96">
        <v>100000</v>
      </c>
      <c r="C96">
        <f t="shared" si="11"/>
        <v>100</v>
      </c>
      <c r="D96">
        <v>100</v>
      </c>
      <c r="E96">
        <v>10000</v>
      </c>
      <c r="F96">
        <f t="shared" si="20"/>
        <v>9900</v>
      </c>
      <c r="G96">
        <f t="shared" si="21"/>
        <v>3.9956351945975501</v>
      </c>
      <c r="H96">
        <v>10996</v>
      </c>
      <c r="I96">
        <f t="shared" si="22"/>
        <v>4.0412347311714312</v>
      </c>
      <c r="J96">
        <v>0.1076</v>
      </c>
      <c r="K96">
        <f t="shared" si="23"/>
        <v>2.076E-4</v>
      </c>
      <c r="L96">
        <v>0.10730000000000001</v>
      </c>
      <c r="M96">
        <f t="shared" si="24"/>
        <v>2.073E-4</v>
      </c>
      <c r="N96">
        <v>0.1067</v>
      </c>
      <c r="O96">
        <f t="shared" si="25"/>
        <v>2.0670000000000001E-4</v>
      </c>
      <c r="P96">
        <v>0.1075</v>
      </c>
      <c r="Q96">
        <f t="shared" si="27"/>
        <v>2.075E-4</v>
      </c>
      <c r="R96">
        <f t="shared" si="16"/>
        <v>0.107275</v>
      </c>
      <c r="S96">
        <f t="shared" si="17"/>
        <v>1.038E-4</v>
      </c>
      <c r="T96" s="5">
        <v>8.506944444444445E-13</v>
      </c>
      <c r="U96" s="5">
        <f t="shared" si="18"/>
        <v>1.7773437499999998E-11</v>
      </c>
      <c r="V96">
        <f t="shared" si="19"/>
        <v>-10.750228568654737</v>
      </c>
    </row>
    <row r="97" spans="2:22" x14ac:dyDescent="0.45">
      <c r="B97">
        <v>100000</v>
      </c>
      <c r="C97">
        <f t="shared" si="11"/>
        <v>100</v>
      </c>
      <c r="D97">
        <v>100</v>
      </c>
      <c r="E97">
        <v>33000</v>
      </c>
      <c r="F97">
        <f t="shared" si="20"/>
        <v>32900</v>
      </c>
      <c r="G97">
        <f t="shared" si="21"/>
        <v>4.517195897949974</v>
      </c>
      <c r="H97">
        <v>36543</v>
      </c>
      <c r="I97">
        <f t="shared" si="22"/>
        <v>4.5628041979142777</v>
      </c>
      <c r="J97">
        <v>0.34150000000000003</v>
      </c>
      <c r="K97">
        <f t="shared" si="23"/>
        <v>4.415E-4</v>
      </c>
      <c r="L97">
        <v>0.3422</v>
      </c>
      <c r="M97">
        <f t="shared" si="24"/>
        <v>4.4220000000000001E-4</v>
      </c>
      <c r="N97">
        <v>0.34210000000000002</v>
      </c>
      <c r="O97">
        <f t="shared" si="25"/>
        <v>4.4210000000000001E-4</v>
      </c>
      <c r="P97">
        <v>0.34150000000000003</v>
      </c>
      <c r="Q97">
        <f t="shared" si="27"/>
        <v>4.415E-4</v>
      </c>
      <c r="R97">
        <f t="shared" si="16"/>
        <v>0.34182500000000005</v>
      </c>
      <c r="S97">
        <f t="shared" si="17"/>
        <v>2.2075E-4</v>
      </c>
      <c r="T97" s="5">
        <v>2.4001736111111112E-12</v>
      </c>
      <c r="U97" s="5">
        <f t="shared" si="18"/>
        <v>5.6944444444444446E-11</v>
      </c>
      <c r="V97">
        <f t="shared" si="19"/>
        <v>-10.244548639711534</v>
      </c>
    </row>
    <row r="98" spans="2:22" x14ac:dyDescent="0.45">
      <c r="B98">
        <v>100000</v>
      </c>
      <c r="C98">
        <f t="shared" si="11"/>
        <v>100</v>
      </c>
      <c r="D98">
        <v>100</v>
      </c>
      <c r="E98">
        <v>100000</v>
      </c>
      <c r="F98">
        <f t="shared" si="20"/>
        <v>99900</v>
      </c>
      <c r="G98">
        <f t="shared" si="21"/>
        <v>4.9995654882259819</v>
      </c>
      <c r="H98">
        <v>110961</v>
      </c>
      <c r="I98">
        <f t="shared" si="22"/>
        <v>5.0451703620209329</v>
      </c>
      <c r="J98">
        <v>0.85099999999999998</v>
      </c>
      <c r="K98">
        <f>0.001*J98+0.001</f>
        <v>1.851E-3</v>
      </c>
      <c r="L98">
        <v>0.85</v>
      </c>
      <c r="M98">
        <f>0.001*L98+0.001</f>
        <v>1.8500000000000001E-3</v>
      </c>
      <c r="N98">
        <v>0.85299999999999998</v>
      </c>
      <c r="O98">
        <f>0.001*N98+0.001</f>
        <v>1.853E-3</v>
      </c>
      <c r="P98">
        <v>0.85199999999999998</v>
      </c>
      <c r="Q98">
        <f>0.001*P98+0.001</f>
        <v>1.8519999999999999E-3</v>
      </c>
      <c r="R98">
        <f t="shared" si="16"/>
        <v>0.85150000000000003</v>
      </c>
      <c r="S98">
        <f t="shared" si="17"/>
        <v>9.255E-4</v>
      </c>
      <c r="T98" s="5">
        <v>6.9401041666666653E-12</v>
      </c>
      <c r="U98" s="5">
        <f t="shared" si="18"/>
        <v>1.4088975694444446E-10</v>
      </c>
      <c r="V98">
        <f t="shared" si="19"/>
        <v>-9.8511205800929904</v>
      </c>
    </row>
    <row r="99" spans="2:22" x14ac:dyDescent="0.45">
      <c r="B99">
        <v>100000</v>
      </c>
      <c r="C99">
        <f t="shared" si="11"/>
        <v>100</v>
      </c>
      <c r="D99">
        <v>300</v>
      </c>
      <c r="E99">
        <v>330</v>
      </c>
      <c r="F99">
        <f t="shared" si="20"/>
        <v>30</v>
      </c>
      <c r="G99">
        <f t="shared" si="21"/>
        <v>1.4771212547196624</v>
      </c>
      <c r="H99">
        <v>105</v>
      </c>
      <c r="I99">
        <f t="shared" si="22"/>
        <v>2.0211892990699383</v>
      </c>
      <c r="J99">
        <v>1.6999999999999999E-3</v>
      </c>
      <c r="K99">
        <f t="shared" si="23"/>
        <v>1.0170000000000001E-4</v>
      </c>
      <c r="L99">
        <v>1.6999999999999999E-3</v>
      </c>
      <c r="M99">
        <f t="shared" si="24"/>
        <v>1.0170000000000001E-4</v>
      </c>
      <c r="N99">
        <v>1.6999999999999999E-3</v>
      </c>
      <c r="O99">
        <f t="shared" si="25"/>
        <v>1.0170000000000001E-4</v>
      </c>
      <c r="P99">
        <v>1.6999999999999999E-3</v>
      </c>
      <c r="Q99">
        <f t="shared" si="27"/>
        <v>1.0170000000000001E-4</v>
      </c>
      <c r="R99">
        <f t="shared" si="16"/>
        <v>1.6999999999999999E-3</v>
      </c>
      <c r="S99">
        <f t="shared" si="17"/>
        <v>5.0850000000000003E-5</v>
      </c>
      <c r="T99" s="5">
        <v>1.9097222222222228E-13</v>
      </c>
      <c r="U99" s="5">
        <f t="shared" si="18"/>
        <v>1.0416666666666658E-13</v>
      </c>
      <c r="V99">
        <f t="shared" si="19"/>
        <v>-12.982271233039569</v>
      </c>
    </row>
    <row r="100" spans="2:22" x14ac:dyDescent="0.45">
      <c r="B100">
        <v>100000</v>
      </c>
      <c r="C100">
        <f t="shared" si="11"/>
        <v>100</v>
      </c>
      <c r="D100">
        <v>300</v>
      </c>
      <c r="E100">
        <v>1000</v>
      </c>
      <c r="F100">
        <f t="shared" si="20"/>
        <v>700</v>
      </c>
      <c r="G100">
        <f t="shared" si="21"/>
        <v>2.8450980400142569</v>
      </c>
      <c r="H100">
        <v>784</v>
      </c>
      <c r="I100">
        <f t="shared" si="22"/>
        <v>2.8943160626844384</v>
      </c>
      <c r="J100">
        <v>8.0000000000000002E-3</v>
      </c>
      <c r="K100">
        <f t="shared" si="23"/>
        <v>1.0800000000000001E-4</v>
      </c>
      <c r="L100">
        <v>8.0999999999999996E-3</v>
      </c>
      <c r="M100">
        <f t="shared" si="24"/>
        <v>1.081E-4</v>
      </c>
      <c r="N100">
        <v>8.3000000000000001E-3</v>
      </c>
      <c r="O100">
        <f t="shared" si="25"/>
        <v>1.083E-4</v>
      </c>
      <c r="P100">
        <v>8.0999999999999996E-3</v>
      </c>
      <c r="Q100">
        <f t="shared" si="27"/>
        <v>1.081E-4</v>
      </c>
      <c r="R100">
        <f t="shared" si="16"/>
        <v>8.1250000000000003E-3</v>
      </c>
      <c r="S100">
        <f t="shared" si="17"/>
        <v>5.4000000000000005E-5</v>
      </c>
      <c r="T100" s="5">
        <v>2.2569444444444439E-13</v>
      </c>
      <c r="U100" s="5">
        <f t="shared" si="18"/>
        <v>1.1848958333333337E-12</v>
      </c>
      <c r="V100">
        <f t="shared" si="19"/>
        <v>-11.926319827710419</v>
      </c>
    </row>
    <row r="101" spans="2:22" x14ac:dyDescent="0.45">
      <c r="B101">
        <v>100000</v>
      </c>
      <c r="C101">
        <f t="shared" si="11"/>
        <v>100</v>
      </c>
      <c r="D101">
        <v>300</v>
      </c>
      <c r="E101">
        <v>3300</v>
      </c>
      <c r="F101">
        <f t="shared" si="20"/>
        <v>3000</v>
      </c>
      <c r="G101">
        <f t="shared" si="21"/>
        <v>3.4771212547196626</v>
      </c>
      <c r="H101">
        <v>3332</v>
      </c>
      <c r="I101">
        <f t="shared" si="22"/>
        <v>3.52270499273475</v>
      </c>
      <c r="J101">
        <v>3.3599999999999998E-2</v>
      </c>
      <c r="K101">
        <f t="shared" si="23"/>
        <v>1.3359999999999999E-4</v>
      </c>
      <c r="L101">
        <v>3.3599999999999998E-2</v>
      </c>
      <c r="M101">
        <f t="shared" si="24"/>
        <v>1.3359999999999999E-4</v>
      </c>
      <c r="N101">
        <v>3.3500000000000002E-2</v>
      </c>
      <c r="O101">
        <f t="shared" si="25"/>
        <v>1.3349999999999999E-4</v>
      </c>
      <c r="P101">
        <v>3.3300000000000003E-2</v>
      </c>
      <c r="Q101">
        <f t="shared" si="27"/>
        <v>1.3330000000000001E-4</v>
      </c>
      <c r="R101">
        <f t="shared" si="16"/>
        <v>3.3500000000000002E-2</v>
      </c>
      <c r="S101">
        <f t="shared" si="17"/>
        <v>6.6799999999999997E-5</v>
      </c>
      <c r="T101" s="5">
        <v>3.9062500000000006E-13</v>
      </c>
      <c r="U101" s="5">
        <f t="shared" si="18"/>
        <v>5.4253472222222226E-12</v>
      </c>
      <c r="V101">
        <f t="shared" si="19"/>
        <v>-11.265572461743117</v>
      </c>
    </row>
    <row r="102" spans="2:22" x14ac:dyDescent="0.45">
      <c r="B102">
        <v>100000</v>
      </c>
      <c r="C102">
        <f t="shared" si="11"/>
        <v>100</v>
      </c>
      <c r="D102">
        <v>300</v>
      </c>
      <c r="E102">
        <v>10000</v>
      </c>
      <c r="F102">
        <f t="shared" si="20"/>
        <v>9700</v>
      </c>
      <c r="G102">
        <f t="shared" si="21"/>
        <v>3.9867717342662448</v>
      </c>
      <c r="H102">
        <v>10774</v>
      </c>
      <c r="I102">
        <f t="shared" si="22"/>
        <v>4.0323769712099358</v>
      </c>
      <c r="J102">
        <v>0.10539999999999999</v>
      </c>
      <c r="K102">
        <f t="shared" si="23"/>
        <v>2.0540000000000001E-4</v>
      </c>
      <c r="L102">
        <v>0.1057</v>
      </c>
      <c r="M102">
        <f t="shared" si="24"/>
        <v>2.0570000000000001E-4</v>
      </c>
      <c r="N102">
        <v>0.1043</v>
      </c>
      <c r="O102">
        <f t="shared" si="25"/>
        <v>2.0430000000000001E-4</v>
      </c>
      <c r="P102">
        <v>0.1046</v>
      </c>
      <c r="Q102">
        <f t="shared" si="27"/>
        <v>2.0459999999999999E-4</v>
      </c>
      <c r="R102">
        <f t="shared" si="16"/>
        <v>0.10500000000000001</v>
      </c>
      <c r="S102">
        <f t="shared" si="17"/>
        <v>1.027E-4</v>
      </c>
      <c r="T102" s="5">
        <v>8.2465277777777772E-13</v>
      </c>
      <c r="U102" s="5">
        <f t="shared" si="18"/>
        <v>1.7404513888888891E-11</v>
      </c>
      <c r="V102">
        <f t="shared" si="19"/>
        <v>-10.759338102130991</v>
      </c>
    </row>
    <row r="103" spans="2:22" x14ac:dyDescent="0.45">
      <c r="B103">
        <v>100000</v>
      </c>
      <c r="C103">
        <f t="shared" si="11"/>
        <v>100</v>
      </c>
      <c r="D103">
        <v>300</v>
      </c>
      <c r="E103">
        <v>33000</v>
      </c>
      <c r="F103">
        <f t="shared" si="20"/>
        <v>32700</v>
      </c>
      <c r="G103">
        <f t="shared" si="21"/>
        <v>4.5145477526602864</v>
      </c>
      <c r="H103">
        <v>36321</v>
      </c>
      <c r="I103">
        <f t="shared" si="22"/>
        <v>4.5601577971316267</v>
      </c>
      <c r="J103">
        <v>0.33939999999999998</v>
      </c>
      <c r="K103">
        <f t="shared" si="23"/>
        <v>4.394E-4</v>
      </c>
      <c r="L103">
        <v>0.3397</v>
      </c>
      <c r="M103">
        <f t="shared" si="24"/>
        <v>4.3970000000000001E-4</v>
      </c>
      <c r="N103">
        <v>0.3392</v>
      </c>
      <c r="O103">
        <f t="shared" si="25"/>
        <v>4.392E-4</v>
      </c>
      <c r="P103">
        <v>0.34060000000000001</v>
      </c>
      <c r="Q103">
        <f t="shared" si="27"/>
        <v>4.4060000000000003E-4</v>
      </c>
      <c r="R103">
        <f t="shared" si="16"/>
        <v>0.339725</v>
      </c>
      <c r="S103">
        <f t="shared" si="17"/>
        <v>2.197E-4</v>
      </c>
      <c r="T103" s="5">
        <v>2.3784722222222222E-12</v>
      </c>
      <c r="U103" s="5">
        <f t="shared" si="18"/>
        <v>5.6601562500000011E-11</v>
      </c>
      <c r="V103">
        <f t="shared" si="19"/>
        <v>-10.247171579840675</v>
      </c>
    </row>
    <row r="104" spans="2:22" x14ac:dyDescent="0.45">
      <c r="B104">
        <v>100000</v>
      </c>
      <c r="C104">
        <f t="shared" si="11"/>
        <v>100</v>
      </c>
      <c r="D104">
        <v>300</v>
      </c>
      <c r="E104">
        <v>100000</v>
      </c>
      <c r="F104">
        <f t="shared" si="20"/>
        <v>99700</v>
      </c>
      <c r="G104">
        <f t="shared" si="21"/>
        <v>4.9986951583116559</v>
      </c>
      <c r="H104">
        <v>110739</v>
      </c>
      <c r="I104">
        <f t="shared" si="22"/>
        <v>5.0443005974092285</v>
      </c>
      <c r="J104">
        <v>0.85199999999999998</v>
      </c>
      <c r="K104">
        <f>0.001*J104+0.001</f>
        <v>1.8519999999999999E-3</v>
      </c>
      <c r="L104">
        <v>0.84399999999999997</v>
      </c>
      <c r="M104">
        <f>0.001*L104+0.001</f>
        <v>1.8440000000000002E-3</v>
      </c>
      <c r="N104">
        <v>0.85099999999999998</v>
      </c>
      <c r="O104">
        <f>0.001*N104+0.001</f>
        <v>1.851E-3</v>
      </c>
      <c r="P104">
        <v>0.85</v>
      </c>
      <c r="Q104">
        <f>0.001*P104+0.001</f>
        <v>1.8500000000000001E-3</v>
      </c>
      <c r="R104">
        <f t="shared" si="16"/>
        <v>0.84924999999999995</v>
      </c>
      <c r="S104">
        <f t="shared" si="17"/>
        <v>9.2599999999999996E-4</v>
      </c>
      <c r="T104" s="5">
        <v>6.9184027777777776E-12</v>
      </c>
      <c r="U104" s="5">
        <f t="shared" si="18"/>
        <v>1.4052083333333332E-10</v>
      </c>
      <c r="V104">
        <f t="shared" si="19"/>
        <v>-9.8522592833676637</v>
      </c>
    </row>
    <row r="105" spans="2:22" x14ac:dyDescent="0.45">
      <c r="B105">
        <v>100000</v>
      </c>
      <c r="C105">
        <f t="shared" si="11"/>
        <v>100</v>
      </c>
      <c r="D105">
        <v>1000</v>
      </c>
      <c r="E105">
        <v>330</v>
      </c>
      <c r="F105">
        <f t="shared" si="20"/>
        <v>670</v>
      </c>
      <c r="G105">
        <f t="shared" si="21"/>
        <v>2.8260748027008264</v>
      </c>
      <c r="H105">
        <v>9</v>
      </c>
      <c r="I105">
        <f t="shared" si="22"/>
        <v>0.95424250943932487</v>
      </c>
      <c r="J105">
        <v>6.9999999999999999E-4</v>
      </c>
      <c r="K105">
        <f t="shared" si="23"/>
        <v>1.0070000000000001E-4</v>
      </c>
      <c r="L105">
        <v>6.9999999999999999E-4</v>
      </c>
      <c r="M105">
        <f t="shared" si="24"/>
        <v>1.0070000000000001E-4</v>
      </c>
      <c r="N105">
        <v>6.9999999999999999E-4</v>
      </c>
      <c r="O105">
        <f t="shared" si="25"/>
        <v>1.0070000000000001E-4</v>
      </c>
      <c r="P105">
        <v>6.9999999999999999E-4</v>
      </c>
      <c r="Q105">
        <f t="shared" si="27"/>
        <v>1.0070000000000001E-4</v>
      </c>
      <c r="R105">
        <f t="shared" si="16"/>
        <v>6.9999999999999999E-4</v>
      </c>
      <c r="S105">
        <f t="shared" si="17"/>
        <v>5.0350000000000004E-5</v>
      </c>
      <c r="T105" s="5">
        <v>1.9097222222222228E-13</v>
      </c>
      <c r="U105" s="5">
        <f t="shared" si="18"/>
        <v>-6.9444444444444499E-14</v>
      </c>
      <c r="V105" t="e">
        <f>LOG10(U105)</f>
        <v>#NUM!</v>
      </c>
    </row>
    <row r="106" spans="2:22" x14ac:dyDescent="0.45">
      <c r="B106">
        <v>100000</v>
      </c>
      <c r="C106">
        <f t="shared" si="11"/>
        <v>100</v>
      </c>
      <c r="D106">
        <v>1000</v>
      </c>
      <c r="E106">
        <v>1000</v>
      </c>
      <c r="F106">
        <f t="shared" si="20"/>
        <v>0</v>
      </c>
      <c r="G106" t="e">
        <f t="shared" si="21"/>
        <v>#NUM!</v>
      </c>
      <c r="H106">
        <v>278</v>
      </c>
      <c r="I106">
        <f t="shared" si="22"/>
        <v>2.4440447959180762</v>
      </c>
      <c r="J106">
        <v>3.3E-3</v>
      </c>
      <c r="K106">
        <f t="shared" si="23"/>
        <v>1.033E-4</v>
      </c>
      <c r="L106">
        <v>3.3E-3</v>
      </c>
      <c r="M106">
        <f t="shared" si="24"/>
        <v>1.033E-4</v>
      </c>
      <c r="N106">
        <v>3.3E-3</v>
      </c>
      <c r="O106">
        <f t="shared" si="25"/>
        <v>1.033E-4</v>
      </c>
      <c r="P106">
        <v>3.3E-3</v>
      </c>
      <c r="Q106">
        <f t="shared" si="27"/>
        <v>1.033E-4</v>
      </c>
      <c r="R106">
        <f t="shared" si="16"/>
        <v>3.3E-3</v>
      </c>
      <c r="S106">
        <f t="shared" si="17"/>
        <v>5.1650000000000002E-5</v>
      </c>
      <c r="T106" s="5">
        <v>2.083333333333333E-13</v>
      </c>
      <c r="U106" s="5">
        <f t="shared" si="18"/>
        <v>3.6458333333333339E-13</v>
      </c>
      <c r="V106">
        <f t="shared" si="19"/>
        <v>-12.438203188689293</v>
      </c>
    </row>
    <row r="107" spans="2:22" x14ac:dyDescent="0.45">
      <c r="B107">
        <v>100000</v>
      </c>
      <c r="C107">
        <f t="shared" si="11"/>
        <v>100</v>
      </c>
      <c r="D107">
        <v>1000</v>
      </c>
      <c r="E107">
        <v>3300</v>
      </c>
      <c r="F107">
        <f t="shared" si="20"/>
        <v>2300</v>
      </c>
      <c r="G107">
        <f t="shared" si="21"/>
        <v>3.3617278360175931</v>
      </c>
      <c r="H107">
        <v>2576</v>
      </c>
      <c r="I107">
        <f t="shared" si="22"/>
        <v>3.4109458586877746</v>
      </c>
      <c r="J107">
        <v>2.5700000000000001E-2</v>
      </c>
      <c r="K107">
        <f t="shared" si="23"/>
        <v>1.2570000000000002E-4</v>
      </c>
      <c r="L107">
        <v>2.5999999999999999E-2</v>
      </c>
      <c r="M107">
        <f t="shared" si="24"/>
        <v>1.26E-4</v>
      </c>
      <c r="N107">
        <v>2.5700000000000001E-2</v>
      </c>
      <c r="O107">
        <f t="shared" si="25"/>
        <v>1.2570000000000002E-4</v>
      </c>
      <c r="P107">
        <v>2.5399999999999999E-2</v>
      </c>
      <c r="Q107">
        <f t="shared" si="27"/>
        <v>1.2540000000000001E-4</v>
      </c>
      <c r="R107">
        <f t="shared" si="16"/>
        <v>2.5700000000000001E-2</v>
      </c>
      <c r="S107">
        <f t="shared" si="17"/>
        <v>6.285000000000001E-5</v>
      </c>
      <c r="T107" s="5">
        <v>3.4722222222222217E-13</v>
      </c>
      <c r="U107" s="5">
        <f t="shared" si="18"/>
        <v>4.1145833333333329E-12</v>
      </c>
      <c r="V107">
        <f t="shared" si="19"/>
        <v>-11.385674137413108</v>
      </c>
    </row>
    <row r="108" spans="2:22" x14ac:dyDescent="0.45">
      <c r="B108">
        <v>100000</v>
      </c>
      <c r="C108">
        <f t="shared" si="11"/>
        <v>100</v>
      </c>
      <c r="D108">
        <v>1000</v>
      </c>
      <c r="E108">
        <v>10000</v>
      </c>
      <c r="F108">
        <f t="shared" si="20"/>
        <v>9000</v>
      </c>
      <c r="G108">
        <f t="shared" si="21"/>
        <v>3.9542425094393248</v>
      </c>
      <c r="H108">
        <v>9997</v>
      </c>
      <c r="I108">
        <f t="shared" si="22"/>
        <v>3.9998696921082679</v>
      </c>
      <c r="J108">
        <v>9.6100000000000005E-2</v>
      </c>
      <c r="K108">
        <f t="shared" si="23"/>
        <v>1.961E-4</v>
      </c>
      <c r="L108">
        <v>9.6699999999999994E-2</v>
      </c>
      <c r="M108">
        <f t="shared" si="24"/>
        <v>1.9670000000000001E-4</v>
      </c>
      <c r="N108">
        <v>9.6500000000000002E-2</v>
      </c>
      <c r="O108">
        <f t="shared" si="25"/>
        <v>1.9650000000000001E-4</v>
      </c>
      <c r="P108">
        <v>9.7000000000000003E-2</v>
      </c>
      <c r="Q108">
        <f t="shared" si="27"/>
        <v>1.9700000000000002E-4</v>
      </c>
      <c r="R108">
        <f t="shared" si="16"/>
        <v>9.6574999999999994E-2</v>
      </c>
      <c r="S108">
        <f t="shared" si="17"/>
        <v>9.8049999999999998E-5</v>
      </c>
      <c r="T108" s="5">
        <v>7.8125000000000013E-13</v>
      </c>
      <c r="U108" s="5">
        <f t="shared" si="18"/>
        <v>1.5985243055555555E-11</v>
      </c>
      <c r="V108">
        <f t="shared" si="19"/>
        <v>-10.796280755896262</v>
      </c>
    </row>
    <row r="109" spans="2:22" x14ac:dyDescent="0.45">
      <c r="B109">
        <v>100000</v>
      </c>
      <c r="C109">
        <f t="shared" si="11"/>
        <v>100</v>
      </c>
      <c r="D109">
        <v>1000</v>
      </c>
      <c r="E109">
        <v>33000</v>
      </c>
      <c r="F109">
        <f t="shared" si="20"/>
        <v>32000</v>
      </c>
      <c r="G109">
        <f t="shared" si="21"/>
        <v>4.5051499783199063</v>
      </c>
      <c r="H109">
        <v>35543</v>
      </c>
      <c r="I109">
        <f t="shared" si="22"/>
        <v>4.5507540815576153</v>
      </c>
      <c r="J109">
        <v>0.33310000000000001</v>
      </c>
      <c r="K109">
        <f t="shared" si="23"/>
        <v>4.3310000000000001E-4</v>
      </c>
      <c r="L109">
        <v>0.33189999999999997</v>
      </c>
      <c r="M109">
        <f t="shared" si="24"/>
        <v>4.3189999999999998E-4</v>
      </c>
      <c r="N109">
        <v>0.33179999999999998</v>
      </c>
      <c r="O109">
        <f t="shared" si="25"/>
        <v>4.3179999999999998E-4</v>
      </c>
      <c r="P109">
        <v>0.3327</v>
      </c>
      <c r="Q109">
        <f t="shared" si="27"/>
        <v>4.327E-4</v>
      </c>
      <c r="R109">
        <f t="shared" si="16"/>
        <v>0.33237499999999998</v>
      </c>
      <c r="S109">
        <f t="shared" si="17"/>
        <v>2.1655000000000001E-4</v>
      </c>
      <c r="T109" s="5">
        <v>2.3350694444444443E-12</v>
      </c>
      <c r="U109" s="5">
        <f t="shared" si="18"/>
        <v>5.5368923611111114E-11</v>
      </c>
      <c r="V109">
        <f t="shared" si="19"/>
        <v>-10.256733919224182</v>
      </c>
    </row>
    <row r="110" spans="2:22" x14ac:dyDescent="0.45">
      <c r="B110">
        <v>100000</v>
      </c>
      <c r="C110">
        <f t="shared" ref="C110:C116" si="28">B110*0.001</f>
        <v>100</v>
      </c>
      <c r="D110">
        <v>1000</v>
      </c>
      <c r="E110">
        <v>100000</v>
      </c>
      <c r="F110">
        <f t="shared" si="20"/>
        <v>99000</v>
      </c>
      <c r="G110">
        <f t="shared" si="21"/>
        <v>4.9956351945975497</v>
      </c>
      <c r="H110">
        <v>109961</v>
      </c>
      <c r="I110">
        <f t="shared" si="22"/>
        <v>5.0412386807213316</v>
      </c>
      <c r="J110">
        <v>0.84299999999999997</v>
      </c>
      <c r="K110">
        <f>0.001*J110+0.001</f>
        <v>1.843E-3</v>
      </c>
      <c r="L110">
        <v>0.84499999999999997</v>
      </c>
      <c r="M110">
        <f>0.001*L110+0.001</f>
        <v>1.8449999999999999E-3</v>
      </c>
      <c r="N110">
        <v>0.84499999999999997</v>
      </c>
      <c r="O110">
        <f>0.001*N110+0.001</f>
        <v>1.8449999999999999E-3</v>
      </c>
      <c r="P110">
        <v>0.84599999999999997</v>
      </c>
      <c r="Q110">
        <f>0.001*P110+0.001</f>
        <v>1.846E-3</v>
      </c>
      <c r="R110">
        <f t="shared" ref="R110:R116" si="29">(J110+L110+N110+P110)/4</f>
        <v>0.84475</v>
      </c>
      <c r="S110">
        <f t="shared" ref="S110:S116" si="30">K110/2</f>
        <v>9.2150000000000001E-4</v>
      </c>
      <c r="T110" s="5">
        <v>6.8793402777777785E-12</v>
      </c>
      <c r="U110" s="5">
        <f t="shared" ref="U110:U116" si="31">R110*10/400/400/600/600-T110</f>
        <v>1.3977864583333333E-10</v>
      </c>
      <c r="V110">
        <f t="shared" ref="V110:V116" si="32">LOG10(U110)</f>
        <v>-9.8545591712592451</v>
      </c>
    </row>
    <row r="111" spans="2:22" x14ac:dyDescent="0.45">
      <c r="B111">
        <v>100000</v>
      </c>
      <c r="C111">
        <f t="shared" si="28"/>
        <v>100</v>
      </c>
      <c r="D111">
        <v>3000</v>
      </c>
      <c r="E111">
        <v>330</v>
      </c>
      <c r="F111">
        <f t="shared" si="20"/>
        <v>2670</v>
      </c>
      <c r="G111">
        <f t="shared" si="21"/>
        <v>3.4265112613645754</v>
      </c>
      <c r="H111">
        <v>0.4</v>
      </c>
      <c r="I111">
        <f t="shared" si="22"/>
        <v>-0.3979400086720376</v>
      </c>
      <c r="J111">
        <v>5.9999999999999995E-4</v>
      </c>
      <c r="K111">
        <f t="shared" si="23"/>
        <v>1.0060000000000001E-4</v>
      </c>
      <c r="L111">
        <v>5.9999999999999995E-4</v>
      </c>
      <c r="M111">
        <f t="shared" si="24"/>
        <v>1.0060000000000001E-4</v>
      </c>
      <c r="N111">
        <v>5.9999999999999995E-4</v>
      </c>
      <c r="O111">
        <f t="shared" si="25"/>
        <v>1.0060000000000001E-4</v>
      </c>
      <c r="P111">
        <v>5.9999999999999995E-4</v>
      </c>
      <c r="Q111">
        <f t="shared" si="27"/>
        <v>1.0060000000000001E-4</v>
      </c>
      <c r="R111">
        <f t="shared" si="29"/>
        <v>5.9999999999999995E-4</v>
      </c>
      <c r="S111">
        <f t="shared" si="30"/>
        <v>5.0300000000000003E-5</v>
      </c>
      <c r="T111" s="5">
        <v>1.9097222222222228E-13</v>
      </c>
      <c r="U111" s="5">
        <f t="shared" si="31"/>
        <v>-8.680555555555563E-14</v>
      </c>
      <c r="V111" t="e">
        <f t="shared" si="32"/>
        <v>#NUM!</v>
      </c>
    </row>
    <row r="112" spans="2:22" x14ac:dyDescent="0.45">
      <c r="B112">
        <v>100000</v>
      </c>
      <c r="C112">
        <f t="shared" si="28"/>
        <v>100</v>
      </c>
      <c r="D112">
        <v>3000</v>
      </c>
      <c r="E112">
        <v>1000</v>
      </c>
      <c r="F112">
        <f t="shared" si="20"/>
        <v>2000</v>
      </c>
      <c r="G112">
        <f t="shared" si="21"/>
        <v>3.3010299956639813</v>
      </c>
      <c r="H112">
        <v>28</v>
      </c>
      <c r="I112">
        <f t="shared" si="22"/>
        <v>1.4471580313422192</v>
      </c>
      <c r="J112">
        <v>8.0000000000000004E-4</v>
      </c>
      <c r="K112">
        <f t="shared" si="23"/>
        <v>1.0080000000000001E-4</v>
      </c>
      <c r="L112">
        <v>8.0000000000000004E-4</v>
      </c>
      <c r="M112">
        <f t="shared" si="24"/>
        <v>1.0080000000000001E-4</v>
      </c>
      <c r="N112">
        <v>8.0000000000000004E-4</v>
      </c>
      <c r="O112">
        <f t="shared" si="25"/>
        <v>1.0080000000000001E-4</v>
      </c>
      <c r="P112">
        <v>8.9999999999999998E-4</v>
      </c>
      <c r="Q112">
        <f t="shared" si="27"/>
        <v>1.009E-4</v>
      </c>
      <c r="R112">
        <f t="shared" si="29"/>
        <v>8.25E-4</v>
      </c>
      <c r="S112">
        <f t="shared" si="30"/>
        <v>5.0400000000000005E-5</v>
      </c>
      <c r="T112" s="5">
        <v>1.9097222222222228E-13</v>
      </c>
      <c r="U112" s="5">
        <f t="shared" si="31"/>
        <v>-4.7743055555555601E-14</v>
      </c>
      <c r="V112" t="e">
        <f t="shared" si="32"/>
        <v>#NUM!</v>
      </c>
    </row>
    <row r="113" spans="2:22" x14ac:dyDescent="0.45">
      <c r="B113">
        <v>100000</v>
      </c>
      <c r="C113">
        <f t="shared" si="28"/>
        <v>100</v>
      </c>
      <c r="D113">
        <v>3000</v>
      </c>
      <c r="E113">
        <v>3300</v>
      </c>
      <c r="F113">
        <f t="shared" si="20"/>
        <v>300</v>
      </c>
      <c r="G113">
        <f t="shared" si="21"/>
        <v>2.4771212547196626</v>
      </c>
      <c r="H113">
        <v>1051</v>
      </c>
      <c r="I113">
        <f t="shared" si="22"/>
        <v>3.0216027160282422</v>
      </c>
      <c r="J113">
        <v>1.0999999999999999E-2</v>
      </c>
      <c r="K113">
        <f t="shared" si="23"/>
        <v>1.11E-4</v>
      </c>
      <c r="L113">
        <v>1.09E-2</v>
      </c>
      <c r="M113">
        <f t="shared" si="24"/>
        <v>1.1090000000000001E-4</v>
      </c>
      <c r="N113">
        <v>1.09E-2</v>
      </c>
      <c r="O113">
        <f t="shared" si="25"/>
        <v>1.1090000000000001E-4</v>
      </c>
      <c r="P113">
        <v>1.0800000000000001E-2</v>
      </c>
      <c r="Q113">
        <f t="shared" si="27"/>
        <v>1.1080000000000001E-4</v>
      </c>
      <c r="R113">
        <f t="shared" si="29"/>
        <v>1.09E-2</v>
      </c>
      <c r="S113">
        <f t="shared" si="30"/>
        <v>5.5500000000000001E-5</v>
      </c>
      <c r="T113" s="5">
        <v>2.4305555555555556E-13</v>
      </c>
      <c r="U113" s="5">
        <f t="shared" si="31"/>
        <v>1.6493055555555556E-12</v>
      </c>
      <c r="V113">
        <f t="shared" si="32"/>
        <v>-11.782698878134365</v>
      </c>
    </row>
    <row r="114" spans="2:22" x14ac:dyDescent="0.45">
      <c r="B114">
        <v>100000</v>
      </c>
      <c r="C114">
        <f t="shared" si="28"/>
        <v>100</v>
      </c>
      <c r="D114">
        <v>3000</v>
      </c>
      <c r="E114">
        <v>10000</v>
      </c>
      <c r="F114">
        <f t="shared" si="20"/>
        <v>7000</v>
      </c>
      <c r="G114">
        <f t="shared" si="21"/>
        <v>3.8450980400142569</v>
      </c>
      <c r="H114">
        <v>7839</v>
      </c>
      <c r="I114">
        <f t="shared" si="22"/>
        <v>3.8942606644469882</v>
      </c>
      <c r="J114">
        <v>7.6399999999999996E-2</v>
      </c>
      <c r="K114">
        <f t="shared" si="23"/>
        <v>1.7640000000000001E-4</v>
      </c>
      <c r="L114">
        <v>7.6499999999999999E-2</v>
      </c>
      <c r="M114">
        <f t="shared" si="24"/>
        <v>1.7650000000000001E-4</v>
      </c>
      <c r="N114">
        <v>7.6399999999999996E-2</v>
      </c>
      <c r="O114">
        <f t="shared" si="25"/>
        <v>1.7640000000000001E-4</v>
      </c>
      <c r="P114">
        <v>7.6200000000000004E-2</v>
      </c>
      <c r="Q114">
        <f t="shared" si="27"/>
        <v>1.762E-4</v>
      </c>
      <c r="R114">
        <f t="shared" si="29"/>
        <v>7.6374999999999998E-2</v>
      </c>
      <c r="S114">
        <f t="shared" si="30"/>
        <v>8.8200000000000003E-5</v>
      </c>
      <c r="T114" s="5">
        <v>6.4236111111111118E-13</v>
      </c>
      <c r="U114" s="5">
        <f t="shared" si="31"/>
        <v>1.2617187499999999E-11</v>
      </c>
      <c r="V114">
        <f t="shared" si="32"/>
        <v>-10.899037442980747</v>
      </c>
    </row>
    <row r="115" spans="2:22" x14ac:dyDescent="0.45">
      <c r="B115">
        <v>100000</v>
      </c>
      <c r="C115">
        <f t="shared" si="28"/>
        <v>100</v>
      </c>
      <c r="D115">
        <v>3000</v>
      </c>
      <c r="E115">
        <v>33000</v>
      </c>
      <c r="F115">
        <f t="shared" si="20"/>
        <v>30000</v>
      </c>
      <c r="G115">
        <f t="shared" si="21"/>
        <v>4.4771212547196626</v>
      </c>
      <c r="H115">
        <v>33324</v>
      </c>
      <c r="I115">
        <f t="shared" si="22"/>
        <v>4.5227571257978827</v>
      </c>
      <c r="J115">
        <v>0.3115</v>
      </c>
      <c r="K115">
        <f t="shared" si="23"/>
        <v>4.1149999999999997E-4</v>
      </c>
      <c r="L115">
        <v>0.3105</v>
      </c>
      <c r="M115">
        <f t="shared" si="24"/>
        <v>4.105E-4</v>
      </c>
      <c r="N115">
        <v>0.31140000000000001</v>
      </c>
      <c r="O115">
        <f t="shared" si="25"/>
        <v>4.1140000000000003E-4</v>
      </c>
      <c r="P115">
        <v>0.31259999999999999</v>
      </c>
      <c r="Q115">
        <f t="shared" si="27"/>
        <v>4.126E-4</v>
      </c>
      <c r="R115">
        <f t="shared" si="29"/>
        <v>0.3115</v>
      </c>
      <c r="S115">
        <f t="shared" si="30"/>
        <v>2.0574999999999999E-4</v>
      </c>
      <c r="T115" s="5">
        <v>2.204861111111111E-12</v>
      </c>
      <c r="U115" s="5">
        <f t="shared" si="31"/>
        <v>5.1874999999999995E-11</v>
      </c>
      <c r="V115">
        <f t="shared" si="32"/>
        <v>-10.285041890279851</v>
      </c>
    </row>
    <row r="116" spans="2:22" x14ac:dyDescent="0.45">
      <c r="B116">
        <v>100000</v>
      </c>
      <c r="C116">
        <f t="shared" si="28"/>
        <v>100</v>
      </c>
      <c r="D116">
        <v>3000</v>
      </c>
      <c r="E116">
        <v>100000</v>
      </c>
      <c r="F116">
        <f t="shared" si="20"/>
        <v>97000</v>
      </c>
      <c r="G116">
        <f t="shared" si="21"/>
        <v>4.9867717342662452</v>
      </c>
      <c r="H116">
        <v>107740</v>
      </c>
      <c r="I116">
        <f t="shared" si="22"/>
        <v>5.0323769712099358</v>
      </c>
      <c r="J116">
        <v>0.82599999999999996</v>
      </c>
      <c r="K116">
        <f>0.001*J116+0.001</f>
        <v>1.8259999999999999E-3</v>
      </c>
      <c r="L116">
        <v>0.82799999999999996</v>
      </c>
      <c r="M116">
        <f>0.001*L116+0.001</f>
        <v>1.828E-3</v>
      </c>
      <c r="N116">
        <v>0.82599999999999996</v>
      </c>
      <c r="O116">
        <f>0.001*N116+0.001</f>
        <v>1.8259999999999999E-3</v>
      </c>
      <c r="P116">
        <v>0.82399999999999995</v>
      </c>
      <c r="Q116">
        <f>0.001*P116+0.001</f>
        <v>1.8240000000000001E-3</v>
      </c>
      <c r="R116">
        <f t="shared" si="29"/>
        <v>0.82599999999999996</v>
      </c>
      <c r="S116">
        <f t="shared" si="30"/>
        <v>9.1299999999999997E-4</v>
      </c>
      <c r="T116" s="5">
        <v>6.7708333333333334E-12</v>
      </c>
      <c r="U116" s="5">
        <f t="shared" si="31"/>
        <v>1.3663194444444441E-10</v>
      </c>
      <c r="V116">
        <f t="shared" si="32"/>
        <v>-9.864447751064148</v>
      </c>
    </row>
  </sheetData>
  <pageMargins left="0.7" right="0.7" top="0.75" bottom="0.75" header="0.3" footer="0.3"/>
  <pageSetup orientation="portrait" horizontalDpi="4294967294" verticalDpi="4294967294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BD5B4-D633-468C-A7BE-B1D814278834}">
  <dimension ref="E3:Y55"/>
  <sheetViews>
    <sheetView topLeftCell="G1" workbookViewId="0">
      <selection activeCell="X43" sqref="X43"/>
    </sheetView>
  </sheetViews>
  <sheetFormatPr defaultRowHeight="14.25" x14ac:dyDescent="0.45"/>
  <cols>
    <col min="3" max="3" width="25" customWidth="1"/>
    <col min="22" max="22" width="10.73046875" bestFit="1" customWidth="1"/>
    <col min="23" max="24" width="11.59765625" bestFit="1" customWidth="1"/>
  </cols>
  <sheetData>
    <row r="3" spans="5:25" ht="16.5" x14ac:dyDescent="0.55000000000000004">
      <c r="E3" t="s">
        <v>37</v>
      </c>
      <c r="F3" t="s">
        <v>38</v>
      </c>
      <c r="G3" t="s">
        <v>39</v>
      </c>
      <c r="H3" t="s">
        <v>0</v>
      </c>
      <c r="I3" t="s">
        <v>1</v>
      </c>
      <c r="J3" t="s">
        <v>12</v>
      </c>
      <c r="K3" t="s">
        <v>13</v>
      </c>
      <c r="L3" s="1" t="s">
        <v>14</v>
      </c>
      <c r="M3" s="1" t="s">
        <v>15</v>
      </c>
      <c r="N3" s="1" t="s">
        <v>2</v>
      </c>
      <c r="O3" t="s">
        <v>3</v>
      </c>
      <c r="P3" t="s">
        <v>4</v>
      </c>
      <c r="Q3" t="s">
        <v>5</v>
      </c>
      <c r="R3" t="s">
        <v>6</v>
      </c>
      <c r="S3" t="s">
        <v>7</v>
      </c>
      <c r="T3" t="s">
        <v>8</v>
      </c>
      <c r="U3" t="s">
        <v>9</v>
      </c>
      <c r="V3" t="s">
        <v>10</v>
      </c>
      <c r="W3" t="s">
        <v>16</v>
      </c>
      <c r="X3" t="s">
        <v>27</v>
      </c>
      <c r="Y3" t="s">
        <v>30</v>
      </c>
    </row>
    <row r="4" spans="5:25" x14ac:dyDescent="0.45">
      <c r="E4">
        <v>350</v>
      </c>
      <c r="F4">
        <f>LOG10(E4)</f>
        <v>2.5440680443502757</v>
      </c>
      <c r="G4">
        <f>(1/E4*35)</f>
        <v>0.1</v>
      </c>
      <c r="H4">
        <v>10</v>
      </c>
      <c r="I4">
        <f t="shared" ref="I4:I35" si="0">H4*0.01</f>
        <v>0.1</v>
      </c>
      <c r="J4">
        <v>1000</v>
      </c>
      <c r="K4">
        <v>10000</v>
      </c>
      <c r="L4">
        <v>9997</v>
      </c>
      <c r="M4">
        <v>4.3E-3</v>
      </c>
      <c r="N4">
        <f>0.001*M4+0.0001</f>
        <v>1.043E-4</v>
      </c>
      <c r="O4">
        <v>4.3E-3</v>
      </c>
      <c r="P4">
        <f>0.001*O4+0.0001</f>
        <v>1.043E-4</v>
      </c>
      <c r="Q4">
        <v>4.3E-3</v>
      </c>
      <c r="R4">
        <f>0.001*Q4+0.0001</f>
        <v>1.043E-4</v>
      </c>
      <c r="S4">
        <v>4.3E-3</v>
      </c>
      <c r="T4">
        <f>0.001*S4+0.0001</f>
        <v>1.043E-4</v>
      </c>
      <c r="U4">
        <f>(M4+O4+Q4+S4)/4</f>
        <v>4.3E-3</v>
      </c>
      <c r="V4">
        <f>N4/2</f>
        <v>5.215E-5</v>
      </c>
      <c r="W4">
        <f>U4*10/400/400/600/600</f>
        <v>7.4652777777777769E-13</v>
      </c>
    </row>
    <row r="5" spans="5:25" x14ac:dyDescent="0.45">
      <c r="E5">
        <v>350</v>
      </c>
      <c r="F5">
        <f t="shared" ref="F5:F55" si="1">LOG10(E5)</f>
        <v>2.5440680443502757</v>
      </c>
      <c r="G5">
        <f t="shared" ref="G5:G19" si="2">(1/E5*35)</f>
        <v>0.1</v>
      </c>
      <c r="H5">
        <v>10</v>
      </c>
      <c r="I5">
        <f t="shared" si="0"/>
        <v>0.1</v>
      </c>
      <c r="J5">
        <v>1000</v>
      </c>
      <c r="K5">
        <v>33000</v>
      </c>
      <c r="L5">
        <v>35543</v>
      </c>
      <c r="M5">
        <v>1.32E-2</v>
      </c>
      <c r="N5">
        <f t="shared" ref="N5:N22" si="3">0.001*M5+0.0001</f>
        <v>1.132E-4</v>
      </c>
      <c r="O5">
        <v>1.32E-2</v>
      </c>
      <c r="P5">
        <f t="shared" ref="P5:P22" si="4">0.001*O5+0.0001</f>
        <v>1.132E-4</v>
      </c>
      <c r="Q5">
        <v>1.32E-2</v>
      </c>
      <c r="R5">
        <f t="shared" ref="R5:R22" si="5">0.001*Q5+0.0001</f>
        <v>1.132E-4</v>
      </c>
      <c r="S5">
        <v>1.3299999999999999E-2</v>
      </c>
      <c r="T5">
        <f t="shared" ref="T5:T22" si="6">0.001*S5+0.0001</f>
        <v>1.133E-4</v>
      </c>
      <c r="U5">
        <f t="shared" ref="U5:U22" si="7">(M5+O5+Q5+S5)/4</f>
        <v>1.3224999999999999E-2</v>
      </c>
      <c r="V5">
        <f t="shared" ref="V5:V22" si="8">N5/2</f>
        <v>5.66E-5</v>
      </c>
      <c r="W5">
        <f t="shared" ref="W5:W9" si="9">U5*10/400/400/600/600</f>
        <v>2.2960069444444445E-12</v>
      </c>
    </row>
    <row r="6" spans="5:25" x14ac:dyDescent="0.45">
      <c r="E6">
        <v>350</v>
      </c>
      <c r="F6">
        <f t="shared" si="1"/>
        <v>2.5440680443502757</v>
      </c>
      <c r="G6">
        <f t="shared" si="2"/>
        <v>0.1</v>
      </c>
      <c r="H6">
        <v>10</v>
      </c>
      <c r="I6">
        <f t="shared" si="0"/>
        <v>0.1</v>
      </c>
      <c r="J6">
        <v>1000</v>
      </c>
      <c r="K6">
        <v>100000</v>
      </c>
      <c r="L6">
        <v>109961</v>
      </c>
      <c r="M6">
        <v>3.9600000000000003E-2</v>
      </c>
      <c r="N6">
        <f t="shared" si="3"/>
        <v>1.3960000000000001E-4</v>
      </c>
      <c r="O6">
        <v>3.9600000000000003E-2</v>
      </c>
      <c r="P6">
        <f t="shared" si="4"/>
        <v>1.3960000000000001E-4</v>
      </c>
      <c r="Q6">
        <v>3.9600000000000003E-2</v>
      </c>
      <c r="R6">
        <f t="shared" si="5"/>
        <v>1.3960000000000001E-4</v>
      </c>
      <c r="S6">
        <v>3.95E-2</v>
      </c>
      <c r="T6">
        <f t="shared" si="6"/>
        <v>1.395E-4</v>
      </c>
      <c r="U6">
        <f t="shared" si="7"/>
        <v>3.9575000000000006E-2</v>
      </c>
      <c r="V6">
        <f t="shared" si="8"/>
        <v>6.9800000000000003E-5</v>
      </c>
      <c r="W6">
        <f t="shared" si="9"/>
        <v>6.8706597222222217E-12</v>
      </c>
    </row>
    <row r="7" spans="5:25" x14ac:dyDescent="0.45">
      <c r="E7">
        <v>350</v>
      </c>
      <c r="F7">
        <f t="shared" si="1"/>
        <v>2.5440680443502757</v>
      </c>
      <c r="G7">
        <f t="shared" si="2"/>
        <v>0.1</v>
      </c>
      <c r="H7">
        <v>10</v>
      </c>
      <c r="I7">
        <f t="shared" si="0"/>
        <v>0.1</v>
      </c>
      <c r="J7">
        <v>100</v>
      </c>
      <c r="K7">
        <v>10000</v>
      </c>
      <c r="L7">
        <v>10996</v>
      </c>
      <c r="M7">
        <v>4.5999999999999999E-3</v>
      </c>
      <c r="N7">
        <f t="shared" si="3"/>
        <v>1.0460000000000001E-4</v>
      </c>
      <c r="O7">
        <v>4.5999999999999999E-3</v>
      </c>
      <c r="P7">
        <f t="shared" si="4"/>
        <v>1.0460000000000001E-4</v>
      </c>
      <c r="Q7">
        <v>4.5999999999999999E-3</v>
      </c>
      <c r="R7">
        <f t="shared" si="5"/>
        <v>1.0460000000000001E-4</v>
      </c>
      <c r="S7">
        <v>4.5999999999999999E-3</v>
      </c>
      <c r="T7">
        <f t="shared" si="6"/>
        <v>1.0460000000000001E-4</v>
      </c>
      <c r="U7">
        <f t="shared" si="7"/>
        <v>4.5999999999999999E-3</v>
      </c>
      <c r="V7">
        <f t="shared" si="8"/>
        <v>5.2300000000000004E-5</v>
      </c>
      <c r="W7">
        <f t="shared" si="9"/>
        <v>7.9861111111111115E-13</v>
      </c>
    </row>
    <row r="8" spans="5:25" x14ac:dyDescent="0.45">
      <c r="E8">
        <v>350</v>
      </c>
      <c r="F8">
        <f t="shared" si="1"/>
        <v>2.5440680443502757</v>
      </c>
      <c r="G8">
        <f t="shared" si="2"/>
        <v>0.1</v>
      </c>
      <c r="H8">
        <v>10</v>
      </c>
      <c r="I8">
        <f t="shared" si="0"/>
        <v>0.1</v>
      </c>
      <c r="J8">
        <v>100</v>
      </c>
      <c r="K8">
        <v>33000</v>
      </c>
      <c r="L8">
        <v>36543</v>
      </c>
      <c r="M8">
        <v>1.35E-2</v>
      </c>
      <c r="N8">
        <f t="shared" si="3"/>
        <v>1.1350000000000001E-4</v>
      </c>
      <c r="O8">
        <v>1.3599999999999999E-2</v>
      </c>
      <c r="P8">
        <f t="shared" si="4"/>
        <v>1.1360000000000001E-4</v>
      </c>
      <c r="Q8">
        <v>1.3599999999999999E-2</v>
      </c>
      <c r="R8">
        <f t="shared" si="5"/>
        <v>1.1360000000000001E-4</v>
      </c>
      <c r="S8">
        <v>1.35E-2</v>
      </c>
      <c r="T8">
        <f t="shared" si="6"/>
        <v>1.1350000000000001E-4</v>
      </c>
      <c r="U8">
        <f t="shared" si="7"/>
        <v>1.355E-2</v>
      </c>
      <c r="V8">
        <f t="shared" si="8"/>
        <v>5.6750000000000004E-5</v>
      </c>
      <c r="W8">
        <f t="shared" si="9"/>
        <v>2.3524305555555556E-12</v>
      </c>
    </row>
    <row r="9" spans="5:25" x14ac:dyDescent="0.45">
      <c r="E9">
        <v>350</v>
      </c>
      <c r="F9">
        <f t="shared" si="1"/>
        <v>2.5440680443502757</v>
      </c>
      <c r="G9">
        <f t="shared" si="2"/>
        <v>0.1</v>
      </c>
      <c r="H9">
        <v>10</v>
      </c>
      <c r="I9">
        <f t="shared" si="0"/>
        <v>0.1</v>
      </c>
      <c r="J9">
        <v>100</v>
      </c>
      <c r="K9">
        <v>100000</v>
      </c>
      <c r="L9">
        <v>110961</v>
      </c>
      <c r="M9">
        <v>3.9899999999999998E-2</v>
      </c>
      <c r="N9">
        <f t="shared" si="3"/>
        <v>1.3990000000000001E-4</v>
      </c>
      <c r="O9">
        <v>3.9899999999999998E-2</v>
      </c>
      <c r="P9">
        <f t="shared" si="4"/>
        <v>1.3990000000000001E-4</v>
      </c>
      <c r="Q9">
        <v>3.9899999999999998E-2</v>
      </c>
      <c r="R9">
        <f t="shared" si="5"/>
        <v>1.3990000000000001E-4</v>
      </c>
      <c r="S9">
        <v>3.9899999999999998E-2</v>
      </c>
      <c r="T9">
        <f t="shared" si="6"/>
        <v>1.3990000000000001E-4</v>
      </c>
      <c r="U9">
        <f t="shared" si="7"/>
        <v>3.9899999999999998E-2</v>
      </c>
      <c r="V9">
        <f t="shared" si="8"/>
        <v>6.9950000000000006E-5</v>
      </c>
      <c r="W9">
        <f t="shared" si="9"/>
        <v>6.9270833333333328E-12</v>
      </c>
    </row>
    <row r="10" spans="5:25" x14ac:dyDescent="0.45">
      <c r="E10">
        <v>350</v>
      </c>
      <c r="F10">
        <f t="shared" si="1"/>
        <v>2.5440680443502757</v>
      </c>
      <c r="G10">
        <f t="shared" si="2"/>
        <v>0.1</v>
      </c>
      <c r="H10">
        <v>10000</v>
      </c>
      <c r="I10">
        <f t="shared" si="0"/>
        <v>100</v>
      </c>
      <c r="J10">
        <v>1000</v>
      </c>
      <c r="K10">
        <v>10000</v>
      </c>
      <c r="L10">
        <v>9997</v>
      </c>
      <c r="M10">
        <v>1.5100000000000001E-2</v>
      </c>
      <c r="N10">
        <f t="shared" si="3"/>
        <v>1.1510000000000001E-4</v>
      </c>
      <c r="O10">
        <v>1.52E-2</v>
      </c>
      <c r="P10">
        <f t="shared" si="4"/>
        <v>1.1520000000000001E-4</v>
      </c>
      <c r="Q10">
        <v>1.5299999999999999E-2</v>
      </c>
      <c r="R10">
        <f t="shared" si="5"/>
        <v>1.1530000000000001E-4</v>
      </c>
      <c r="S10">
        <v>1.52E-2</v>
      </c>
      <c r="T10">
        <f t="shared" si="6"/>
        <v>1.1520000000000001E-4</v>
      </c>
      <c r="U10">
        <f t="shared" si="7"/>
        <v>1.52E-2</v>
      </c>
      <c r="V10">
        <f t="shared" si="8"/>
        <v>5.7550000000000003E-5</v>
      </c>
      <c r="W10">
        <v>7.4652777777777769E-13</v>
      </c>
      <c r="X10">
        <f>U10*10/400/400/600/600-W10</f>
        <v>1.8923611111111113E-12</v>
      </c>
      <c r="Y10">
        <f>LOG10(X10)</f>
        <v>-11.722995985482589</v>
      </c>
    </row>
    <row r="11" spans="5:25" x14ac:dyDescent="0.45">
      <c r="E11">
        <v>350</v>
      </c>
      <c r="F11">
        <f t="shared" si="1"/>
        <v>2.5440680443502757</v>
      </c>
      <c r="G11">
        <f t="shared" si="2"/>
        <v>0.1</v>
      </c>
      <c r="H11">
        <v>10000</v>
      </c>
      <c r="I11">
        <f t="shared" si="0"/>
        <v>100</v>
      </c>
      <c r="J11">
        <v>1000</v>
      </c>
      <c r="K11">
        <v>33000</v>
      </c>
      <c r="L11">
        <v>35543</v>
      </c>
      <c r="M11">
        <v>5.0700000000000002E-2</v>
      </c>
      <c r="N11">
        <f t="shared" si="3"/>
        <v>1.507E-4</v>
      </c>
      <c r="O11">
        <v>5.0500000000000003E-2</v>
      </c>
      <c r="P11">
        <f t="shared" si="4"/>
        <v>1.505E-4</v>
      </c>
      <c r="Q11">
        <v>5.0900000000000001E-2</v>
      </c>
      <c r="R11">
        <f t="shared" si="5"/>
        <v>1.5090000000000001E-4</v>
      </c>
      <c r="S11">
        <v>5.0599999999999999E-2</v>
      </c>
      <c r="T11">
        <f t="shared" si="6"/>
        <v>1.506E-4</v>
      </c>
      <c r="U11">
        <f t="shared" si="7"/>
        <v>5.0675000000000005E-2</v>
      </c>
      <c r="V11">
        <f t="shared" si="8"/>
        <v>7.5350000000000002E-5</v>
      </c>
      <c r="W11">
        <v>2.2960069444444445E-12</v>
      </c>
      <c r="X11">
        <f t="shared" ref="X11:X15" si="10">U11*10/400/400/600/600-W11</f>
        <v>6.5017361111111107E-12</v>
      </c>
      <c r="Y11">
        <f t="shared" ref="Y11:Y15" si="11">LOG10(X11)</f>
        <v>-11.186970661387727</v>
      </c>
    </row>
    <row r="12" spans="5:25" x14ac:dyDescent="0.45">
      <c r="E12">
        <v>350</v>
      </c>
      <c r="F12">
        <f t="shared" si="1"/>
        <v>2.5440680443502757</v>
      </c>
      <c r="G12">
        <f t="shared" si="2"/>
        <v>0.1</v>
      </c>
      <c r="H12">
        <v>10000</v>
      </c>
      <c r="I12">
        <f t="shared" si="0"/>
        <v>100</v>
      </c>
      <c r="J12">
        <v>1000</v>
      </c>
      <c r="K12">
        <v>100000</v>
      </c>
      <c r="L12">
        <v>109961</v>
      </c>
      <c r="M12">
        <v>0.13150000000000001</v>
      </c>
      <c r="N12">
        <f t="shared" si="3"/>
        <v>2.3149999999999999E-4</v>
      </c>
      <c r="O12">
        <v>0.13150000000000001</v>
      </c>
      <c r="P12">
        <f t="shared" si="4"/>
        <v>2.3149999999999999E-4</v>
      </c>
      <c r="Q12">
        <v>0.13159999999999999</v>
      </c>
      <c r="R12">
        <f t="shared" si="5"/>
        <v>2.3159999999999999E-4</v>
      </c>
      <c r="S12">
        <v>0.13120000000000001</v>
      </c>
      <c r="T12">
        <f t="shared" si="6"/>
        <v>2.3120000000000004E-4</v>
      </c>
      <c r="U12">
        <f t="shared" si="7"/>
        <v>0.13145000000000001</v>
      </c>
      <c r="V12">
        <f t="shared" si="8"/>
        <v>1.1574999999999999E-4</v>
      </c>
      <c r="W12">
        <v>6.8706597222222217E-12</v>
      </c>
      <c r="X12">
        <f t="shared" si="10"/>
        <v>1.5950520833333337E-11</v>
      </c>
      <c r="Y12">
        <f t="shared" si="11"/>
        <v>-10.797225131330961</v>
      </c>
    </row>
    <row r="13" spans="5:25" x14ac:dyDescent="0.45">
      <c r="E13">
        <v>350</v>
      </c>
      <c r="F13">
        <f t="shared" si="1"/>
        <v>2.5440680443502757</v>
      </c>
      <c r="G13">
        <f t="shared" si="2"/>
        <v>0.1</v>
      </c>
      <c r="H13">
        <v>10000</v>
      </c>
      <c r="I13">
        <f t="shared" si="0"/>
        <v>100</v>
      </c>
      <c r="J13">
        <v>100</v>
      </c>
      <c r="K13">
        <v>10000</v>
      </c>
      <c r="L13">
        <v>10996</v>
      </c>
      <c r="M13">
        <v>1.67E-2</v>
      </c>
      <c r="N13">
        <f t="shared" si="3"/>
        <v>1.167E-4</v>
      </c>
      <c r="O13">
        <v>1.66E-2</v>
      </c>
      <c r="P13">
        <f t="shared" si="4"/>
        <v>1.166E-4</v>
      </c>
      <c r="Q13">
        <v>1.67E-2</v>
      </c>
      <c r="R13">
        <f t="shared" si="5"/>
        <v>1.167E-4</v>
      </c>
      <c r="S13">
        <v>1.66E-2</v>
      </c>
      <c r="T13">
        <f t="shared" si="6"/>
        <v>1.166E-4</v>
      </c>
      <c r="U13">
        <f t="shared" si="7"/>
        <v>1.6649999999999998E-2</v>
      </c>
      <c r="V13">
        <f t="shared" si="8"/>
        <v>5.8350000000000002E-5</v>
      </c>
      <c r="W13">
        <v>7.9861111111111115E-13</v>
      </c>
      <c r="X13">
        <f t="shared" si="10"/>
        <v>2.0920138888888887E-12</v>
      </c>
      <c r="Y13">
        <f t="shared" si="11"/>
        <v>-11.679435436512325</v>
      </c>
    </row>
    <row r="14" spans="5:25" x14ac:dyDescent="0.45">
      <c r="E14">
        <v>350</v>
      </c>
      <c r="F14">
        <f t="shared" si="1"/>
        <v>2.5440680443502757</v>
      </c>
      <c r="G14">
        <f t="shared" si="2"/>
        <v>0.1</v>
      </c>
      <c r="H14">
        <v>10000</v>
      </c>
      <c r="I14">
        <f t="shared" si="0"/>
        <v>100</v>
      </c>
      <c r="J14">
        <v>100</v>
      </c>
      <c r="K14">
        <v>33000</v>
      </c>
      <c r="L14">
        <v>36543</v>
      </c>
      <c r="M14">
        <v>5.1799999999999999E-2</v>
      </c>
      <c r="N14">
        <f t="shared" si="3"/>
        <v>1.518E-4</v>
      </c>
      <c r="O14">
        <v>5.21E-2</v>
      </c>
      <c r="P14">
        <f t="shared" si="4"/>
        <v>1.5210000000000001E-4</v>
      </c>
      <c r="Q14">
        <v>5.1999999999999998E-2</v>
      </c>
      <c r="R14">
        <f t="shared" si="5"/>
        <v>1.5200000000000001E-4</v>
      </c>
      <c r="S14">
        <v>5.1999999999999998E-2</v>
      </c>
      <c r="T14">
        <f t="shared" si="6"/>
        <v>1.5200000000000001E-4</v>
      </c>
      <c r="U14">
        <f t="shared" si="7"/>
        <v>5.1974999999999993E-2</v>
      </c>
      <c r="V14">
        <f t="shared" si="8"/>
        <v>7.5900000000000002E-5</v>
      </c>
      <c r="W14">
        <v>2.3524305555555556E-12</v>
      </c>
      <c r="X14">
        <f t="shared" si="10"/>
        <v>6.6710069444444427E-12</v>
      </c>
      <c r="Y14">
        <f t="shared" si="11"/>
        <v>-11.17580860725143</v>
      </c>
    </row>
    <row r="15" spans="5:25" x14ac:dyDescent="0.45">
      <c r="E15">
        <v>350</v>
      </c>
      <c r="F15">
        <f t="shared" si="1"/>
        <v>2.5440680443502757</v>
      </c>
      <c r="G15">
        <f t="shared" si="2"/>
        <v>0.1</v>
      </c>
      <c r="H15">
        <v>10000</v>
      </c>
      <c r="I15">
        <f t="shared" si="0"/>
        <v>100</v>
      </c>
      <c r="J15">
        <v>100</v>
      </c>
      <c r="K15">
        <v>100000</v>
      </c>
      <c r="L15">
        <v>110961</v>
      </c>
      <c r="M15">
        <v>0.13239999999999999</v>
      </c>
      <c r="N15">
        <f t="shared" si="3"/>
        <v>2.3240000000000001E-4</v>
      </c>
      <c r="O15">
        <v>0.13270000000000001</v>
      </c>
      <c r="P15">
        <f t="shared" si="4"/>
        <v>2.3270000000000002E-4</v>
      </c>
      <c r="Q15">
        <v>0.13289999999999999</v>
      </c>
      <c r="R15">
        <f t="shared" si="5"/>
        <v>2.3290000000000002E-4</v>
      </c>
      <c r="S15">
        <v>0.1326</v>
      </c>
      <c r="T15">
        <f t="shared" si="6"/>
        <v>2.3260000000000002E-4</v>
      </c>
      <c r="U15">
        <f t="shared" si="7"/>
        <v>0.13264999999999999</v>
      </c>
      <c r="V15">
        <f t="shared" si="8"/>
        <v>1.1620000000000001E-4</v>
      </c>
      <c r="W15">
        <v>6.9270833333333328E-12</v>
      </c>
      <c r="X15">
        <f t="shared" si="10"/>
        <v>1.6102430555555552E-11</v>
      </c>
      <c r="Y15">
        <f t="shared" si="11"/>
        <v>-10.793108565136128</v>
      </c>
    </row>
    <row r="16" spans="5:25" x14ac:dyDescent="0.45">
      <c r="E16">
        <v>350</v>
      </c>
      <c r="F16">
        <f t="shared" si="1"/>
        <v>2.5440680443502757</v>
      </c>
      <c r="G16">
        <f t="shared" si="2"/>
        <v>0.1</v>
      </c>
      <c r="H16">
        <v>100000</v>
      </c>
      <c r="I16">
        <f t="shared" si="0"/>
        <v>1000</v>
      </c>
      <c r="J16">
        <v>1000</v>
      </c>
      <c r="K16">
        <v>10000</v>
      </c>
      <c r="L16">
        <v>9997</v>
      </c>
      <c r="M16">
        <v>8.2600000000000007E-2</v>
      </c>
      <c r="N16">
        <f t="shared" si="3"/>
        <v>1.8259999999999999E-4</v>
      </c>
      <c r="O16">
        <v>8.2100000000000006E-2</v>
      </c>
      <c r="P16">
        <f t="shared" si="4"/>
        <v>1.8210000000000001E-4</v>
      </c>
      <c r="Q16">
        <v>8.3400000000000002E-2</v>
      </c>
      <c r="R16">
        <f t="shared" si="5"/>
        <v>1.8340000000000001E-4</v>
      </c>
      <c r="S16">
        <v>8.3099999999999993E-2</v>
      </c>
      <c r="T16">
        <f t="shared" si="6"/>
        <v>1.8310000000000001E-4</v>
      </c>
      <c r="U16">
        <f t="shared" si="7"/>
        <v>8.2799999999999999E-2</v>
      </c>
      <c r="V16">
        <f t="shared" si="8"/>
        <v>9.1299999999999997E-5</v>
      </c>
      <c r="W16">
        <v>7.4652777777777769E-13</v>
      </c>
      <c r="X16">
        <f>U16*10/400/400/600/600-W16</f>
        <v>1.3628472222222221E-11</v>
      </c>
      <c r="Y16">
        <f>LOG10(X16)</f>
        <v>-10.865552826677959</v>
      </c>
    </row>
    <row r="17" spans="5:25" x14ac:dyDescent="0.45">
      <c r="E17">
        <v>350</v>
      </c>
      <c r="F17">
        <f t="shared" si="1"/>
        <v>2.5440680443502757</v>
      </c>
      <c r="G17">
        <f t="shared" si="2"/>
        <v>0.1</v>
      </c>
      <c r="H17">
        <v>100000</v>
      </c>
      <c r="I17">
        <f t="shared" si="0"/>
        <v>1000</v>
      </c>
      <c r="J17">
        <v>1000</v>
      </c>
      <c r="K17">
        <v>33000</v>
      </c>
      <c r="L17">
        <v>35543</v>
      </c>
      <c r="M17">
        <v>0.15659999999999999</v>
      </c>
      <c r="N17">
        <f t="shared" si="3"/>
        <v>2.566E-4</v>
      </c>
      <c r="O17">
        <v>0.15679999999999999</v>
      </c>
      <c r="P17">
        <f t="shared" si="4"/>
        <v>2.5680000000000001E-4</v>
      </c>
      <c r="Q17">
        <v>0.157</v>
      </c>
      <c r="R17">
        <f t="shared" si="5"/>
        <v>2.5700000000000001E-4</v>
      </c>
      <c r="S17">
        <v>0.15770000000000001</v>
      </c>
      <c r="T17">
        <f t="shared" si="6"/>
        <v>2.5770000000000003E-4</v>
      </c>
      <c r="U17">
        <f t="shared" si="7"/>
        <v>0.15702500000000003</v>
      </c>
      <c r="V17">
        <f t="shared" si="8"/>
        <v>1.283E-4</v>
      </c>
      <c r="W17">
        <v>2.2960069444444445E-12</v>
      </c>
      <c r="X17">
        <f t="shared" ref="X17:X19" si="12">U17*10/400/400/600/600-W17</f>
        <v>2.4965277777777783E-11</v>
      </c>
      <c r="Y17">
        <f t="shared" ref="Y17:Y19" si="13">LOG10(X17)</f>
        <v>-10.602663597376349</v>
      </c>
    </row>
    <row r="18" spans="5:25" x14ac:dyDescent="0.45">
      <c r="E18">
        <v>350</v>
      </c>
      <c r="F18">
        <f t="shared" si="1"/>
        <v>2.5440680443502757</v>
      </c>
      <c r="G18">
        <f t="shared" si="2"/>
        <v>0.1</v>
      </c>
      <c r="H18">
        <v>100000</v>
      </c>
      <c r="I18">
        <f t="shared" si="0"/>
        <v>1000</v>
      </c>
      <c r="J18">
        <v>1000</v>
      </c>
      <c r="K18">
        <v>100000</v>
      </c>
      <c r="L18">
        <v>109961</v>
      </c>
      <c r="M18">
        <v>0.22339999999999999</v>
      </c>
      <c r="N18">
        <f t="shared" si="3"/>
        <v>3.234E-4</v>
      </c>
      <c r="O18">
        <v>0.22320000000000001</v>
      </c>
      <c r="P18">
        <f t="shared" si="4"/>
        <v>3.232E-4</v>
      </c>
      <c r="Q18">
        <v>0.22220000000000001</v>
      </c>
      <c r="R18">
        <f t="shared" si="5"/>
        <v>3.2220000000000003E-4</v>
      </c>
      <c r="S18">
        <v>0.22209999999999999</v>
      </c>
      <c r="T18">
        <f t="shared" si="6"/>
        <v>3.2210000000000002E-4</v>
      </c>
      <c r="U18">
        <f t="shared" si="7"/>
        <v>0.22272500000000001</v>
      </c>
      <c r="V18">
        <f t="shared" si="8"/>
        <v>1.617E-4</v>
      </c>
      <c r="W18">
        <v>6.8706597222222217E-12</v>
      </c>
      <c r="X18">
        <f t="shared" si="12"/>
        <v>3.1796875000000002E-11</v>
      </c>
      <c r="Y18">
        <f t="shared" si="13"/>
        <v>-10.497615560422648</v>
      </c>
    </row>
    <row r="19" spans="5:25" x14ac:dyDescent="0.45">
      <c r="E19">
        <v>350</v>
      </c>
      <c r="F19">
        <f t="shared" si="1"/>
        <v>2.5440680443502757</v>
      </c>
      <c r="G19">
        <f t="shared" si="2"/>
        <v>0.1</v>
      </c>
      <c r="H19">
        <v>100000</v>
      </c>
      <c r="I19">
        <f t="shared" si="0"/>
        <v>1000</v>
      </c>
      <c r="J19">
        <v>100</v>
      </c>
      <c r="K19">
        <v>10000</v>
      </c>
      <c r="L19">
        <v>10996</v>
      </c>
      <c r="M19">
        <v>9.3600000000000003E-2</v>
      </c>
      <c r="N19">
        <f t="shared" si="3"/>
        <v>1.9359999999999999E-4</v>
      </c>
      <c r="O19">
        <v>9.4299999999999995E-2</v>
      </c>
      <c r="P19">
        <f t="shared" si="4"/>
        <v>1.9430000000000001E-4</v>
      </c>
      <c r="Q19">
        <v>9.4799999999999995E-2</v>
      </c>
      <c r="R19">
        <f t="shared" si="5"/>
        <v>1.9480000000000002E-4</v>
      </c>
      <c r="S19">
        <v>9.4399999999999998E-2</v>
      </c>
      <c r="T19">
        <f t="shared" si="6"/>
        <v>1.9440000000000001E-4</v>
      </c>
      <c r="U19">
        <f t="shared" si="7"/>
        <v>9.4274999999999998E-2</v>
      </c>
      <c r="V19">
        <f t="shared" si="8"/>
        <v>9.6799999999999995E-5</v>
      </c>
      <c r="W19">
        <v>7.9861111111111115E-13</v>
      </c>
      <c r="X19">
        <f t="shared" si="12"/>
        <v>1.5568576388888887E-11</v>
      </c>
      <c r="Y19">
        <f t="shared" si="13"/>
        <v>-10.807751098075208</v>
      </c>
    </row>
    <row r="20" spans="5:25" x14ac:dyDescent="0.45">
      <c r="E20">
        <v>290</v>
      </c>
      <c r="F20">
        <f t="shared" si="1"/>
        <v>2.4623979978989561</v>
      </c>
      <c r="G20">
        <v>0.1</v>
      </c>
      <c r="H20">
        <v>10</v>
      </c>
      <c r="I20">
        <f t="shared" si="0"/>
        <v>0.1</v>
      </c>
      <c r="J20">
        <v>1000</v>
      </c>
      <c r="K20">
        <v>10000</v>
      </c>
      <c r="L20">
        <v>9997</v>
      </c>
      <c r="M20">
        <v>4.8999999999999998E-3</v>
      </c>
      <c r="N20">
        <f t="shared" si="3"/>
        <v>1.049E-4</v>
      </c>
      <c r="O20">
        <v>4.8999999999999998E-3</v>
      </c>
      <c r="P20">
        <f t="shared" si="4"/>
        <v>1.049E-4</v>
      </c>
      <c r="Q20">
        <v>4.8999999999999998E-3</v>
      </c>
      <c r="R20">
        <f t="shared" si="5"/>
        <v>1.049E-4</v>
      </c>
      <c r="S20">
        <v>4.8999999999999998E-3</v>
      </c>
      <c r="T20">
        <f t="shared" si="6"/>
        <v>1.049E-4</v>
      </c>
      <c r="U20">
        <f t="shared" si="7"/>
        <v>4.8999999999999998E-3</v>
      </c>
      <c r="V20">
        <f t="shared" si="8"/>
        <v>5.2450000000000001E-5</v>
      </c>
      <c r="W20">
        <f>U20*10/400/400/600/600</f>
        <v>8.506944444444443E-13</v>
      </c>
      <c r="X20">
        <f>U20*10/400/400/600/600-W20</f>
        <v>0</v>
      </c>
    </row>
    <row r="21" spans="5:25" x14ac:dyDescent="0.45">
      <c r="E21">
        <v>290</v>
      </c>
      <c r="F21">
        <f t="shared" si="1"/>
        <v>2.4623979978989561</v>
      </c>
      <c r="G21">
        <v>0.1</v>
      </c>
      <c r="H21">
        <v>10</v>
      </c>
      <c r="I21">
        <f t="shared" si="0"/>
        <v>0.1</v>
      </c>
      <c r="J21">
        <v>1000</v>
      </c>
      <c r="K21">
        <v>33000</v>
      </c>
      <c r="L21">
        <v>35543</v>
      </c>
      <c r="M21">
        <v>1.3599999999999999E-2</v>
      </c>
      <c r="N21">
        <f t="shared" si="3"/>
        <v>1.1360000000000001E-4</v>
      </c>
      <c r="O21">
        <v>1.3599999999999999E-2</v>
      </c>
      <c r="P21">
        <f t="shared" si="4"/>
        <v>1.1360000000000001E-4</v>
      </c>
      <c r="Q21">
        <v>1.3599999999999999E-2</v>
      </c>
      <c r="R21">
        <f t="shared" si="5"/>
        <v>1.1360000000000001E-4</v>
      </c>
      <c r="S21">
        <v>1.3599999999999999E-2</v>
      </c>
      <c r="T21">
        <f t="shared" si="6"/>
        <v>1.1360000000000001E-4</v>
      </c>
      <c r="U21">
        <f t="shared" si="7"/>
        <v>1.3599999999999999E-2</v>
      </c>
      <c r="V21">
        <f t="shared" si="8"/>
        <v>5.6800000000000005E-5</v>
      </c>
      <c r="W21">
        <f t="shared" ref="W21:W25" si="14">U21*10/400/400/600/600</f>
        <v>2.3611111111111109E-12</v>
      </c>
    </row>
    <row r="22" spans="5:25" x14ac:dyDescent="0.45">
      <c r="E22">
        <v>290</v>
      </c>
      <c r="F22">
        <f t="shared" si="1"/>
        <v>2.4623979978989561</v>
      </c>
      <c r="G22">
        <v>0.1</v>
      </c>
      <c r="H22">
        <v>10</v>
      </c>
      <c r="I22">
        <f t="shared" si="0"/>
        <v>0.1</v>
      </c>
      <c r="J22">
        <v>1000</v>
      </c>
      <c r="K22">
        <v>100000</v>
      </c>
      <c r="L22">
        <v>109961</v>
      </c>
      <c r="M22">
        <v>3.9300000000000002E-2</v>
      </c>
      <c r="N22">
        <f t="shared" si="3"/>
        <v>1.393E-4</v>
      </c>
      <c r="O22">
        <v>3.9399999999999998E-2</v>
      </c>
      <c r="P22">
        <f t="shared" si="4"/>
        <v>1.394E-4</v>
      </c>
      <c r="Q22">
        <v>3.9300000000000002E-2</v>
      </c>
      <c r="R22">
        <f t="shared" si="5"/>
        <v>1.393E-4</v>
      </c>
      <c r="S22">
        <v>3.9399999999999998E-2</v>
      </c>
      <c r="T22">
        <f t="shared" si="6"/>
        <v>1.394E-4</v>
      </c>
      <c r="U22">
        <f t="shared" si="7"/>
        <v>3.9349999999999996E-2</v>
      </c>
      <c r="V22">
        <f t="shared" si="8"/>
        <v>6.9649999999999999E-5</v>
      </c>
      <c r="W22">
        <f t="shared" si="14"/>
        <v>6.8315972222222218E-12</v>
      </c>
    </row>
    <row r="23" spans="5:25" x14ac:dyDescent="0.45">
      <c r="E23">
        <v>290</v>
      </c>
      <c r="F23">
        <f t="shared" si="1"/>
        <v>2.4623979978989561</v>
      </c>
      <c r="G23">
        <v>0.1</v>
      </c>
      <c r="H23">
        <v>10</v>
      </c>
      <c r="I23">
        <f t="shared" si="0"/>
        <v>0.1</v>
      </c>
      <c r="J23">
        <v>100</v>
      </c>
      <c r="K23">
        <v>10000</v>
      </c>
      <c r="L23">
        <v>10996</v>
      </c>
      <c r="M23">
        <v>5.4000000000000003E-3</v>
      </c>
      <c r="N23">
        <f t="shared" ref="N23:N55" si="15">0.001*M23+0.0001</f>
        <v>1.054E-4</v>
      </c>
      <c r="O23">
        <v>5.3E-3</v>
      </c>
      <c r="P23">
        <f t="shared" ref="P23:P55" si="16">0.001*O23+0.0001</f>
        <v>1.0530000000000001E-4</v>
      </c>
      <c r="Q23">
        <v>5.3E-3</v>
      </c>
      <c r="R23">
        <f t="shared" ref="R23:R55" si="17">0.001*Q23+0.0001</f>
        <v>1.0530000000000001E-4</v>
      </c>
      <c r="S23">
        <v>5.3E-3</v>
      </c>
      <c r="T23">
        <f t="shared" ref="T23:T55" si="18">0.001*S23+0.0001</f>
        <v>1.0530000000000001E-4</v>
      </c>
      <c r="U23">
        <f t="shared" ref="U23:U55" si="19">(M23+O23+Q23+S23)/4</f>
        <v>5.3249999999999999E-3</v>
      </c>
      <c r="V23">
        <f t="shared" ref="V23:V55" si="20">N23/2</f>
        <v>5.27E-5</v>
      </c>
      <c r="W23">
        <f t="shared" si="14"/>
        <v>9.2447916666666671E-13</v>
      </c>
    </row>
    <row r="24" spans="5:25" x14ac:dyDescent="0.45">
      <c r="E24">
        <v>290</v>
      </c>
      <c r="F24">
        <f t="shared" si="1"/>
        <v>2.4623979978989561</v>
      </c>
      <c r="G24">
        <v>0.1</v>
      </c>
      <c r="H24">
        <v>10</v>
      </c>
      <c r="I24">
        <f t="shared" si="0"/>
        <v>0.1</v>
      </c>
      <c r="J24">
        <v>100</v>
      </c>
      <c r="K24">
        <v>33000</v>
      </c>
      <c r="L24">
        <v>36543</v>
      </c>
      <c r="M24">
        <v>1.4E-2</v>
      </c>
      <c r="N24">
        <f t="shared" si="15"/>
        <v>1.1400000000000001E-4</v>
      </c>
      <c r="O24">
        <v>1.4E-2</v>
      </c>
      <c r="P24">
        <f t="shared" si="16"/>
        <v>1.1400000000000001E-4</v>
      </c>
      <c r="Q24">
        <v>1.41E-2</v>
      </c>
      <c r="R24">
        <f t="shared" si="17"/>
        <v>1.1410000000000001E-4</v>
      </c>
      <c r="S24">
        <v>1.41E-2</v>
      </c>
      <c r="T24">
        <f t="shared" si="18"/>
        <v>1.1410000000000001E-4</v>
      </c>
      <c r="U24">
        <f t="shared" si="19"/>
        <v>1.405E-2</v>
      </c>
      <c r="V24">
        <f t="shared" si="20"/>
        <v>5.7000000000000003E-5</v>
      </c>
      <c r="W24">
        <f t="shared" si="14"/>
        <v>2.4392361111111114E-12</v>
      </c>
    </row>
    <row r="25" spans="5:25" x14ac:dyDescent="0.45">
      <c r="E25">
        <v>290</v>
      </c>
      <c r="F25">
        <f t="shared" si="1"/>
        <v>2.4623979978989561</v>
      </c>
      <c r="G25">
        <v>0.1</v>
      </c>
      <c r="H25">
        <v>10</v>
      </c>
      <c r="I25">
        <f t="shared" si="0"/>
        <v>0.1</v>
      </c>
      <c r="J25">
        <v>100</v>
      </c>
      <c r="K25">
        <v>100000</v>
      </c>
      <c r="L25">
        <v>110961</v>
      </c>
      <c r="M25">
        <v>3.9600000000000003E-2</v>
      </c>
      <c r="N25">
        <f t="shared" si="15"/>
        <v>1.3960000000000001E-4</v>
      </c>
      <c r="O25">
        <v>3.9699999999999999E-2</v>
      </c>
      <c r="P25">
        <f t="shared" si="16"/>
        <v>1.3970000000000001E-4</v>
      </c>
      <c r="Q25">
        <v>3.9699999999999999E-2</v>
      </c>
      <c r="R25">
        <f t="shared" si="17"/>
        <v>1.3970000000000001E-4</v>
      </c>
      <c r="S25">
        <v>3.9699999999999999E-2</v>
      </c>
      <c r="T25">
        <f t="shared" si="18"/>
        <v>1.3970000000000001E-4</v>
      </c>
      <c r="U25">
        <f t="shared" si="19"/>
        <v>3.9675000000000002E-2</v>
      </c>
      <c r="V25">
        <f t="shared" si="20"/>
        <v>6.9800000000000003E-5</v>
      </c>
      <c r="W25">
        <f t="shared" si="14"/>
        <v>6.8880208333333338E-12</v>
      </c>
    </row>
    <row r="26" spans="5:25" x14ac:dyDescent="0.45">
      <c r="E26">
        <v>290</v>
      </c>
      <c r="F26">
        <f t="shared" si="1"/>
        <v>2.4623979978989561</v>
      </c>
      <c r="G26">
        <v>0.1</v>
      </c>
      <c r="H26">
        <v>10000</v>
      </c>
      <c r="I26">
        <f t="shared" si="0"/>
        <v>100</v>
      </c>
      <c r="J26">
        <v>1000</v>
      </c>
      <c r="K26">
        <v>10000</v>
      </c>
      <c r="L26">
        <v>9997</v>
      </c>
      <c r="M26">
        <v>1.4200000000000001E-2</v>
      </c>
      <c r="N26">
        <f t="shared" si="15"/>
        <v>1.1420000000000001E-4</v>
      </c>
      <c r="O26">
        <v>1.4E-2</v>
      </c>
      <c r="P26">
        <f t="shared" si="16"/>
        <v>1.1400000000000001E-4</v>
      </c>
      <c r="Q26">
        <v>1.4E-2</v>
      </c>
      <c r="R26">
        <f t="shared" si="17"/>
        <v>1.1400000000000001E-4</v>
      </c>
      <c r="S26">
        <v>1.41E-2</v>
      </c>
      <c r="T26">
        <f t="shared" si="18"/>
        <v>1.1410000000000001E-4</v>
      </c>
      <c r="U26">
        <f t="shared" si="19"/>
        <v>1.4075000000000001E-2</v>
      </c>
      <c r="V26">
        <f t="shared" si="20"/>
        <v>5.7100000000000006E-5</v>
      </c>
      <c r="W26">
        <v>8.506944444444443E-13</v>
      </c>
      <c r="X26">
        <f>U26*10/400/400/600/600-W26</f>
        <v>1.5928819444444449E-12</v>
      </c>
      <c r="Y26">
        <f>LOG10(X26)</f>
        <v>-11.797816410499085</v>
      </c>
    </row>
    <row r="27" spans="5:25" x14ac:dyDescent="0.45">
      <c r="E27">
        <v>290</v>
      </c>
      <c r="F27">
        <f t="shared" si="1"/>
        <v>2.4623979978989561</v>
      </c>
      <c r="G27">
        <v>0.1</v>
      </c>
      <c r="H27">
        <v>10000</v>
      </c>
      <c r="I27">
        <f t="shared" si="0"/>
        <v>100</v>
      </c>
      <c r="J27">
        <v>1000</v>
      </c>
      <c r="K27">
        <v>33000</v>
      </c>
      <c r="L27">
        <v>35543</v>
      </c>
      <c r="M27">
        <v>4.4699999999999997E-2</v>
      </c>
      <c r="N27">
        <f t="shared" si="15"/>
        <v>1.4469999999999999E-4</v>
      </c>
      <c r="O27">
        <v>4.4699999999999997E-2</v>
      </c>
      <c r="P27">
        <f t="shared" si="16"/>
        <v>1.4469999999999999E-4</v>
      </c>
      <c r="Q27">
        <v>4.4600000000000001E-2</v>
      </c>
      <c r="R27">
        <f t="shared" si="17"/>
        <v>1.4459999999999999E-4</v>
      </c>
      <c r="S27">
        <v>4.4600000000000001E-2</v>
      </c>
      <c r="T27">
        <f t="shared" si="18"/>
        <v>1.4459999999999999E-4</v>
      </c>
      <c r="U27">
        <f t="shared" si="19"/>
        <v>4.4650000000000002E-2</v>
      </c>
      <c r="V27">
        <f t="shared" si="20"/>
        <v>7.2349999999999997E-5</v>
      </c>
      <c r="W27">
        <v>2.3611111111111109E-12</v>
      </c>
      <c r="X27">
        <f t="shared" ref="X27:X31" si="21">U27*10/400/400/600/600-W27</f>
        <v>5.3906250000000008E-12</v>
      </c>
      <c r="Y27">
        <f t="shared" ref="Y27:Y31" si="22">LOG10(X27)</f>
        <v>-11.268360878910613</v>
      </c>
    </row>
    <row r="28" spans="5:25" x14ac:dyDescent="0.45">
      <c r="E28">
        <v>290</v>
      </c>
      <c r="F28">
        <f t="shared" si="1"/>
        <v>2.4623979978989561</v>
      </c>
      <c r="G28">
        <v>0.1</v>
      </c>
      <c r="H28">
        <v>10000</v>
      </c>
      <c r="I28">
        <f t="shared" si="0"/>
        <v>100</v>
      </c>
      <c r="J28">
        <v>1000</v>
      </c>
      <c r="K28">
        <v>100000</v>
      </c>
      <c r="L28">
        <v>109961</v>
      </c>
      <c r="M28">
        <v>0.1159</v>
      </c>
      <c r="N28">
        <f t="shared" si="15"/>
        <v>2.1590000000000002E-4</v>
      </c>
      <c r="O28">
        <v>0.1162</v>
      </c>
      <c r="P28">
        <f t="shared" si="16"/>
        <v>2.162E-4</v>
      </c>
      <c r="Q28">
        <v>0.1163</v>
      </c>
      <c r="R28">
        <f t="shared" si="17"/>
        <v>2.163E-4</v>
      </c>
      <c r="S28">
        <v>0.1163</v>
      </c>
      <c r="T28">
        <f t="shared" si="18"/>
        <v>2.163E-4</v>
      </c>
      <c r="U28">
        <f t="shared" si="19"/>
        <v>0.116175</v>
      </c>
      <c r="V28">
        <f t="shared" si="20"/>
        <v>1.0795000000000001E-4</v>
      </c>
      <c r="W28">
        <v>6.8315972222222218E-12</v>
      </c>
      <c r="X28">
        <f t="shared" si="21"/>
        <v>1.3337673611111114E-11</v>
      </c>
      <c r="Y28">
        <f t="shared" si="22"/>
        <v>-10.874919914494797</v>
      </c>
    </row>
    <row r="29" spans="5:25" x14ac:dyDescent="0.45">
      <c r="E29">
        <v>290</v>
      </c>
      <c r="F29">
        <f t="shared" si="1"/>
        <v>2.4623979978989561</v>
      </c>
      <c r="G29">
        <v>0.1</v>
      </c>
      <c r="H29">
        <v>10000</v>
      </c>
      <c r="I29">
        <f t="shared" si="0"/>
        <v>100</v>
      </c>
      <c r="J29">
        <v>100</v>
      </c>
      <c r="K29">
        <v>10000</v>
      </c>
      <c r="L29">
        <v>10996</v>
      </c>
      <c r="M29">
        <v>1.5299999999999999E-2</v>
      </c>
      <c r="N29">
        <f t="shared" si="15"/>
        <v>1.1530000000000001E-4</v>
      </c>
      <c r="O29">
        <v>1.54E-2</v>
      </c>
      <c r="P29">
        <f t="shared" si="16"/>
        <v>1.1540000000000001E-4</v>
      </c>
      <c r="Q29">
        <v>1.5299999999999999E-2</v>
      </c>
      <c r="R29">
        <f t="shared" si="17"/>
        <v>1.1530000000000001E-4</v>
      </c>
      <c r="S29">
        <v>1.54E-2</v>
      </c>
      <c r="T29">
        <f t="shared" si="18"/>
        <v>1.1540000000000001E-4</v>
      </c>
      <c r="U29">
        <f t="shared" si="19"/>
        <v>1.5349999999999999E-2</v>
      </c>
      <c r="V29">
        <f t="shared" si="20"/>
        <v>5.7650000000000005E-5</v>
      </c>
      <c r="W29">
        <v>9.2447916666666671E-13</v>
      </c>
      <c r="X29">
        <f t="shared" si="21"/>
        <v>1.7404513888888891E-12</v>
      </c>
      <c r="Y29">
        <f t="shared" si="22"/>
        <v>-11.759338102130991</v>
      </c>
    </row>
    <row r="30" spans="5:25" x14ac:dyDescent="0.45">
      <c r="E30">
        <v>290</v>
      </c>
      <c r="F30">
        <f t="shared" si="1"/>
        <v>2.4623979978989561</v>
      </c>
      <c r="G30">
        <v>0.1</v>
      </c>
      <c r="H30">
        <v>10000</v>
      </c>
      <c r="I30">
        <f t="shared" si="0"/>
        <v>100</v>
      </c>
      <c r="J30">
        <v>100</v>
      </c>
      <c r="K30">
        <v>33000</v>
      </c>
      <c r="L30">
        <v>36543</v>
      </c>
      <c r="M30">
        <v>4.58E-2</v>
      </c>
      <c r="N30">
        <f t="shared" si="15"/>
        <v>1.4580000000000002E-4</v>
      </c>
      <c r="O30">
        <v>4.58E-2</v>
      </c>
      <c r="P30">
        <f t="shared" si="16"/>
        <v>1.4580000000000002E-4</v>
      </c>
      <c r="Q30">
        <v>4.5900000000000003E-2</v>
      </c>
      <c r="R30">
        <f t="shared" si="17"/>
        <v>1.4590000000000002E-4</v>
      </c>
      <c r="S30">
        <v>4.5900000000000003E-2</v>
      </c>
      <c r="T30">
        <f t="shared" si="18"/>
        <v>1.4590000000000002E-4</v>
      </c>
      <c r="U30">
        <f t="shared" si="19"/>
        <v>4.5850000000000002E-2</v>
      </c>
      <c r="V30">
        <f t="shared" si="20"/>
        <v>7.290000000000001E-5</v>
      </c>
      <c r="W30">
        <v>2.4392361111111114E-12</v>
      </c>
      <c r="X30">
        <f t="shared" si="21"/>
        <v>5.5208333333333337E-12</v>
      </c>
      <c r="Y30">
        <f t="shared" si="22"/>
        <v>-11.257995363438779</v>
      </c>
    </row>
    <row r="31" spans="5:25" x14ac:dyDescent="0.45">
      <c r="E31">
        <v>290</v>
      </c>
      <c r="F31">
        <f t="shared" si="1"/>
        <v>2.4623979978989561</v>
      </c>
      <c r="G31">
        <v>0.1</v>
      </c>
      <c r="H31">
        <v>10000</v>
      </c>
      <c r="I31">
        <f t="shared" si="0"/>
        <v>100</v>
      </c>
      <c r="J31">
        <v>100</v>
      </c>
      <c r="K31">
        <v>100000</v>
      </c>
      <c r="L31">
        <v>110961</v>
      </c>
      <c r="M31">
        <v>0.1172</v>
      </c>
      <c r="N31">
        <f t="shared" si="15"/>
        <v>2.1720000000000002E-4</v>
      </c>
      <c r="O31">
        <v>0.1171</v>
      </c>
      <c r="P31">
        <f t="shared" si="16"/>
        <v>2.1710000000000002E-4</v>
      </c>
      <c r="Q31">
        <v>0.1171</v>
      </c>
      <c r="R31">
        <f t="shared" si="17"/>
        <v>2.1710000000000002E-4</v>
      </c>
      <c r="S31">
        <v>0.1169</v>
      </c>
      <c r="T31">
        <f t="shared" si="18"/>
        <v>2.1690000000000001E-4</v>
      </c>
      <c r="U31">
        <f t="shared" si="19"/>
        <v>0.117075</v>
      </c>
      <c r="V31">
        <f t="shared" si="20"/>
        <v>1.0860000000000001E-4</v>
      </c>
      <c r="W31">
        <v>6.8880208333333338E-12</v>
      </c>
      <c r="X31">
        <f t="shared" si="21"/>
        <v>1.3437499999999996E-11</v>
      </c>
      <c r="Y31">
        <f t="shared" si="22"/>
        <v>-10.871681522740319</v>
      </c>
    </row>
    <row r="32" spans="5:25" x14ac:dyDescent="0.45">
      <c r="E32">
        <v>290</v>
      </c>
      <c r="F32">
        <f t="shared" si="1"/>
        <v>2.4623979978989561</v>
      </c>
      <c r="G32">
        <v>0.1</v>
      </c>
      <c r="H32">
        <v>100000</v>
      </c>
      <c r="I32">
        <f t="shared" si="0"/>
        <v>1000</v>
      </c>
      <c r="J32">
        <v>1000</v>
      </c>
      <c r="K32">
        <v>10000</v>
      </c>
      <c r="L32">
        <v>9997</v>
      </c>
      <c r="M32">
        <v>7.0699999999999999E-2</v>
      </c>
      <c r="N32">
        <f t="shared" si="15"/>
        <v>1.707E-4</v>
      </c>
      <c r="O32">
        <v>7.0800000000000002E-2</v>
      </c>
      <c r="P32">
        <f t="shared" si="16"/>
        <v>1.708E-4</v>
      </c>
      <c r="Q32">
        <v>7.0900000000000005E-2</v>
      </c>
      <c r="R32">
        <f t="shared" si="17"/>
        <v>1.7090000000000001E-4</v>
      </c>
      <c r="S32">
        <v>7.0900000000000005E-2</v>
      </c>
      <c r="T32">
        <f t="shared" si="18"/>
        <v>1.7090000000000001E-4</v>
      </c>
      <c r="U32">
        <f t="shared" si="19"/>
        <v>7.0825000000000013E-2</v>
      </c>
      <c r="V32">
        <f t="shared" si="20"/>
        <v>8.5350000000000001E-5</v>
      </c>
      <c r="W32">
        <v>8.506944444444443E-13</v>
      </c>
      <c r="X32">
        <f>U32*10/400/400/600/600-W32</f>
        <v>1.1445312500000003E-11</v>
      </c>
      <c r="Y32">
        <f>LOG10(X32)</f>
        <v>-10.94137234495774</v>
      </c>
    </row>
    <row r="33" spans="5:25" x14ac:dyDescent="0.45">
      <c r="E33">
        <v>290</v>
      </c>
      <c r="F33">
        <f t="shared" si="1"/>
        <v>2.4623979978989561</v>
      </c>
      <c r="G33">
        <v>0.1</v>
      </c>
      <c r="H33">
        <v>100000</v>
      </c>
      <c r="I33">
        <f t="shared" si="0"/>
        <v>1000</v>
      </c>
      <c r="J33">
        <v>1000</v>
      </c>
      <c r="K33">
        <v>33000</v>
      </c>
      <c r="L33">
        <v>35543</v>
      </c>
      <c r="M33">
        <v>0.1346</v>
      </c>
      <c r="N33">
        <f t="shared" si="15"/>
        <v>2.3460000000000001E-4</v>
      </c>
      <c r="O33">
        <v>0.1351</v>
      </c>
      <c r="P33">
        <f t="shared" si="16"/>
        <v>2.3510000000000002E-4</v>
      </c>
      <c r="Q33">
        <v>0.1353</v>
      </c>
      <c r="R33">
        <f t="shared" si="17"/>
        <v>2.3530000000000003E-4</v>
      </c>
      <c r="S33">
        <v>0.13519999999999999</v>
      </c>
      <c r="T33">
        <f t="shared" si="18"/>
        <v>2.3519999999999997E-4</v>
      </c>
      <c r="U33">
        <f t="shared" si="19"/>
        <v>0.13505</v>
      </c>
      <c r="V33">
        <f t="shared" si="20"/>
        <v>1.1730000000000001E-4</v>
      </c>
      <c r="W33">
        <v>2.3611111111111109E-12</v>
      </c>
      <c r="X33">
        <f t="shared" ref="X33:X35" si="23">U33*10/400/400/600/600-W33</f>
        <v>2.1085069444444445E-11</v>
      </c>
      <c r="Y33">
        <f t="shared" ref="Y33:Y35" si="24">LOG10(X33)</f>
        <v>-10.676024964282062</v>
      </c>
    </row>
    <row r="34" spans="5:25" x14ac:dyDescent="0.45">
      <c r="E34">
        <v>290</v>
      </c>
      <c r="F34">
        <f t="shared" si="1"/>
        <v>2.4623979978989561</v>
      </c>
      <c r="G34">
        <v>0.1</v>
      </c>
      <c r="H34">
        <v>100000</v>
      </c>
      <c r="I34">
        <f t="shared" si="0"/>
        <v>1000</v>
      </c>
      <c r="J34">
        <v>1000</v>
      </c>
      <c r="K34">
        <v>100000</v>
      </c>
      <c r="L34">
        <v>109961</v>
      </c>
      <c r="M34">
        <v>0.19520000000000001</v>
      </c>
      <c r="N34">
        <f t="shared" si="15"/>
        <v>2.9520000000000002E-4</v>
      </c>
      <c r="O34">
        <v>0.19550000000000001</v>
      </c>
      <c r="P34">
        <f t="shared" si="16"/>
        <v>2.9550000000000003E-4</v>
      </c>
      <c r="Q34">
        <v>0.19550000000000001</v>
      </c>
      <c r="R34">
        <f t="shared" si="17"/>
        <v>2.9550000000000003E-4</v>
      </c>
      <c r="S34">
        <v>0.19570000000000001</v>
      </c>
      <c r="T34">
        <f t="shared" si="18"/>
        <v>2.9570000000000003E-4</v>
      </c>
      <c r="U34">
        <f t="shared" si="19"/>
        <v>0.19547500000000001</v>
      </c>
      <c r="V34">
        <f t="shared" si="20"/>
        <v>1.4760000000000001E-4</v>
      </c>
      <c r="W34">
        <v>6.8315972222222218E-12</v>
      </c>
      <c r="X34">
        <f t="shared" si="23"/>
        <v>2.710503472222223E-11</v>
      </c>
      <c r="Y34">
        <f t="shared" si="24"/>
        <v>-10.566950032041021</v>
      </c>
    </row>
    <row r="35" spans="5:25" x14ac:dyDescent="0.45">
      <c r="E35">
        <v>290</v>
      </c>
      <c r="F35">
        <f t="shared" si="1"/>
        <v>2.4623979978989561</v>
      </c>
      <c r="G35">
        <v>0.1</v>
      </c>
      <c r="H35">
        <v>100000</v>
      </c>
      <c r="I35">
        <f t="shared" si="0"/>
        <v>1000</v>
      </c>
      <c r="J35">
        <v>100</v>
      </c>
      <c r="K35">
        <v>10000</v>
      </c>
      <c r="L35">
        <v>10996</v>
      </c>
      <c r="M35">
        <v>7.9899999999999999E-2</v>
      </c>
      <c r="N35">
        <f t="shared" si="15"/>
        <v>1.7990000000000001E-4</v>
      </c>
      <c r="O35">
        <v>8.0699999999999994E-2</v>
      </c>
      <c r="P35">
        <f t="shared" si="16"/>
        <v>1.807E-4</v>
      </c>
      <c r="Q35">
        <v>8.0500000000000002E-2</v>
      </c>
      <c r="R35">
        <f t="shared" si="17"/>
        <v>1.805E-4</v>
      </c>
      <c r="S35">
        <v>8.0399999999999999E-2</v>
      </c>
      <c r="T35">
        <f t="shared" si="18"/>
        <v>1.8039999999999999E-4</v>
      </c>
      <c r="U35">
        <f t="shared" si="19"/>
        <v>8.0375000000000002E-2</v>
      </c>
      <c r="V35">
        <f t="shared" si="20"/>
        <v>8.9950000000000004E-5</v>
      </c>
      <c r="W35">
        <v>9.2447916666666671E-13</v>
      </c>
      <c r="X35">
        <f t="shared" si="23"/>
        <v>1.3029513888888886E-11</v>
      </c>
      <c r="Y35">
        <f t="shared" si="24"/>
        <v>-10.885071786843923</v>
      </c>
    </row>
    <row r="36" spans="5:25" x14ac:dyDescent="0.45">
      <c r="E36">
        <v>290</v>
      </c>
      <c r="F36">
        <f t="shared" si="1"/>
        <v>2.4623979978989561</v>
      </c>
      <c r="G36">
        <v>0.1</v>
      </c>
      <c r="H36">
        <v>100000</v>
      </c>
      <c r="I36">
        <f t="shared" ref="I36:I55" si="25">H36*0.01</f>
        <v>1000</v>
      </c>
      <c r="J36">
        <v>100</v>
      </c>
      <c r="K36">
        <v>33000</v>
      </c>
      <c r="L36">
        <v>36543</v>
      </c>
      <c r="M36">
        <v>0.1449</v>
      </c>
      <c r="N36">
        <f t="shared" si="15"/>
        <v>2.4489999999999999E-4</v>
      </c>
      <c r="O36">
        <v>0.14449999999999999</v>
      </c>
      <c r="P36">
        <f t="shared" si="16"/>
        <v>2.4449999999999998E-4</v>
      </c>
      <c r="Q36">
        <v>0.14430000000000001</v>
      </c>
      <c r="R36">
        <f t="shared" si="17"/>
        <v>2.4430000000000003E-4</v>
      </c>
      <c r="S36">
        <v>0.14510000000000001</v>
      </c>
      <c r="T36">
        <f t="shared" si="18"/>
        <v>2.4509999999999999E-4</v>
      </c>
      <c r="U36">
        <f t="shared" si="19"/>
        <v>0.1447</v>
      </c>
      <c r="V36">
        <f t="shared" si="20"/>
        <v>1.2244999999999999E-4</v>
      </c>
    </row>
    <row r="37" spans="5:25" x14ac:dyDescent="0.45">
      <c r="E37">
        <v>290</v>
      </c>
      <c r="F37">
        <f t="shared" si="1"/>
        <v>2.4623979978989561</v>
      </c>
      <c r="G37">
        <v>0.1</v>
      </c>
      <c r="H37">
        <v>100000</v>
      </c>
      <c r="I37">
        <f t="shared" si="25"/>
        <v>1000</v>
      </c>
      <c r="J37">
        <v>100</v>
      </c>
      <c r="K37">
        <v>100000</v>
      </c>
      <c r="L37">
        <v>110961</v>
      </c>
      <c r="M37">
        <v>0.2046</v>
      </c>
      <c r="N37">
        <f t="shared" si="15"/>
        <v>3.0460000000000003E-4</v>
      </c>
      <c r="O37">
        <v>0.20449999999999999</v>
      </c>
      <c r="P37">
        <f t="shared" si="16"/>
        <v>3.0449999999999997E-4</v>
      </c>
      <c r="Q37">
        <v>0.20430000000000001</v>
      </c>
      <c r="R37">
        <f t="shared" si="17"/>
        <v>3.0430000000000002E-4</v>
      </c>
      <c r="S37">
        <v>0.20399999999999999</v>
      </c>
      <c r="T37">
        <f t="shared" si="18"/>
        <v>3.0400000000000002E-4</v>
      </c>
      <c r="U37">
        <f t="shared" si="19"/>
        <v>0.20435</v>
      </c>
      <c r="V37">
        <f t="shared" si="20"/>
        <v>1.5230000000000002E-4</v>
      </c>
    </row>
    <row r="38" spans="5:25" x14ac:dyDescent="0.45">
      <c r="E38">
        <v>77</v>
      </c>
      <c r="F38">
        <f t="shared" si="1"/>
        <v>1.8864907251724818</v>
      </c>
      <c r="G38">
        <v>0.1</v>
      </c>
      <c r="H38">
        <v>10</v>
      </c>
      <c r="I38">
        <f t="shared" si="25"/>
        <v>0.1</v>
      </c>
      <c r="J38">
        <v>1000</v>
      </c>
      <c r="K38">
        <v>10000</v>
      </c>
      <c r="L38">
        <v>9997</v>
      </c>
      <c r="M38">
        <v>4.7999999999999996E-3</v>
      </c>
      <c r="N38">
        <f t="shared" si="15"/>
        <v>1.048E-4</v>
      </c>
      <c r="O38">
        <v>4.8999999999999998E-3</v>
      </c>
      <c r="P38">
        <f t="shared" si="16"/>
        <v>1.049E-4</v>
      </c>
      <c r="Q38">
        <v>4.7999999999999996E-3</v>
      </c>
      <c r="R38">
        <f t="shared" si="17"/>
        <v>1.048E-4</v>
      </c>
      <c r="S38">
        <v>4.8999999999999998E-3</v>
      </c>
      <c r="T38">
        <f t="shared" si="18"/>
        <v>1.049E-4</v>
      </c>
      <c r="U38">
        <f t="shared" si="19"/>
        <v>4.8500000000000001E-3</v>
      </c>
      <c r="V38">
        <f t="shared" si="20"/>
        <v>5.24E-5</v>
      </c>
      <c r="W38">
        <f>U38*10/400/400/600/600</f>
        <v>8.4201388888888884E-13</v>
      </c>
      <c r="X38">
        <f>U38*10/400/400/600/600-W38</f>
        <v>0</v>
      </c>
    </row>
    <row r="39" spans="5:25" x14ac:dyDescent="0.45">
      <c r="E39">
        <v>77</v>
      </c>
      <c r="F39">
        <f t="shared" si="1"/>
        <v>1.8864907251724818</v>
      </c>
      <c r="G39">
        <v>0.1</v>
      </c>
      <c r="H39">
        <v>10</v>
      </c>
      <c r="I39">
        <f t="shared" si="25"/>
        <v>0.1</v>
      </c>
      <c r="J39">
        <v>1000</v>
      </c>
      <c r="K39">
        <v>33000</v>
      </c>
      <c r="L39">
        <v>35543</v>
      </c>
      <c r="M39">
        <v>1.3599999999999999E-2</v>
      </c>
      <c r="N39">
        <f t="shared" si="15"/>
        <v>1.1360000000000001E-4</v>
      </c>
      <c r="O39">
        <v>1.3599999999999999E-2</v>
      </c>
      <c r="P39">
        <f t="shared" si="16"/>
        <v>1.1360000000000001E-4</v>
      </c>
      <c r="Q39">
        <v>1.35E-2</v>
      </c>
      <c r="R39">
        <f t="shared" si="17"/>
        <v>1.1350000000000001E-4</v>
      </c>
      <c r="S39">
        <v>1.3599999999999999E-2</v>
      </c>
      <c r="T39">
        <f t="shared" si="18"/>
        <v>1.1360000000000001E-4</v>
      </c>
      <c r="U39">
        <f t="shared" si="19"/>
        <v>1.3575E-2</v>
      </c>
      <c r="V39">
        <f t="shared" si="20"/>
        <v>5.6800000000000005E-5</v>
      </c>
      <c r="W39">
        <f t="shared" ref="W39:W43" si="26">U39*10/400/400/600/600</f>
        <v>2.3567708333333337E-12</v>
      </c>
    </row>
    <row r="40" spans="5:25" x14ac:dyDescent="0.45">
      <c r="E40">
        <v>77</v>
      </c>
      <c r="F40">
        <f t="shared" si="1"/>
        <v>1.8864907251724818</v>
      </c>
      <c r="G40">
        <v>0.1</v>
      </c>
      <c r="H40">
        <v>10</v>
      </c>
      <c r="I40">
        <f t="shared" si="25"/>
        <v>0.1</v>
      </c>
      <c r="J40">
        <v>1000</v>
      </c>
      <c r="K40">
        <v>100000</v>
      </c>
      <c r="L40">
        <v>109961</v>
      </c>
      <c r="M40">
        <v>3.9100000000000003E-2</v>
      </c>
      <c r="N40">
        <f t="shared" si="15"/>
        <v>1.3910000000000002E-4</v>
      </c>
      <c r="O40">
        <v>3.9100000000000003E-2</v>
      </c>
      <c r="P40">
        <f t="shared" si="16"/>
        <v>1.3910000000000002E-4</v>
      </c>
      <c r="Q40">
        <v>3.9100000000000003E-2</v>
      </c>
      <c r="R40">
        <f t="shared" si="17"/>
        <v>1.3910000000000002E-4</v>
      </c>
      <c r="S40">
        <v>3.9300000000000002E-2</v>
      </c>
      <c r="T40">
        <f t="shared" si="18"/>
        <v>1.393E-4</v>
      </c>
      <c r="U40">
        <f t="shared" si="19"/>
        <v>3.9150000000000004E-2</v>
      </c>
      <c r="V40">
        <f t="shared" si="20"/>
        <v>6.955000000000001E-5</v>
      </c>
      <c r="W40">
        <f t="shared" si="26"/>
        <v>6.7968750000000016E-12</v>
      </c>
    </row>
    <row r="41" spans="5:25" x14ac:dyDescent="0.45">
      <c r="E41">
        <v>77</v>
      </c>
      <c r="F41">
        <f t="shared" si="1"/>
        <v>1.8864907251724818</v>
      </c>
      <c r="G41">
        <v>0.1</v>
      </c>
      <c r="H41">
        <v>10</v>
      </c>
      <c r="I41">
        <f t="shared" si="25"/>
        <v>0.1</v>
      </c>
      <c r="J41">
        <v>100</v>
      </c>
      <c r="K41">
        <v>10000</v>
      </c>
      <c r="L41">
        <v>10996</v>
      </c>
      <c r="M41">
        <v>5.3E-3</v>
      </c>
      <c r="N41">
        <f t="shared" si="15"/>
        <v>1.0530000000000001E-4</v>
      </c>
      <c r="O41">
        <v>5.1999999999999998E-3</v>
      </c>
      <c r="P41">
        <f t="shared" si="16"/>
        <v>1.0520000000000001E-4</v>
      </c>
      <c r="Q41">
        <v>5.1999999999999998E-3</v>
      </c>
      <c r="R41">
        <f t="shared" si="17"/>
        <v>1.0520000000000001E-4</v>
      </c>
      <c r="S41">
        <v>5.11E-3</v>
      </c>
      <c r="T41">
        <f t="shared" si="18"/>
        <v>1.0511E-4</v>
      </c>
      <c r="U41">
        <f t="shared" si="19"/>
        <v>5.2024999999999997E-3</v>
      </c>
      <c r="V41">
        <f t="shared" si="20"/>
        <v>5.2650000000000006E-5</v>
      </c>
      <c r="W41">
        <f t="shared" si="26"/>
        <v>9.032118055555555E-13</v>
      </c>
    </row>
    <row r="42" spans="5:25" x14ac:dyDescent="0.45">
      <c r="E42">
        <v>77</v>
      </c>
      <c r="F42">
        <f t="shared" si="1"/>
        <v>1.8864907251724818</v>
      </c>
      <c r="G42">
        <v>0.1</v>
      </c>
      <c r="H42">
        <v>10</v>
      </c>
      <c r="I42">
        <f t="shared" si="25"/>
        <v>0.1</v>
      </c>
      <c r="J42">
        <v>100</v>
      </c>
      <c r="K42">
        <v>33000</v>
      </c>
      <c r="L42">
        <v>36543</v>
      </c>
      <c r="M42">
        <v>1.3899999999999999E-2</v>
      </c>
      <c r="N42">
        <f t="shared" si="15"/>
        <v>1.139E-4</v>
      </c>
      <c r="O42">
        <v>1.3899999999999999E-2</v>
      </c>
      <c r="P42">
        <f t="shared" si="16"/>
        <v>1.139E-4</v>
      </c>
      <c r="Q42">
        <v>1.3899999999999999E-2</v>
      </c>
      <c r="R42">
        <f t="shared" si="17"/>
        <v>1.139E-4</v>
      </c>
      <c r="S42">
        <v>1.3899999999999999E-2</v>
      </c>
      <c r="T42">
        <f t="shared" si="18"/>
        <v>1.139E-4</v>
      </c>
      <c r="U42">
        <f t="shared" si="19"/>
        <v>1.3899999999999999E-2</v>
      </c>
      <c r="V42">
        <f t="shared" si="20"/>
        <v>5.6950000000000002E-5</v>
      </c>
      <c r="W42">
        <f t="shared" si="26"/>
        <v>2.4131944444444441E-12</v>
      </c>
    </row>
    <row r="43" spans="5:25" x14ac:dyDescent="0.45">
      <c r="E43">
        <v>77</v>
      </c>
      <c r="F43">
        <f t="shared" si="1"/>
        <v>1.8864907251724818</v>
      </c>
      <c r="G43">
        <v>0.1</v>
      </c>
      <c r="H43">
        <v>10</v>
      </c>
      <c r="I43">
        <f t="shared" si="25"/>
        <v>0.1</v>
      </c>
      <c r="J43">
        <v>100</v>
      </c>
      <c r="K43">
        <v>100000</v>
      </c>
      <c r="L43">
        <v>110961</v>
      </c>
      <c r="M43">
        <v>3.9600000000000003E-2</v>
      </c>
      <c r="N43">
        <f t="shared" si="15"/>
        <v>1.3960000000000001E-4</v>
      </c>
      <c r="O43">
        <v>3.9600000000000003E-2</v>
      </c>
      <c r="P43">
        <f t="shared" si="16"/>
        <v>1.3960000000000001E-4</v>
      </c>
      <c r="Q43">
        <v>3.9600000000000003E-2</v>
      </c>
      <c r="R43">
        <f t="shared" si="17"/>
        <v>1.3960000000000001E-4</v>
      </c>
      <c r="S43">
        <v>3.95E-2</v>
      </c>
      <c r="T43">
        <f t="shared" si="18"/>
        <v>1.395E-4</v>
      </c>
      <c r="U43">
        <f t="shared" si="19"/>
        <v>3.9575000000000006E-2</v>
      </c>
      <c r="V43">
        <f t="shared" si="20"/>
        <v>6.9800000000000003E-5</v>
      </c>
      <c r="W43">
        <f t="shared" si="26"/>
        <v>6.8706597222222217E-12</v>
      </c>
    </row>
    <row r="44" spans="5:25" x14ac:dyDescent="0.45">
      <c r="E44">
        <v>77</v>
      </c>
      <c r="F44">
        <f t="shared" si="1"/>
        <v>1.8864907251724818</v>
      </c>
      <c r="G44">
        <v>0.1</v>
      </c>
      <c r="H44">
        <v>10000</v>
      </c>
      <c r="I44">
        <f t="shared" si="25"/>
        <v>100</v>
      </c>
      <c r="J44">
        <v>1000</v>
      </c>
      <c r="K44">
        <v>10000</v>
      </c>
      <c r="L44">
        <v>9997</v>
      </c>
      <c r="M44">
        <v>7.1999999999999998E-3</v>
      </c>
      <c r="N44">
        <f t="shared" si="15"/>
        <v>1.072E-4</v>
      </c>
      <c r="O44">
        <v>7.1999999999999998E-3</v>
      </c>
      <c r="P44">
        <f t="shared" si="16"/>
        <v>1.072E-4</v>
      </c>
      <c r="Q44">
        <v>7.1999999999999998E-3</v>
      </c>
      <c r="R44">
        <f t="shared" si="17"/>
        <v>1.072E-4</v>
      </c>
      <c r="S44">
        <v>7.1999999999999998E-3</v>
      </c>
      <c r="T44">
        <f t="shared" si="18"/>
        <v>1.072E-4</v>
      </c>
      <c r="U44">
        <f t="shared" si="19"/>
        <v>7.1999999999999998E-3</v>
      </c>
      <c r="V44">
        <f t="shared" si="20"/>
        <v>5.3600000000000002E-5</v>
      </c>
      <c r="W44">
        <v>8.4201388888888884E-13</v>
      </c>
      <c r="X44">
        <f>U44*10/400/400/600/600-W44</f>
        <v>4.0798611111111108E-13</v>
      </c>
      <c r="Y44">
        <f>LOG10(X44)</f>
        <v>-12.389354621151476</v>
      </c>
    </row>
    <row r="45" spans="5:25" x14ac:dyDescent="0.45">
      <c r="E45">
        <v>77</v>
      </c>
      <c r="F45">
        <f t="shared" si="1"/>
        <v>1.8864907251724818</v>
      </c>
      <c r="G45">
        <v>0.1</v>
      </c>
      <c r="H45">
        <v>10000</v>
      </c>
      <c r="I45">
        <f t="shared" si="25"/>
        <v>100</v>
      </c>
      <c r="J45">
        <v>1000</v>
      </c>
      <c r="K45">
        <v>33000</v>
      </c>
      <c r="L45">
        <v>35543</v>
      </c>
      <c r="M45">
        <v>2.1999999999999999E-2</v>
      </c>
      <c r="N45">
        <f t="shared" si="15"/>
        <v>1.2200000000000001E-4</v>
      </c>
      <c r="O45">
        <v>2.2100000000000002E-2</v>
      </c>
      <c r="P45">
        <f t="shared" si="16"/>
        <v>1.2210000000000001E-4</v>
      </c>
      <c r="Q45">
        <v>2.2100000000000002E-2</v>
      </c>
      <c r="R45">
        <f t="shared" si="17"/>
        <v>1.2210000000000001E-4</v>
      </c>
      <c r="S45">
        <v>2.1999999999999999E-2</v>
      </c>
      <c r="T45">
        <f t="shared" si="18"/>
        <v>1.2200000000000001E-4</v>
      </c>
      <c r="U45">
        <f t="shared" si="19"/>
        <v>2.205E-2</v>
      </c>
      <c r="V45">
        <f t="shared" si="20"/>
        <v>6.1000000000000005E-5</v>
      </c>
      <c r="W45">
        <v>2.3567708333333337E-12</v>
      </c>
      <c r="X45">
        <f t="shared" ref="X45:X46" si="27">U45*10/400/400/600/600-W45</f>
        <v>1.4713541666666668E-12</v>
      </c>
      <c r="Y45">
        <f t="shared" ref="Y45:Y49" si="28">LOG10(X45)</f>
        <v>-11.832282776548093</v>
      </c>
    </row>
    <row r="46" spans="5:25" x14ac:dyDescent="0.45">
      <c r="E46">
        <v>77</v>
      </c>
      <c r="F46">
        <f t="shared" si="1"/>
        <v>1.8864907251724818</v>
      </c>
      <c r="G46">
        <v>0.1</v>
      </c>
      <c r="H46">
        <v>10000</v>
      </c>
      <c r="I46">
        <f t="shared" si="25"/>
        <v>100</v>
      </c>
      <c r="J46">
        <v>1000</v>
      </c>
      <c r="K46">
        <v>100000</v>
      </c>
      <c r="L46">
        <v>109961</v>
      </c>
      <c r="M46">
        <v>6.1600000000000002E-2</v>
      </c>
      <c r="N46">
        <f t="shared" si="15"/>
        <v>1.6160000000000002E-4</v>
      </c>
      <c r="O46">
        <v>6.1499999999999999E-2</v>
      </c>
      <c r="P46">
        <f t="shared" si="16"/>
        <v>1.6150000000000002E-4</v>
      </c>
      <c r="Q46">
        <v>6.1499999999999999E-2</v>
      </c>
      <c r="R46">
        <f t="shared" si="17"/>
        <v>1.6150000000000002E-4</v>
      </c>
      <c r="S46">
        <v>6.1600000000000002E-2</v>
      </c>
      <c r="T46">
        <f t="shared" si="18"/>
        <v>1.6160000000000002E-4</v>
      </c>
      <c r="U46">
        <f t="shared" si="19"/>
        <v>6.1549999999999994E-2</v>
      </c>
      <c r="V46">
        <f t="shared" si="20"/>
        <v>8.0800000000000012E-5</v>
      </c>
      <c r="W46">
        <v>6.7968750000000016E-12</v>
      </c>
      <c r="X46">
        <f t="shared" si="27"/>
        <v>3.8888888888888849E-12</v>
      </c>
      <c r="Y46">
        <f t="shared" si="28"/>
        <v>-11.41017446508905</v>
      </c>
    </row>
    <row r="47" spans="5:25" x14ac:dyDescent="0.45">
      <c r="E47">
        <v>77</v>
      </c>
      <c r="F47">
        <f t="shared" si="1"/>
        <v>1.8864907251724818</v>
      </c>
      <c r="G47">
        <v>0.1</v>
      </c>
      <c r="H47">
        <v>10000</v>
      </c>
      <c r="I47">
        <f t="shared" si="25"/>
        <v>100</v>
      </c>
      <c r="J47">
        <v>100</v>
      </c>
      <c r="K47">
        <v>10000</v>
      </c>
      <c r="L47">
        <v>10996</v>
      </c>
      <c r="M47">
        <v>7.9000000000000008E-3</v>
      </c>
      <c r="N47">
        <f t="shared" si="15"/>
        <v>1.0790000000000001E-4</v>
      </c>
      <c r="O47">
        <v>7.9000000000000008E-3</v>
      </c>
      <c r="P47">
        <f t="shared" si="16"/>
        <v>1.0790000000000001E-4</v>
      </c>
      <c r="Q47">
        <v>7.9000000000000008E-3</v>
      </c>
      <c r="R47">
        <f t="shared" si="17"/>
        <v>1.0790000000000001E-4</v>
      </c>
      <c r="S47">
        <v>7.9000000000000008E-3</v>
      </c>
      <c r="T47">
        <f t="shared" si="18"/>
        <v>1.0790000000000001E-4</v>
      </c>
      <c r="U47">
        <f t="shared" si="19"/>
        <v>7.9000000000000008E-3</v>
      </c>
      <c r="V47">
        <f t="shared" si="20"/>
        <v>5.3950000000000004E-5</v>
      </c>
      <c r="W47">
        <v>9.032118055555555E-13</v>
      </c>
      <c r="X47">
        <f>U47*10/400/400/600/600-W47</f>
        <v>4.6831597222222225E-13</v>
      </c>
      <c r="Y47">
        <f t="shared" si="28"/>
        <v>-12.329461030068265</v>
      </c>
    </row>
    <row r="48" spans="5:25" x14ac:dyDescent="0.45">
      <c r="E48">
        <v>77</v>
      </c>
      <c r="F48">
        <f t="shared" si="1"/>
        <v>1.8864907251724818</v>
      </c>
      <c r="G48">
        <v>0.1</v>
      </c>
      <c r="H48">
        <v>10000</v>
      </c>
      <c r="I48">
        <f t="shared" si="25"/>
        <v>100</v>
      </c>
      <c r="J48">
        <v>100</v>
      </c>
      <c r="K48">
        <v>33000</v>
      </c>
      <c r="L48">
        <v>36543</v>
      </c>
      <c r="M48">
        <v>2.2700000000000001E-2</v>
      </c>
      <c r="N48">
        <f t="shared" si="15"/>
        <v>1.227E-4</v>
      </c>
      <c r="O48">
        <v>2.2700000000000001E-2</v>
      </c>
      <c r="P48">
        <f t="shared" si="16"/>
        <v>1.227E-4</v>
      </c>
      <c r="Q48">
        <v>2.2700000000000001E-2</v>
      </c>
      <c r="R48">
        <f t="shared" si="17"/>
        <v>1.227E-4</v>
      </c>
      <c r="S48">
        <v>2.2800000000000001E-2</v>
      </c>
      <c r="T48">
        <f t="shared" si="18"/>
        <v>1.228E-4</v>
      </c>
      <c r="U48">
        <f t="shared" si="19"/>
        <v>2.2725000000000002E-2</v>
      </c>
      <c r="V48">
        <f t="shared" si="20"/>
        <v>6.135E-5</v>
      </c>
      <c r="W48">
        <v>2.4131944444444441E-12</v>
      </c>
      <c r="X48">
        <f t="shared" ref="X48:X49" si="29">U48*10/400/400/600/600-W48</f>
        <v>1.5321180555555569E-12</v>
      </c>
      <c r="Y48">
        <f t="shared" si="28"/>
        <v>-11.814707769363352</v>
      </c>
    </row>
    <row r="49" spans="5:25" x14ac:dyDescent="0.45">
      <c r="E49">
        <v>77</v>
      </c>
      <c r="F49">
        <f t="shared" si="1"/>
        <v>1.8864907251724818</v>
      </c>
      <c r="G49">
        <v>0.1</v>
      </c>
      <c r="H49">
        <v>10000</v>
      </c>
      <c r="I49">
        <f t="shared" si="25"/>
        <v>100</v>
      </c>
      <c r="J49">
        <v>100</v>
      </c>
      <c r="K49">
        <v>100000</v>
      </c>
      <c r="L49">
        <v>110961</v>
      </c>
      <c r="M49">
        <v>6.2100000000000002E-2</v>
      </c>
      <c r="N49">
        <f t="shared" si="15"/>
        <v>1.6210000000000001E-4</v>
      </c>
      <c r="O49">
        <v>6.2100000000000002E-2</v>
      </c>
      <c r="P49">
        <f t="shared" si="16"/>
        <v>1.6210000000000001E-4</v>
      </c>
      <c r="Q49">
        <v>6.2E-2</v>
      </c>
      <c r="R49">
        <f t="shared" si="17"/>
        <v>1.6200000000000001E-4</v>
      </c>
      <c r="S49">
        <v>6.1899999999999997E-2</v>
      </c>
      <c r="T49">
        <f t="shared" si="18"/>
        <v>1.6190000000000001E-4</v>
      </c>
      <c r="U49">
        <f t="shared" si="19"/>
        <v>6.2024999999999997E-2</v>
      </c>
      <c r="V49">
        <f t="shared" si="20"/>
        <v>8.1050000000000005E-5</v>
      </c>
      <c r="W49">
        <v>6.8706597222222217E-12</v>
      </c>
      <c r="X49">
        <f t="shared" si="29"/>
        <v>3.8975694444444458E-12</v>
      </c>
      <c r="Y49">
        <f t="shared" si="28"/>
        <v>-11.409206138083871</v>
      </c>
    </row>
    <row r="50" spans="5:25" x14ac:dyDescent="0.45">
      <c r="E50">
        <v>77</v>
      </c>
      <c r="F50">
        <f t="shared" si="1"/>
        <v>1.8864907251724818</v>
      </c>
      <c r="G50">
        <v>0.1</v>
      </c>
      <c r="H50">
        <v>100000</v>
      </c>
      <c r="I50">
        <f t="shared" si="25"/>
        <v>1000</v>
      </c>
      <c r="J50">
        <v>1000</v>
      </c>
      <c r="K50">
        <v>10000</v>
      </c>
      <c r="L50">
        <v>9997</v>
      </c>
      <c r="M50">
        <v>2.3099999999999999E-2</v>
      </c>
      <c r="N50">
        <f t="shared" si="15"/>
        <v>1.2310000000000001E-4</v>
      </c>
      <c r="O50">
        <v>2.3E-2</v>
      </c>
      <c r="P50">
        <f t="shared" si="16"/>
        <v>1.2300000000000001E-4</v>
      </c>
      <c r="Q50">
        <v>2.3199999999999998E-2</v>
      </c>
      <c r="R50">
        <f t="shared" si="17"/>
        <v>1.2320000000000001E-4</v>
      </c>
      <c r="S50">
        <v>2.3199999999999998E-2</v>
      </c>
      <c r="T50">
        <f t="shared" si="18"/>
        <v>1.2320000000000001E-4</v>
      </c>
      <c r="U50">
        <f t="shared" si="19"/>
        <v>2.3125E-2</v>
      </c>
      <c r="V50">
        <f t="shared" si="20"/>
        <v>6.1550000000000005E-5</v>
      </c>
      <c r="W50">
        <v>8.4201388888888884E-13</v>
      </c>
      <c r="X50">
        <f>U50*10/400/400/600/600-W50</f>
        <v>3.1727430555555564E-12</v>
      </c>
      <c r="Y50">
        <f>LOG10(X50)</f>
        <v>-11.498565097793314</v>
      </c>
    </row>
    <row r="51" spans="5:25" x14ac:dyDescent="0.45">
      <c r="E51">
        <v>77</v>
      </c>
      <c r="F51">
        <f t="shared" si="1"/>
        <v>1.8864907251724818</v>
      </c>
      <c r="G51">
        <v>0.1</v>
      </c>
      <c r="H51">
        <v>100000</v>
      </c>
      <c r="I51">
        <f t="shared" si="25"/>
        <v>1000</v>
      </c>
      <c r="J51">
        <v>1000</v>
      </c>
      <c r="K51">
        <v>33000</v>
      </c>
      <c r="L51">
        <v>35543</v>
      </c>
      <c r="M51">
        <v>5.0200000000000002E-2</v>
      </c>
      <c r="N51">
        <f t="shared" si="15"/>
        <v>1.5020000000000002E-4</v>
      </c>
      <c r="O51">
        <v>5.0099999999999999E-2</v>
      </c>
      <c r="P51">
        <f t="shared" si="16"/>
        <v>1.5010000000000002E-4</v>
      </c>
      <c r="Q51">
        <v>5.0099999999999999E-2</v>
      </c>
      <c r="R51">
        <f t="shared" si="17"/>
        <v>1.5010000000000002E-4</v>
      </c>
      <c r="S51">
        <v>5.0299999999999997E-2</v>
      </c>
      <c r="T51">
        <f t="shared" si="18"/>
        <v>1.5029999999999999E-4</v>
      </c>
      <c r="U51">
        <f t="shared" si="19"/>
        <v>5.0174999999999997E-2</v>
      </c>
      <c r="V51">
        <f t="shared" si="20"/>
        <v>7.5100000000000009E-5</v>
      </c>
      <c r="W51">
        <v>2.3567708333333337E-12</v>
      </c>
      <c r="X51">
        <f t="shared" ref="X51:X53" si="30">U51*10/400/400/600/600-W51</f>
        <v>6.3541666666666641E-12</v>
      </c>
      <c r="Y51">
        <f t="shared" ref="Y51:Y53" si="31">LOG10(X51)</f>
        <v>-11.196941398028802</v>
      </c>
    </row>
    <row r="52" spans="5:25" x14ac:dyDescent="0.45">
      <c r="E52">
        <v>77</v>
      </c>
      <c r="F52">
        <f t="shared" si="1"/>
        <v>1.8864907251724818</v>
      </c>
      <c r="G52">
        <v>0.1</v>
      </c>
      <c r="H52">
        <v>100000</v>
      </c>
      <c r="I52">
        <f t="shared" si="25"/>
        <v>1000</v>
      </c>
      <c r="J52">
        <v>1000</v>
      </c>
      <c r="K52">
        <v>100000</v>
      </c>
      <c r="L52">
        <v>109961</v>
      </c>
      <c r="M52">
        <v>9.01E-2</v>
      </c>
      <c r="N52">
        <f t="shared" si="15"/>
        <v>1.9010000000000001E-4</v>
      </c>
      <c r="O52">
        <v>0.09</v>
      </c>
      <c r="P52">
        <f t="shared" si="16"/>
        <v>1.9000000000000001E-4</v>
      </c>
      <c r="Q52">
        <v>8.9899999999999994E-2</v>
      </c>
      <c r="R52">
        <f t="shared" si="17"/>
        <v>1.8990000000000001E-4</v>
      </c>
      <c r="S52">
        <v>0.09</v>
      </c>
      <c r="T52">
        <f t="shared" si="18"/>
        <v>1.9000000000000001E-4</v>
      </c>
      <c r="U52">
        <f t="shared" si="19"/>
        <v>0.09</v>
      </c>
      <c r="V52">
        <f t="shared" si="20"/>
        <v>9.5050000000000006E-5</v>
      </c>
      <c r="W52">
        <v>6.7968750000000016E-12</v>
      </c>
      <c r="X52">
        <f t="shared" si="30"/>
        <v>8.828124999999997E-12</v>
      </c>
      <c r="Y52">
        <f t="shared" si="31"/>
        <v>-11.054131526164449</v>
      </c>
    </row>
    <row r="53" spans="5:25" x14ac:dyDescent="0.45">
      <c r="E53">
        <v>77</v>
      </c>
      <c r="F53">
        <f t="shared" si="1"/>
        <v>1.8864907251724818</v>
      </c>
      <c r="G53">
        <v>0.1</v>
      </c>
      <c r="H53">
        <v>100000</v>
      </c>
      <c r="I53">
        <f t="shared" si="25"/>
        <v>1000</v>
      </c>
      <c r="J53">
        <v>100</v>
      </c>
      <c r="K53">
        <v>10000</v>
      </c>
      <c r="L53">
        <v>10996</v>
      </c>
      <c r="M53">
        <v>2.5999999999999999E-2</v>
      </c>
      <c r="N53">
        <f t="shared" si="15"/>
        <v>1.26E-4</v>
      </c>
      <c r="O53">
        <v>2.58E-2</v>
      </c>
      <c r="P53">
        <f t="shared" si="16"/>
        <v>1.2579999999999999E-4</v>
      </c>
      <c r="Q53">
        <v>2.5999999999999999E-2</v>
      </c>
      <c r="R53">
        <f t="shared" si="17"/>
        <v>1.26E-4</v>
      </c>
      <c r="S53">
        <v>2.5899999999999999E-2</v>
      </c>
      <c r="T53">
        <f t="shared" si="18"/>
        <v>1.259E-4</v>
      </c>
      <c r="U53">
        <f t="shared" si="19"/>
        <v>2.5924999999999997E-2</v>
      </c>
      <c r="V53">
        <f t="shared" si="20"/>
        <v>6.3E-5</v>
      </c>
      <c r="W53">
        <v>9.032118055555555E-13</v>
      </c>
      <c r="X53">
        <f t="shared" si="30"/>
        <v>3.5976562499999997E-12</v>
      </c>
      <c r="Y53">
        <f t="shared" si="31"/>
        <v>-11.443980335115</v>
      </c>
    </row>
    <row r="54" spans="5:25" x14ac:dyDescent="0.45">
      <c r="E54">
        <v>77</v>
      </c>
      <c r="F54">
        <f t="shared" si="1"/>
        <v>1.8864907251724818</v>
      </c>
      <c r="G54">
        <v>0.1</v>
      </c>
      <c r="H54">
        <v>100000</v>
      </c>
      <c r="I54">
        <f t="shared" si="25"/>
        <v>1000</v>
      </c>
      <c r="J54">
        <v>100</v>
      </c>
      <c r="K54">
        <v>33000</v>
      </c>
      <c r="L54">
        <v>36543</v>
      </c>
      <c r="M54">
        <v>5.2699999999999997E-2</v>
      </c>
      <c r="N54">
        <f t="shared" si="15"/>
        <v>1.527E-4</v>
      </c>
      <c r="O54">
        <v>5.28E-2</v>
      </c>
      <c r="P54">
        <f t="shared" si="16"/>
        <v>1.528E-4</v>
      </c>
      <c r="Q54">
        <v>5.2400000000000002E-2</v>
      </c>
      <c r="R54">
        <f t="shared" si="17"/>
        <v>1.5240000000000002E-4</v>
      </c>
      <c r="S54">
        <v>5.2400000000000002E-2</v>
      </c>
      <c r="T54">
        <f t="shared" si="18"/>
        <v>1.5240000000000002E-4</v>
      </c>
      <c r="U54">
        <f t="shared" si="19"/>
        <v>5.2574999999999997E-2</v>
      </c>
      <c r="V54">
        <f t="shared" si="20"/>
        <v>7.6349999999999999E-5</v>
      </c>
    </row>
    <row r="55" spans="5:25" x14ac:dyDescent="0.45">
      <c r="E55">
        <v>77</v>
      </c>
      <c r="F55">
        <f t="shared" si="1"/>
        <v>1.8864907251724818</v>
      </c>
      <c r="G55">
        <v>0.1</v>
      </c>
      <c r="H55">
        <v>100000</v>
      </c>
      <c r="I55">
        <f t="shared" si="25"/>
        <v>1000</v>
      </c>
      <c r="J55">
        <v>100</v>
      </c>
      <c r="K55">
        <v>100000</v>
      </c>
      <c r="L55">
        <v>110961</v>
      </c>
      <c r="M55">
        <v>9.2200000000000004E-2</v>
      </c>
      <c r="N55">
        <f t="shared" si="15"/>
        <v>1.9220000000000001E-4</v>
      </c>
      <c r="O55">
        <v>9.2499999999999999E-2</v>
      </c>
      <c r="P55">
        <f t="shared" si="16"/>
        <v>1.9250000000000002E-4</v>
      </c>
      <c r="Q55">
        <v>9.2299999999999993E-2</v>
      </c>
      <c r="R55">
        <f t="shared" si="17"/>
        <v>1.9230000000000001E-4</v>
      </c>
      <c r="S55">
        <v>9.2399999999999996E-2</v>
      </c>
      <c r="T55">
        <f t="shared" si="18"/>
        <v>1.9240000000000001E-4</v>
      </c>
      <c r="U55">
        <f t="shared" si="19"/>
        <v>9.2350000000000002E-2</v>
      </c>
      <c r="V55">
        <f t="shared" si="20"/>
        <v>9.6100000000000005E-5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Resistance</vt:lpstr>
      <vt:lpstr>Bandwidth</vt:lpstr>
      <vt:lpstr>Temperature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Xiaoyang Yu</dc:creator>
  <cp:keywords/>
  <dc:description/>
  <cp:lastModifiedBy>Xiaoyang Yu</cp:lastModifiedBy>
  <cp:revision/>
  <dcterms:created xsi:type="dcterms:W3CDTF">2019-10-03T20:19:05Z</dcterms:created>
  <dcterms:modified xsi:type="dcterms:W3CDTF">2019-10-31T04:57:17Z</dcterms:modified>
  <cp:category/>
  <cp:contentStatus/>
</cp:coreProperties>
</file>