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yalinyang/Desktop/"/>
    </mc:Choice>
  </mc:AlternateContent>
  <xr:revisionPtr revIDLastSave="0" documentId="13_ncr:1_{67B67EF9-BE45-5F4B-A31F-D9E6173B2120}" xr6:coauthVersionLast="47" xr6:coauthVersionMax="47" xr10:uidLastSave="{00000000-0000-0000-0000-000000000000}"/>
  <bookViews>
    <workbookView xWindow="0" yWindow="0" windowWidth="28800" windowHeight="18000" activeTab="1" xr2:uid="{619AAEB3-4F12-FE45-825E-F865D18B3022}"/>
  </bookViews>
  <sheets>
    <sheet name="Note" sheetId="2" r:id="rId1"/>
    <sheet name="Subscription_Monthly"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1" i="1" l="1"/>
  <c r="G90" i="1"/>
  <c r="G89" i="1"/>
  <c r="L74" i="1"/>
  <c r="M74" i="1" s="1"/>
  <c r="N74" i="1" s="1"/>
  <c r="O74" i="1" s="1"/>
  <c r="P74" i="1" s="1"/>
  <c r="Q74" i="1" s="1"/>
  <c r="R74" i="1" s="1"/>
  <c r="S74" i="1" s="1"/>
  <c r="T74" i="1" s="1"/>
  <c r="U74" i="1" s="1"/>
  <c r="V74" i="1" s="1"/>
  <c r="W74" i="1" s="1"/>
  <c r="X74" i="1" s="1"/>
  <c r="Y74" i="1" s="1"/>
  <c r="Z74" i="1" s="1"/>
  <c r="AA74" i="1" s="1"/>
  <c r="AB74" i="1" s="1"/>
  <c r="AC74" i="1" s="1"/>
  <c r="AD74" i="1" s="1"/>
  <c r="G74" i="1"/>
  <c r="H74" i="1" s="1"/>
  <c r="I74" i="1" s="1"/>
  <c r="J74" i="1" s="1"/>
  <c r="K74" i="1" s="1"/>
  <c r="F74" i="1"/>
  <c r="M73" i="1"/>
  <c r="N73" i="1" s="1"/>
  <c r="O73" i="1" s="1"/>
  <c r="P73" i="1" s="1"/>
  <c r="Q73" i="1" s="1"/>
  <c r="R73" i="1" s="1"/>
  <c r="S73" i="1" s="1"/>
  <c r="T73" i="1" s="1"/>
  <c r="U73" i="1" s="1"/>
  <c r="V73" i="1" s="1"/>
  <c r="W73" i="1" s="1"/>
  <c r="X73" i="1" s="1"/>
  <c r="Y73" i="1" s="1"/>
  <c r="Z73" i="1" s="1"/>
  <c r="AA73" i="1" s="1"/>
  <c r="AB73" i="1" s="1"/>
  <c r="AC73" i="1" s="1"/>
  <c r="AD73" i="1" s="1"/>
  <c r="H73" i="1"/>
  <c r="I73" i="1" s="1"/>
  <c r="J73" i="1" s="1"/>
  <c r="K73" i="1" s="1"/>
  <c r="L73" i="1" s="1"/>
  <c r="F73" i="1"/>
  <c r="G73" i="1" s="1"/>
  <c r="F72" i="1"/>
  <c r="G72" i="1" s="1"/>
  <c r="H72" i="1" s="1"/>
  <c r="I72" i="1" s="1"/>
  <c r="J72" i="1" s="1"/>
  <c r="K72" i="1" s="1"/>
  <c r="L72" i="1" s="1"/>
  <c r="M72" i="1" s="1"/>
  <c r="N72" i="1" s="1"/>
  <c r="O72" i="1" s="1"/>
  <c r="P72" i="1" s="1"/>
  <c r="Q72" i="1" s="1"/>
  <c r="R72" i="1" s="1"/>
  <c r="S72" i="1" s="1"/>
  <c r="T72" i="1" s="1"/>
  <c r="U72" i="1" s="1"/>
  <c r="V72" i="1" s="1"/>
  <c r="W72" i="1" s="1"/>
  <c r="X72" i="1" s="1"/>
  <c r="Y72" i="1" s="1"/>
  <c r="Z72" i="1" s="1"/>
  <c r="AA72" i="1" s="1"/>
  <c r="AB72" i="1" s="1"/>
  <c r="AC72" i="1" s="1"/>
  <c r="AD72" i="1" s="1"/>
  <c r="F61" i="1"/>
  <c r="F59" i="1"/>
  <c r="F58" i="1"/>
  <c r="F57" i="1"/>
  <c r="F56" i="1"/>
  <c r="F54" i="1"/>
  <c r="F53" i="1"/>
  <c r="F52" i="1"/>
  <c r="F51" i="1" s="1"/>
  <c r="F49" i="1"/>
  <c r="F69" i="1" s="1"/>
  <c r="F48" i="1"/>
  <c r="F68" i="1" s="1"/>
  <c r="F47" i="1"/>
  <c r="F46" i="1" s="1"/>
  <c r="G44" i="1"/>
  <c r="H44" i="1" s="1"/>
  <c r="I44" i="1" s="1"/>
  <c r="J44" i="1" s="1"/>
  <c r="K44" i="1" s="1"/>
  <c r="L44" i="1" s="1"/>
  <c r="M44" i="1" s="1"/>
  <c r="N44" i="1" s="1"/>
  <c r="O44" i="1" s="1"/>
  <c r="P44" i="1" s="1"/>
  <c r="Q44" i="1" s="1"/>
  <c r="R44" i="1" s="1"/>
  <c r="S44" i="1" s="1"/>
  <c r="T44" i="1" s="1"/>
  <c r="U44" i="1" s="1"/>
  <c r="V44" i="1" s="1"/>
  <c r="W44" i="1" s="1"/>
  <c r="X44" i="1" s="1"/>
  <c r="Y44" i="1" s="1"/>
  <c r="Z44" i="1" s="1"/>
  <c r="AA44" i="1" s="1"/>
  <c r="AB44" i="1" s="1"/>
  <c r="AC44" i="1" s="1"/>
  <c r="AD44" i="1" s="1"/>
  <c r="F44" i="1"/>
  <c r="E44" i="1"/>
  <c r="H39" i="1"/>
  <c r="G39" i="1"/>
  <c r="G29" i="1"/>
  <c r="G28" i="1"/>
  <c r="F19" i="1"/>
  <c r="F17" i="1"/>
  <c r="F16" i="1"/>
  <c r="E16" i="1"/>
  <c r="I13" i="1"/>
  <c r="I11" i="1" s="1"/>
  <c r="H13" i="1"/>
  <c r="G13" i="1"/>
  <c r="I12" i="1"/>
  <c r="J12" i="1" s="1"/>
  <c r="H12" i="1"/>
  <c r="G12" i="1"/>
  <c r="H11" i="1"/>
  <c r="G11" i="1"/>
  <c r="F11" i="1"/>
  <c r="E8" i="1"/>
  <c r="F7" i="1"/>
  <c r="P4" i="1"/>
  <c r="Q4" i="1" s="1"/>
  <c r="R4" i="1" s="1"/>
  <c r="S4" i="1" s="1"/>
  <c r="T4" i="1" s="1"/>
  <c r="U4" i="1" s="1"/>
  <c r="V4" i="1" s="1"/>
  <c r="W4" i="1" s="1"/>
  <c r="X4" i="1" s="1"/>
  <c r="Y4" i="1" s="1"/>
  <c r="Z4" i="1" s="1"/>
  <c r="AA4" i="1" s="1"/>
  <c r="AB4" i="1" s="1"/>
  <c r="AC4" i="1" s="1"/>
  <c r="AD4" i="1" s="1"/>
  <c r="K12" i="1" l="1"/>
  <c r="J13" i="1"/>
  <c r="K13" i="1" s="1"/>
  <c r="L13" i="1" s="1"/>
  <c r="M13" i="1" s="1"/>
  <c r="N13" i="1" s="1"/>
  <c r="O13" i="1" s="1"/>
  <c r="P13" i="1" s="1"/>
  <c r="Q13" i="1" s="1"/>
  <c r="R13" i="1" s="1"/>
  <c r="S13" i="1" s="1"/>
  <c r="T13" i="1" s="1"/>
  <c r="U13" i="1" s="1"/>
  <c r="V13" i="1" s="1"/>
  <c r="W13" i="1" s="1"/>
  <c r="X13" i="1" s="1"/>
  <c r="Y13" i="1" s="1"/>
  <c r="Z13" i="1" s="1"/>
  <c r="AA13" i="1" s="1"/>
  <c r="AB13" i="1" s="1"/>
  <c r="AC13" i="1" s="1"/>
  <c r="AD13" i="1" s="1"/>
  <c r="F25" i="1"/>
  <c r="F24" i="1"/>
  <c r="F15" i="1"/>
  <c r="G8" i="1"/>
  <c r="E9" i="1"/>
  <c r="G9" i="1" s="1"/>
  <c r="I39" i="1"/>
  <c r="F78" i="1"/>
  <c r="G63" i="1"/>
  <c r="F79" i="1"/>
  <c r="G64" i="1"/>
  <c r="F67" i="1"/>
  <c r="H89" i="1"/>
  <c r="H90" i="1"/>
  <c r="H91" i="1"/>
  <c r="G59" i="1" l="1"/>
  <c r="G54" i="1"/>
  <c r="I89" i="1"/>
  <c r="F83" i="1"/>
  <c r="F96" i="1" s="1"/>
  <c r="G21" i="1"/>
  <c r="G17" i="1" s="1"/>
  <c r="F33" i="1"/>
  <c r="F37" i="1" s="1"/>
  <c r="I90" i="1"/>
  <c r="J39" i="1"/>
  <c r="G49" i="1"/>
  <c r="G69" i="1" s="1"/>
  <c r="G33" i="1"/>
  <c r="G37" i="1" s="1"/>
  <c r="H9" i="1"/>
  <c r="F97" i="1"/>
  <c r="F84" i="1"/>
  <c r="I91" i="1"/>
  <c r="G53" i="1"/>
  <c r="G58" i="1"/>
  <c r="J11" i="1"/>
  <c r="G47" i="1"/>
  <c r="G48" i="1"/>
  <c r="G32" i="1"/>
  <c r="H8" i="1"/>
  <c r="G7" i="1"/>
  <c r="F23" i="1"/>
  <c r="G20" i="1"/>
  <c r="F32" i="1"/>
  <c r="F77" i="1"/>
  <c r="F66" i="1"/>
  <c r="G62" i="1"/>
  <c r="L12" i="1"/>
  <c r="K11" i="1"/>
  <c r="G52" i="1" l="1"/>
  <c r="G51" i="1" s="1"/>
  <c r="G61" i="1"/>
  <c r="G57" i="1"/>
  <c r="G56" i="1" s="1"/>
  <c r="G36" i="1"/>
  <c r="G35" i="1" s="1"/>
  <c r="G31" i="1"/>
  <c r="J91" i="1"/>
  <c r="F36" i="1"/>
  <c r="F35" i="1" s="1"/>
  <c r="F31" i="1"/>
  <c r="G19" i="1"/>
  <c r="G16" i="1"/>
  <c r="G68" i="1"/>
  <c r="J90" i="1"/>
  <c r="G46" i="1"/>
  <c r="H49" i="1"/>
  <c r="H33" i="1"/>
  <c r="H37" i="1" s="1"/>
  <c r="I9" i="1"/>
  <c r="G79" i="1"/>
  <c r="H64" i="1"/>
  <c r="M12" i="1"/>
  <c r="L11" i="1"/>
  <c r="H48" i="1"/>
  <c r="H32" i="1"/>
  <c r="I8" i="1"/>
  <c r="H7" i="1"/>
  <c r="H47" i="1"/>
  <c r="K39" i="1"/>
  <c r="J89" i="1"/>
  <c r="F82" i="1"/>
  <c r="F81" i="1" s="1"/>
  <c r="F76" i="1"/>
  <c r="F40" i="1" l="1"/>
  <c r="F41" i="1" s="1"/>
  <c r="G40" i="1"/>
  <c r="G41" i="1" s="1"/>
  <c r="L39" i="1"/>
  <c r="N12" i="1"/>
  <c r="M11" i="1"/>
  <c r="G67" i="1"/>
  <c r="H46" i="1"/>
  <c r="H54" i="1"/>
  <c r="H69" i="1" s="1"/>
  <c r="H59" i="1"/>
  <c r="K91" i="1"/>
  <c r="G84" i="1"/>
  <c r="G97" i="1"/>
  <c r="K90" i="1"/>
  <c r="I48" i="1"/>
  <c r="I32" i="1"/>
  <c r="I7" i="1"/>
  <c r="J8" i="1"/>
  <c r="I47" i="1"/>
  <c r="I49" i="1"/>
  <c r="I33" i="1"/>
  <c r="I37" i="1" s="1"/>
  <c r="J9" i="1"/>
  <c r="G78" i="1"/>
  <c r="H63" i="1"/>
  <c r="F95" i="1"/>
  <c r="F94" i="1" s="1"/>
  <c r="F99" i="1" s="1"/>
  <c r="H36" i="1"/>
  <c r="H35" i="1" s="1"/>
  <c r="H31" i="1"/>
  <c r="H40" i="1" s="1"/>
  <c r="H41" i="1" s="1"/>
  <c r="G15" i="1"/>
  <c r="G24" i="1"/>
  <c r="G25" i="1"/>
  <c r="H21" i="1" s="1"/>
  <c r="H17" i="1" s="1"/>
  <c r="K89" i="1"/>
  <c r="I64" i="1" l="1"/>
  <c r="H79" i="1"/>
  <c r="L91" i="1"/>
  <c r="G23" i="1"/>
  <c r="H20" i="1"/>
  <c r="I46" i="1"/>
  <c r="J48" i="1"/>
  <c r="J32" i="1"/>
  <c r="J47" i="1"/>
  <c r="J7" i="1"/>
  <c r="K8" i="1"/>
  <c r="G77" i="1"/>
  <c r="G66" i="1"/>
  <c r="H62" i="1"/>
  <c r="J49" i="1"/>
  <c r="J33" i="1"/>
  <c r="J37" i="1" s="1"/>
  <c r="K9" i="1"/>
  <c r="H58" i="1"/>
  <c r="H53" i="1"/>
  <c r="M39" i="1"/>
  <c r="L90" i="1"/>
  <c r="L89" i="1"/>
  <c r="G83" i="1"/>
  <c r="G96" i="1" s="1"/>
  <c r="I31" i="1"/>
  <c r="I36" i="1"/>
  <c r="I35" i="1" s="1"/>
  <c r="O12" i="1"/>
  <c r="N11" i="1"/>
  <c r="K48" i="1" l="1"/>
  <c r="K47" i="1"/>
  <c r="K32" i="1"/>
  <c r="K7" i="1"/>
  <c r="L8" i="1"/>
  <c r="K49" i="1"/>
  <c r="K33" i="1"/>
  <c r="K37" i="1" s="1"/>
  <c r="L9" i="1"/>
  <c r="J46" i="1"/>
  <c r="N39" i="1"/>
  <c r="J36" i="1"/>
  <c r="J35" i="1" s="1"/>
  <c r="J40" i="1" s="1"/>
  <c r="J41" i="1" s="1"/>
  <c r="J31" i="1"/>
  <c r="P12" i="1"/>
  <c r="O11" i="1"/>
  <c r="H52" i="1"/>
  <c r="H57" i="1"/>
  <c r="H56" i="1" s="1"/>
  <c r="H61" i="1"/>
  <c r="I40" i="1"/>
  <c r="I41" i="1" s="1"/>
  <c r="H68" i="1"/>
  <c r="H84" i="1"/>
  <c r="H97" i="1"/>
  <c r="H16" i="1"/>
  <c r="H19" i="1"/>
  <c r="M89" i="1"/>
  <c r="M90" i="1"/>
  <c r="M91" i="1"/>
  <c r="G76" i="1"/>
  <c r="G82" i="1"/>
  <c r="G81" i="1" s="1"/>
  <c r="I59" i="1"/>
  <c r="I54" i="1"/>
  <c r="I69" i="1" s="1"/>
  <c r="N91" i="1" l="1"/>
  <c r="O39" i="1"/>
  <c r="L47" i="1"/>
  <c r="L32" i="1"/>
  <c r="L48" i="1"/>
  <c r="M8" i="1"/>
  <c r="L7" i="1"/>
  <c r="J64" i="1"/>
  <c r="I79" i="1"/>
  <c r="H51" i="1"/>
  <c r="H67" i="1"/>
  <c r="N90" i="1"/>
  <c r="G95" i="1"/>
  <c r="G94" i="1" s="1"/>
  <c r="G99" i="1" s="1"/>
  <c r="N89" i="1"/>
  <c r="H78" i="1"/>
  <c r="I63" i="1"/>
  <c r="K36" i="1"/>
  <c r="K35" i="1" s="1"/>
  <c r="K31" i="1"/>
  <c r="Q12" i="1"/>
  <c r="P11" i="1"/>
  <c r="L49" i="1"/>
  <c r="M9" i="1"/>
  <c r="L33" i="1"/>
  <c r="L37" i="1" s="1"/>
  <c r="K46" i="1"/>
  <c r="H15" i="1"/>
  <c r="H25" i="1"/>
  <c r="I21" i="1" s="1"/>
  <c r="I17" i="1" s="1"/>
  <c r="H24" i="1"/>
  <c r="M33" i="1" l="1"/>
  <c r="M37" i="1" s="1"/>
  <c r="N9" i="1"/>
  <c r="M49" i="1"/>
  <c r="H83" i="1"/>
  <c r="H96" i="1"/>
  <c r="I84" i="1"/>
  <c r="I97" i="1" s="1"/>
  <c r="K40" i="1"/>
  <c r="K41" i="1" s="1"/>
  <c r="H77" i="1"/>
  <c r="H66" i="1"/>
  <c r="I62" i="1"/>
  <c r="I53" i="1"/>
  <c r="I58" i="1"/>
  <c r="O89" i="1"/>
  <c r="J59" i="1"/>
  <c r="J54" i="1"/>
  <c r="P39" i="1"/>
  <c r="L31" i="1"/>
  <c r="L36" i="1"/>
  <c r="L35" i="1" s="1"/>
  <c r="H23" i="1"/>
  <c r="I20" i="1"/>
  <c r="M48" i="1"/>
  <c r="M47" i="1"/>
  <c r="M32" i="1"/>
  <c r="N8" i="1"/>
  <c r="M7" i="1"/>
  <c r="O91" i="1"/>
  <c r="L46" i="1"/>
  <c r="R12" i="1"/>
  <c r="Q11" i="1"/>
  <c r="O90" i="1"/>
  <c r="I61" i="1" l="1"/>
  <c r="I57" i="1"/>
  <c r="I56" i="1" s="1"/>
  <c r="I52" i="1"/>
  <c r="J69" i="1"/>
  <c r="P91" i="1"/>
  <c r="H76" i="1"/>
  <c r="H82" i="1"/>
  <c r="H81" i="1" s="1"/>
  <c r="H95" i="1"/>
  <c r="H94" i="1" s="1"/>
  <c r="H99" i="1" s="1"/>
  <c r="M31" i="1"/>
  <c r="M36" i="1"/>
  <c r="M35" i="1" s="1"/>
  <c r="M46" i="1"/>
  <c r="P90" i="1"/>
  <c r="L40" i="1"/>
  <c r="L41" i="1" s="1"/>
  <c r="N49" i="1"/>
  <c r="O9" i="1"/>
  <c r="N33" i="1"/>
  <c r="N37" i="1" s="1"/>
  <c r="N48" i="1"/>
  <c r="N47" i="1"/>
  <c r="O8" i="1"/>
  <c r="N7" i="1"/>
  <c r="N32" i="1"/>
  <c r="S12" i="1"/>
  <c r="R11" i="1"/>
  <c r="I68" i="1"/>
  <c r="Q39" i="1"/>
  <c r="I19" i="1"/>
  <c r="I16" i="1"/>
  <c r="P89" i="1"/>
  <c r="Q91" i="1" l="1"/>
  <c r="N46" i="1"/>
  <c r="J63" i="1"/>
  <c r="I78" i="1"/>
  <c r="J79" i="1"/>
  <c r="K64" i="1"/>
  <c r="Q90" i="1"/>
  <c r="T12" i="1"/>
  <c r="S11" i="1"/>
  <c r="O49" i="1"/>
  <c r="O33" i="1"/>
  <c r="O37" i="1" s="1"/>
  <c r="P9" i="1"/>
  <c r="I51" i="1"/>
  <c r="I67" i="1"/>
  <c r="R39" i="1"/>
  <c r="O47" i="1"/>
  <c r="O32" i="1"/>
  <c r="O48" i="1"/>
  <c r="P8" i="1"/>
  <c r="O7" i="1"/>
  <c r="Q89" i="1"/>
  <c r="N36" i="1"/>
  <c r="N35" i="1" s="1"/>
  <c r="N31" i="1"/>
  <c r="M40" i="1"/>
  <c r="M41" i="1" s="1"/>
  <c r="I15" i="1"/>
  <c r="I25" i="1"/>
  <c r="J21" i="1" s="1"/>
  <c r="J17" i="1" s="1"/>
  <c r="I24" i="1"/>
  <c r="J84" i="1" l="1"/>
  <c r="J97" i="1"/>
  <c r="O46" i="1"/>
  <c r="I83" i="1"/>
  <c r="I96" i="1" s="1"/>
  <c r="N40" i="1"/>
  <c r="N41" i="1" s="1"/>
  <c r="S39" i="1"/>
  <c r="J58" i="1"/>
  <c r="J53" i="1"/>
  <c r="J68" i="1" s="1"/>
  <c r="I23" i="1"/>
  <c r="J20" i="1"/>
  <c r="U12" i="1"/>
  <c r="T11" i="1"/>
  <c r="P47" i="1"/>
  <c r="P32" i="1"/>
  <c r="Q8" i="1"/>
  <c r="P7" i="1"/>
  <c r="P48" i="1"/>
  <c r="I77" i="1"/>
  <c r="I66" i="1"/>
  <c r="J62" i="1"/>
  <c r="R90" i="1"/>
  <c r="R89" i="1"/>
  <c r="O36" i="1"/>
  <c r="O35" i="1" s="1"/>
  <c r="O31" i="1"/>
  <c r="P49" i="1"/>
  <c r="P33" i="1"/>
  <c r="P37" i="1" s="1"/>
  <c r="Q9" i="1"/>
  <c r="K54" i="1"/>
  <c r="K59" i="1"/>
  <c r="R91" i="1"/>
  <c r="P31" i="1" l="1"/>
  <c r="P36" i="1"/>
  <c r="P35" i="1" s="1"/>
  <c r="P40" i="1" s="1"/>
  <c r="P41" i="1" s="1"/>
  <c r="Q47" i="1"/>
  <c r="Q48" i="1"/>
  <c r="Q7" i="1"/>
  <c r="R8" i="1"/>
  <c r="Q32" i="1"/>
  <c r="S90" i="1"/>
  <c r="K69" i="1"/>
  <c r="J61" i="1"/>
  <c r="J57" i="1"/>
  <c r="J56" i="1" s="1"/>
  <c r="J52" i="1"/>
  <c r="T39" i="1"/>
  <c r="S91" i="1"/>
  <c r="U11" i="1"/>
  <c r="V12" i="1"/>
  <c r="O40" i="1"/>
  <c r="O41" i="1" s="1"/>
  <c r="J78" i="1"/>
  <c r="K63" i="1"/>
  <c r="P46" i="1"/>
  <c r="Q49" i="1"/>
  <c r="R9" i="1"/>
  <c r="Q33" i="1"/>
  <c r="Q37" i="1" s="1"/>
  <c r="I76" i="1"/>
  <c r="I82" i="1"/>
  <c r="I81" i="1" s="1"/>
  <c r="I95" i="1"/>
  <c r="I94" i="1" s="1"/>
  <c r="I99" i="1" s="1"/>
  <c r="J19" i="1"/>
  <c r="J16" i="1"/>
  <c r="S89" i="1"/>
  <c r="J83" i="1" l="1"/>
  <c r="J96" i="1"/>
  <c r="T89" i="1"/>
  <c r="K79" i="1"/>
  <c r="L64" i="1"/>
  <c r="Q46" i="1"/>
  <c r="J15" i="1"/>
  <c r="J24" i="1"/>
  <c r="J25" i="1"/>
  <c r="K21" i="1" s="1"/>
  <c r="K17" i="1" s="1"/>
  <c r="W12" i="1"/>
  <c r="V11" i="1"/>
  <c r="T91" i="1"/>
  <c r="T90" i="1"/>
  <c r="U39" i="1"/>
  <c r="Q31" i="1"/>
  <c r="Q36" i="1"/>
  <c r="Q35" i="1" s="1"/>
  <c r="J51" i="1"/>
  <c r="J67" i="1"/>
  <c r="R49" i="1"/>
  <c r="R33" i="1"/>
  <c r="R37" i="1" s="1"/>
  <c r="S9" i="1"/>
  <c r="K58" i="1"/>
  <c r="K53" i="1"/>
  <c r="K68" i="1" s="1"/>
  <c r="R48" i="1"/>
  <c r="R32" i="1"/>
  <c r="R7" i="1"/>
  <c r="R47" i="1"/>
  <c r="S8" i="1"/>
  <c r="Q40" i="1" l="1"/>
  <c r="Q41" i="1" s="1"/>
  <c r="S48" i="1"/>
  <c r="S47" i="1"/>
  <c r="S32" i="1"/>
  <c r="S7" i="1"/>
  <c r="T8" i="1"/>
  <c r="S33" i="1"/>
  <c r="S37" i="1" s="1"/>
  <c r="S49" i="1"/>
  <c r="T9" i="1"/>
  <c r="V39" i="1"/>
  <c r="X12" i="1"/>
  <c r="W11" i="1"/>
  <c r="K84" i="1"/>
  <c r="K97" i="1"/>
  <c r="L59" i="1"/>
  <c r="L54" i="1"/>
  <c r="R46" i="1"/>
  <c r="U90" i="1"/>
  <c r="K78" i="1"/>
  <c r="L63" i="1"/>
  <c r="J23" i="1"/>
  <c r="K20" i="1"/>
  <c r="U89" i="1"/>
  <c r="R36" i="1"/>
  <c r="R35" i="1" s="1"/>
  <c r="R31" i="1"/>
  <c r="J77" i="1"/>
  <c r="J66" i="1"/>
  <c r="K62" i="1"/>
  <c r="U91" i="1"/>
  <c r="V91" i="1" l="1"/>
  <c r="K19" i="1"/>
  <c r="K16" i="1"/>
  <c r="W39" i="1"/>
  <c r="S36" i="1"/>
  <c r="S35" i="1" s="1"/>
  <c r="S31" i="1"/>
  <c r="K61" i="1"/>
  <c r="K57" i="1"/>
  <c r="K56" i="1" s="1"/>
  <c r="K52" i="1"/>
  <c r="L69" i="1"/>
  <c r="T33" i="1"/>
  <c r="T37" i="1" s="1"/>
  <c r="T49" i="1"/>
  <c r="U9" i="1"/>
  <c r="S46" i="1"/>
  <c r="J76" i="1"/>
  <c r="J82" i="1"/>
  <c r="J81" i="1" s="1"/>
  <c r="J95" i="1"/>
  <c r="J94" i="1" s="1"/>
  <c r="J99" i="1" s="1"/>
  <c r="L53" i="1"/>
  <c r="L68" i="1" s="1"/>
  <c r="L58" i="1"/>
  <c r="R40" i="1"/>
  <c r="R41" i="1" s="1"/>
  <c r="K83" i="1"/>
  <c r="K96" i="1" s="1"/>
  <c r="V90" i="1"/>
  <c r="T47" i="1"/>
  <c r="T32" i="1"/>
  <c r="T48" i="1"/>
  <c r="U8" i="1"/>
  <c r="T7" i="1"/>
  <c r="V89" i="1"/>
  <c r="Y12" i="1"/>
  <c r="X11" i="1"/>
  <c r="X39" i="1" l="1"/>
  <c r="M63" i="1"/>
  <c r="L78" i="1"/>
  <c r="U48" i="1"/>
  <c r="U47" i="1"/>
  <c r="V8" i="1"/>
  <c r="U7" i="1"/>
  <c r="U32" i="1"/>
  <c r="L79" i="1"/>
  <c r="M64" i="1"/>
  <c r="K15" i="1"/>
  <c r="K25" i="1"/>
  <c r="L21" i="1" s="1"/>
  <c r="L17" i="1" s="1"/>
  <c r="K24" i="1"/>
  <c r="K51" i="1"/>
  <c r="K67" i="1"/>
  <c r="W91" i="1"/>
  <c r="W90" i="1"/>
  <c r="T31" i="1"/>
  <c r="T36" i="1"/>
  <c r="T35" i="1" s="1"/>
  <c r="T40" i="1" s="1"/>
  <c r="T41" i="1" s="1"/>
  <c r="W89" i="1"/>
  <c r="Y11" i="1"/>
  <c r="Z12" i="1"/>
  <c r="T46" i="1"/>
  <c r="U33" i="1"/>
  <c r="U37" i="1" s="1"/>
  <c r="U49" i="1"/>
  <c r="V9" i="1"/>
  <c r="S40" i="1"/>
  <c r="S41" i="1" s="1"/>
  <c r="V48" i="1" l="1"/>
  <c r="V47" i="1"/>
  <c r="W8" i="1"/>
  <c r="V32" i="1"/>
  <c r="V7" i="1"/>
  <c r="K23" i="1"/>
  <c r="L20" i="1"/>
  <c r="U46" i="1"/>
  <c r="Y39" i="1"/>
  <c r="Z11" i="1"/>
  <c r="AA12" i="1"/>
  <c r="X90" i="1"/>
  <c r="M54" i="1"/>
  <c r="M59" i="1"/>
  <c r="L83" i="1"/>
  <c r="L96" i="1" s="1"/>
  <c r="V49" i="1"/>
  <c r="V33" i="1"/>
  <c r="V37" i="1" s="1"/>
  <c r="W9" i="1"/>
  <c r="X91" i="1"/>
  <c r="L84" i="1"/>
  <c r="L97" i="1" s="1"/>
  <c r="M58" i="1"/>
  <c r="M53" i="1"/>
  <c r="M68" i="1" s="1"/>
  <c r="X89" i="1"/>
  <c r="U31" i="1"/>
  <c r="U36" i="1"/>
  <c r="U35" i="1" s="1"/>
  <c r="K77" i="1"/>
  <c r="L62" i="1"/>
  <c r="K66" i="1"/>
  <c r="AB12" i="1" l="1"/>
  <c r="AA11" i="1"/>
  <c r="V40" i="1"/>
  <c r="V41" i="1" s="1"/>
  <c r="Y91" i="1"/>
  <c r="V36" i="1"/>
  <c r="V35" i="1" s="1"/>
  <c r="V31" i="1"/>
  <c r="U40" i="1"/>
  <c r="U41" i="1" s="1"/>
  <c r="Y89" i="1"/>
  <c r="M69" i="1"/>
  <c r="W48" i="1"/>
  <c r="W47" i="1"/>
  <c r="W32" i="1"/>
  <c r="X8" i="1"/>
  <c r="W7" i="1"/>
  <c r="V46" i="1"/>
  <c r="Z39" i="1"/>
  <c r="W49" i="1"/>
  <c r="X9" i="1"/>
  <c r="W33" i="1"/>
  <c r="W37" i="1" s="1"/>
  <c r="L57" i="1"/>
  <c r="L56" i="1" s="1"/>
  <c r="L61" i="1"/>
  <c r="L52" i="1"/>
  <c r="M78" i="1"/>
  <c r="N63" i="1"/>
  <c r="Y90" i="1"/>
  <c r="K82" i="1"/>
  <c r="K81" i="1" s="1"/>
  <c r="K76" i="1"/>
  <c r="K95" i="1"/>
  <c r="K94" i="1" s="1"/>
  <c r="K99" i="1" s="1"/>
  <c r="L19" i="1"/>
  <c r="L16" i="1"/>
  <c r="M83" i="1" l="1"/>
  <c r="M96" i="1"/>
  <c r="W46" i="1"/>
  <c r="L51" i="1"/>
  <c r="L67" i="1"/>
  <c r="AA39" i="1"/>
  <c r="M79" i="1"/>
  <c r="N64" i="1"/>
  <c r="Z91" i="1"/>
  <c r="AC12" i="1"/>
  <c r="AB11" i="1"/>
  <c r="Z89" i="1"/>
  <c r="L15" i="1"/>
  <c r="L24" i="1"/>
  <c r="L25" i="1"/>
  <c r="M21" i="1" s="1"/>
  <c r="M17" i="1" s="1"/>
  <c r="Z90" i="1"/>
  <c r="X49" i="1"/>
  <c r="X33" i="1"/>
  <c r="X37" i="1" s="1"/>
  <c r="Y9" i="1"/>
  <c r="X48" i="1"/>
  <c r="X47" i="1"/>
  <c r="X32" i="1"/>
  <c r="Y8" i="1"/>
  <c r="X7" i="1"/>
  <c r="N53" i="1"/>
  <c r="N58" i="1"/>
  <c r="W36" i="1"/>
  <c r="W35" i="1" s="1"/>
  <c r="W31" i="1"/>
  <c r="AB39" i="1" l="1"/>
  <c r="X36" i="1"/>
  <c r="X35" i="1" s="1"/>
  <c r="X31" i="1"/>
  <c r="X40" i="1" s="1"/>
  <c r="X41" i="1" s="1"/>
  <c r="AD12" i="1"/>
  <c r="AD11" i="1" s="1"/>
  <c r="AC11" i="1"/>
  <c r="L77" i="1"/>
  <c r="L66" i="1"/>
  <c r="M62" i="1"/>
  <c r="Y47" i="1"/>
  <c r="Y7" i="1"/>
  <c r="Y32" i="1"/>
  <c r="Z8" i="1"/>
  <c r="Y48" i="1"/>
  <c r="W40" i="1"/>
  <c r="W41" i="1" s="1"/>
  <c r="AA91" i="1"/>
  <c r="AA90" i="1"/>
  <c r="N68" i="1"/>
  <c r="X46" i="1"/>
  <c r="L23" i="1"/>
  <c r="M20" i="1"/>
  <c r="N54" i="1"/>
  <c r="N59" i="1"/>
  <c r="Y49" i="1"/>
  <c r="Y33" i="1"/>
  <c r="Y37" i="1" s="1"/>
  <c r="Z9" i="1"/>
  <c r="M84" i="1"/>
  <c r="M97" i="1"/>
  <c r="AA89" i="1"/>
  <c r="L82" i="1" l="1"/>
  <c r="L81" i="1" s="1"/>
  <c r="L76" i="1"/>
  <c r="L95" i="1"/>
  <c r="L94" i="1" s="1"/>
  <c r="L99" i="1" s="1"/>
  <c r="N69" i="1"/>
  <c r="AB90" i="1"/>
  <c r="AB91" i="1"/>
  <c r="Y31" i="1"/>
  <c r="Y36" i="1"/>
  <c r="Y35" i="1" s="1"/>
  <c r="Y46" i="1"/>
  <c r="AC39" i="1"/>
  <c r="Z48" i="1"/>
  <c r="Z47" i="1"/>
  <c r="Z32" i="1"/>
  <c r="Z7" i="1"/>
  <c r="AA8" i="1"/>
  <c r="M16" i="1"/>
  <c r="M19" i="1"/>
  <c r="Z49" i="1"/>
  <c r="Z33" i="1"/>
  <c r="Z37" i="1" s="1"/>
  <c r="AA9" i="1"/>
  <c r="M52" i="1"/>
  <c r="M61" i="1"/>
  <c r="M57" i="1"/>
  <c r="M56" i="1" s="1"/>
  <c r="AB89" i="1"/>
  <c r="N78" i="1"/>
  <c r="O63" i="1"/>
  <c r="Z36" i="1" l="1"/>
  <c r="Z35" i="1" s="1"/>
  <c r="Z31" i="1"/>
  <c r="N79" i="1"/>
  <c r="O64" i="1"/>
  <c r="AA49" i="1"/>
  <c r="AA33" i="1"/>
  <c r="AA37" i="1" s="1"/>
  <c r="AB9" i="1"/>
  <c r="O53" i="1"/>
  <c r="O58" i="1"/>
  <c r="AC91" i="1"/>
  <c r="N83" i="1"/>
  <c r="N96" i="1"/>
  <c r="M15" i="1"/>
  <c r="M25" i="1"/>
  <c r="N21" i="1" s="1"/>
  <c r="N17" i="1" s="1"/>
  <c r="M24" i="1"/>
  <c r="Z46" i="1"/>
  <c r="AC89" i="1"/>
  <c r="M51" i="1"/>
  <c r="M67" i="1"/>
  <c r="AA48" i="1"/>
  <c r="AA47" i="1"/>
  <c r="AA32" i="1"/>
  <c r="AB8" i="1"/>
  <c r="AA7" i="1"/>
  <c r="AD39" i="1"/>
  <c r="AC90" i="1"/>
  <c r="Y40" i="1"/>
  <c r="Y41" i="1" s="1"/>
  <c r="AD91" i="1" l="1"/>
  <c r="O59" i="1"/>
  <c r="O54" i="1"/>
  <c r="O69" i="1" s="1"/>
  <c r="N84" i="1"/>
  <c r="N97" i="1" s="1"/>
  <c r="AA46" i="1"/>
  <c r="AA36" i="1"/>
  <c r="AA35" i="1" s="1"/>
  <c r="AA31" i="1"/>
  <c r="AD90" i="1"/>
  <c r="M77" i="1"/>
  <c r="M66" i="1"/>
  <c r="N62" i="1"/>
  <c r="M23" i="1"/>
  <c r="N20" i="1"/>
  <c r="Z40" i="1"/>
  <c r="Z41" i="1" s="1"/>
  <c r="O68" i="1"/>
  <c r="AB47" i="1"/>
  <c r="AB32" i="1"/>
  <c r="AB7" i="1"/>
  <c r="AB48" i="1"/>
  <c r="AC8" i="1"/>
  <c r="AD89" i="1"/>
  <c r="AB33" i="1"/>
  <c r="AB37" i="1" s="1"/>
  <c r="AB49" i="1"/>
  <c r="AC9" i="1"/>
  <c r="N19" i="1" l="1"/>
  <c r="N16" i="1"/>
  <c r="O79" i="1"/>
  <c r="P64" i="1"/>
  <c r="M82" i="1"/>
  <c r="M81" i="1" s="1"/>
  <c r="M76" i="1"/>
  <c r="AC33" i="1"/>
  <c r="AC37" i="1" s="1"/>
  <c r="AC49" i="1"/>
  <c r="AD9" i="1"/>
  <c r="N61" i="1"/>
  <c r="N57" i="1"/>
  <c r="N56" i="1" s="1"/>
  <c r="N52" i="1"/>
  <c r="AB31" i="1"/>
  <c r="AB36" i="1"/>
  <c r="AB35" i="1" s="1"/>
  <c r="AC47" i="1"/>
  <c r="AC48" i="1"/>
  <c r="AC32" i="1"/>
  <c r="AD8" i="1"/>
  <c r="AC7" i="1"/>
  <c r="AB40" i="1"/>
  <c r="AB41" i="1" s="1"/>
  <c r="AB46" i="1"/>
  <c r="O78" i="1"/>
  <c r="P63" i="1"/>
  <c r="AA40" i="1"/>
  <c r="AA41" i="1" s="1"/>
  <c r="P59" i="1" l="1"/>
  <c r="P54" i="1"/>
  <c r="P69" i="1" s="1"/>
  <c r="O84" i="1"/>
  <c r="O97" i="1"/>
  <c r="P58" i="1"/>
  <c r="P53" i="1"/>
  <c r="P68" i="1" s="1"/>
  <c r="N15" i="1"/>
  <c r="N25" i="1"/>
  <c r="O21" i="1" s="1"/>
  <c r="O17" i="1" s="1"/>
  <c r="N24" i="1"/>
  <c r="AD48" i="1"/>
  <c r="AD32" i="1"/>
  <c r="AD47" i="1"/>
  <c r="AD7" i="1"/>
  <c r="O83" i="1"/>
  <c r="O96" i="1"/>
  <c r="N51" i="1"/>
  <c r="N67" i="1"/>
  <c r="AC31" i="1"/>
  <c r="AC36" i="1"/>
  <c r="AC35" i="1" s="1"/>
  <c r="AC46" i="1"/>
  <c r="AD33" i="1"/>
  <c r="AD37" i="1" s="1"/>
  <c r="AD49" i="1"/>
  <c r="M95" i="1"/>
  <c r="M94" i="1" s="1"/>
  <c r="M99" i="1" s="1"/>
  <c r="N23" i="1" l="1"/>
  <c r="O20" i="1"/>
  <c r="Q64" i="1"/>
  <c r="P79" i="1"/>
  <c r="P78" i="1"/>
  <c r="Q63" i="1"/>
  <c r="AC40" i="1"/>
  <c r="AC41" i="1" s="1"/>
  <c r="AD46" i="1"/>
  <c r="N77" i="1"/>
  <c r="N66" i="1"/>
  <c r="O62" i="1"/>
  <c r="AD36" i="1"/>
  <c r="AD35" i="1" s="1"/>
  <c r="AD31" i="1"/>
  <c r="AD40" i="1" s="1"/>
  <c r="AD41" i="1" s="1"/>
  <c r="Q53" i="1" l="1"/>
  <c r="Q58" i="1"/>
  <c r="Q59" i="1"/>
  <c r="Q54" i="1"/>
  <c r="P83" i="1"/>
  <c r="P96" i="1"/>
  <c r="N82" i="1"/>
  <c r="N81" i="1" s="1"/>
  <c r="N76" i="1"/>
  <c r="O19" i="1"/>
  <c r="O16" i="1"/>
  <c r="O52" i="1"/>
  <c r="O57" i="1"/>
  <c r="O56" i="1" s="1"/>
  <c r="O61" i="1"/>
  <c r="P84" i="1"/>
  <c r="P97" i="1"/>
  <c r="O51" i="1" l="1"/>
  <c r="O67" i="1"/>
  <c r="Q69" i="1"/>
  <c r="N95" i="1"/>
  <c r="N94" i="1" s="1"/>
  <c r="N99" i="1" s="1"/>
  <c r="O15" i="1"/>
  <c r="O24" i="1"/>
  <c r="O25" i="1"/>
  <c r="P21" i="1" s="1"/>
  <c r="P17" i="1" s="1"/>
  <c r="Q68" i="1"/>
  <c r="P20" i="1" l="1"/>
  <c r="O23" i="1"/>
  <c r="O77" i="1"/>
  <c r="O66" i="1"/>
  <c r="P62" i="1"/>
  <c r="R63" i="1"/>
  <c r="Q78" i="1"/>
  <c r="R64" i="1"/>
  <c r="Q79" i="1"/>
  <c r="R58" i="1" l="1"/>
  <c r="R53" i="1"/>
  <c r="R68" i="1" s="1"/>
  <c r="Q83" i="1"/>
  <c r="Q96" i="1"/>
  <c r="R59" i="1"/>
  <c r="R54" i="1"/>
  <c r="R69" i="1" s="1"/>
  <c r="P52" i="1"/>
  <c r="P61" i="1"/>
  <c r="P57" i="1"/>
  <c r="P56" i="1" s="1"/>
  <c r="O76" i="1"/>
  <c r="O82" i="1"/>
  <c r="O81" i="1" s="1"/>
  <c r="O95" i="1"/>
  <c r="O94" i="1" s="1"/>
  <c r="O99" i="1" s="1"/>
  <c r="Q84" i="1"/>
  <c r="Q97" i="1"/>
  <c r="P16" i="1"/>
  <c r="P19" i="1"/>
  <c r="P51" i="1" l="1"/>
  <c r="P67" i="1"/>
  <c r="P15" i="1"/>
  <c r="P25" i="1"/>
  <c r="Q21" i="1" s="1"/>
  <c r="Q17" i="1" s="1"/>
  <c r="P24" i="1"/>
  <c r="R78" i="1"/>
  <c r="S63" i="1"/>
  <c r="R79" i="1"/>
  <c r="S64" i="1"/>
  <c r="S58" i="1" l="1"/>
  <c r="S53" i="1"/>
  <c r="S68" i="1" s="1"/>
  <c r="P23" i="1"/>
  <c r="Q20" i="1"/>
  <c r="R84" i="1"/>
  <c r="R97" i="1"/>
  <c r="R83" i="1"/>
  <c r="R96" i="1"/>
  <c r="P77" i="1"/>
  <c r="P66" i="1"/>
  <c r="Q62" i="1"/>
  <c r="S54" i="1"/>
  <c r="S59" i="1"/>
  <c r="Q19" i="1" l="1"/>
  <c r="Q16" i="1"/>
  <c r="S78" i="1"/>
  <c r="T63" i="1"/>
  <c r="P76" i="1"/>
  <c r="P82" i="1"/>
  <c r="P81" i="1" s="1"/>
  <c r="S69" i="1"/>
  <c r="Q57" i="1"/>
  <c r="Q56" i="1" s="1"/>
  <c r="Q52" i="1"/>
  <c r="Q61" i="1"/>
  <c r="T53" i="1" l="1"/>
  <c r="T58" i="1"/>
  <c r="S83" i="1"/>
  <c r="S96" i="1"/>
  <c r="P95" i="1"/>
  <c r="P94" i="1" s="1"/>
  <c r="P99" i="1" s="1"/>
  <c r="Q51" i="1"/>
  <c r="Q67" i="1"/>
  <c r="Q15" i="1"/>
  <c r="Q24" i="1"/>
  <c r="Q25" i="1"/>
  <c r="R21" i="1" s="1"/>
  <c r="R17" i="1" s="1"/>
  <c r="S79" i="1"/>
  <c r="T64" i="1"/>
  <c r="T59" i="1" l="1"/>
  <c r="T54" i="1"/>
  <c r="T69" i="1" s="1"/>
  <c r="S84" i="1"/>
  <c r="S97" i="1" s="1"/>
  <c r="Q77" i="1"/>
  <c r="Q66" i="1"/>
  <c r="R62" i="1"/>
  <c r="Q23" i="1"/>
  <c r="R20" i="1"/>
  <c r="T68" i="1"/>
  <c r="R61" i="1" l="1"/>
  <c r="R57" i="1"/>
  <c r="R56" i="1" s="1"/>
  <c r="R52" i="1"/>
  <c r="Q76" i="1"/>
  <c r="Q82" i="1"/>
  <c r="Q81" i="1" s="1"/>
  <c r="Q95" i="1"/>
  <c r="Q94" i="1" s="1"/>
  <c r="Q99" i="1" s="1"/>
  <c r="T79" i="1"/>
  <c r="U64" i="1"/>
  <c r="T78" i="1"/>
  <c r="U63" i="1"/>
  <c r="R19" i="1"/>
  <c r="R16" i="1"/>
  <c r="T83" i="1" l="1"/>
  <c r="T96" i="1" s="1"/>
  <c r="U54" i="1"/>
  <c r="U59" i="1"/>
  <c r="T84" i="1"/>
  <c r="T97" i="1" s="1"/>
  <c r="R15" i="1"/>
  <c r="R25" i="1"/>
  <c r="S21" i="1" s="1"/>
  <c r="S17" i="1" s="1"/>
  <c r="R24" i="1"/>
  <c r="R51" i="1"/>
  <c r="R67" i="1"/>
  <c r="U53" i="1"/>
  <c r="U58" i="1"/>
  <c r="R23" i="1" l="1"/>
  <c r="S20" i="1"/>
  <c r="U68" i="1"/>
  <c r="S62" i="1"/>
  <c r="R77" i="1"/>
  <c r="R66" i="1"/>
  <c r="U69" i="1"/>
  <c r="U79" i="1" l="1"/>
  <c r="V64" i="1"/>
  <c r="R76" i="1"/>
  <c r="R82" i="1"/>
  <c r="R81" i="1" s="1"/>
  <c r="R95" i="1"/>
  <c r="R94" i="1" s="1"/>
  <c r="R99" i="1" s="1"/>
  <c r="S19" i="1"/>
  <c r="S16" i="1"/>
  <c r="S61" i="1"/>
  <c r="S57" i="1"/>
  <c r="S56" i="1" s="1"/>
  <c r="S52" i="1"/>
  <c r="U78" i="1"/>
  <c r="V63" i="1"/>
  <c r="S15" i="1" l="1"/>
  <c r="S25" i="1"/>
  <c r="T21" i="1" s="1"/>
  <c r="T17" i="1" s="1"/>
  <c r="S24" i="1"/>
  <c r="S51" i="1"/>
  <c r="S67" i="1"/>
  <c r="V54" i="1"/>
  <c r="V59" i="1"/>
  <c r="V53" i="1"/>
  <c r="V68" i="1" s="1"/>
  <c r="V58" i="1"/>
  <c r="U83" i="1"/>
  <c r="U96" i="1"/>
  <c r="U84" i="1"/>
  <c r="U97" i="1"/>
  <c r="V78" i="1" l="1"/>
  <c r="W63" i="1"/>
  <c r="V69" i="1"/>
  <c r="S66" i="1"/>
  <c r="T62" i="1"/>
  <c r="S77" i="1"/>
  <c r="T20" i="1"/>
  <c r="S23" i="1"/>
  <c r="S82" i="1" l="1"/>
  <c r="S81" i="1" s="1"/>
  <c r="S76" i="1"/>
  <c r="S95" i="1"/>
  <c r="S94" i="1" s="1"/>
  <c r="S99" i="1" s="1"/>
  <c r="W53" i="1"/>
  <c r="W58" i="1"/>
  <c r="T19" i="1"/>
  <c r="T16" i="1"/>
  <c r="T61" i="1"/>
  <c r="T57" i="1"/>
  <c r="T56" i="1" s="1"/>
  <c r="T52" i="1"/>
  <c r="V79" i="1"/>
  <c r="W64" i="1"/>
  <c r="V83" i="1"/>
  <c r="V96" i="1" s="1"/>
  <c r="T15" i="1" l="1"/>
  <c r="T24" i="1"/>
  <c r="T25" i="1"/>
  <c r="U21" i="1" s="1"/>
  <c r="U17" i="1" s="1"/>
  <c r="W59" i="1"/>
  <c r="W54" i="1"/>
  <c r="W69" i="1" s="1"/>
  <c r="V84" i="1"/>
  <c r="V97" i="1"/>
  <c r="T51" i="1"/>
  <c r="T67" i="1"/>
  <c r="W68" i="1"/>
  <c r="W79" i="1" l="1"/>
  <c r="X64" i="1"/>
  <c r="T23" i="1"/>
  <c r="U20" i="1"/>
  <c r="W78" i="1"/>
  <c r="X63" i="1"/>
  <c r="T77" i="1"/>
  <c r="U62" i="1"/>
  <c r="T66" i="1"/>
  <c r="U52" i="1" l="1"/>
  <c r="U57" i="1"/>
  <c r="U56" i="1" s="1"/>
  <c r="U61" i="1"/>
  <c r="X58" i="1"/>
  <c r="X53" i="1"/>
  <c r="U16" i="1"/>
  <c r="U19" i="1"/>
  <c r="X59" i="1"/>
  <c r="X54" i="1"/>
  <c r="T82" i="1"/>
  <c r="T81" i="1" s="1"/>
  <c r="T76" i="1"/>
  <c r="T95" i="1"/>
  <c r="T94" i="1" s="1"/>
  <c r="T99" i="1" s="1"/>
  <c r="W83" i="1"/>
  <c r="W96" i="1"/>
  <c r="W84" i="1"/>
  <c r="W97" i="1"/>
  <c r="U15" i="1" l="1"/>
  <c r="U25" i="1"/>
  <c r="V21" i="1" s="1"/>
  <c r="V17" i="1" s="1"/>
  <c r="U24" i="1"/>
  <c r="X68" i="1"/>
  <c r="X69" i="1"/>
  <c r="U51" i="1"/>
  <c r="U67" i="1"/>
  <c r="V62" i="1" l="1"/>
  <c r="U77" i="1"/>
  <c r="U66" i="1"/>
  <c r="Y64" i="1"/>
  <c r="X79" i="1"/>
  <c r="X78" i="1"/>
  <c r="Y63" i="1"/>
  <c r="U23" i="1"/>
  <c r="V20" i="1"/>
  <c r="Y58" i="1" l="1"/>
  <c r="Y53" i="1"/>
  <c r="Y68" i="1" s="1"/>
  <c r="X84" i="1"/>
  <c r="X97" i="1"/>
  <c r="U82" i="1"/>
  <c r="U81" i="1" s="1"/>
  <c r="U76" i="1"/>
  <c r="U95" i="1"/>
  <c r="U94" i="1" s="1"/>
  <c r="U99" i="1" s="1"/>
  <c r="X83" i="1"/>
  <c r="X96" i="1" s="1"/>
  <c r="Y59" i="1"/>
  <c r="Y54" i="1"/>
  <c r="Y69" i="1" s="1"/>
  <c r="V19" i="1"/>
  <c r="V16" i="1"/>
  <c r="V52" i="1"/>
  <c r="V57" i="1"/>
  <c r="V56" i="1" s="1"/>
  <c r="V61" i="1"/>
  <c r="V51" i="1" l="1"/>
  <c r="V67" i="1"/>
  <c r="Z63" i="1"/>
  <c r="Y78" i="1"/>
  <c r="V15" i="1"/>
  <c r="V25" i="1"/>
  <c r="W21" i="1" s="1"/>
  <c r="W17" i="1" s="1"/>
  <c r="V24" i="1"/>
  <c r="Z64" i="1"/>
  <c r="Y79" i="1"/>
  <c r="V23" i="1" l="1"/>
  <c r="W20" i="1"/>
  <c r="V77" i="1"/>
  <c r="V66" i="1"/>
  <c r="W62" i="1"/>
  <c r="Z59" i="1"/>
  <c r="Z54" i="1"/>
  <c r="Y83" i="1"/>
  <c r="Y96" i="1" s="1"/>
  <c r="Z58" i="1"/>
  <c r="Z53" i="1"/>
  <c r="Z68" i="1" s="1"/>
  <c r="Y84" i="1"/>
  <c r="Y97" i="1"/>
  <c r="W61" i="1" l="1"/>
  <c r="W52" i="1"/>
  <c r="W57" i="1"/>
  <c r="W56" i="1" s="1"/>
  <c r="V82" i="1"/>
  <c r="V81" i="1" s="1"/>
  <c r="V76" i="1"/>
  <c r="V95" i="1"/>
  <c r="V94" i="1" s="1"/>
  <c r="V99" i="1" s="1"/>
  <c r="W19" i="1"/>
  <c r="W16" i="1"/>
  <c r="Z69" i="1"/>
  <c r="Z78" i="1"/>
  <c r="AA63" i="1"/>
  <c r="W15" i="1" l="1"/>
  <c r="W25" i="1"/>
  <c r="X21" i="1" s="1"/>
  <c r="X17" i="1" s="1"/>
  <c r="W24" i="1"/>
  <c r="AA58" i="1"/>
  <c r="AA53" i="1"/>
  <c r="AA68" i="1" s="1"/>
  <c r="W51" i="1"/>
  <c r="W67" i="1"/>
  <c r="Z83" i="1"/>
  <c r="Z96" i="1" s="1"/>
  <c r="Z79" i="1"/>
  <c r="AA64" i="1"/>
  <c r="W77" i="1" l="1"/>
  <c r="W66" i="1"/>
  <c r="X62" i="1"/>
  <c r="W23" i="1"/>
  <c r="X20" i="1"/>
  <c r="AA78" i="1"/>
  <c r="AB63" i="1"/>
  <c r="AA59" i="1"/>
  <c r="AA54" i="1"/>
  <c r="Z84" i="1"/>
  <c r="Z97" i="1"/>
  <c r="AB53" i="1" l="1"/>
  <c r="AB58" i="1"/>
  <c r="X52" i="1"/>
  <c r="X61" i="1"/>
  <c r="X57" i="1"/>
  <c r="X56" i="1" s="1"/>
  <c r="AA83" i="1"/>
  <c r="AA96" i="1"/>
  <c r="X16" i="1"/>
  <c r="X19" i="1"/>
  <c r="AA69" i="1"/>
  <c r="W76" i="1"/>
  <c r="W82" i="1"/>
  <c r="W81" i="1" s="1"/>
  <c r="W95" i="1"/>
  <c r="W94" i="1" s="1"/>
  <c r="W99" i="1" s="1"/>
  <c r="X51" i="1" l="1"/>
  <c r="X67" i="1"/>
  <c r="AA79" i="1"/>
  <c r="AB64" i="1"/>
  <c r="X15" i="1"/>
  <c r="X24" i="1"/>
  <c r="X25" i="1"/>
  <c r="Y21" i="1" s="1"/>
  <c r="Y17" i="1" s="1"/>
  <c r="AB68" i="1"/>
  <c r="X23" i="1" l="1"/>
  <c r="Y20" i="1"/>
  <c r="X77" i="1"/>
  <c r="X66" i="1"/>
  <c r="Y62" i="1"/>
  <c r="AB78" i="1"/>
  <c r="AC63" i="1"/>
  <c r="AB54" i="1"/>
  <c r="AB69" i="1" s="1"/>
  <c r="AB59" i="1"/>
  <c r="AA84" i="1"/>
  <c r="AA97" i="1"/>
  <c r="AB83" i="1" l="1"/>
  <c r="AB96" i="1"/>
  <c r="AC58" i="1"/>
  <c r="AC53" i="1"/>
  <c r="AC68" i="1" s="1"/>
  <c r="Y61" i="1"/>
  <c r="Y57" i="1"/>
  <c r="Y56" i="1" s="1"/>
  <c r="Y52" i="1"/>
  <c r="Y19" i="1"/>
  <c r="Y16" i="1"/>
  <c r="AB79" i="1"/>
  <c r="AC64" i="1"/>
  <c r="X76" i="1"/>
  <c r="X82" i="1"/>
  <c r="X81" i="1" s="1"/>
  <c r="X95" i="1"/>
  <c r="X94" i="1" s="1"/>
  <c r="X99" i="1" s="1"/>
  <c r="AC54" i="1" l="1"/>
  <c r="AC59" i="1"/>
  <c r="AC78" i="1"/>
  <c r="AD63" i="1"/>
  <c r="AB84" i="1"/>
  <c r="AB97" i="1"/>
  <c r="Y51" i="1"/>
  <c r="Y67" i="1"/>
  <c r="Y15" i="1"/>
  <c r="Y25" i="1"/>
  <c r="Z21" i="1" s="1"/>
  <c r="Z17" i="1" s="1"/>
  <c r="Y24" i="1"/>
  <c r="AD53" i="1" l="1"/>
  <c r="AD58" i="1"/>
  <c r="Y23" i="1"/>
  <c r="Z20" i="1"/>
  <c r="AC83" i="1"/>
  <c r="AC96" i="1"/>
  <c r="Y77" i="1"/>
  <c r="Y66" i="1"/>
  <c r="Z62" i="1"/>
  <c r="AC69" i="1"/>
  <c r="Y76" i="1" l="1"/>
  <c r="Y82" i="1"/>
  <c r="Y81" i="1" s="1"/>
  <c r="Y95" i="1"/>
  <c r="Y94" i="1" s="1"/>
  <c r="Y99" i="1" s="1"/>
  <c r="Z19" i="1"/>
  <c r="Z16" i="1"/>
  <c r="AC79" i="1"/>
  <c r="AD64" i="1"/>
  <c r="Z61" i="1"/>
  <c r="Z57" i="1"/>
  <c r="Z56" i="1" s="1"/>
  <c r="Z52" i="1"/>
  <c r="AD68" i="1"/>
  <c r="AD78" i="1" s="1"/>
  <c r="AD54" i="1" l="1"/>
  <c r="AD59" i="1"/>
  <c r="AC84" i="1"/>
  <c r="AC97" i="1"/>
  <c r="Z15" i="1"/>
  <c r="Z24" i="1"/>
  <c r="Z25" i="1"/>
  <c r="AA21" i="1" s="1"/>
  <c r="AA17" i="1" s="1"/>
  <c r="AD83" i="1"/>
  <c r="AD96" i="1" s="1"/>
  <c r="Z51" i="1"/>
  <c r="Z67" i="1"/>
  <c r="Z23" i="1" l="1"/>
  <c r="AA20" i="1"/>
  <c r="Z66" i="1"/>
  <c r="Z77" i="1"/>
  <c r="AA62" i="1"/>
  <c r="AD69" i="1"/>
  <c r="AD79" i="1" s="1"/>
  <c r="AD84" i="1" l="1"/>
  <c r="AD97" i="1"/>
  <c r="AA19" i="1"/>
  <c r="AA16" i="1"/>
  <c r="AA57" i="1"/>
  <c r="AA56" i="1" s="1"/>
  <c r="AA61" i="1"/>
  <c r="AA52" i="1"/>
  <c r="Z76" i="1"/>
  <c r="Z82" i="1"/>
  <c r="Z81" i="1" s="1"/>
  <c r="Z95" i="1"/>
  <c r="Z94" i="1" s="1"/>
  <c r="Z99" i="1" s="1"/>
  <c r="AA51" i="1" l="1"/>
  <c r="AA67" i="1"/>
  <c r="AA15" i="1"/>
  <c r="AA24" i="1"/>
  <c r="AA25" i="1"/>
  <c r="AB21" i="1" s="1"/>
  <c r="AB17" i="1" s="1"/>
  <c r="AA23" i="1" l="1"/>
  <c r="AB20" i="1"/>
  <c r="AA77" i="1"/>
  <c r="AA66" i="1"/>
  <c r="AB62" i="1"/>
  <c r="AB19" i="1" l="1"/>
  <c r="AB16" i="1"/>
  <c r="AB57" i="1"/>
  <c r="AB56" i="1" s="1"/>
  <c r="AB61" i="1"/>
  <c r="AB52" i="1"/>
  <c r="AA82" i="1"/>
  <c r="AA81" i="1" s="1"/>
  <c r="AA76" i="1"/>
  <c r="AA95" i="1"/>
  <c r="AA94" i="1" s="1"/>
  <c r="AA99" i="1" s="1"/>
  <c r="AB15" i="1" l="1"/>
  <c r="AB25" i="1"/>
  <c r="AC21" i="1" s="1"/>
  <c r="AC17" i="1" s="1"/>
  <c r="AB24" i="1"/>
  <c r="AB51" i="1"/>
  <c r="AB67" i="1"/>
  <c r="AB77" i="1" l="1"/>
  <c r="AB66" i="1"/>
  <c r="AC62" i="1"/>
  <c r="AC20" i="1"/>
  <c r="AB23" i="1"/>
  <c r="AC52" i="1" l="1"/>
  <c r="AC61" i="1"/>
  <c r="AC57" i="1"/>
  <c r="AC56" i="1" s="1"/>
  <c r="AC16" i="1"/>
  <c r="AC19" i="1"/>
  <c r="AB82" i="1"/>
  <c r="AB81" i="1" s="1"/>
  <c r="AB76" i="1"/>
  <c r="AC15" i="1" l="1"/>
  <c r="AC25" i="1"/>
  <c r="AD21" i="1" s="1"/>
  <c r="AD17" i="1" s="1"/>
  <c r="AC24" i="1"/>
  <c r="AB95" i="1"/>
  <c r="AB94" i="1" s="1"/>
  <c r="AB99" i="1" s="1"/>
  <c r="AC51" i="1"/>
  <c r="AC67" i="1"/>
  <c r="AC66" i="1" l="1"/>
  <c r="AC77" i="1"/>
  <c r="AD62" i="1"/>
  <c r="AC23" i="1"/>
  <c r="AD20" i="1"/>
  <c r="AC82" i="1" l="1"/>
  <c r="AC81" i="1" s="1"/>
  <c r="AC76" i="1"/>
  <c r="AC95" i="1"/>
  <c r="AC94" i="1" s="1"/>
  <c r="AC99" i="1" s="1"/>
  <c r="AD19" i="1"/>
  <c r="AD16" i="1"/>
  <c r="AD61" i="1"/>
  <c r="AD52" i="1"/>
  <c r="AD57" i="1"/>
  <c r="AD56" i="1" s="1"/>
  <c r="AD15" i="1" l="1"/>
  <c r="AD24" i="1"/>
  <c r="AD25" i="1"/>
  <c r="AD51" i="1"/>
  <c r="AD67" i="1"/>
  <c r="AD77" i="1" l="1"/>
  <c r="AD66" i="1"/>
  <c r="AD23" i="1"/>
  <c r="AD82" i="1" l="1"/>
  <c r="AD81" i="1" s="1"/>
  <c r="AD76" i="1"/>
  <c r="AD95" i="1"/>
  <c r="AD94" i="1" s="1"/>
  <c r="AD99" i="1" s="1"/>
</calcChain>
</file>

<file path=xl/sharedStrings.xml><?xml version="1.0" encoding="utf-8"?>
<sst xmlns="http://schemas.openxmlformats.org/spreadsheetml/2006/main" count="166" uniqueCount="71">
  <si>
    <t>Revenue</t>
  </si>
  <si>
    <t>A</t>
  </si>
  <si>
    <t>F</t>
  </si>
  <si>
    <t>All figures in USD thousands unless stated</t>
  </si>
  <si>
    <t>Pilots</t>
  </si>
  <si>
    <t>New Contracts No.</t>
  </si>
  <si>
    <t>Enterprise AI</t>
  </si>
  <si>
    <t>[1]</t>
  </si>
  <si>
    <t>Generative AI</t>
  </si>
  <si>
    <t>Renewals Contracts No.</t>
  </si>
  <si>
    <t>[2]</t>
  </si>
  <si>
    <t>Churned_Contracts No.</t>
  </si>
  <si>
    <t>[3]</t>
  </si>
  <si>
    <t>Starting Contracts No.</t>
  </si>
  <si>
    <t>Rx</t>
  </si>
  <si>
    <t>Ending Contracts No.</t>
  </si>
  <si>
    <t>Avg. Rev/Contract</t>
  </si>
  <si>
    <t>[4]</t>
  </si>
  <si>
    <t>Pilots Bookings_New</t>
  </si>
  <si>
    <t>Pilots Bookings_Expansion</t>
  </si>
  <si>
    <t>[5]</t>
  </si>
  <si>
    <t>Pilot Revenue</t>
  </si>
  <si>
    <t>Duration (months)</t>
  </si>
  <si>
    <t>[6]</t>
  </si>
  <si>
    <t>Pilot_MRR</t>
  </si>
  <si>
    <t>Pilot_ARR</t>
  </si>
  <si>
    <t>Subscription</t>
  </si>
  <si>
    <t>Conversion Rate</t>
  </si>
  <si>
    <t>[7]</t>
  </si>
  <si>
    <t>New_Contracts No.</t>
  </si>
  <si>
    <t>[8]</t>
  </si>
  <si>
    <t>AI Platform</t>
  </si>
  <si>
    <t>AI Application</t>
  </si>
  <si>
    <t>Renewal_Contracts No.</t>
  </si>
  <si>
    <t>[9]</t>
  </si>
  <si>
    <t>[10]</t>
  </si>
  <si>
    <t>Starting_Contracts No.</t>
  </si>
  <si>
    <t>Ending_Contracts No.</t>
  </si>
  <si>
    <t>[11]</t>
  </si>
  <si>
    <t>Subscription Bookings</t>
  </si>
  <si>
    <t>Subscription Bookings_Expansion</t>
  </si>
  <si>
    <t>Subscription Revenue</t>
  </si>
  <si>
    <t>[12]</t>
  </si>
  <si>
    <t>MRR</t>
  </si>
  <si>
    <t>ARR</t>
  </si>
  <si>
    <t>Assumptions</t>
  </si>
  <si>
    <t xml:space="preserve">Per C3.AI’s FY25 Q4 10-Q, YoY revenue growth is ~26%, implying a ~2% monthly growth rate. Assumed to follow overall revenue growth but declines by 20% after the first year.
</t>
  </si>
  <si>
    <t>Pilot contracts serve as a sales funnel and either convert to long-term subscriptions or cancel. No renewal option exists.</t>
  </si>
  <si>
    <t>Per C3.AI Q4 2025 earnings call, C3 "had signed 346 initial production deployments, of which 263 are still active." Therefore, the churn rate is about 24%. As the average duration for Pilot contract is about 4.5 months. The effective churn rate is about 5%. Also, as there is no renewal for pilot contract, there is an expiry churn every 5 months of 24%.</t>
  </si>
  <si>
    <t>Per Onwish.com, the average revenue per contract for enterprise AI is about $350K, while for generative AI is about $500K.</t>
  </si>
  <si>
    <t xml:space="preserve">Assume 20% of Pilot contracts will expand the service scope or extend for some duration. </t>
  </si>
  <si>
    <t>Per FY24 10K, the duration of Pilot contracts is 3 to 6 months. Assume 50% of pilot contracts is 3 month contract and 50% is 6 months contracts. The average of Pilot contracts duration is about 4.5 months.</t>
  </si>
  <si>
    <t>Per C3.AI Q4 2025 earnings call, C3 "had signed 346 initial production deployments, of which 263 are still active." Therefore, the churn rate is about 24%. Per assumption [5], 20% is related to Pilot contract expansion. Therefore the conversion rate is about 56%.</t>
  </si>
  <si>
    <t>Assume the annual renewal rate for AI platform is about 80%, AI application is about 80%, and Generative AI is about 70%.</t>
  </si>
  <si>
    <t>Assume the annual churn rate for AI platform is about 20%, AI application is about 20%, and Generative AI is about 30%.</t>
  </si>
  <si>
    <t>Assume the average revenue per contract for AI platform is about $1,800K, AI application is about $1,500K, and Generative AI is about $600K.</t>
  </si>
  <si>
    <t>Assume the contract duration for AI platform is about 36 months, AI application is about 36 months, and Generative AI is about 12 months.</t>
  </si>
  <si>
    <t>Other considerations</t>
  </si>
  <si>
    <t xml:space="preserve">Capacity check on the company's infrastructure and Sales team. </t>
  </si>
  <si>
    <t>Sensitivity check on contract growth rate, contract conversion rate, churn.</t>
  </si>
  <si>
    <t>Enterprise AI Pilot contracts transition into either AI Platform or AI Application subscriptions at a 50/50 split, while Generative AI Pilot contracts convert exclusively to Generative AI subscriptions.</t>
  </si>
  <si>
    <t>Name</t>
  </si>
  <si>
    <t>C3.AI Revenue Forecast Model</t>
  </si>
  <si>
    <t>Note</t>
  </si>
  <si>
    <t>This financial model provides a structured framework for forecasting C3.AI’s subscription and pilot revenue growth, leveraging disclosed operational metrics and industry-standard SaaS valuation methodologies. The model translates qualitative business insights from earnings calls and SEC filings into quantitative projections, serving as a practical example of SaaS financial moeling with real-world disclosures.</t>
  </si>
  <si>
    <t>Version</t>
  </si>
  <si>
    <t>Preparer</t>
  </si>
  <si>
    <t>Yalin Yang</t>
  </si>
  <si>
    <t>Disclaimer</t>
  </si>
  <si>
    <t>This financial model is built using publicly available information from C3.AI SEC filings (e.g., 10-Ks, 10-Qs, earnings presentations, investor materials). 
This model is created solely for learning and practice purposes. It is not affiliated with or endorsed by C3.Ai and it should not be used for investment or decision-making purposes.
All assumptions, forecasts, and interpretations are my own and may not reflect actual company operations or guidance.</t>
  </si>
  <si>
    <t>2025.06.01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</si>
</sst>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_(* #,##0_);_(* \(#,##0\);_(* &quot;-&quot;??_);_(@_)"/>
    <numFmt numFmtId="166" formatCode="0.0%"/>
  </numFmts>
  <fonts count="17" x14ac:knownFonts="1">
    <font>
      <sz val="10"/>
      <color rgb="FF000000"/>
      <name val="Aptos Narrow"/>
      <scheme val="minor"/>
    </font>
    <font>
      <b/>
      <sz val="10"/>
      <color rgb="FF0000FF"/>
      <name val="Aptos Narrow"/>
      <family val="2"/>
      <scheme val="minor"/>
    </font>
    <font>
      <sz val="10"/>
      <color rgb="FF0000FF"/>
      <name val="Aptos Narrow"/>
      <family val="2"/>
      <scheme val="minor"/>
    </font>
    <font>
      <sz val="10"/>
      <color rgb="FF000000"/>
      <name val="Aptos Narrow"/>
      <family val="2"/>
      <scheme val="minor"/>
    </font>
    <font>
      <i/>
      <sz val="10"/>
      <color theme="1"/>
      <name val="Aptos Narrow"/>
      <family val="2"/>
      <scheme val="minor"/>
    </font>
    <font>
      <sz val="10"/>
      <color theme="1"/>
      <name val="Aptos Narrow"/>
      <family val="2"/>
      <scheme val="minor"/>
    </font>
    <font>
      <i/>
      <sz val="8"/>
      <color theme="1"/>
      <name val="Aptos Narrow"/>
      <family val="2"/>
      <scheme val="minor"/>
    </font>
    <font>
      <b/>
      <sz val="10"/>
      <color theme="1"/>
      <name val="Aptos Narrow"/>
      <family val="2"/>
      <scheme val="minor"/>
    </font>
    <font>
      <b/>
      <i/>
      <sz val="10"/>
      <color rgb="FF000000"/>
      <name val="Aptos Narrow"/>
      <family val="2"/>
      <scheme val="minor"/>
    </font>
    <font>
      <sz val="10"/>
      <color theme="3"/>
      <name val="Aptos Narrow"/>
      <family val="2"/>
      <scheme val="minor"/>
    </font>
    <font>
      <i/>
      <sz val="10"/>
      <color rgb="FF000000"/>
      <name val="Aptos Narrow"/>
      <family val="2"/>
      <scheme val="minor"/>
    </font>
    <font>
      <sz val="10"/>
      <color theme="4" tint="-0.249977111117893"/>
      <name val="Aptos Narrow"/>
      <family val="2"/>
      <scheme val="minor"/>
    </font>
    <font>
      <b/>
      <i/>
      <sz val="10"/>
      <color theme="1"/>
      <name val="Aptos Narrow"/>
      <family val="2"/>
      <scheme val="minor"/>
    </font>
    <font>
      <b/>
      <sz val="10"/>
      <color rgb="FF000000"/>
      <name val="Aptos Narrow"/>
      <family val="2"/>
      <scheme val="minor"/>
    </font>
    <font>
      <i/>
      <sz val="10"/>
      <color theme="4" tint="-0.249977111117893"/>
      <name val="Aptos Narrow"/>
      <family val="2"/>
      <scheme val="minor"/>
    </font>
    <font>
      <b/>
      <sz val="12"/>
      <color rgb="FF000000"/>
      <name val="Aptos Narrow"/>
      <scheme val="minor"/>
    </font>
    <font>
      <sz val="12"/>
      <color rgb="FF000000"/>
      <name val="Aptos Narrow"/>
      <scheme val="minor"/>
    </font>
  </fonts>
  <fills count="6">
    <fill>
      <patternFill patternType="none"/>
    </fill>
    <fill>
      <patternFill patternType="gray125"/>
    </fill>
    <fill>
      <patternFill patternType="solid">
        <fgColor rgb="FFCFE2F3"/>
        <bgColor rgb="FFCFE2F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6">
    <border>
      <left/>
      <right/>
      <top/>
      <bottom/>
      <diagonal/>
    </border>
    <border>
      <left/>
      <right/>
      <top/>
      <bottom style="thick">
        <color rgb="FF1155CC"/>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71">
    <xf numFmtId="0" fontId="0" fillId="0" borderId="0" xfId="0"/>
    <xf numFmtId="0" fontId="1" fillId="2" borderId="0" xfId="0" applyFont="1" applyFill="1"/>
    <xf numFmtId="0" fontId="2" fillId="2" borderId="0" xfId="0" applyFont="1" applyFill="1"/>
    <xf numFmtId="0" fontId="2" fillId="2" borderId="0" xfId="0" applyFont="1" applyFill="1" applyAlignment="1">
      <alignment horizontal="center"/>
    </xf>
    <xf numFmtId="0" fontId="0" fillId="0" borderId="0" xfId="0" applyAlignment="1">
      <alignment horizontal="center"/>
    </xf>
    <xf numFmtId="0" fontId="3" fillId="0" borderId="0" xfId="0" applyFont="1"/>
    <xf numFmtId="0" fontId="4" fillId="0" borderId="0" xfId="0" applyFont="1"/>
    <xf numFmtId="164" fontId="5" fillId="0" borderId="1" xfId="0" applyNumberFormat="1" applyFont="1" applyBorder="1" applyAlignment="1">
      <alignment horizontal="right"/>
    </xf>
    <xf numFmtId="49" fontId="4" fillId="0" borderId="0" xfId="1" applyNumberFormat="1" applyFont="1"/>
    <xf numFmtId="49" fontId="0" fillId="0" borderId="0" xfId="1" applyNumberFormat="1" applyFont="1"/>
    <xf numFmtId="49" fontId="0" fillId="0" borderId="0" xfId="1" applyNumberFormat="1" applyFont="1" applyAlignment="1">
      <alignment horizontal="center"/>
    </xf>
    <xf numFmtId="49" fontId="6" fillId="0" borderId="0" xfId="1" quotePrefix="1" applyNumberFormat="1" applyFont="1" applyBorder="1" applyAlignment="1">
      <alignment horizontal="right"/>
    </xf>
    <xf numFmtId="49" fontId="6" fillId="0" borderId="0" xfId="1" applyNumberFormat="1" applyFont="1" applyBorder="1" applyAlignment="1">
      <alignment horizontal="right"/>
    </xf>
    <xf numFmtId="0" fontId="7" fillId="3" borderId="0" xfId="0" applyFont="1" applyFill="1"/>
    <xf numFmtId="0" fontId="3" fillId="3" borderId="0" xfId="0" applyFont="1" applyFill="1"/>
    <xf numFmtId="0" fontId="0" fillId="3" borderId="0" xfId="0" applyFill="1" applyAlignment="1">
      <alignment horizontal="center"/>
    </xf>
    <xf numFmtId="0" fontId="0" fillId="3" borderId="0" xfId="0" applyFill="1"/>
    <xf numFmtId="0" fontId="8" fillId="0" borderId="0" xfId="0" applyFont="1"/>
    <xf numFmtId="0" fontId="4" fillId="0" borderId="0" xfId="0" applyFont="1" applyAlignment="1">
      <alignment horizontal="center"/>
    </xf>
    <xf numFmtId="0" fontId="9" fillId="0" borderId="0" xfId="0" applyFont="1"/>
    <xf numFmtId="165" fontId="9" fillId="0" borderId="2" xfId="0" applyNumberFormat="1" applyFont="1" applyBorder="1"/>
    <xf numFmtId="0" fontId="5" fillId="0" borderId="0" xfId="0" applyFont="1" applyAlignment="1">
      <alignment horizontal="left" indent="2"/>
    </xf>
    <xf numFmtId="0" fontId="10" fillId="0" borderId="0" xfId="0" applyFont="1" applyAlignment="1">
      <alignment horizontal="center"/>
    </xf>
    <xf numFmtId="9" fontId="11" fillId="0" borderId="0" xfId="0" applyNumberFormat="1" applyFont="1"/>
    <xf numFmtId="0" fontId="11" fillId="0" borderId="0" xfId="0" applyFont="1"/>
    <xf numFmtId="0" fontId="3" fillId="0" borderId="0" xfId="0" applyFont="1" applyAlignment="1">
      <alignment horizontal="center"/>
    </xf>
    <xf numFmtId="9" fontId="5" fillId="0" borderId="0" xfId="2" applyFont="1" applyBorder="1" applyAlignment="1">
      <alignment horizontal="left" indent="2"/>
    </xf>
    <xf numFmtId="9" fontId="0" fillId="0" borderId="0" xfId="2" applyFont="1"/>
    <xf numFmtId="9" fontId="4" fillId="0" borderId="0" xfId="2" applyFont="1" applyAlignment="1">
      <alignment horizontal="center"/>
    </xf>
    <xf numFmtId="9" fontId="11" fillId="0" borderId="0" xfId="2" applyFont="1"/>
    <xf numFmtId="165" fontId="9" fillId="0" borderId="0" xfId="1" applyNumberFormat="1" applyFont="1"/>
    <xf numFmtId="9" fontId="5" fillId="0" borderId="0" xfId="2" applyFont="1" applyAlignment="1">
      <alignment horizontal="left" indent="2"/>
    </xf>
    <xf numFmtId="165" fontId="9" fillId="0" borderId="0" xfId="0" applyNumberFormat="1" applyFont="1"/>
    <xf numFmtId="0" fontId="5" fillId="0" borderId="0" xfId="0" applyFont="1"/>
    <xf numFmtId="0" fontId="12" fillId="0" borderId="0" xfId="0" applyFont="1"/>
    <xf numFmtId="0" fontId="5" fillId="0" borderId="0" xfId="0" applyFont="1" applyAlignment="1">
      <alignment horizontal="center"/>
    </xf>
    <xf numFmtId="0" fontId="7" fillId="4" borderId="0" xfId="0" applyFont="1" applyFill="1"/>
    <xf numFmtId="0" fontId="0" fillId="4" borderId="0" xfId="0" applyFill="1"/>
    <xf numFmtId="0" fontId="4" fillId="4" borderId="0" xfId="0" applyFont="1" applyFill="1" applyAlignment="1">
      <alignment horizontal="center"/>
    </xf>
    <xf numFmtId="0" fontId="11" fillId="4" borderId="0" xfId="0" applyFont="1" applyFill="1"/>
    <xf numFmtId="0" fontId="9" fillId="4" borderId="0" xfId="0" applyFont="1" applyFill="1"/>
    <xf numFmtId="0" fontId="10" fillId="0" borderId="0" xfId="0" applyFont="1"/>
    <xf numFmtId="0" fontId="11" fillId="3" borderId="0" xfId="0" applyFont="1" applyFill="1"/>
    <xf numFmtId="0" fontId="9" fillId="3" borderId="0" xfId="0" applyFont="1" applyFill="1"/>
    <xf numFmtId="0" fontId="13" fillId="0" borderId="0" xfId="0" applyFont="1"/>
    <xf numFmtId="9" fontId="9" fillId="0" borderId="0" xfId="0" applyNumberFormat="1" applyFont="1"/>
    <xf numFmtId="165" fontId="9" fillId="0" borderId="2" xfId="1" applyNumberFormat="1" applyFont="1" applyBorder="1"/>
    <xf numFmtId="9" fontId="10" fillId="0" borderId="0" xfId="0" applyNumberFormat="1" applyFont="1" applyAlignment="1">
      <alignment horizontal="center"/>
    </xf>
    <xf numFmtId="9" fontId="14" fillId="0" borderId="0" xfId="0" applyNumberFormat="1" applyFont="1" applyAlignment="1">
      <alignment horizontal="right"/>
    </xf>
    <xf numFmtId="1" fontId="9" fillId="0" borderId="0" xfId="0" applyNumberFormat="1" applyFont="1"/>
    <xf numFmtId="9" fontId="0" fillId="0" borderId="0" xfId="0" applyNumberFormat="1" applyAlignment="1">
      <alignment horizontal="center"/>
    </xf>
    <xf numFmtId="9" fontId="11" fillId="0" borderId="0" xfId="0" applyNumberFormat="1" applyFont="1" applyAlignment="1">
      <alignment horizontal="right"/>
    </xf>
    <xf numFmtId="9" fontId="9" fillId="0" borderId="0" xfId="0" applyNumberFormat="1" applyFont="1" applyAlignment="1">
      <alignment horizontal="right"/>
    </xf>
    <xf numFmtId="9" fontId="9" fillId="0" borderId="0" xfId="2" applyFont="1"/>
    <xf numFmtId="166" fontId="9" fillId="0" borderId="0" xfId="2" applyNumberFormat="1" applyFont="1"/>
    <xf numFmtId="165" fontId="11" fillId="0" borderId="0" xfId="1" applyNumberFormat="1" applyFont="1"/>
    <xf numFmtId="0" fontId="7" fillId="0" borderId="0" xfId="0" applyFont="1"/>
    <xf numFmtId="0" fontId="0" fillId="4" borderId="0" xfId="0" applyFill="1" applyAlignment="1">
      <alignment horizontal="center"/>
    </xf>
    <xf numFmtId="0" fontId="7" fillId="5" borderId="0" xfId="0" applyFont="1" applyFill="1"/>
    <xf numFmtId="0" fontId="3" fillId="5" borderId="0" xfId="0" applyFont="1" applyFill="1"/>
    <xf numFmtId="0" fontId="0" fillId="5" borderId="0" xfId="0" applyFill="1" applyAlignment="1">
      <alignment horizontal="center"/>
    </xf>
    <xf numFmtId="0" fontId="9" fillId="5" borderId="0" xfId="0" applyFont="1" applyFill="1"/>
    <xf numFmtId="0" fontId="3" fillId="0" borderId="0" xfId="0" applyFont="1" applyAlignment="1">
      <alignment horizontal="right"/>
    </xf>
    <xf numFmtId="0" fontId="0" fillId="0" borderId="0" xfId="0" applyAlignment="1">
      <alignment horizontal="right"/>
    </xf>
    <xf numFmtId="0" fontId="16" fillId="0" borderId="0" xfId="0" applyFont="1" applyAlignment="1">
      <alignment horizontal="left" wrapText="1"/>
    </xf>
    <xf numFmtId="0" fontId="15" fillId="0" borderId="3" xfId="0" applyFont="1" applyBorder="1" applyAlignment="1">
      <alignment vertical="center"/>
    </xf>
    <xf numFmtId="0" fontId="16" fillId="0" borderId="4" xfId="0" applyFont="1" applyBorder="1"/>
    <xf numFmtId="0" fontId="16" fillId="0" borderId="5" xfId="0" applyFont="1" applyBorder="1"/>
    <xf numFmtId="17" fontId="16" fillId="0" borderId="4" xfId="0" quotePrefix="1" applyNumberFormat="1" applyFont="1" applyBorder="1"/>
    <xf numFmtId="0" fontId="16" fillId="0" borderId="4" xfId="0" applyFont="1" applyBorder="1" applyAlignment="1">
      <alignment horizontal="left" vertical="center" wrapText="1"/>
    </xf>
    <xf numFmtId="0" fontId="16" fillId="0" borderId="5"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8448-4A05-4B41-AE69-C5BB0B9BBF6E}">
  <dimension ref="B3:K14"/>
  <sheetViews>
    <sheetView showGridLines="0" zoomScaleNormal="100" workbookViewId="0">
      <selection activeCell="C14" sqref="C14:K14"/>
    </sheetView>
  </sheetViews>
  <sheetFormatPr baseColWidth="10" defaultRowHeight="14" x14ac:dyDescent="0.2"/>
  <cols>
    <col min="2" max="2" width="19" customWidth="1"/>
  </cols>
  <sheetData>
    <row r="3" spans="2:11" ht="16" x14ac:dyDescent="0.2">
      <c r="B3" s="65" t="s">
        <v>61</v>
      </c>
      <c r="C3" s="66" t="s">
        <v>62</v>
      </c>
      <c r="D3" s="66"/>
      <c r="E3" s="66"/>
      <c r="F3" s="66"/>
      <c r="G3" s="66"/>
      <c r="H3" s="66"/>
      <c r="I3" s="66"/>
      <c r="J3" s="66"/>
      <c r="K3" s="67"/>
    </row>
    <row r="4" spans="2:11" ht="20" customHeight="1" x14ac:dyDescent="0.2">
      <c r="B4" s="65" t="s">
        <v>65</v>
      </c>
      <c r="C4" s="68" t="s">
        <v>70</v>
      </c>
      <c r="D4" s="66"/>
      <c r="E4" s="66"/>
      <c r="F4" s="66"/>
      <c r="G4" s="66"/>
      <c r="H4" s="66"/>
      <c r="I4" s="66"/>
      <c r="J4" s="66"/>
      <c r="K4" s="67"/>
    </row>
    <row r="5" spans="2:11" ht="23" customHeight="1" x14ac:dyDescent="0.2">
      <c r="B5" s="65" t="s">
        <v>66</v>
      </c>
      <c r="C5" s="66" t="s">
        <v>67</v>
      </c>
      <c r="D5" s="66"/>
      <c r="E5" s="66"/>
      <c r="F5" s="66"/>
      <c r="G5" s="66"/>
      <c r="H5" s="66"/>
      <c r="I5" s="66"/>
      <c r="J5" s="66"/>
      <c r="K5" s="67"/>
    </row>
    <row r="6" spans="2:11" ht="92" customHeight="1" x14ac:dyDescent="0.2">
      <c r="B6" s="65" t="s">
        <v>63</v>
      </c>
      <c r="C6" s="69" t="s">
        <v>64</v>
      </c>
      <c r="D6" s="69"/>
      <c r="E6" s="69"/>
      <c r="F6" s="69"/>
      <c r="G6" s="69"/>
      <c r="H6" s="69"/>
      <c r="I6" s="69"/>
      <c r="J6" s="69"/>
      <c r="K6" s="70"/>
    </row>
    <row r="7" spans="2:11" ht="132" customHeight="1" x14ac:dyDescent="0.2">
      <c r="B7" s="65" t="s">
        <v>68</v>
      </c>
      <c r="C7" s="69" t="s">
        <v>69</v>
      </c>
      <c r="D7" s="69"/>
      <c r="E7" s="69"/>
      <c r="F7" s="69"/>
      <c r="G7" s="69"/>
      <c r="H7" s="69"/>
      <c r="I7" s="69"/>
      <c r="J7" s="69"/>
      <c r="K7" s="70"/>
    </row>
    <row r="8" spans="2:11" ht="16" x14ac:dyDescent="0.2">
      <c r="C8" s="64"/>
      <c r="D8" s="64"/>
      <c r="E8" s="64"/>
      <c r="F8" s="64"/>
      <c r="G8" s="64"/>
      <c r="H8" s="64"/>
      <c r="I8" s="64"/>
      <c r="J8" s="64"/>
      <c r="K8" s="64"/>
    </row>
    <row r="9" spans="2:11" ht="16" x14ac:dyDescent="0.2">
      <c r="C9" s="64"/>
      <c r="D9" s="64"/>
      <c r="E9" s="64"/>
      <c r="F9" s="64"/>
      <c r="G9" s="64"/>
      <c r="H9" s="64"/>
      <c r="I9" s="64"/>
      <c r="J9" s="64"/>
      <c r="K9" s="64"/>
    </row>
    <row r="10" spans="2:11" ht="16" x14ac:dyDescent="0.2">
      <c r="C10" s="64"/>
      <c r="D10" s="64"/>
      <c r="E10" s="64"/>
      <c r="F10" s="64"/>
      <c r="G10" s="64"/>
      <c r="H10" s="64"/>
      <c r="I10" s="64"/>
      <c r="J10" s="64"/>
      <c r="K10" s="64"/>
    </row>
    <row r="11" spans="2:11" ht="16" x14ac:dyDescent="0.2">
      <c r="C11" s="64"/>
      <c r="D11" s="64"/>
      <c r="E11" s="64"/>
      <c r="F11" s="64"/>
      <c r="G11" s="64"/>
      <c r="H11" s="64"/>
      <c r="I11" s="64"/>
      <c r="J11" s="64"/>
      <c r="K11" s="64"/>
    </row>
    <row r="12" spans="2:11" ht="16" x14ac:dyDescent="0.2">
      <c r="C12" s="64"/>
      <c r="D12" s="64"/>
      <c r="E12" s="64"/>
      <c r="F12" s="64"/>
      <c r="G12" s="64"/>
      <c r="H12" s="64"/>
      <c r="I12" s="64"/>
      <c r="J12" s="64"/>
      <c r="K12" s="64"/>
    </row>
    <row r="13" spans="2:11" ht="16" x14ac:dyDescent="0.2">
      <c r="C13" s="64"/>
      <c r="D13" s="64"/>
      <c r="E13" s="64"/>
      <c r="F13" s="64"/>
      <c r="G13" s="64"/>
      <c r="H13" s="64"/>
      <c r="I13" s="64"/>
      <c r="J13" s="64"/>
      <c r="K13" s="64"/>
    </row>
    <row r="14" spans="2:11" ht="16" x14ac:dyDescent="0.2">
      <c r="C14" s="64"/>
      <c r="D14" s="64"/>
      <c r="E14" s="64"/>
      <c r="F14" s="64"/>
      <c r="G14" s="64"/>
      <c r="H14" s="64"/>
      <c r="I14" s="64"/>
      <c r="J14" s="64"/>
      <c r="K14" s="64"/>
    </row>
  </sheetData>
  <mergeCells count="9">
    <mergeCell ref="C12:K12"/>
    <mergeCell ref="C13:K13"/>
    <mergeCell ref="C14:K14"/>
    <mergeCell ref="C6:K6"/>
    <mergeCell ref="C7:K7"/>
    <mergeCell ref="C8:K8"/>
    <mergeCell ref="C9:K9"/>
    <mergeCell ref="C10:K10"/>
    <mergeCell ref="C11:K1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F477B-77A0-7740-B0F6-82A8B5D1117F}">
  <sheetPr>
    <tabColor theme="9"/>
    <outlinePr summaryBelow="0" summaryRight="0"/>
  </sheetPr>
  <dimension ref="B2:AD123"/>
  <sheetViews>
    <sheetView showGridLines="0" tabSelected="1" topLeftCell="A3" workbookViewId="0">
      <pane xSplit="5" ySplit="2" topLeftCell="F93" activePane="bottomRight" state="frozen"/>
      <selection activeCell="A3" sqref="A3"/>
      <selection pane="topRight" activeCell="F3" sqref="F3"/>
      <selection pane="bottomLeft" activeCell="A5" sqref="A5"/>
      <selection pane="bottomRight" activeCell="C112" sqref="C112"/>
    </sheetView>
  </sheetViews>
  <sheetFormatPr baseColWidth="10" defaultColWidth="15.19921875" defaultRowHeight="15.75" customHeight="1" x14ac:dyDescent="0.2"/>
  <cols>
    <col min="1" max="1" width="7" customWidth="1"/>
    <col min="4" max="4" width="15.19921875" style="4"/>
    <col min="5" max="5" width="15.59765625" bestFit="1" customWidth="1"/>
    <col min="6" max="11" width="13.3984375" bestFit="1" customWidth="1"/>
    <col min="12" max="23" width="14.59765625" bestFit="1" customWidth="1"/>
    <col min="24" max="30" width="14.59765625" customWidth="1"/>
  </cols>
  <sheetData>
    <row r="2" spans="2:30" ht="15.75" customHeight="1" x14ac:dyDescent="0.2">
      <c r="B2" s="1" t="s">
        <v>0</v>
      </c>
      <c r="C2" s="2"/>
      <c r="D2" s="3"/>
      <c r="E2" s="2"/>
      <c r="F2" s="2"/>
      <c r="G2" s="2"/>
      <c r="H2" s="2"/>
      <c r="I2" s="2"/>
      <c r="J2" s="2"/>
      <c r="K2" s="2"/>
      <c r="L2" s="2"/>
      <c r="M2" s="2"/>
    </row>
    <row r="3" spans="2:30" ht="15.75" customHeight="1" x14ac:dyDescent="0.2">
      <c r="F3" s="5" t="s">
        <v>1</v>
      </c>
      <c r="G3" s="5" t="s">
        <v>2</v>
      </c>
      <c r="H3" s="5" t="s">
        <v>2</v>
      </c>
      <c r="I3" s="5" t="s">
        <v>2</v>
      </c>
      <c r="J3" s="5" t="s">
        <v>2</v>
      </c>
      <c r="K3" s="5" t="s">
        <v>2</v>
      </c>
      <c r="L3" s="5" t="s">
        <v>2</v>
      </c>
      <c r="M3" s="5" t="s">
        <v>2</v>
      </c>
      <c r="N3" s="5" t="s">
        <v>2</v>
      </c>
      <c r="O3" s="5" t="s">
        <v>2</v>
      </c>
      <c r="P3" s="5" t="s">
        <v>2</v>
      </c>
      <c r="Q3" s="5" t="s">
        <v>2</v>
      </c>
      <c r="R3" s="5" t="s">
        <v>2</v>
      </c>
      <c r="S3" s="5" t="s">
        <v>2</v>
      </c>
      <c r="T3" s="5" t="s">
        <v>2</v>
      </c>
      <c r="U3" s="5" t="s">
        <v>2</v>
      </c>
      <c r="V3" s="5" t="s">
        <v>2</v>
      </c>
      <c r="W3" s="5" t="s">
        <v>2</v>
      </c>
      <c r="X3" s="5" t="s">
        <v>2</v>
      </c>
      <c r="Y3" s="5" t="s">
        <v>2</v>
      </c>
      <c r="Z3" s="5" t="s">
        <v>2</v>
      </c>
      <c r="AA3" s="5" t="s">
        <v>2</v>
      </c>
      <c r="AB3" s="5" t="s">
        <v>2</v>
      </c>
      <c r="AC3" s="5" t="s">
        <v>2</v>
      </c>
      <c r="AD3" s="5" t="s">
        <v>2</v>
      </c>
    </row>
    <row r="4" spans="2:30" ht="15.75" customHeight="1" thickBot="1" x14ac:dyDescent="0.25">
      <c r="B4" s="6" t="s">
        <v>3</v>
      </c>
      <c r="F4" s="7">
        <v>45772</v>
      </c>
      <c r="G4" s="7">
        <v>45802</v>
      </c>
      <c r="H4" s="7">
        <v>45833</v>
      </c>
      <c r="I4" s="7">
        <v>45863</v>
      </c>
      <c r="J4" s="7">
        <v>45894</v>
      </c>
      <c r="K4" s="7">
        <v>45925</v>
      </c>
      <c r="L4" s="7">
        <v>45955</v>
      </c>
      <c r="M4" s="7">
        <v>45986</v>
      </c>
      <c r="N4" s="7">
        <v>46016</v>
      </c>
      <c r="O4" s="7">
        <v>46047</v>
      </c>
      <c r="P4" s="7">
        <f>O4+30</f>
        <v>46077</v>
      </c>
      <c r="Q4" s="7">
        <f t="shared" ref="Q4:AD4" si="0">P4+30</f>
        <v>46107</v>
      </c>
      <c r="R4" s="7">
        <f t="shared" si="0"/>
        <v>46137</v>
      </c>
      <c r="S4" s="7">
        <f t="shared" si="0"/>
        <v>46167</v>
      </c>
      <c r="T4" s="7">
        <f t="shared" si="0"/>
        <v>46197</v>
      </c>
      <c r="U4" s="7">
        <f t="shared" si="0"/>
        <v>46227</v>
      </c>
      <c r="V4" s="7">
        <f t="shared" si="0"/>
        <v>46257</v>
      </c>
      <c r="W4" s="7">
        <f t="shared" si="0"/>
        <v>46287</v>
      </c>
      <c r="X4" s="7">
        <f t="shared" si="0"/>
        <v>46317</v>
      </c>
      <c r="Y4" s="7">
        <f t="shared" si="0"/>
        <v>46347</v>
      </c>
      <c r="Z4" s="7">
        <f t="shared" si="0"/>
        <v>46377</v>
      </c>
      <c r="AA4" s="7">
        <f t="shared" si="0"/>
        <v>46407</v>
      </c>
      <c r="AB4" s="7">
        <f t="shared" si="0"/>
        <v>46437</v>
      </c>
      <c r="AC4" s="7">
        <f t="shared" si="0"/>
        <v>46467</v>
      </c>
      <c r="AD4" s="7">
        <f t="shared" si="0"/>
        <v>46497</v>
      </c>
    </row>
    <row r="5" spans="2:30" s="9" customFormat="1" ht="15.75" customHeight="1" thickTop="1" x14ac:dyDescent="0.2">
      <c r="B5" s="8"/>
      <c r="D5" s="10"/>
      <c r="F5" s="11">
        <v>0</v>
      </c>
      <c r="G5" s="12">
        <v>1</v>
      </c>
      <c r="H5" s="12">
        <v>2</v>
      </c>
      <c r="I5" s="12">
        <v>3</v>
      </c>
      <c r="J5" s="12">
        <v>4</v>
      </c>
      <c r="K5" s="12">
        <v>5</v>
      </c>
      <c r="L5" s="12">
        <v>6</v>
      </c>
      <c r="M5" s="12">
        <v>7</v>
      </c>
      <c r="N5" s="12">
        <v>8</v>
      </c>
      <c r="O5" s="12">
        <v>9</v>
      </c>
      <c r="P5" s="12">
        <v>10</v>
      </c>
      <c r="Q5" s="12">
        <v>11</v>
      </c>
      <c r="R5" s="12">
        <v>12</v>
      </c>
      <c r="S5" s="12">
        <v>13</v>
      </c>
      <c r="T5" s="12">
        <v>14</v>
      </c>
      <c r="U5" s="12">
        <v>15</v>
      </c>
      <c r="V5" s="12">
        <v>16</v>
      </c>
      <c r="W5" s="12">
        <v>17</v>
      </c>
      <c r="X5" s="12">
        <v>18</v>
      </c>
      <c r="Y5" s="12">
        <v>19</v>
      </c>
      <c r="Z5" s="12">
        <v>20</v>
      </c>
      <c r="AA5" s="12">
        <v>21</v>
      </c>
      <c r="AB5" s="12">
        <v>22</v>
      </c>
      <c r="AC5" s="12">
        <v>23</v>
      </c>
      <c r="AD5" s="12">
        <v>24</v>
      </c>
    </row>
    <row r="6" spans="2:30" ht="15.75" customHeight="1" x14ac:dyDescent="0.2">
      <c r="B6" s="13" t="s">
        <v>4</v>
      </c>
      <c r="C6" s="14"/>
      <c r="D6" s="15"/>
      <c r="E6" s="16"/>
      <c r="F6" s="16"/>
      <c r="G6" s="16"/>
      <c r="H6" s="16"/>
      <c r="I6" s="16"/>
      <c r="J6" s="16"/>
      <c r="K6" s="16"/>
      <c r="L6" s="16"/>
      <c r="M6" s="16"/>
      <c r="N6" s="16"/>
      <c r="O6" s="16"/>
      <c r="P6" s="16"/>
      <c r="Q6" s="16"/>
      <c r="R6" s="16"/>
      <c r="S6" s="16"/>
      <c r="T6" s="16"/>
      <c r="U6" s="16"/>
      <c r="V6" s="16"/>
      <c r="W6" s="16"/>
      <c r="X6" s="16"/>
      <c r="Y6" s="16"/>
      <c r="Z6" s="16"/>
      <c r="AA6" s="16"/>
      <c r="AB6" s="16"/>
      <c r="AC6" s="16"/>
      <c r="AD6" s="16"/>
    </row>
    <row r="7" spans="2:30" ht="15.75" customHeight="1" x14ac:dyDescent="0.2">
      <c r="B7" s="17" t="s">
        <v>5</v>
      </c>
      <c r="D7" s="18"/>
      <c r="E7" s="19"/>
      <c r="F7" s="20">
        <f>F8+F9</f>
        <v>5</v>
      </c>
      <c r="G7" s="20">
        <f t="shared" ref="G7:P7" si="1">G8+G9</f>
        <v>7</v>
      </c>
      <c r="H7" s="20">
        <f t="shared" si="1"/>
        <v>9</v>
      </c>
      <c r="I7" s="20">
        <f t="shared" si="1"/>
        <v>11</v>
      </c>
      <c r="J7" s="20">
        <f t="shared" si="1"/>
        <v>13</v>
      </c>
      <c r="K7" s="20">
        <f t="shared" si="1"/>
        <v>15</v>
      </c>
      <c r="L7" s="20">
        <f t="shared" si="1"/>
        <v>17</v>
      </c>
      <c r="M7" s="20">
        <f t="shared" si="1"/>
        <v>19</v>
      </c>
      <c r="N7" s="20">
        <f t="shared" si="1"/>
        <v>21</v>
      </c>
      <c r="O7" s="20">
        <f t="shared" si="1"/>
        <v>23</v>
      </c>
      <c r="P7" s="20">
        <f t="shared" si="1"/>
        <v>25</v>
      </c>
      <c r="Q7" s="20">
        <f>Q8+Q9</f>
        <v>27</v>
      </c>
      <c r="R7" s="20">
        <f t="shared" ref="R7:AD7" si="2">R8+R9</f>
        <v>29</v>
      </c>
      <c r="S7" s="20">
        <f t="shared" si="2"/>
        <v>31</v>
      </c>
      <c r="T7" s="20">
        <f t="shared" si="2"/>
        <v>33</v>
      </c>
      <c r="U7" s="20">
        <f t="shared" si="2"/>
        <v>35</v>
      </c>
      <c r="V7" s="20">
        <f t="shared" si="2"/>
        <v>37</v>
      </c>
      <c r="W7" s="20">
        <f t="shared" si="2"/>
        <v>39</v>
      </c>
      <c r="X7" s="20">
        <f t="shared" si="2"/>
        <v>41</v>
      </c>
      <c r="Y7" s="20">
        <f t="shared" si="2"/>
        <v>43</v>
      </c>
      <c r="Z7" s="20">
        <f t="shared" si="2"/>
        <v>45</v>
      </c>
      <c r="AA7" s="20">
        <f t="shared" si="2"/>
        <v>47</v>
      </c>
      <c r="AB7" s="20">
        <f t="shared" si="2"/>
        <v>49</v>
      </c>
      <c r="AC7" s="20">
        <f t="shared" si="2"/>
        <v>51</v>
      </c>
      <c r="AD7" s="20">
        <f t="shared" si="2"/>
        <v>53</v>
      </c>
    </row>
    <row r="8" spans="2:30" ht="15.75" customHeight="1" x14ac:dyDescent="0.2">
      <c r="B8" s="21" t="s">
        <v>6</v>
      </c>
      <c r="D8" s="22" t="s">
        <v>7</v>
      </c>
      <c r="E8" s="23">
        <f>26%^1/12</f>
        <v>2.1666666666666667E-2</v>
      </c>
      <c r="F8" s="24">
        <v>3</v>
      </c>
      <c r="G8" s="19">
        <f>ROUNDUP(F8*($E8+1),0)</f>
        <v>4</v>
      </c>
      <c r="H8" s="19">
        <f t="shared" ref="H8:R9" si="3">ROUNDUP(G8*($E8+1),0)</f>
        <v>5</v>
      </c>
      <c r="I8" s="19">
        <f t="shared" si="3"/>
        <v>6</v>
      </c>
      <c r="J8" s="19">
        <f t="shared" si="3"/>
        <v>7</v>
      </c>
      <c r="K8" s="19">
        <f t="shared" si="3"/>
        <v>8</v>
      </c>
      <c r="L8" s="19">
        <f t="shared" si="3"/>
        <v>9</v>
      </c>
      <c r="M8" s="19">
        <f t="shared" si="3"/>
        <v>10</v>
      </c>
      <c r="N8" s="19">
        <f t="shared" si="3"/>
        <v>11</v>
      </c>
      <c r="O8" s="19">
        <f t="shared" si="3"/>
        <v>12</v>
      </c>
      <c r="P8" s="19">
        <f t="shared" si="3"/>
        <v>13</v>
      </c>
      <c r="Q8" s="19">
        <f t="shared" si="3"/>
        <v>14</v>
      </c>
      <c r="R8" s="19">
        <f t="shared" si="3"/>
        <v>15</v>
      </c>
      <c r="S8" s="19">
        <f>ROUNDUP(R8*($E8*0.8+1),0)</f>
        <v>16</v>
      </c>
      <c r="T8" s="19">
        <f t="shared" ref="T8:AD9" si="4">ROUNDUP(S8*($E8*0.8+1),0)</f>
        <v>17</v>
      </c>
      <c r="U8" s="19">
        <f t="shared" si="4"/>
        <v>18</v>
      </c>
      <c r="V8" s="19">
        <f t="shared" si="4"/>
        <v>19</v>
      </c>
      <c r="W8" s="19">
        <f t="shared" si="4"/>
        <v>20</v>
      </c>
      <c r="X8" s="19">
        <f t="shared" si="4"/>
        <v>21</v>
      </c>
      <c r="Y8" s="19">
        <f t="shared" si="4"/>
        <v>22</v>
      </c>
      <c r="Z8" s="19">
        <f t="shared" si="4"/>
        <v>23</v>
      </c>
      <c r="AA8" s="19">
        <f t="shared" si="4"/>
        <v>24</v>
      </c>
      <c r="AB8" s="19">
        <f t="shared" si="4"/>
        <v>25</v>
      </c>
      <c r="AC8" s="19">
        <f t="shared" si="4"/>
        <v>26</v>
      </c>
      <c r="AD8" s="19">
        <f t="shared" si="4"/>
        <v>27</v>
      </c>
    </row>
    <row r="9" spans="2:30" ht="15.75" customHeight="1" x14ac:dyDescent="0.2">
      <c r="B9" s="21" t="s">
        <v>8</v>
      </c>
      <c r="D9" s="18" t="s">
        <v>7</v>
      </c>
      <c r="E9" s="23">
        <f>E8</f>
        <v>2.1666666666666667E-2</v>
      </c>
      <c r="F9" s="24">
        <v>2</v>
      </c>
      <c r="G9" s="19">
        <f>ROUNDUP(F9*($E9+1),0)</f>
        <v>3</v>
      </c>
      <c r="H9" s="19">
        <f t="shared" si="3"/>
        <v>4</v>
      </c>
      <c r="I9" s="19">
        <f t="shared" si="3"/>
        <v>5</v>
      </c>
      <c r="J9" s="19">
        <f t="shared" si="3"/>
        <v>6</v>
      </c>
      <c r="K9" s="19">
        <f t="shared" si="3"/>
        <v>7</v>
      </c>
      <c r="L9" s="19">
        <f>ROUNDUP(K9*($E9+1),0)</f>
        <v>8</v>
      </c>
      <c r="M9" s="19">
        <f t="shared" si="3"/>
        <v>9</v>
      </c>
      <c r="N9" s="19">
        <f t="shared" si="3"/>
        <v>10</v>
      </c>
      <c r="O9" s="19">
        <f t="shared" si="3"/>
        <v>11</v>
      </c>
      <c r="P9" s="19">
        <f t="shared" si="3"/>
        <v>12</v>
      </c>
      <c r="Q9" s="19">
        <f t="shared" si="3"/>
        <v>13</v>
      </c>
      <c r="R9" s="19">
        <f t="shared" si="3"/>
        <v>14</v>
      </c>
      <c r="S9" s="19">
        <f>ROUNDUP(R9*($E9*0.8+1),0)</f>
        <v>15</v>
      </c>
      <c r="T9" s="19">
        <f t="shared" si="4"/>
        <v>16</v>
      </c>
      <c r="U9" s="19">
        <f t="shared" si="4"/>
        <v>17</v>
      </c>
      <c r="V9" s="19">
        <f t="shared" si="4"/>
        <v>18</v>
      </c>
      <c r="W9" s="19">
        <f t="shared" si="4"/>
        <v>19</v>
      </c>
      <c r="X9" s="19">
        <f t="shared" si="4"/>
        <v>20</v>
      </c>
      <c r="Y9" s="19">
        <f t="shared" si="4"/>
        <v>21</v>
      </c>
      <c r="Z9" s="19">
        <f t="shared" si="4"/>
        <v>22</v>
      </c>
      <c r="AA9" s="19">
        <f t="shared" si="4"/>
        <v>23</v>
      </c>
      <c r="AB9" s="19">
        <f t="shared" si="4"/>
        <v>24</v>
      </c>
      <c r="AC9" s="19">
        <f t="shared" si="4"/>
        <v>25</v>
      </c>
      <c r="AD9" s="19">
        <f t="shared" si="4"/>
        <v>26</v>
      </c>
    </row>
    <row r="10" spans="2:30" ht="15.75" customHeight="1" x14ac:dyDescent="0.2">
      <c r="B10" s="21"/>
      <c r="D10" s="18"/>
      <c r="E10" s="23"/>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spans="2:30" ht="15.75" customHeight="1" x14ac:dyDescent="0.2">
      <c r="B11" s="17" t="s">
        <v>9</v>
      </c>
      <c r="D11" s="18" t="s">
        <v>10</v>
      </c>
      <c r="E11" s="23"/>
      <c r="F11" s="20">
        <f>F12+F13</f>
        <v>0</v>
      </c>
      <c r="G11" s="20">
        <f t="shared" ref="G11:P11" si="5">G12+G13</f>
        <v>0</v>
      </c>
      <c r="H11" s="20">
        <f t="shared" si="5"/>
        <v>0</v>
      </c>
      <c r="I11" s="20">
        <f t="shared" si="5"/>
        <v>0</v>
      </c>
      <c r="J11" s="20">
        <f t="shared" si="5"/>
        <v>0</v>
      </c>
      <c r="K11" s="20">
        <f t="shared" si="5"/>
        <v>0</v>
      </c>
      <c r="L11" s="20">
        <f t="shared" si="5"/>
        <v>0</v>
      </c>
      <c r="M11" s="20">
        <f t="shared" si="5"/>
        <v>0</v>
      </c>
      <c r="N11" s="20">
        <f t="shared" si="5"/>
        <v>0</v>
      </c>
      <c r="O11" s="20">
        <f t="shared" si="5"/>
        <v>0</v>
      </c>
      <c r="P11" s="20">
        <f t="shared" si="5"/>
        <v>0</v>
      </c>
      <c r="Q11" s="20">
        <f>Q12+Q13</f>
        <v>0</v>
      </c>
      <c r="R11" s="20">
        <f t="shared" ref="R11:AD11" si="6">R12+R13</f>
        <v>0</v>
      </c>
      <c r="S11" s="20">
        <f t="shared" si="6"/>
        <v>0</v>
      </c>
      <c r="T11" s="20">
        <f t="shared" si="6"/>
        <v>0</v>
      </c>
      <c r="U11" s="20">
        <f t="shared" si="6"/>
        <v>0</v>
      </c>
      <c r="V11" s="20">
        <f t="shared" si="6"/>
        <v>0</v>
      </c>
      <c r="W11" s="20">
        <f t="shared" si="6"/>
        <v>0</v>
      </c>
      <c r="X11" s="20">
        <f t="shared" si="6"/>
        <v>0</v>
      </c>
      <c r="Y11" s="20">
        <f t="shared" si="6"/>
        <v>0</v>
      </c>
      <c r="Z11" s="20">
        <f t="shared" si="6"/>
        <v>0</v>
      </c>
      <c r="AA11" s="20">
        <f t="shared" si="6"/>
        <v>0</v>
      </c>
      <c r="AB11" s="20">
        <f t="shared" si="6"/>
        <v>0</v>
      </c>
      <c r="AC11" s="20">
        <f t="shared" si="6"/>
        <v>0</v>
      </c>
      <c r="AD11" s="20">
        <f t="shared" si="6"/>
        <v>0</v>
      </c>
    </row>
    <row r="12" spans="2:30" ht="15.75" customHeight="1" x14ac:dyDescent="0.2">
      <c r="B12" s="21" t="s">
        <v>6</v>
      </c>
      <c r="D12" s="25"/>
      <c r="E12" s="24"/>
      <c r="F12" s="19">
        <v>0</v>
      </c>
      <c r="G12" s="19">
        <f>F12</f>
        <v>0</v>
      </c>
      <c r="H12" s="19">
        <f t="shared" ref="H12:V13" si="7">G12</f>
        <v>0</v>
      </c>
      <c r="I12" s="19">
        <f t="shared" si="7"/>
        <v>0</v>
      </c>
      <c r="J12" s="19">
        <f t="shared" si="7"/>
        <v>0</v>
      </c>
      <c r="K12" s="19">
        <f t="shared" si="7"/>
        <v>0</v>
      </c>
      <c r="L12" s="19">
        <f t="shared" si="7"/>
        <v>0</v>
      </c>
      <c r="M12" s="19">
        <f t="shared" si="7"/>
        <v>0</v>
      </c>
      <c r="N12" s="19">
        <f t="shared" si="7"/>
        <v>0</v>
      </c>
      <c r="O12" s="19">
        <f t="shared" si="7"/>
        <v>0</v>
      </c>
      <c r="P12" s="19">
        <f t="shared" si="7"/>
        <v>0</v>
      </c>
      <c r="Q12" s="19">
        <f t="shared" si="7"/>
        <v>0</v>
      </c>
      <c r="R12" s="19">
        <f t="shared" si="7"/>
        <v>0</v>
      </c>
      <c r="S12" s="19">
        <f t="shared" si="7"/>
        <v>0</v>
      </c>
      <c r="T12" s="19">
        <f t="shared" si="7"/>
        <v>0</v>
      </c>
      <c r="U12" s="19">
        <f t="shared" si="7"/>
        <v>0</v>
      </c>
      <c r="V12" s="19">
        <f t="shared" si="7"/>
        <v>0</v>
      </c>
      <c r="W12" s="19">
        <f>V12</f>
        <v>0</v>
      </c>
      <c r="X12" s="19">
        <f t="shared" ref="X12:AD13" si="8">W12</f>
        <v>0</v>
      </c>
      <c r="Y12" s="19">
        <f t="shared" si="8"/>
        <v>0</v>
      </c>
      <c r="Z12" s="19">
        <f t="shared" si="8"/>
        <v>0</v>
      </c>
      <c r="AA12" s="19">
        <f t="shared" si="8"/>
        <v>0</v>
      </c>
      <c r="AB12" s="19">
        <f t="shared" si="8"/>
        <v>0</v>
      </c>
      <c r="AC12" s="19">
        <f t="shared" si="8"/>
        <v>0</v>
      </c>
      <c r="AD12" s="19">
        <f t="shared" si="8"/>
        <v>0</v>
      </c>
    </row>
    <row r="13" spans="2:30" ht="15.75" customHeight="1" x14ac:dyDescent="0.2">
      <c r="B13" s="21" t="s">
        <v>8</v>
      </c>
      <c r="D13" s="18"/>
      <c r="E13" s="23"/>
      <c r="F13" s="19">
        <v>0</v>
      </c>
      <c r="G13" s="19">
        <f>F13</f>
        <v>0</v>
      </c>
      <c r="H13" s="19">
        <f t="shared" si="7"/>
        <v>0</v>
      </c>
      <c r="I13" s="19">
        <f t="shared" si="7"/>
        <v>0</v>
      </c>
      <c r="J13" s="19">
        <f t="shared" si="7"/>
        <v>0</v>
      </c>
      <c r="K13" s="19">
        <f t="shared" si="7"/>
        <v>0</v>
      </c>
      <c r="L13" s="19">
        <f t="shared" si="7"/>
        <v>0</v>
      </c>
      <c r="M13" s="19">
        <f t="shared" si="7"/>
        <v>0</v>
      </c>
      <c r="N13" s="19">
        <f t="shared" si="7"/>
        <v>0</v>
      </c>
      <c r="O13" s="19">
        <f t="shared" si="7"/>
        <v>0</v>
      </c>
      <c r="P13" s="19">
        <f t="shared" si="7"/>
        <v>0</v>
      </c>
      <c r="Q13" s="19">
        <f t="shared" si="7"/>
        <v>0</v>
      </c>
      <c r="R13" s="19">
        <f t="shared" si="7"/>
        <v>0</v>
      </c>
      <c r="S13" s="19">
        <f t="shared" si="7"/>
        <v>0</v>
      </c>
      <c r="T13" s="19">
        <f t="shared" si="7"/>
        <v>0</v>
      </c>
      <c r="U13" s="19">
        <f t="shared" si="7"/>
        <v>0</v>
      </c>
      <c r="V13" s="19">
        <f t="shared" si="7"/>
        <v>0</v>
      </c>
      <c r="W13" s="19">
        <f>V13</f>
        <v>0</v>
      </c>
      <c r="X13" s="19">
        <f t="shared" si="8"/>
        <v>0</v>
      </c>
      <c r="Y13" s="19">
        <f t="shared" si="8"/>
        <v>0</v>
      </c>
      <c r="Z13" s="19">
        <f t="shared" si="8"/>
        <v>0</v>
      </c>
      <c r="AA13" s="19">
        <f t="shared" si="8"/>
        <v>0</v>
      </c>
      <c r="AB13" s="19">
        <f t="shared" si="8"/>
        <v>0</v>
      </c>
      <c r="AC13" s="19">
        <f t="shared" si="8"/>
        <v>0</v>
      </c>
      <c r="AD13" s="19">
        <f t="shared" si="8"/>
        <v>0</v>
      </c>
    </row>
    <row r="14" spans="2:30" ht="15.75" customHeight="1" x14ac:dyDescent="0.2">
      <c r="B14" s="21"/>
      <c r="D14" s="18"/>
      <c r="E14" s="23"/>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row>
    <row r="15" spans="2:30" ht="15.75" customHeight="1" x14ac:dyDescent="0.2">
      <c r="B15" s="17" t="s">
        <v>11</v>
      </c>
      <c r="D15" s="22" t="s">
        <v>12</v>
      </c>
      <c r="E15" s="24"/>
      <c r="F15" s="20">
        <f>F16+F17</f>
        <v>-6</v>
      </c>
      <c r="G15" s="20">
        <f t="shared" ref="G15:P15" si="9">G16+G17</f>
        <v>-5</v>
      </c>
      <c r="H15" s="20">
        <f t="shared" si="9"/>
        <v>-5</v>
      </c>
      <c r="I15" s="20">
        <f t="shared" si="9"/>
        <v>-5</v>
      </c>
      <c r="J15" s="20">
        <f t="shared" si="9"/>
        <v>-31.4</v>
      </c>
      <c r="K15" s="20">
        <f t="shared" si="9"/>
        <v>-4</v>
      </c>
      <c r="L15" s="20">
        <f t="shared" si="9"/>
        <v>-5</v>
      </c>
      <c r="M15" s="20">
        <f t="shared" si="9"/>
        <v>-5</v>
      </c>
      <c r="N15" s="20">
        <f t="shared" si="9"/>
        <v>-5</v>
      </c>
      <c r="O15" s="20">
        <f t="shared" si="9"/>
        <v>-35.233599999999996</v>
      </c>
      <c r="P15" s="20">
        <f t="shared" si="9"/>
        <v>-5</v>
      </c>
      <c r="Q15" s="20">
        <f>Q16+Q17</f>
        <v>-5</v>
      </c>
      <c r="R15" s="20">
        <f t="shared" ref="R15:AD15" si="10">R16+R17</f>
        <v>-7</v>
      </c>
      <c r="S15" s="20">
        <f t="shared" si="10"/>
        <v>-7</v>
      </c>
      <c r="T15" s="20">
        <f t="shared" si="10"/>
        <v>-48.419135999999995</v>
      </c>
      <c r="U15" s="20">
        <f t="shared" si="10"/>
        <v>-7</v>
      </c>
      <c r="V15" s="20">
        <f t="shared" si="10"/>
        <v>-8</v>
      </c>
      <c r="W15" s="20">
        <f t="shared" si="10"/>
        <v>-10</v>
      </c>
      <c r="X15" s="20">
        <f t="shared" si="10"/>
        <v>-11</v>
      </c>
      <c r="Y15" s="20">
        <f t="shared" si="10"/>
        <v>-12</v>
      </c>
      <c r="Z15" s="20">
        <f t="shared" si="10"/>
        <v>-14</v>
      </c>
      <c r="AA15" s="20">
        <f t="shared" si="10"/>
        <v>-16</v>
      </c>
      <c r="AB15" s="20">
        <f t="shared" si="10"/>
        <v>-16</v>
      </c>
      <c r="AC15" s="20">
        <f t="shared" si="10"/>
        <v>-18</v>
      </c>
      <c r="AD15" s="20">
        <f t="shared" si="10"/>
        <v>-20</v>
      </c>
    </row>
    <row r="16" spans="2:30" s="27" customFormat="1" ht="15.75" customHeight="1" x14ac:dyDescent="0.2">
      <c r="B16" s="26" t="s">
        <v>6</v>
      </c>
      <c r="D16" s="28"/>
      <c r="E16" s="29">
        <f>(1-263/346)/F39</f>
        <v>5.3307642903018621E-2</v>
      </c>
      <c r="F16" s="30">
        <f>-ROUND(F20*$E$16,0)</f>
        <v>-4</v>
      </c>
      <c r="G16" s="30">
        <f>-ROUND(G20*$E$16,0)</f>
        <v>-4</v>
      </c>
      <c r="H16" s="30">
        <f>-ROUND(H20*$E$16,0)</f>
        <v>-4</v>
      </c>
      <c r="I16" s="30">
        <f>-ROUND(I20*$E$16,0)</f>
        <v>-4</v>
      </c>
      <c r="J16" s="30">
        <f>-ROUND(J20*$E$16,0)-J20*0.24</f>
        <v>-23.68</v>
      </c>
      <c r="K16" s="30">
        <f>-ROUND(K20*$E$16,0)</f>
        <v>-3</v>
      </c>
      <c r="L16" s="30">
        <f>-ROUND(L20*$E$16,0)</f>
        <v>-4</v>
      </c>
      <c r="M16" s="30">
        <f>-ROUND(M20*$E$16,0)</f>
        <v>-4</v>
      </c>
      <c r="N16" s="30">
        <f>-ROUND(N20*$E$16,0)</f>
        <v>-4</v>
      </c>
      <c r="O16" s="30">
        <f>-ROUND(O20*$E$16,0)-O20*0.24</f>
        <v>-26.196799999999996</v>
      </c>
      <c r="P16" s="30">
        <f>-ROUND(P20*$E$16,0)</f>
        <v>-4</v>
      </c>
      <c r="Q16" s="30">
        <f>-ROUND(Q20*$E$16,0)</f>
        <v>-4</v>
      </c>
      <c r="R16" s="30">
        <f>-ROUND(R20*$E$16,0)</f>
        <v>-5</v>
      </c>
      <c r="S16" s="30">
        <f>-ROUND(S20*$E$16,0)</f>
        <v>-5</v>
      </c>
      <c r="T16" s="30">
        <f>-ROUND(T20*$E$16,0)-T20*0.24</f>
        <v>-33.389567999999997</v>
      </c>
      <c r="U16" s="30">
        <f>-ROUND(U20*$E$16,0)</f>
        <v>-5</v>
      </c>
      <c r="V16" s="30">
        <f>-ROUND(V20*$E$16,0)</f>
        <v>-6</v>
      </c>
      <c r="W16" s="30">
        <f>-ROUND(W20*$E$16,0)</f>
        <v>-7</v>
      </c>
      <c r="X16" s="30">
        <f>-ROUND(X20*$E$16,0)</f>
        <v>-7</v>
      </c>
      <c r="Y16" s="30">
        <f>-ROUND(Y20*$E$16,0)</f>
        <v>-8</v>
      </c>
      <c r="Z16" s="30">
        <f>-ROUND(Z20*$E$16,0)</f>
        <v>-9</v>
      </c>
      <c r="AA16" s="30">
        <f>-ROUND(AA20*$E$16,0)</f>
        <v>-10</v>
      </c>
      <c r="AB16" s="30">
        <f>-ROUND(AB20*$E$16,0)</f>
        <v>-10</v>
      </c>
      <c r="AC16" s="30">
        <f>-ROUND(AC20*$E$16,0)</f>
        <v>-11</v>
      </c>
      <c r="AD16" s="30">
        <f>-ROUND(AD20*$E$16,0)</f>
        <v>-12</v>
      </c>
    </row>
    <row r="17" spans="2:30" s="27" customFormat="1" ht="15.75" customHeight="1" x14ac:dyDescent="0.2">
      <c r="B17" s="31" t="s">
        <v>8</v>
      </c>
      <c r="D17" s="28"/>
      <c r="E17" s="29"/>
      <c r="F17" s="30">
        <f>-ROUND(F21*$E$16,0)</f>
        <v>-2</v>
      </c>
      <c r="G17" s="30">
        <f>-ROUND(G21*$E$16,0)</f>
        <v>-1</v>
      </c>
      <c r="H17" s="30">
        <f>-ROUND(H21*$E$16,0)</f>
        <v>-1</v>
      </c>
      <c r="I17" s="30">
        <f>-ROUND(I21*$E$16,0)</f>
        <v>-1</v>
      </c>
      <c r="J17" s="30">
        <f>-ROUND(J21*$E$16,0)-0.24*J21</f>
        <v>-7.72</v>
      </c>
      <c r="K17" s="30">
        <f>-ROUND(K21*$E$16,0)</f>
        <v>-1</v>
      </c>
      <c r="L17" s="30">
        <f>-ROUND(L21*$E$16,0)</f>
        <v>-1</v>
      </c>
      <c r="M17" s="30">
        <f>-ROUND(M21*$E$16,0)</f>
        <v>-1</v>
      </c>
      <c r="N17" s="30">
        <f>-ROUND(N21*$E$16,0)</f>
        <v>-1</v>
      </c>
      <c r="O17" s="30">
        <f>-ROUND(O21*$E$16,0)-0.24*O21</f>
        <v>-9.0367999999999995</v>
      </c>
      <c r="P17" s="30">
        <f>-ROUND(P21*$E$16,0)</f>
        <v>-1</v>
      </c>
      <c r="Q17" s="30">
        <f>-ROUND(Q21*$E$16,0)</f>
        <v>-1</v>
      </c>
      <c r="R17" s="30">
        <f>-ROUND(R21*$E$16,0)</f>
        <v>-2</v>
      </c>
      <c r="S17" s="30">
        <f>-ROUND(S21*$E$16,0)</f>
        <v>-2</v>
      </c>
      <c r="T17" s="30">
        <f>-ROUND(T21*$E$16,0)-0.24*T21</f>
        <v>-15.029568000000001</v>
      </c>
      <c r="U17" s="30">
        <f>-ROUND(U21*$E$16,0)</f>
        <v>-2</v>
      </c>
      <c r="V17" s="30">
        <f>-ROUND(V21*$E$16,0)</f>
        <v>-2</v>
      </c>
      <c r="W17" s="30">
        <f>-ROUND(W21*$E$16,0)</f>
        <v>-3</v>
      </c>
      <c r="X17" s="30">
        <f>-ROUND(X21*$E$16,0)</f>
        <v>-4</v>
      </c>
      <c r="Y17" s="30">
        <f>-ROUND(Y21*$E$16,0)</f>
        <v>-4</v>
      </c>
      <c r="Z17" s="30">
        <f>-ROUND(Z21*$E$16,0)</f>
        <v>-5</v>
      </c>
      <c r="AA17" s="30">
        <f>-ROUND(AA21*$E$16,0)</f>
        <v>-6</v>
      </c>
      <c r="AB17" s="30">
        <f>-ROUND(AB21*$E$16,0)</f>
        <v>-6</v>
      </c>
      <c r="AC17" s="30">
        <f>-ROUND(AC21*$E$16,0)</f>
        <v>-7</v>
      </c>
      <c r="AD17" s="30">
        <f>-ROUND(AD21*$E$16,0)</f>
        <v>-8</v>
      </c>
    </row>
    <row r="18" spans="2:30" ht="15.75" customHeight="1" x14ac:dyDescent="0.2">
      <c r="E18" s="24"/>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row>
    <row r="19" spans="2:30" ht="15.75" customHeight="1" x14ac:dyDescent="0.2">
      <c r="B19" s="17" t="s">
        <v>13</v>
      </c>
      <c r="D19" s="18" t="s">
        <v>14</v>
      </c>
      <c r="E19" s="24"/>
      <c r="F19" s="20">
        <f>F20+F21</f>
        <v>110</v>
      </c>
      <c r="G19" s="20">
        <f t="shared" ref="G19:P19" si="11">G20+G21</f>
        <v>107</v>
      </c>
      <c r="H19" s="20">
        <f t="shared" si="11"/>
        <v>106</v>
      </c>
      <c r="I19" s="20">
        <f t="shared" si="11"/>
        <v>107</v>
      </c>
      <c r="J19" s="20">
        <f t="shared" si="11"/>
        <v>110</v>
      </c>
      <c r="K19" s="20">
        <f t="shared" si="11"/>
        <v>75.639999999999986</v>
      </c>
      <c r="L19" s="20">
        <f t="shared" si="11"/>
        <v>84.639999999999986</v>
      </c>
      <c r="M19" s="20">
        <f t="shared" si="11"/>
        <v>93.639999999999986</v>
      </c>
      <c r="N19" s="20">
        <f t="shared" si="11"/>
        <v>104.63999999999999</v>
      </c>
      <c r="O19" s="20">
        <f t="shared" si="11"/>
        <v>117.63999999999999</v>
      </c>
      <c r="P19" s="20">
        <f t="shared" si="11"/>
        <v>88.246399999999994</v>
      </c>
      <c r="Q19" s="20">
        <f>Q20+Q21</f>
        <v>105.24639999999999</v>
      </c>
      <c r="R19" s="20">
        <f t="shared" ref="R19:AD19" si="12">R20+R21</f>
        <v>124.24639999999999</v>
      </c>
      <c r="S19" s="20">
        <f t="shared" si="12"/>
        <v>143.24639999999999</v>
      </c>
      <c r="T19" s="20">
        <f t="shared" si="12"/>
        <v>164.24639999999999</v>
      </c>
      <c r="U19" s="20">
        <f t="shared" si="12"/>
        <v>130.467264</v>
      </c>
      <c r="V19" s="20">
        <f t="shared" si="12"/>
        <v>155.467264</v>
      </c>
      <c r="W19" s="20">
        <f t="shared" si="12"/>
        <v>180.467264</v>
      </c>
      <c r="X19" s="20">
        <f t="shared" si="12"/>
        <v>205.467264</v>
      </c>
      <c r="Y19" s="20">
        <f t="shared" si="12"/>
        <v>232.467264</v>
      </c>
      <c r="Z19" s="20">
        <f t="shared" si="12"/>
        <v>259.467264</v>
      </c>
      <c r="AA19" s="20">
        <f t="shared" si="12"/>
        <v>286.467264</v>
      </c>
      <c r="AB19" s="20">
        <f t="shared" si="12"/>
        <v>313.467264</v>
      </c>
      <c r="AC19" s="20">
        <f t="shared" si="12"/>
        <v>342.467264</v>
      </c>
      <c r="AD19" s="20">
        <f t="shared" si="12"/>
        <v>371.467264</v>
      </c>
    </row>
    <row r="20" spans="2:30" ht="15.75" customHeight="1" x14ac:dyDescent="0.2">
      <c r="B20" s="21" t="s">
        <v>6</v>
      </c>
      <c r="D20" s="22"/>
      <c r="E20" s="23"/>
      <c r="F20" s="24">
        <v>80</v>
      </c>
      <c r="G20" s="32">
        <f>F24</f>
        <v>79</v>
      </c>
      <c r="H20" s="32">
        <f t="shared" ref="H20:AD21" si="13">G24</f>
        <v>79</v>
      </c>
      <c r="I20" s="32">
        <f t="shared" si="13"/>
        <v>80</v>
      </c>
      <c r="J20" s="32">
        <f t="shared" si="13"/>
        <v>82</v>
      </c>
      <c r="K20" s="32">
        <f>J24</f>
        <v>65.319999999999993</v>
      </c>
      <c r="L20" s="32">
        <f t="shared" si="13"/>
        <v>70.319999999999993</v>
      </c>
      <c r="M20" s="32">
        <f t="shared" si="13"/>
        <v>75.319999999999993</v>
      </c>
      <c r="N20" s="32">
        <f t="shared" si="13"/>
        <v>81.319999999999993</v>
      </c>
      <c r="O20" s="32">
        <f t="shared" si="13"/>
        <v>88.32</v>
      </c>
      <c r="P20" s="32">
        <f t="shared" si="13"/>
        <v>74.123199999999997</v>
      </c>
      <c r="Q20" s="32">
        <f t="shared" si="13"/>
        <v>83.123199999999997</v>
      </c>
      <c r="R20" s="32">
        <f t="shared" si="13"/>
        <v>93.123199999999997</v>
      </c>
      <c r="S20" s="32">
        <f t="shared" si="13"/>
        <v>103.1232</v>
      </c>
      <c r="T20" s="32">
        <f t="shared" si="13"/>
        <v>114.1232</v>
      </c>
      <c r="U20" s="32">
        <f t="shared" si="13"/>
        <v>97.733632</v>
      </c>
      <c r="V20" s="32">
        <f t="shared" si="13"/>
        <v>110.733632</v>
      </c>
      <c r="W20" s="32">
        <f t="shared" si="13"/>
        <v>123.733632</v>
      </c>
      <c r="X20" s="32">
        <f t="shared" si="13"/>
        <v>136.733632</v>
      </c>
      <c r="Y20" s="32">
        <f t="shared" si="13"/>
        <v>150.733632</v>
      </c>
      <c r="Z20" s="32">
        <f t="shared" si="13"/>
        <v>164.733632</v>
      </c>
      <c r="AA20" s="32">
        <f t="shared" si="13"/>
        <v>178.733632</v>
      </c>
      <c r="AB20" s="32">
        <f t="shared" si="13"/>
        <v>192.733632</v>
      </c>
      <c r="AC20" s="32">
        <f t="shared" si="13"/>
        <v>207.733632</v>
      </c>
      <c r="AD20" s="32">
        <f t="shared" si="13"/>
        <v>222.733632</v>
      </c>
    </row>
    <row r="21" spans="2:30" ht="15.75" customHeight="1" x14ac:dyDescent="0.2">
      <c r="B21" s="21" t="s">
        <v>8</v>
      </c>
      <c r="D21" s="18"/>
      <c r="E21" s="23"/>
      <c r="F21" s="24">
        <v>30</v>
      </c>
      <c r="G21" s="32">
        <f>F25</f>
        <v>28</v>
      </c>
      <c r="H21" s="32">
        <f t="shared" si="13"/>
        <v>27</v>
      </c>
      <c r="I21" s="32">
        <f t="shared" si="13"/>
        <v>27</v>
      </c>
      <c r="J21" s="32">
        <f t="shared" si="13"/>
        <v>28</v>
      </c>
      <c r="K21" s="32">
        <f t="shared" si="13"/>
        <v>10.32</v>
      </c>
      <c r="L21" s="32">
        <f t="shared" si="13"/>
        <v>14.32</v>
      </c>
      <c r="M21" s="32">
        <f t="shared" si="13"/>
        <v>18.32</v>
      </c>
      <c r="N21" s="32">
        <f t="shared" si="13"/>
        <v>23.32</v>
      </c>
      <c r="O21" s="32">
        <f t="shared" si="13"/>
        <v>29.32</v>
      </c>
      <c r="P21" s="32">
        <f t="shared" si="13"/>
        <v>14.123200000000004</v>
      </c>
      <c r="Q21" s="32">
        <f t="shared" si="13"/>
        <v>22.123200000000004</v>
      </c>
      <c r="R21" s="32">
        <f t="shared" si="13"/>
        <v>31.123200000000004</v>
      </c>
      <c r="S21" s="32">
        <f t="shared" si="13"/>
        <v>40.123200000000004</v>
      </c>
      <c r="T21" s="32">
        <f t="shared" si="13"/>
        <v>50.123200000000004</v>
      </c>
      <c r="U21" s="32">
        <f t="shared" si="13"/>
        <v>32.733632000000007</v>
      </c>
      <c r="V21" s="32">
        <f t="shared" si="13"/>
        <v>44.733632000000007</v>
      </c>
      <c r="W21" s="32">
        <f t="shared" si="13"/>
        <v>56.733632000000007</v>
      </c>
      <c r="X21" s="32">
        <f t="shared" si="13"/>
        <v>68.733632</v>
      </c>
      <c r="Y21" s="32">
        <f t="shared" si="13"/>
        <v>81.733632</v>
      </c>
      <c r="Z21" s="32">
        <f t="shared" si="13"/>
        <v>94.733632</v>
      </c>
      <c r="AA21" s="32">
        <f t="shared" si="13"/>
        <v>107.733632</v>
      </c>
      <c r="AB21" s="32">
        <f t="shared" si="13"/>
        <v>120.733632</v>
      </c>
      <c r="AC21" s="32">
        <f t="shared" si="13"/>
        <v>134.733632</v>
      </c>
      <c r="AD21" s="32">
        <f t="shared" si="13"/>
        <v>148.733632</v>
      </c>
    </row>
    <row r="22" spans="2:30" ht="15.75" customHeight="1" x14ac:dyDescent="0.2">
      <c r="B22" s="33"/>
      <c r="E22" s="24"/>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row>
    <row r="23" spans="2:30" ht="15.75" customHeight="1" x14ac:dyDescent="0.2">
      <c r="B23" s="17" t="s">
        <v>15</v>
      </c>
      <c r="D23" s="18" t="s">
        <v>14</v>
      </c>
      <c r="E23" s="24"/>
      <c r="F23" s="20">
        <f>F24+F25</f>
        <v>107</v>
      </c>
      <c r="G23" s="20">
        <f t="shared" ref="G23:J23" si="14">G24+G25</f>
        <v>106</v>
      </c>
      <c r="H23" s="20">
        <f t="shared" si="14"/>
        <v>107</v>
      </c>
      <c r="I23" s="20">
        <f t="shared" si="14"/>
        <v>110</v>
      </c>
      <c r="J23" s="20">
        <f t="shared" si="14"/>
        <v>75.639999999999986</v>
      </c>
      <c r="K23" s="20">
        <f>K24+K25</f>
        <v>84.639999999999986</v>
      </c>
      <c r="L23" s="20">
        <f t="shared" ref="L23:P23" si="15">L24+L25</f>
        <v>93.639999999999986</v>
      </c>
      <c r="M23" s="20">
        <f t="shared" si="15"/>
        <v>104.63999999999999</v>
      </c>
      <c r="N23" s="20">
        <f t="shared" si="15"/>
        <v>117.63999999999999</v>
      </c>
      <c r="O23" s="20">
        <f t="shared" si="15"/>
        <v>88.246399999999994</v>
      </c>
      <c r="P23" s="20">
        <f t="shared" si="15"/>
        <v>105.24639999999999</v>
      </c>
      <c r="Q23" s="20">
        <f>Q24+Q25</f>
        <v>124.24639999999999</v>
      </c>
      <c r="R23" s="20">
        <f t="shared" ref="R23:AD23" si="16">R24+R25</f>
        <v>143.24639999999999</v>
      </c>
      <c r="S23" s="20">
        <f t="shared" si="16"/>
        <v>164.24639999999999</v>
      </c>
      <c r="T23" s="20">
        <f t="shared" si="16"/>
        <v>130.467264</v>
      </c>
      <c r="U23" s="20">
        <f t="shared" si="16"/>
        <v>155.467264</v>
      </c>
      <c r="V23" s="20">
        <f t="shared" si="16"/>
        <v>180.467264</v>
      </c>
      <c r="W23" s="20">
        <f t="shared" si="16"/>
        <v>205.467264</v>
      </c>
      <c r="X23" s="20">
        <f t="shared" si="16"/>
        <v>232.467264</v>
      </c>
      <c r="Y23" s="20">
        <f t="shared" si="16"/>
        <v>259.467264</v>
      </c>
      <c r="Z23" s="20">
        <f t="shared" si="16"/>
        <v>286.467264</v>
      </c>
      <c r="AA23" s="20">
        <f t="shared" si="16"/>
        <v>313.467264</v>
      </c>
      <c r="AB23" s="20">
        <f t="shared" si="16"/>
        <v>342.467264</v>
      </c>
      <c r="AC23" s="20">
        <f t="shared" si="16"/>
        <v>371.467264</v>
      </c>
      <c r="AD23" s="20">
        <f t="shared" si="16"/>
        <v>400.467264</v>
      </c>
    </row>
    <row r="24" spans="2:30" ht="15.75" customHeight="1" x14ac:dyDescent="0.2">
      <c r="B24" s="21" t="s">
        <v>6</v>
      </c>
      <c r="D24" s="22"/>
      <c r="E24" s="23"/>
      <c r="F24" s="32">
        <f>F8+F12+F16+F20</f>
        <v>79</v>
      </c>
      <c r="G24" s="32">
        <f t="shared" ref="G24:AD24" si="17">G8+G12+G16+G20</f>
        <v>79</v>
      </c>
      <c r="H24" s="32">
        <f t="shared" si="17"/>
        <v>80</v>
      </c>
      <c r="I24" s="32">
        <f t="shared" si="17"/>
        <v>82</v>
      </c>
      <c r="J24" s="32">
        <f t="shared" si="17"/>
        <v>65.319999999999993</v>
      </c>
      <c r="K24" s="32">
        <f>K8+K12+K16+K20</f>
        <v>70.319999999999993</v>
      </c>
      <c r="L24" s="32">
        <f t="shared" si="17"/>
        <v>75.319999999999993</v>
      </c>
      <c r="M24" s="32">
        <f t="shared" si="17"/>
        <v>81.319999999999993</v>
      </c>
      <c r="N24" s="32">
        <f t="shared" si="17"/>
        <v>88.32</v>
      </c>
      <c r="O24" s="32">
        <f t="shared" si="17"/>
        <v>74.123199999999997</v>
      </c>
      <c r="P24" s="32">
        <f t="shared" si="17"/>
        <v>83.123199999999997</v>
      </c>
      <c r="Q24" s="32">
        <f t="shared" si="17"/>
        <v>93.123199999999997</v>
      </c>
      <c r="R24" s="32">
        <f t="shared" si="17"/>
        <v>103.1232</v>
      </c>
      <c r="S24" s="32">
        <f t="shared" si="17"/>
        <v>114.1232</v>
      </c>
      <c r="T24" s="32">
        <f t="shared" si="17"/>
        <v>97.733632</v>
      </c>
      <c r="U24" s="32">
        <f t="shared" si="17"/>
        <v>110.733632</v>
      </c>
      <c r="V24" s="32">
        <f t="shared" si="17"/>
        <v>123.733632</v>
      </c>
      <c r="W24" s="32">
        <f t="shared" si="17"/>
        <v>136.733632</v>
      </c>
      <c r="X24" s="32">
        <f t="shared" si="17"/>
        <v>150.733632</v>
      </c>
      <c r="Y24" s="32">
        <f t="shared" si="17"/>
        <v>164.733632</v>
      </c>
      <c r="Z24" s="32">
        <f t="shared" si="17"/>
        <v>178.733632</v>
      </c>
      <c r="AA24" s="32">
        <f t="shared" si="17"/>
        <v>192.733632</v>
      </c>
      <c r="AB24" s="32">
        <f t="shared" si="17"/>
        <v>207.733632</v>
      </c>
      <c r="AC24" s="32">
        <f t="shared" si="17"/>
        <v>222.733632</v>
      </c>
      <c r="AD24" s="32">
        <f t="shared" si="17"/>
        <v>237.733632</v>
      </c>
    </row>
    <row r="25" spans="2:30" ht="15.75" customHeight="1" x14ac:dyDescent="0.2">
      <c r="B25" s="21" t="s">
        <v>8</v>
      </c>
      <c r="D25" s="18"/>
      <c r="E25" s="23"/>
      <c r="F25" s="32">
        <f>F9+F13+F16+F21</f>
        <v>28</v>
      </c>
      <c r="G25" s="32">
        <f t="shared" ref="G25:AD25" si="18">G9+G13+G16+G21</f>
        <v>27</v>
      </c>
      <c r="H25" s="32">
        <f t="shared" si="18"/>
        <v>27</v>
      </c>
      <c r="I25" s="32">
        <f t="shared" si="18"/>
        <v>28</v>
      </c>
      <c r="J25" s="32">
        <f t="shared" si="18"/>
        <v>10.32</v>
      </c>
      <c r="K25" s="32">
        <f>K9+K13+K16+K21</f>
        <v>14.32</v>
      </c>
      <c r="L25" s="32">
        <f t="shared" si="18"/>
        <v>18.32</v>
      </c>
      <c r="M25" s="32">
        <f t="shared" si="18"/>
        <v>23.32</v>
      </c>
      <c r="N25" s="32">
        <f t="shared" si="18"/>
        <v>29.32</v>
      </c>
      <c r="O25" s="32">
        <f t="shared" si="18"/>
        <v>14.123200000000004</v>
      </c>
      <c r="P25" s="32">
        <f t="shared" si="18"/>
        <v>22.123200000000004</v>
      </c>
      <c r="Q25" s="32">
        <f t="shared" si="18"/>
        <v>31.123200000000004</v>
      </c>
      <c r="R25" s="32">
        <f t="shared" si="18"/>
        <v>40.123200000000004</v>
      </c>
      <c r="S25" s="32">
        <f t="shared" si="18"/>
        <v>50.123200000000004</v>
      </c>
      <c r="T25" s="32">
        <f t="shared" si="18"/>
        <v>32.733632000000007</v>
      </c>
      <c r="U25" s="32">
        <f t="shared" si="18"/>
        <v>44.733632000000007</v>
      </c>
      <c r="V25" s="32">
        <f t="shared" si="18"/>
        <v>56.733632000000007</v>
      </c>
      <c r="W25" s="32">
        <f t="shared" si="18"/>
        <v>68.733632</v>
      </c>
      <c r="X25" s="32">
        <f t="shared" si="18"/>
        <v>81.733632</v>
      </c>
      <c r="Y25" s="32">
        <f t="shared" si="18"/>
        <v>94.733632</v>
      </c>
      <c r="Z25" s="32">
        <f t="shared" si="18"/>
        <v>107.733632</v>
      </c>
      <c r="AA25" s="32">
        <f t="shared" si="18"/>
        <v>120.733632</v>
      </c>
      <c r="AB25" s="32">
        <f t="shared" si="18"/>
        <v>134.733632</v>
      </c>
      <c r="AC25" s="32">
        <f t="shared" si="18"/>
        <v>148.733632</v>
      </c>
      <c r="AD25" s="32">
        <f t="shared" si="18"/>
        <v>162.733632</v>
      </c>
    </row>
    <row r="26" spans="2:30" ht="15.75" customHeight="1" x14ac:dyDescent="0.2">
      <c r="B26" s="21"/>
      <c r="D26" s="18"/>
      <c r="E26" s="23"/>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row>
    <row r="27" spans="2:30" ht="15.75" customHeight="1" x14ac:dyDescent="0.2">
      <c r="B27" s="17" t="s">
        <v>16</v>
      </c>
      <c r="D27" s="18" t="s">
        <v>17</v>
      </c>
      <c r="E27" s="24"/>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row>
    <row r="28" spans="2:30" ht="15.75" customHeight="1" x14ac:dyDescent="0.2">
      <c r="B28" s="21" t="s">
        <v>6</v>
      </c>
      <c r="E28" s="24"/>
      <c r="F28" s="24">
        <v>350</v>
      </c>
      <c r="G28" s="19">
        <f>F28</f>
        <v>350</v>
      </c>
      <c r="H28" s="19">
        <v>250</v>
      </c>
      <c r="I28" s="19">
        <v>250</v>
      </c>
      <c r="J28" s="19">
        <v>250</v>
      </c>
      <c r="K28" s="19">
        <v>250</v>
      </c>
      <c r="L28" s="19">
        <v>250</v>
      </c>
      <c r="M28" s="19">
        <v>250</v>
      </c>
      <c r="N28" s="19">
        <v>250</v>
      </c>
      <c r="O28" s="19">
        <v>250</v>
      </c>
      <c r="P28" s="19">
        <v>250</v>
      </c>
      <c r="Q28" s="19">
        <v>250</v>
      </c>
      <c r="R28" s="19">
        <v>250</v>
      </c>
      <c r="S28" s="19">
        <v>250</v>
      </c>
      <c r="T28" s="19">
        <v>250</v>
      </c>
      <c r="U28" s="19">
        <v>250</v>
      </c>
      <c r="V28" s="19">
        <v>250</v>
      </c>
      <c r="W28" s="19">
        <v>250</v>
      </c>
      <c r="X28" s="19">
        <v>250</v>
      </c>
      <c r="Y28" s="19">
        <v>250</v>
      </c>
      <c r="Z28" s="19">
        <v>250</v>
      </c>
      <c r="AA28" s="19">
        <v>250</v>
      </c>
      <c r="AB28" s="19">
        <v>250</v>
      </c>
      <c r="AC28" s="19">
        <v>250</v>
      </c>
      <c r="AD28" s="19">
        <v>250</v>
      </c>
    </row>
    <row r="29" spans="2:30" ht="15.75" customHeight="1" x14ac:dyDescent="0.2">
      <c r="B29" s="21" t="s">
        <v>8</v>
      </c>
      <c r="D29" s="18"/>
      <c r="E29" s="24"/>
      <c r="F29" s="24">
        <v>500</v>
      </c>
      <c r="G29" s="19">
        <f>F29</f>
        <v>500</v>
      </c>
      <c r="H29" s="19">
        <v>500</v>
      </c>
      <c r="I29" s="19">
        <v>500</v>
      </c>
      <c r="J29" s="19">
        <v>500</v>
      </c>
      <c r="K29" s="19">
        <v>500</v>
      </c>
      <c r="L29" s="19">
        <v>500</v>
      </c>
      <c r="M29" s="19">
        <v>500</v>
      </c>
      <c r="N29" s="19">
        <v>500</v>
      </c>
      <c r="O29" s="19">
        <v>500</v>
      </c>
      <c r="P29" s="19">
        <v>500</v>
      </c>
      <c r="Q29" s="19">
        <v>500</v>
      </c>
      <c r="R29" s="19">
        <v>500</v>
      </c>
      <c r="S29" s="19">
        <v>500</v>
      </c>
      <c r="T29" s="19">
        <v>500</v>
      </c>
      <c r="U29" s="19">
        <v>500</v>
      </c>
      <c r="V29" s="19">
        <v>500</v>
      </c>
      <c r="W29" s="19">
        <v>500</v>
      </c>
      <c r="X29" s="19">
        <v>500</v>
      </c>
      <c r="Y29" s="19">
        <v>500</v>
      </c>
      <c r="Z29" s="19">
        <v>500</v>
      </c>
      <c r="AA29" s="19">
        <v>500</v>
      </c>
      <c r="AB29" s="19">
        <v>500</v>
      </c>
      <c r="AC29" s="19">
        <v>500</v>
      </c>
      <c r="AD29" s="19">
        <v>500</v>
      </c>
    </row>
    <row r="30" spans="2:30" ht="15.75" customHeight="1" x14ac:dyDescent="0.2">
      <c r="D30" s="18"/>
      <c r="E30" s="24"/>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row>
    <row r="31" spans="2:30" ht="15.75" customHeight="1" x14ac:dyDescent="0.2">
      <c r="B31" s="34" t="s">
        <v>18</v>
      </c>
      <c r="D31" s="18" t="s">
        <v>14</v>
      </c>
      <c r="E31" s="24"/>
      <c r="F31" s="20">
        <f>F32+F33</f>
        <v>41650</v>
      </c>
      <c r="G31" s="20">
        <f t="shared" ref="G31:P31" si="19">G32+G33</f>
        <v>2900</v>
      </c>
      <c r="H31" s="20">
        <f t="shared" si="19"/>
        <v>3250</v>
      </c>
      <c r="I31" s="20">
        <f t="shared" si="19"/>
        <v>4000</v>
      </c>
      <c r="J31" s="20">
        <f t="shared" si="19"/>
        <v>4750</v>
      </c>
      <c r="K31" s="20">
        <f t="shared" si="19"/>
        <v>5500</v>
      </c>
      <c r="L31" s="20">
        <f t="shared" si="19"/>
        <v>6250</v>
      </c>
      <c r="M31" s="20">
        <f t="shared" si="19"/>
        <v>7000</v>
      </c>
      <c r="N31" s="20">
        <f t="shared" si="19"/>
        <v>7750</v>
      </c>
      <c r="O31" s="20">
        <f t="shared" si="19"/>
        <v>8500</v>
      </c>
      <c r="P31" s="20">
        <f t="shared" si="19"/>
        <v>9250</v>
      </c>
      <c r="Q31" s="20">
        <f>Q32+Q33</f>
        <v>10000</v>
      </c>
      <c r="R31" s="20">
        <f t="shared" ref="R31:AD31" si="20">R32+R33</f>
        <v>10750</v>
      </c>
      <c r="S31" s="20">
        <f t="shared" si="20"/>
        <v>11500</v>
      </c>
      <c r="T31" s="20">
        <f t="shared" si="20"/>
        <v>12250</v>
      </c>
      <c r="U31" s="20">
        <f t="shared" si="20"/>
        <v>13000</v>
      </c>
      <c r="V31" s="20">
        <f t="shared" si="20"/>
        <v>13750</v>
      </c>
      <c r="W31" s="20">
        <f t="shared" si="20"/>
        <v>14500</v>
      </c>
      <c r="X31" s="20">
        <f t="shared" si="20"/>
        <v>15250</v>
      </c>
      <c r="Y31" s="20">
        <f t="shared" si="20"/>
        <v>16000</v>
      </c>
      <c r="Z31" s="20">
        <f t="shared" si="20"/>
        <v>16750</v>
      </c>
      <c r="AA31" s="20">
        <f t="shared" si="20"/>
        <v>17500</v>
      </c>
      <c r="AB31" s="20">
        <f t="shared" si="20"/>
        <v>18250</v>
      </c>
      <c r="AC31" s="20">
        <f t="shared" si="20"/>
        <v>19000</v>
      </c>
      <c r="AD31" s="20">
        <f t="shared" si="20"/>
        <v>19750</v>
      </c>
    </row>
    <row r="32" spans="2:30" ht="15.75" customHeight="1" x14ac:dyDescent="0.2">
      <c r="B32" s="21" t="s">
        <v>6</v>
      </c>
      <c r="E32" s="24"/>
      <c r="F32" s="30">
        <f>F24*F28</f>
        <v>27650</v>
      </c>
      <c r="G32" s="30">
        <f>G8*G28</f>
        <v>1400</v>
      </c>
      <c r="H32" s="30">
        <f>H8*H28</f>
        <v>1250</v>
      </c>
      <c r="I32" s="30">
        <f>I8*I28</f>
        <v>1500</v>
      </c>
      <c r="J32" s="30">
        <f>J8*J28</f>
        <v>1750</v>
      </c>
      <c r="K32" s="30">
        <f>K8*K28</f>
        <v>2000</v>
      </c>
      <c r="L32" s="30">
        <f>L8*L28</f>
        <v>2250</v>
      </c>
      <c r="M32" s="30">
        <f>M8*M28</f>
        <v>2500</v>
      </c>
      <c r="N32" s="30">
        <f>N8*N28</f>
        <v>2750</v>
      </c>
      <c r="O32" s="30">
        <f>O8*O28</f>
        <v>3000</v>
      </c>
      <c r="P32" s="30">
        <f>P8*P28</f>
        <v>3250</v>
      </c>
      <c r="Q32" s="30">
        <f>Q8*Q28</f>
        <v>3500</v>
      </c>
      <c r="R32" s="30">
        <f>R8*R28</f>
        <v>3750</v>
      </c>
      <c r="S32" s="30">
        <f>S8*S28</f>
        <v>4000</v>
      </c>
      <c r="T32" s="30">
        <f>T8*T28</f>
        <v>4250</v>
      </c>
      <c r="U32" s="30">
        <f>U8*U28</f>
        <v>4500</v>
      </c>
      <c r="V32" s="30">
        <f>V8*V28</f>
        <v>4750</v>
      </c>
      <c r="W32" s="30">
        <f>W8*W28</f>
        <v>5000</v>
      </c>
      <c r="X32" s="30">
        <f>X8*X28</f>
        <v>5250</v>
      </c>
      <c r="Y32" s="30">
        <f>Y8*Y28</f>
        <v>5500</v>
      </c>
      <c r="Z32" s="30">
        <f>Z8*Z28</f>
        <v>5750</v>
      </c>
      <c r="AA32" s="30">
        <f>AA8*AA28</f>
        <v>6000</v>
      </c>
      <c r="AB32" s="30">
        <f>AB8*AB28</f>
        <v>6250</v>
      </c>
      <c r="AC32" s="30">
        <f>AC8*AC28</f>
        <v>6500</v>
      </c>
      <c r="AD32" s="30">
        <f>AD8*AD28</f>
        <v>6750</v>
      </c>
    </row>
    <row r="33" spans="2:30" ht="15.75" customHeight="1" x14ac:dyDescent="0.2">
      <c r="B33" s="21" t="s">
        <v>8</v>
      </c>
      <c r="C33" s="33"/>
      <c r="D33" s="35"/>
      <c r="E33" s="24"/>
      <c r="F33" s="30">
        <f>F25*F29</f>
        <v>14000</v>
      </c>
      <c r="G33" s="30">
        <f>G9*G29</f>
        <v>1500</v>
      </c>
      <c r="H33" s="30">
        <f>H9*H29</f>
        <v>2000</v>
      </c>
      <c r="I33" s="30">
        <f>I9*I29</f>
        <v>2500</v>
      </c>
      <c r="J33" s="30">
        <f>J9*J29</f>
        <v>3000</v>
      </c>
      <c r="K33" s="30">
        <f>K9*K29</f>
        <v>3500</v>
      </c>
      <c r="L33" s="30">
        <f>L9*L29</f>
        <v>4000</v>
      </c>
      <c r="M33" s="30">
        <f>M9*M29</f>
        <v>4500</v>
      </c>
      <c r="N33" s="30">
        <f>N9*N29</f>
        <v>5000</v>
      </c>
      <c r="O33" s="30">
        <f>O9*O29</f>
        <v>5500</v>
      </c>
      <c r="P33" s="30">
        <f>P9*P29</f>
        <v>6000</v>
      </c>
      <c r="Q33" s="30">
        <f>Q9*Q29</f>
        <v>6500</v>
      </c>
      <c r="R33" s="30">
        <f>R9*R29</f>
        <v>7000</v>
      </c>
      <c r="S33" s="30">
        <f>S9*S29</f>
        <v>7500</v>
      </c>
      <c r="T33" s="30">
        <f>T9*T29</f>
        <v>8000</v>
      </c>
      <c r="U33" s="30">
        <f>U9*U29</f>
        <v>8500</v>
      </c>
      <c r="V33" s="30">
        <f>V9*V29</f>
        <v>9000</v>
      </c>
      <c r="W33" s="30">
        <f>W9*W29</f>
        <v>9500</v>
      </c>
      <c r="X33" s="30">
        <f>X9*X29</f>
        <v>10000</v>
      </c>
      <c r="Y33" s="30">
        <f>Y9*Y29</f>
        <v>10500</v>
      </c>
      <c r="Z33" s="30">
        <f>Z9*Z29</f>
        <v>11000</v>
      </c>
      <c r="AA33" s="30">
        <f>AA9*AA29</f>
        <v>11500</v>
      </c>
      <c r="AB33" s="30">
        <f>AB9*AB29</f>
        <v>12000</v>
      </c>
      <c r="AC33" s="30">
        <f>AC9*AC29</f>
        <v>12500</v>
      </c>
      <c r="AD33" s="30">
        <f>AD9*AD29</f>
        <v>13000</v>
      </c>
    </row>
    <row r="34" spans="2:30" ht="15.75" customHeight="1" x14ac:dyDescent="0.2">
      <c r="B34" s="21"/>
      <c r="C34" s="33"/>
      <c r="D34" s="35"/>
      <c r="E34" s="24"/>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row>
    <row r="35" spans="2:30" ht="15.75" customHeight="1" x14ac:dyDescent="0.2">
      <c r="B35" s="34" t="s">
        <v>19</v>
      </c>
      <c r="D35" s="18" t="s">
        <v>14</v>
      </c>
      <c r="E35" s="24"/>
      <c r="F35" s="20">
        <f>F36+F37</f>
        <v>8330</v>
      </c>
      <c r="G35" s="20">
        <f t="shared" ref="G35:P35" si="21">G36+G37</f>
        <v>580</v>
      </c>
      <c r="H35" s="20">
        <f t="shared" si="21"/>
        <v>650</v>
      </c>
      <c r="I35" s="20">
        <f t="shared" si="21"/>
        <v>800</v>
      </c>
      <c r="J35" s="20">
        <f t="shared" si="21"/>
        <v>950</v>
      </c>
      <c r="K35" s="20">
        <f t="shared" si="21"/>
        <v>1100</v>
      </c>
      <c r="L35" s="20">
        <f t="shared" si="21"/>
        <v>1250</v>
      </c>
      <c r="M35" s="20">
        <f t="shared" si="21"/>
        <v>1400</v>
      </c>
      <c r="N35" s="20">
        <f t="shared" si="21"/>
        <v>1550</v>
      </c>
      <c r="O35" s="20">
        <f t="shared" si="21"/>
        <v>1700</v>
      </c>
      <c r="P35" s="20">
        <f t="shared" si="21"/>
        <v>1850</v>
      </c>
      <c r="Q35" s="20">
        <f>Q36+Q37</f>
        <v>2000</v>
      </c>
      <c r="R35" s="20">
        <f t="shared" ref="R35:AD35" si="22">R36+R37</f>
        <v>2150</v>
      </c>
      <c r="S35" s="20">
        <f t="shared" si="22"/>
        <v>2300</v>
      </c>
      <c r="T35" s="20">
        <f t="shared" si="22"/>
        <v>2450</v>
      </c>
      <c r="U35" s="20">
        <f t="shared" si="22"/>
        <v>2600</v>
      </c>
      <c r="V35" s="20">
        <f t="shared" si="22"/>
        <v>2750</v>
      </c>
      <c r="W35" s="20">
        <f t="shared" si="22"/>
        <v>2900</v>
      </c>
      <c r="X35" s="20">
        <f t="shared" si="22"/>
        <v>3050</v>
      </c>
      <c r="Y35" s="20">
        <f t="shared" si="22"/>
        <v>3200</v>
      </c>
      <c r="Z35" s="20">
        <f t="shared" si="22"/>
        <v>3350</v>
      </c>
      <c r="AA35" s="20">
        <f t="shared" si="22"/>
        <v>3500</v>
      </c>
      <c r="AB35" s="20">
        <f t="shared" si="22"/>
        <v>3650</v>
      </c>
      <c r="AC35" s="20">
        <f t="shared" si="22"/>
        <v>3800</v>
      </c>
      <c r="AD35" s="20">
        <f t="shared" si="22"/>
        <v>3950</v>
      </c>
    </row>
    <row r="36" spans="2:30" ht="15.75" customHeight="1" x14ac:dyDescent="0.2">
      <c r="B36" s="21" t="s">
        <v>6</v>
      </c>
      <c r="D36" s="25" t="s">
        <v>20</v>
      </c>
      <c r="E36" s="23">
        <v>0.2</v>
      </c>
      <c r="F36" s="30">
        <f>F32*$E$36</f>
        <v>5530</v>
      </c>
      <c r="G36" s="30">
        <f t="shared" ref="G36:AD36" si="23">G32*$E$36</f>
        <v>280</v>
      </c>
      <c r="H36" s="30">
        <f t="shared" si="23"/>
        <v>250</v>
      </c>
      <c r="I36" s="30">
        <f t="shared" si="23"/>
        <v>300</v>
      </c>
      <c r="J36" s="30">
        <f t="shared" si="23"/>
        <v>350</v>
      </c>
      <c r="K36" s="30">
        <f t="shared" si="23"/>
        <v>400</v>
      </c>
      <c r="L36" s="30">
        <f t="shared" si="23"/>
        <v>450</v>
      </c>
      <c r="M36" s="30">
        <f t="shared" si="23"/>
        <v>500</v>
      </c>
      <c r="N36" s="30">
        <f t="shared" si="23"/>
        <v>550</v>
      </c>
      <c r="O36" s="30">
        <f t="shared" si="23"/>
        <v>600</v>
      </c>
      <c r="P36" s="30">
        <f t="shared" si="23"/>
        <v>650</v>
      </c>
      <c r="Q36" s="30">
        <f t="shared" si="23"/>
        <v>700</v>
      </c>
      <c r="R36" s="30">
        <f t="shared" si="23"/>
        <v>750</v>
      </c>
      <c r="S36" s="30">
        <f t="shared" si="23"/>
        <v>800</v>
      </c>
      <c r="T36" s="30">
        <f t="shared" si="23"/>
        <v>850</v>
      </c>
      <c r="U36" s="30">
        <f t="shared" si="23"/>
        <v>900</v>
      </c>
      <c r="V36" s="30">
        <f t="shared" si="23"/>
        <v>950</v>
      </c>
      <c r="W36" s="30">
        <f t="shared" si="23"/>
        <v>1000</v>
      </c>
      <c r="X36" s="30">
        <f t="shared" si="23"/>
        <v>1050</v>
      </c>
      <c r="Y36" s="30">
        <f t="shared" si="23"/>
        <v>1100</v>
      </c>
      <c r="Z36" s="30">
        <f t="shared" si="23"/>
        <v>1150</v>
      </c>
      <c r="AA36" s="30">
        <f t="shared" si="23"/>
        <v>1200</v>
      </c>
      <c r="AB36" s="30">
        <f t="shared" si="23"/>
        <v>1250</v>
      </c>
      <c r="AC36" s="30">
        <f t="shared" si="23"/>
        <v>1300</v>
      </c>
      <c r="AD36" s="30">
        <f t="shared" si="23"/>
        <v>1350</v>
      </c>
    </row>
    <row r="37" spans="2:30" ht="15.75" customHeight="1" x14ac:dyDescent="0.2">
      <c r="B37" s="21" t="s">
        <v>8</v>
      </c>
      <c r="C37" s="33"/>
      <c r="D37" s="35"/>
      <c r="E37" s="23">
        <v>0.2</v>
      </c>
      <c r="F37" s="30">
        <f>F33*$E$37</f>
        <v>2800</v>
      </c>
      <c r="G37" s="30">
        <f t="shared" ref="G37:AD37" si="24">G33*$E$37</f>
        <v>300</v>
      </c>
      <c r="H37" s="30">
        <f t="shared" si="24"/>
        <v>400</v>
      </c>
      <c r="I37" s="30">
        <f t="shared" si="24"/>
        <v>500</v>
      </c>
      <c r="J37" s="30">
        <f t="shared" si="24"/>
        <v>600</v>
      </c>
      <c r="K37" s="30">
        <f t="shared" si="24"/>
        <v>700</v>
      </c>
      <c r="L37" s="30">
        <f t="shared" si="24"/>
        <v>800</v>
      </c>
      <c r="M37" s="30">
        <f t="shared" si="24"/>
        <v>900</v>
      </c>
      <c r="N37" s="30">
        <f t="shared" si="24"/>
        <v>1000</v>
      </c>
      <c r="O37" s="30">
        <f t="shared" si="24"/>
        <v>1100</v>
      </c>
      <c r="P37" s="30">
        <f t="shared" si="24"/>
        <v>1200</v>
      </c>
      <c r="Q37" s="30">
        <f t="shared" si="24"/>
        <v>1300</v>
      </c>
      <c r="R37" s="30">
        <f t="shared" si="24"/>
        <v>1400</v>
      </c>
      <c r="S37" s="30">
        <f t="shared" si="24"/>
        <v>1500</v>
      </c>
      <c r="T37" s="30">
        <f t="shared" si="24"/>
        <v>1600</v>
      </c>
      <c r="U37" s="30">
        <f t="shared" si="24"/>
        <v>1700</v>
      </c>
      <c r="V37" s="30">
        <f t="shared" si="24"/>
        <v>1800</v>
      </c>
      <c r="W37" s="30">
        <f t="shared" si="24"/>
        <v>1900</v>
      </c>
      <c r="X37" s="30">
        <f t="shared" si="24"/>
        <v>2000</v>
      </c>
      <c r="Y37" s="30">
        <f t="shared" si="24"/>
        <v>2100</v>
      </c>
      <c r="Z37" s="30">
        <f t="shared" si="24"/>
        <v>2200</v>
      </c>
      <c r="AA37" s="30">
        <f t="shared" si="24"/>
        <v>2300</v>
      </c>
      <c r="AB37" s="30">
        <f t="shared" si="24"/>
        <v>2400</v>
      </c>
      <c r="AC37" s="30">
        <f t="shared" si="24"/>
        <v>2500</v>
      </c>
      <c r="AD37" s="30">
        <f t="shared" si="24"/>
        <v>2600</v>
      </c>
    </row>
    <row r="38" spans="2:30" ht="15.75" customHeight="1" x14ac:dyDescent="0.2">
      <c r="B38" s="36" t="s">
        <v>21</v>
      </c>
      <c r="C38" s="37"/>
      <c r="D38" s="38"/>
      <c r="E38" s="39"/>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row>
    <row r="39" spans="2:30" ht="15.75" customHeight="1" x14ac:dyDescent="0.2">
      <c r="B39" s="41" t="s">
        <v>22</v>
      </c>
      <c r="D39" s="22" t="s">
        <v>23</v>
      </c>
      <c r="E39" s="24"/>
      <c r="F39" s="24">
        <v>4.5</v>
      </c>
      <c r="G39" s="19">
        <f>F39</f>
        <v>4.5</v>
      </c>
      <c r="H39" s="19">
        <f t="shared" ref="H39:AD39" si="25">G39</f>
        <v>4.5</v>
      </c>
      <c r="I39" s="19">
        <f t="shared" si="25"/>
        <v>4.5</v>
      </c>
      <c r="J39" s="19">
        <f t="shared" si="25"/>
        <v>4.5</v>
      </c>
      <c r="K39" s="19">
        <f t="shared" si="25"/>
        <v>4.5</v>
      </c>
      <c r="L39" s="19">
        <f t="shared" si="25"/>
        <v>4.5</v>
      </c>
      <c r="M39" s="19">
        <f t="shared" si="25"/>
        <v>4.5</v>
      </c>
      <c r="N39" s="19">
        <f t="shared" si="25"/>
        <v>4.5</v>
      </c>
      <c r="O39" s="19">
        <f t="shared" si="25"/>
        <v>4.5</v>
      </c>
      <c r="P39" s="19">
        <f t="shared" si="25"/>
        <v>4.5</v>
      </c>
      <c r="Q39" s="19">
        <f t="shared" si="25"/>
        <v>4.5</v>
      </c>
      <c r="R39" s="19">
        <f t="shared" si="25"/>
        <v>4.5</v>
      </c>
      <c r="S39" s="19">
        <f t="shared" si="25"/>
        <v>4.5</v>
      </c>
      <c r="T39" s="19">
        <f t="shared" si="25"/>
        <v>4.5</v>
      </c>
      <c r="U39" s="19">
        <f t="shared" si="25"/>
        <v>4.5</v>
      </c>
      <c r="V39" s="19">
        <f t="shared" si="25"/>
        <v>4.5</v>
      </c>
      <c r="W39" s="19">
        <f t="shared" si="25"/>
        <v>4.5</v>
      </c>
      <c r="X39" s="19">
        <f t="shared" si="25"/>
        <v>4.5</v>
      </c>
      <c r="Y39" s="19">
        <f t="shared" si="25"/>
        <v>4.5</v>
      </c>
      <c r="Z39" s="19">
        <f t="shared" si="25"/>
        <v>4.5</v>
      </c>
      <c r="AA39" s="19">
        <f t="shared" si="25"/>
        <v>4.5</v>
      </c>
      <c r="AB39" s="19">
        <f t="shared" si="25"/>
        <v>4.5</v>
      </c>
      <c r="AC39" s="19">
        <f t="shared" si="25"/>
        <v>4.5</v>
      </c>
      <c r="AD39" s="19">
        <f t="shared" si="25"/>
        <v>4.5</v>
      </c>
    </row>
    <row r="40" spans="2:30" ht="15.75" customHeight="1" x14ac:dyDescent="0.2">
      <c r="B40" s="33" t="s">
        <v>24</v>
      </c>
      <c r="D40" s="25" t="s">
        <v>14</v>
      </c>
      <c r="E40" s="24"/>
      <c r="F40" s="32">
        <f>SUM($F$31:F31,$F$35:F35)/F39</f>
        <v>11106.666666666666</v>
      </c>
      <c r="G40" s="32">
        <f>SUM($F$31:G31,$F$35:G35)/G39</f>
        <v>11880</v>
      </c>
      <c r="H40" s="32">
        <f>SUM($F$31:H31,$F$35:H35)/H39</f>
        <v>12746.666666666666</v>
      </c>
      <c r="I40" s="32">
        <f>SUM($F$31:I31,$F$35:I35)/I39</f>
        <v>13813.333333333334</v>
      </c>
      <c r="J40" s="32">
        <f>SUM($F$31:J31,$F$35:J35)/J39</f>
        <v>15080</v>
      </c>
      <c r="K40" s="32">
        <f>SUM($F$31:K31,$F$35:K35)/K39</f>
        <v>16546.666666666668</v>
      </c>
      <c r="L40" s="32">
        <f>SUM($F$31:L31,$F$35:L35)/L39</f>
        <v>18213.333333333332</v>
      </c>
      <c r="M40" s="32">
        <f>SUM($F$31:M31,$F$35:M35)/M39</f>
        <v>20080</v>
      </c>
      <c r="N40" s="32">
        <f>SUM($F$31:N31,$F$35:N35)/N39</f>
        <v>22146.666666666668</v>
      </c>
      <c r="O40" s="32">
        <f>SUM($F$31:O31,$F$35:O35)/O39</f>
        <v>24413.333333333332</v>
      </c>
      <c r="P40" s="32">
        <f>SUM($F$31:P31,$F$35:P35)/P39</f>
        <v>26880</v>
      </c>
      <c r="Q40" s="32">
        <f>SUM($F$31:Q31,$F$35:Q35)/Q39</f>
        <v>29546.666666666668</v>
      </c>
      <c r="R40" s="32">
        <f>SUM($F$31:R31,$F$35:R35)/R39</f>
        <v>32413.333333333332</v>
      </c>
      <c r="S40" s="32">
        <f>SUM($F$31:S31,$F$35:S35)/S39</f>
        <v>35480</v>
      </c>
      <c r="T40" s="32">
        <f>SUM($F$31:T31,$F$35:T35)/T39</f>
        <v>38746.666666666664</v>
      </c>
      <c r="U40" s="32">
        <f>SUM($F$31:U31,$F$35:U35)/U39</f>
        <v>42213.333333333336</v>
      </c>
      <c r="V40" s="32">
        <f>SUM($F$31:V31,$F$35:V35)/V39</f>
        <v>45880</v>
      </c>
      <c r="W40" s="32">
        <f>SUM($F$31:W31,$F$35:W35)/W39</f>
        <v>49746.666666666664</v>
      </c>
      <c r="X40" s="32">
        <f>SUM($F$31:X31,$F$35:X35)/X39</f>
        <v>53813.333333333336</v>
      </c>
      <c r="Y40" s="32">
        <f>SUM($F$31:Y31,$F$35:Y35)/Y39</f>
        <v>58080</v>
      </c>
      <c r="Z40" s="32">
        <f>SUM($F$31:Z31,$F$35:Z35)/Z39</f>
        <v>62546.666666666664</v>
      </c>
      <c r="AA40" s="32">
        <f>SUM($F$31:AA31,$F$35:AA35)/AA39</f>
        <v>67213.333333333328</v>
      </c>
      <c r="AB40" s="32">
        <f>SUM($F$31:AB31,$F$35:AB35)/AB39</f>
        <v>72080</v>
      </c>
      <c r="AC40" s="32">
        <f>SUM($F$31:AC31,$F$35:AC35)/AC39</f>
        <v>77146.666666666672</v>
      </c>
      <c r="AD40" s="32">
        <f>SUM($F$31:AD31,$F$35:AD35)/AD39</f>
        <v>82413.333333333328</v>
      </c>
    </row>
    <row r="41" spans="2:30" ht="15.75" customHeight="1" x14ac:dyDescent="0.2">
      <c r="B41" s="33" t="s">
        <v>25</v>
      </c>
      <c r="D41" s="25" t="s">
        <v>14</v>
      </c>
      <c r="E41" s="24"/>
      <c r="F41" s="32">
        <f>F40*12</f>
        <v>133280</v>
      </c>
      <c r="G41" s="32">
        <f>G40*12</f>
        <v>142560</v>
      </c>
      <c r="H41" s="32">
        <f t="shared" ref="H41:AD41" si="26">H40*12</f>
        <v>152960</v>
      </c>
      <c r="I41" s="32">
        <f t="shared" si="26"/>
        <v>165760</v>
      </c>
      <c r="J41" s="32">
        <f t="shared" si="26"/>
        <v>180960</v>
      </c>
      <c r="K41" s="32">
        <f t="shared" si="26"/>
        <v>198560</v>
      </c>
      <c r="L41" s="32">
        <f t="shared" si="26"/>
        <v>218560</v>
      </c>
      <c r="M41" s="32">
        <f t="shared" si="26"/>
        <v>240960</v>
      </c>
      <c r="N41" s="32">
        <f t="shared" si="26"/>
        <v>265760</v>
      </c>
      <c r="O41" s="32">
        <f t="shared" si="26"/>
        <v>292960</v>
      </c>
      <c r="P41" s="32">
        <f t="shared" si="26"/>
        <v>322560</v>
      </c>
      <c r="Q41" s="32">
        <f t="shared" si="26"/>
        <v>354560</v>
      </c>
      <c r="R41" s="32">
        <f t="shared" si="26"/>
        <v>388960</v>
      </c>
      <c r="S41" s="32">
        <f t="shared" si="26"/>
        <v>425760</v>
      </c>
      <c r="T41" s="32">
        <f t="shared" si="26"/>
        <v>464960</v>
      </c>
      <c r="U41" s="32">
        <f t="shared" si="26"/>
        <v>506560</v>
      </c>
      <c r="V41" s="32">
        <f t="shared" si="26"/>
        <v>550560</v>
      </c>
      <c r="W41" s="32">
        <f t="shared" si="26"/>
        <v>596960</v>
      </c>
      <c r="X41" s="32">
        <f t="shared" si="26"/>
        <v>645760</v>
      </c>
      <c r="Y41" s="32">
        <f t="shared" si="26"/>
        <v>696960</v>
      </c>
      <c r="Z41" s="32">
        <f t="shared" si="26"/>
        <v>750560</v>
      </c>
      <c r="AA41" s="32">
        <f t="shared" si="26"/>
        <v>806560</v>
      </c>
      <c r="AB41" s="32">
        <f t="shared" si="26"/>
        <v>864960</v>
      </c>
      <c r="AC41" s="32">
        <f t="shared" si="26"/>
        <v>925760</v>
      </c>
      <c r="AD41" s="32">
        <f t="shared" si="26"/>
        <v>988960</v>
      </c>
    </row>
    <row r="42" spans="2:30" ht="15.75" customHeight="1" x14ac:dyDescent="0.2">
      <c r="E42" s="24"/>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row>
    <row r="43" spans="2:30" ht="15.75" customHeight="1" x14ac:dyDescent="0.2">
      <c r="B43" s="13" t="s">
        <v>26</v>
      </c>
      <c r="C43" s="16"/>
      <c r="D43" s="15"/>
      <c r="E43" s="42"/>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2:30" ht="15.75" customHeight="1" x14ac:dyDescent="0.2">
      <c r="B44" s="44" t="s">
        <v>27</v>
      </c>
      <c r="D44" s="18" t="s">
        <v>28</v>
      </c>
      <c r="E44" s="29">
        <f>263/346-E36</f>
        <v>0.56011560693641615</v>
      </c>
      <c r="F44" s="45">
        <f>E44</f>
        <v>0.56011560693641615</v>
      </c>
      <c r="G44" s="45">
        <f t="shared" ref="G44:AD44" si="27">F44</f>
        <v>0.56011560693641615</v>
      </c>
      <c r="H44" s="45">
        <f t="shared" si="27"/>
        <v>0.56011560693641615</v>
      </c>
      <c r="I44" s="45">
        <f t="shared" si="27"/>
        <v>0.56011560693641615</v>
      </c>
      <c r="J44" s="45">
        <f t="shared" si="27"/>
        <v>0.56011560693641615</v>
      </c>
      <c r="K44" s="45">
        <f t="shared" si="27"/>
        <v>0.56011560693641615</v>
      </c>
      <c r="L44" s="45">
        <f t="shared" si="27"/>
        <v>0.56011560693641615</v>
      </c>
      <c r="M44" s="45">
        <f t="shared" si="27"/>
        <v>0.56011560693641615</v>
      </c>
      <c r="N44" s="45">
        <f t="shared" si="27"/>
        <v>0.56011560693641615</v>
      </c>
      <c r="O44" s="45">
        <f t="shared" si="27"/>
        <v>0.56011560693641615</v>
      </c>
      <c r="P44" s="45">
        <f t="shared" si="27"/>
        <v>0.56011560693641615</v>
      </c>
      <c r="Q44" s="45">
        <f t="shared" si="27"/>
        <v>0.56011560693641615</v>
      </c>
      <c r="R44" s="45">
        <f t="shared" si="27"/>
        <v>0.56011560693641615</v>
      </c>
      <c r="S44" s="45">
        <f t="shared" si="27"/>
        <v>0.56011560693641615</v>
      </c>
      <c r="T44" s="45">
        <f t="shared" si="27"/>
        <v>0.56011560693641615</v>
      </c>
      <c r="U44" s="45">
        <f t="shared" si="27"/>
        <v>0.56011560693641615</v>
      </c>
      <c r="V44" s="45">
        <f t="shared" si="27"/>
        <v>0.56011560693641615</v>
      </c>
      <c r="W44" s="45">
        <f t="shared" si="27"/>
        <v>0.56011560693641615</v>
      </c>
      <c r="X44" s="45">
        <f t="shared" si="27"/>
        <v>0.56011560693641615</v>
      </c>
      <c r="Y44" s="45">
        <f t="shared" si="27"/>
        <v>0.56011560693641615</v>
      </c>
      <c r="Z44" s="45">
        <f t="shared" si="27"/>
        <v>0.56011560693641615</v>
      </c>
      <c r="AA44" s="45">
        <f t="shared" si="27"/>
        <v>0.56011560693641615</v>
      </c>
      <c r="AB44" s="45">
        <f t="shared" si="27"/>
        <v>0.56011560693641615</v>
      </c>
      <c r="AC44" s="45">
        <f t="shared" si="27"/>
        <v>0.56011560693641615</v>
      </c>
      <c r="AD44" s="45">
        <f t="shared" si="27"/>
        <v>0.56011560693641615</v>
      </c>
    </row>
    <row r="45" spans="2:30" ht="15.75" customHeight="1" x14ac:dyDescent="0.2">
      <c r="B45" s="5"/>
      <c r="D45" s="18"/>
      <c r="E45" s="29"/>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spans="2:30" ht="15.75" customHeight="1" x14ac:dyDescent="0.2">
      <c r="B46" s="44" t="s">
        <v>29</v>
      </c>
      <c r="D46" s="18" t="s">
        <v>30</v>
      </c>
      <c r="E46" s="29"/>
      <c r="F46" s="46">
        <f>SUM(F47:F49)</f>
        <v>3</v>
      </c>
      <c r="G46" s="46">
        <f t="shared" ref="G46:AD46" si="28">SUM(G47:G49)</f>
        <v>4</v>
      </c>
      <c r="H46" s="46">
        <f t="shared" si="28"/>
        <v>4</v>
      </c>
      <c r="I46" s="46">
        <f t="shared" si="28"/>
        <v>7</v>
      </c>
      <c r="J46" s="46">
        <f t="shared" si="28"/>
        <v>7</v>
      </c>
      <c r="K46" s="46">
        <f t="shared" si="28"/>
        <v>8</v>
      </c>
      <c r="L46" s="46">
        <f t="shared" si="28"/>
        <v>10</v>
      </c>
      <c r="M46" s="46">
        <f t="shared" si="28"/>
        <v>11</v>
      </c>
      <c r="N46" s="46">
        <f t="shared" si="28"/>
        <v>12</v>
      </c>
      <c r="O46" s="46">
        <f t="shared" si="28"/>
        <v>12</v>
      </c>
      <c r="P46" s="46">
        <f t="shared" si="28"/>
        <v>15</v>
      </c>
      <c r="Q46" s="46">
        <f t="shared" si="28"/>
        <v>15</v>
      </c>
      <c r="R46" s="46">
        <f t="shared" si="28"/>
        <v>16</v>
      </c>
      <c r="S46" s="46">
        <f t="shared" si="28"/>
        <v>16</v>
      </c>
      <c r="T46" s="46">
        <f t="shared" si="28"/>
        <v>19</v>
      </c>
      <c r="U46" s="46">
        <f t="shared" si="28"/>
        <v>20</v>
      </c>
      <c r="V46" s="46">
        <f t="shared" si="28"/>
        <v>20</v>
      </c>
      <c r="W46" s="46">
        <f t="shared" si="28"/>
        <v>23</v>
      </c>
      <c r="X46" s="46">
        <f t="shared" si="28"/>
        <v>23</v>
      </c>
      <c r="Y46" s="46">
        <f t="shared" si="28"/>
        <v>24</v>
      </c>
      <c r="Z46" s="46">
        <f t="shared" si="28"/>
        <v>24</v>
      </c>
      <c r="AA46" s="46">
        <f t="shared" si="28"/>
        <v>27</v>
      </c>
      <c r="AB46" s="46">
        <f t="shared" si="28"/>
        <v>27</v>
      </c>
      <c r="AC46" s="46">
        <f t="shared" si="28"/>
        <v>28</v>
      </c>
      <c r="AD46" s="46">
        <f t="shared" si="28"/>
        <v>31</v>
      </c>
    </row>
    <row r="47" spans="2:30" ht="15.75" customHeight="1" x14ac:dyDescent="0.2">
      <c r="B47" s="21" t="s">
        <v>31</v>
      </c>
      <c r="D47" s="22"/>
      <c r="E47" s="24"/>
      <c r="F47" s="19">
        <f>ROUND(F8*F$44*0.5,0)</f>
        <v>1</v>
      </c>
      <c r="G47" s="19">
        <f>ROUND(G8*G$44*0.5,0)</f>
        <v>1</v>
      </c>
      <c r="H47" s="19">
        <f>ROUND(H8*H$44*0.5,0)</f>
        <v>1</v>
      </c>
      <c r="I47" s="19">
        <f>ROUND(I8*I$44*0.5,0)</f>
        <v>2</v>
      </c>
      <c r="J47" s="19">
        <f>ROUND(J8*J$44*0.5,0)</f>
        <v>2</v>
      </c>
      <c r="K47" s="19">
        <f>ROUND(K8*K$44*0.5,0)</f>
        <v>2</v>
      </c>
      <c r="L47" s="19">
        <f>ROUND(L8*L$44*0.5,0)</f>
        <v>3</v>
      </c>
      <c r="M47" s="19">
        <f>ROUND(M8*M$44*0.5,0)</f>
        <v>3</v>
      </c>
      <c r="N47" s="19">
        <f>ROUND(N8*N$44*0.5,0)</f>
        <v>3</v>
      </c>
      <c r="O47" s="19">
        <f>ROUND(O8*O$44*0.5,0)</f>
        <v>3</v>
      </c>
      <c r="P47" s="19">
        <f>ROUND(P8*P$44*0.5,0)</f>
        <v>4</v>
      </c>
      <c r="Q47" s="19">
        <f>ROUND(Q8*Q$44*0.5,0)</f>
        <v>4</v>
      </c>
      <c r="R47" s="19">
        <f>ROUND(R8*R$44*0.5,0)</f>
        <v>4</v>
      </c>
      <c r="S47" s="19">
        <f>ROUND(S8*S$44*0.5,0)</f>
        <v>4</v>
      </c>
      <c r="T47" s="19">
        <f>ROUND(T8*T$44*0.5,0)</f>
        <v>5</v>
      </c>
      <c r="U47" s="19">
        <f>ROUND(U8*U$44*0.5,0)</f>
        <v>5</v>
      </c>
      <c r="V47" s="19">
        <f>ROUND(V8*V$44*0.5,0)</f>
        <v>5</v>
      </c>
      <c r="W47" s="19">
        <f>ROUND(W8*W$44*0.5,0)</f>
        <v>6</v>
      </c>
      <c r="X47" s="19">
        <f>ROUND(X8*X$44*0.5,0)</f>
        <v>6</v>
      </c>
      <c r="Y47" s="19">
        <f>ROUND(Y8*Y$44*0.5,0)</f>
        <v>6</v>
      </c>
      <c r="Z47" s="19">
        <f>ROUND(Z8*Z$44*0.5,0)</f>
        <v>6</v>
      </c>
      <c r="AA47" s="19">
        <f>ROUND(AA8*AA$44*0.5,0)</f>
        <v>7</v>
      </c>
      <c r="AB47" s="19">
        <f>ROUND(AB8*AB$44*0.5,0)</f>
        <v>7</v>
      </c>
      <c r="AC47" s="19">
        <f>ROUND(AC8*AC$44*0.5,0)</f>
        <v>7</v>
      </c>
      <c r="AD47" s="19">
        <f>ROUND(AD8*AD$44*0.5,0)</f>
        <v>8</v>
      </c>
    </row>
    <row r="48" spans="2:30" ht="15.75" customHeight="1" x14ac:dyDescent="0.2">
      <c r="B48" s="21" t="s">
        <v>32</v>
      </c>
      <c r="D48" s="22"/>
      <c r="E48" s="24"/>
      <c r="F48" s="19">
        <f>ROUND(F8*F44*0.5,0)</f>
        <v>1</v>
      </c>
      <c r="G48" s="19">
        <f>ROUND(G8*G44*0.5,0)</f>
        <v>1</v>
      </c>
      <c r="H48" s="19">
        <f>ROUND(H8*H44*0.5,0)</f>
        <v>1</v>
      </c>
      <c r="I48" s="19">
        <f>ROUND(I8*I44*0.5,0)</f>
        <v>2</v>
      </c>
      <c r="J48" s="19">
        <f>ROUND(J8*J44*0.5,0)</f>
        <v>2</v>
      </c>
      <c r="K48" s="19">
        <f>ROUND(K8*K44*0.5,0)</f>
        <v>2</v>
      </c>
      <c r="L48" s="19">
        <f>ROUND(L8*L44*0.5,0)</f>
        <v>3</v>
      </c>
      <c r="M48" s="19">
        <f>ROUND(M8*M44*0.5,0)</f>
        <v>3</v>
      </c>
      <c r="N48" s="19">
        <f>ROUND(N8*N44*0.5,0)</f>
        <v>3</v>
      </c>
      <c r="O48" s="19">
        <f>ROUND(O8*O44*0.5,0)</f>
        <v>3</v>
      </c>
      <c r="P48" s="19">
        <f>ROUND(P8*P44*0.5,0)</f>
        <v>4</v>
      </c>
      <c r="Q48" s="19">
        <f>ROUND(Q8*Q44*0.5,0)</f>
        <v>4</v>
      </c>
      <c r="R48" s="19">
        <f>ROUND(R8*R44*0.5,0)</f>
        <v>4</v>
      </c>
      <c r="S48" s="19">
        <f>ROUND(S8*S44*0.5,0)</f>
        <v>4</v>
      </c>
      <c r="T48" s="19">
        <f>ROUND(T8*T44*0.5,0)</f>
        <v>5</v>
      </c>
      <c r="U48" s="19">
        <f>ROUND(U8*U44*0.5,0)</f>
        <v>5</v>
      </c>
      <c r="V48" s="19">
        <f>ROUND(V8*V44*0.5,0)</f>
        <v>5</v>
      </c>
      <c r="W48" s="19">
        <f>ROUND(W8*W44*0.5,0)</f>
        <v>6</v>
      </c>
      <c r="X48" s="19">
        <f>ROUND(X8*X44*0.5,0)</f>
        <v>6</v>
      </c>
      <c r="Y48" s="19">
        <f>ROUND(Y8*Y44*0.5,0)</f>
        <v>6</v>
      </c>
      <c r="Z48" s="19">
        <f>ROUND(Z8*Z44*0.5,0)</f>
        <v>6</v>
      </c>
      <c r="AA48" s="19">
        <f>ROUND(AA8*AA44*0.5,0)</f>
        <v>7</v>
      </c>
      <c r="AB48" s="19">
        <f>ROUND(AB8*AB44*0.5,0)</f>
        <v>7</v>
      </c>
      <c r="AC48" s="19">
        <f>ROUND(AC8*AC44*0.5,0)</f>
        <v>7</v>
      </c>
      <c r="AD48" s="19">
        <f>ROUND(AD8*AD44*0.5,0)</f>
        <v>8</v>
      </c>
    </row>
    <row r="49" spans="2:30" ht="15.75" customHeight="1" x14ac:dyDescent="0.2">
      <c r="B49" s="21" t="s">
        <v>8</v>
      </c>
      <c r="E49" s="24"/>
      <c r="F49" s="19">
        <f>ROUND(F9*F$44,0)</f>
        <v>1</v>
      </c>
      <c r="G49" s="19">
        <f>ROUND(G9*G$44,0)</f>
        <v>2</v>
      </c>
      <c r="H49" s="19">
        <f>ROUND(H9*H$44,0)</f>
        <v>2</v>
      </c>
      <c r="I49" s="19">
        <f>ROUND(I9*I$44,0)</f>
        <v>3</v>
      </c>
      <c r="J49" s="19">
        <f>ROUND(J9*J$44,0)</f>
        <v>3</v>
      </c>
      <c r="K49" s="19">
        <f>ROUND(K9*K$44,0)</f>
        <v>4</v>
      </c>
      <c r="L49" s="19">
        <f>ROUND(L9*L$44,0)</f>
        <v>4</v>
      </c>
      <c r="M49" s="19">
        <f>ROUND(M9*M$44,0)</f>
        <v>5</v>
      </c>
      <c r="N49" s="19">
        <f>ROUND(N9*N$44,0)</f>
        <v>6</v>
      </c>
      <c r="O49" s="19">
        <f>ROUND(O9*O$44,0)</f>
        <v>6</v>
      </c>
      <c r="P49" s="19">
        <f>ROUND(P9*P$44,0)</f>
        <v>7</v>
      </c>
      <c r="Q49" s="19">
        <f>ROUND(Q9*Q$44,0)</f>
        <v>7</v>
      </c>
      <c r="R49" s="19">
        <f>ROUND(R9*R$44,0)</f>
        <v>8</v>
      </c>
      <c r="S49" s="19">
        <f>ROUND(S9*S$44,0)</f>
        <v>8</v>
      </c>
      <c r="T49" s="19">
        <f>ROUND(T9*T$44,0)</f>
        <v>9</v>
      </c>
      <c r="U49" s="19">
        <f>ROUND(U9*U$44,0)</f>
        <v>10</v>
      </c>
      <c r="V49" s="19">
        <f>ROUND(V9*V$44,0)</f>
        <v>10</v>
      </c>
      <c r="W49" s="19">
        <f>ROUND(W9*W$44,0)</f>
        <v>11</v>
      </c>
      <c r="X49" s="19">
        <f>ROUND(X9*X$44,0)</f>
        <v>11</v>
      </c>
      <c r="Y49" s="19">
        <f>ROUND(Y9*Y$44,0)</f>
        <v>12</v>
      </c>
      <c r="Z49" s="19">
        <f>ROUND(Z9*Z$44,0)</f>
        <v>12</v>
      </c>
      <c r="AA49" s="19">
        <f>ROUND(AA9*AA$44,0)</f>
        <v>13</v>
      </c>
      <c r="AB49" s="19">
        <f>ROUND(AB9*AB$44,0)</f>
        <v>13</v>
      </c>
      <c r="AC49" s="19">
        <f>ROUND(AC9*AC$44,0)</f>
        <v>14</v>
      </c>
      <c r="AD49" s="19">
        <f>ROUND(AD9*AD$44,0)</f>
        <v>15</v>
      </c>
    </row>
    <row r="50" spans="2:30" ht="15.75" customHeight="1" x14ac:dyDescent="0.2">
      <c r="B50" s="5"/>
      <c r="D50" s="18"/>
      <c r="E50" s="29"/>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spans="2:30" ht="15.75" customHeight="1" x14ac:dyDescent="0.2">
      <c r="B51" s="44" t="s">
        <v>33</v>
      </c>
      <c r="D51" s="18" t="s">
        <v>34</v>
      </c>
      <c r="E51" s="29"/>
      <c r="F51" s="46">
        <f>SUM(F52:F54)</f>
        <v>7</v>
      </c>
      <c r="G51" s="46">
        <f t="shared" ref="G51:AD51" si="29">SUM(G52:G54)</f>
        <v>7</v>
      </c>
      <c r="H51" s="46">
        <f t="shared" si="29"/>
        <v>7</v>
      </c>
      <c r="I51" s="46">
        <f t="shared" si="29"/>
        <v>7</v>
      </c>
      <c r="J51" s="46">
        <f t="shared" si="29"/>
        <v>8</v>
      </c>
      <c r="K51" s="46">
        <f t="shared" si="29"/>
        <v>8</v>
      </c>
      <c r="L51" s="46">
        <f t="shared" si="29"/>
        <v>9</v>
      </c>
      <c r="M51" s="46">
        <f t="shared" si="29"/>
        <v>9</v>
      </c>
      <c r="N51" s="46">
        <f t="shared" si="29"/>
        <v>10</v>
      </c>
      <c r="O51" s="46">
        <f t="shared" si="29"/>
        <v>11</v>
      </c>
      <c r="P51" s="46">
        <f t="shared" si="29"/>
        <v>12</v>
      </c>
      <c r="Q51" s="46">
        <f t="shared" si="29"/>
        <v>12</v>
      </c>
      <c r="R51" s="46">
        <f t="shared" si="29"/>
        <v>13</v>
      </c>
      <c r="S51" s="46">
        <f t="shared" si="29"/>
        <v>14</v>
      </c>
      <c r="T51" s="46">
        <f t="shared" si="29"/>
        <v>16</v>
      </c>
      <c r="U51" s="46">
        <f t="shared" si="29"/>
        <v>16</v>
      </c>
      <c r="V51" s="46">
        <f t="shared" si="29"/>
        <v>17</v>
      </c>
      <c r="W51" s="46">
        <f t="shared" si="29"/>
        <v>18</v>
      </c>
      <c r="X51" s="46">
        <f t="shared" si="29"/>
        <v>20</v>
      </c>
      <c r="Y51" s="46">
        <f t="shared" si="29"/>
        <v>21</v>
      </c>
      <c r="Z51" s="46">
        <f t="shared" si="29"/>
        <v>23</v>
      </c>
      <c r="AA51" s="46">
        <f t="shared" si="29"/>
        <v>25</v>
      </c>
      <c r="AB51" s="46">
        <f t="shared" si="29"/>
        <v>26</v>
      </c>
      <c r="AC51" s="46">
        <f t="shared" si="29"/>
        <v>28</v>
      </c>
      <c r="AD51" s="46">
        <f t="shared" si="29"/>
        <v>30</v>
      </c>
    </row>
    <row r="52" spans="2:30" ht="15.75" customHeight="1" x14ac:dyDescent="0.2">
      <c r="B52" s="21" t="s">
        <v>31</v>
      </c>
      <c r="D52" s="47"/>
      <c r="E52" s="48">
        <v>0.8</v>
      </c>
      <c r="F52" s="49">
        <f>ROUND(F62/F89*$E52,0)</f>
        <v>2</v>
      </c>
      <c r="G52" s="49">
        <f t="shared" ref="G52:AD54" si="30">ROUND(G62/G89*$E52,0)</f>
        <v>2</v>
      </c>
      <c r="H52" s="49">
        <f t="shared" si="30"/>
        <v>2</v>
      </c>
      <c r="I52" s="49">
        <f t="shared" si="30"/>
        <v>2</v>
      </c>
      <c r="J52" s="49">
        <f t="shared" si="30"/>
        <v>2</v>
      </c>
      <c r="K52" s="49">
        <f t="shared" si="30"/>
        <v>2</v>
      </c>
      <c r="L52" s="49">
        <f t="shared" si="30"/>
        <v>2</v>
      </c>
      <c r="M52" s="49">
        <f t="shared" si="30"/>
        <v>2</v>
      </c>
      <c r="N52" s="49">
        <f t="shared" si="30"/>
        <v>2</v>
      </c>
      <c r="O52" s="49">
        <f t="shared" si="30"/>
        <v>2</v>
      </c>
      <c r="P52" s="49">
        <f t="shared" si="30"/>
        <v>2</v>
      </c>
      <c r="Q52" s="49">
        <f t="shared" si="30"/>
        <v>2</v>
      </c>
      <c r="R52" s="49">
        <f t="shared" si="30"/>
        <v>2</v>
      </c>
      <c r="S52" s="49">
        <f t="shared" si="30"/>
        <v>2</v>
      </c>
      <c r="T52" s="49">
        <f t="shared" si="30"/>
        <v>3</v>
      </c>
      <c r="U52" s="49">
        <f t="shared" si="30"/>
        <v>3</v>
      </c>
      <c r="V52" s="49">
        <f t="shared" si="30"/>
        <v>3</v>
      </c>
      <c r="W52" s="49">
        <f t="shared" si="30"/>
        <v>3</v>
      </c>
      <c r="X52" s="49">
        <f t="shared" si="30"/>
        <v>3</v>
      </c>
      <c r="Y52" s="49">
        <f t="shared" si="30"/>
        <v>3</v>
      </c>
      <c r="Z52" s="49">
        <f t="shared" si="30"/>
        <v>3</v>
      </c>
      <c r="AA52" s="49">
        <f t="shared" si="30"/>
        <v>4</v>
      </c>
      <c r="AB52" s="49">
        <f t="shared" si="30"/>
        <v>4</v>
      </c>
      <c r="AC52" s="49">
        <f t="shared" si="30"/>
        <v>4</v>
      </c>
      <c r="AD52" s="49">
        <f t="shared" si="30"/>
        <v>4</v>
      </c>
    </row>
    <row r="53" spans="2:30" ht="15.75" customHeight="1" x14ac:dyDescent="0.2">
      <c r="B53" s="21" t="s">
        <v>32</v>
      </c>
      <c r="D53" s="47"/>
      <c r="E53" s="48">
        <v>0.8</v>
      </c>
      <c r="F53" s="49">
        <f>ROUND(F63/F90*$E53,0)</f>
        <v>1</v>
      </c>
      <c r="G53" s="49">
        <f t="shared" si="30"/>
        <v>1</v>
      </c>
      <c r="H53" s="49">
        <f t="shared" si="30"/>
        <v>1</v>
      </c>
      <c r="I53" s="49">
        <f t="shared" si="30"/>
        <v>1</v>
      </c>
      <c r="J53" s="49">
        <f t="shared" si="30"/>
        <v>1</v>
      </c>
      <c r="K53" s="49">
        <f t="shared" si="30"/>
        <v>1</v>
      </c>
      <c r="L53" s="49">
        <f t="shared" si="30"/>
        <v>1</v>
      </c>
      <c r="M53" s="49">
        <f t="shared" si="30"/>
        <v>1</v>
      </c>
      <c r="N53" s="49">
        <f t="shared" si="30"/>
        <v>2</v>
      </c>
      <c r="O53" s="49">
        <f t="shared" si="30"/>
        <v>2</v>
      </c>
      <c r="P53" s="49">
        <f t="shared" si="30"/>
        <v>2</v>
      </c>
      <c r="Q53" s="49">
        <f t="shared" si="30"/>
        <v>2</v>
      </c>
      <c r="R53" s="49">
        <f t="shared" si="30"/>
        <v>2</v>
      </c>
      <c r="S53" s="49">
        <f t="shared" si="30"/>
        <v>2</v>
      </c>
      <c r="T53" s="49">
        <f t="shared" si="30"/>
        <v>2</v>
      </c>
      <c r="U53" s="49">
        <f t="shared" si="30"/>
        <v>2</v>
      </c>
      <c r="V53" s="49">
        <f t="shared" si="30"/>
        <v>2</v>
      </c>
      <c r="W53" s="49">
        <f t="shared" si="30"/>
        <v>2</v>
      </c>
      <c r="X53" s="49">
        <f t="shared" si="30"/>
        <v>3</v>
      </c>
      <c r="Y53" s="49">
        <f t="shared" si="30"/>
        <v>3</v>
      </c>
      <c r="Z53" s="49">
        <f t="shared" si="30"/>
        <v>3</v>
      </c>
      <c r="AA53" s="49">
        <f t="shared" si="30"/>
        <v>3</v>
      </c>
      <c r="AB53" s="49">
        <f t="shared" si="30"/>
        <v>3</v>
      </c>
      <c r="AC53" s="49">
        <f t="shared" si="30"/>
        <v>3</v>
      </c>
      <c r="AD53" s="49">
        <f t="shared" si="30"/>
        <v>4</v>
      </c>
    </row>
    <row r="54" spans="2:30" ht="15.75" customHeight="1" x14ac:dyDescent="0.2">
      <c r="B54" s="21" t="s">
        <v>8</v>
      </c>
      <c r="D54" s="50"/>
      <c r="E54" s="51">
        <v>0.7</v>
      </c>
      <c r="F54" s="49">
        <f>ROUND(F64/F91*$E54,0)</f>
        <v>4</v>
      </c>
      <c r="G54" s="49">
        <f t="shared" si="30"/>
        <v>4</v>
      </c>
      <c r="H54" s="49">
        <f t="shared" si="30"/>
        <v>4</v>
      </c>
      <c r="I54" s="49">
        <f t="shared" si="30"/>
        <v>4</v>
      </c>
      <c r="J54" s="49">
        <f t="shared" si="30"/>
        <v>5</v>
      </c>
      <c r="K54" s="49">
        <f t="shared" si="30"/>
        <v>5</v>
      </c>
      <c r="L54" s="49">
        <f t="shared" si="30"/>
        <v>6</v>
      </c>
      <c r="M54" s="49">
        <f t="shared" si="30"/>
        <v>6</v>
      </c>
      <c r="N54" s="49">
        <f t="shared" si="30"/>
        <v>6</v>
      </c>
      <c r="O54" s="49">
        <f t="shared" si="30"/>
        <v>7</v>
      </c>
      <c r="P54" s="49">
        <f t="shared" si="30"/>
        <v>8</v>
      </c>
      <c r="Q54" s="49">
        <f t="shared" si="30"/>
        <v>8</v>
      </c>
      <c r="R54" s="49">
        <f t="shared" si="30"/>
        <v>9</v>
      </c>
      <c r="S54" s="49">
        <f t="shared" si="30"/>
        <v>10</v>
      </c>
      <c r="T54" s="49">
        <f t="shared" si="30"/>
        <v>11</v>
      </c>
      <c r="U54" s="49">
        <f t="shared" si="30"/>
        <v>11</v>
      </c>
      <c r="V54" s="49">
        <f t="shared" si="30"/>
        <v>12</v>
      </c>
      <c r="W54" s="49">
        <f t="shared" si="30"/>
        <v>13</v>
      </c>
      <c r="X54" s="49">
        <f t="shared" si="30"/>
        <v>14</v>
      </c>
      <c r="Y54" s="49">
        <f t="shared" si="30"/>
        <v>15</v>
      </c>
      <c r="Z54" s="49">
        <f t="shared" si="30"/>
        <v>17</v>
      </c>
      <c r="AA54" s="49">
        <f t="shared" si="30"/>
        <v>18</v>
      </c>
      <c r="AB54" s="49">
        <f t="shared" si="30"/>
        <v>19</v>
      </c>
      <c r="AC54" s="49">
        <f t="shared" si="30"/>
        <v>21</v>
      </c>
      <c r="AD54" s="49">
        <f t="shared" si="30"/>
        <v>22</v>
      </c>
    </row>
    <row r="55" spans="2:30" ht="15.75" customHeight="1" x14ac:dyDescent="0.2">
      <c r="B55" s="5"/>
      <c r="D55" s="18"/>
      <c r="E55" s="52"/>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row>
    <row r="56" spans="2:30" ht="15.75" customHeight="1" x14ac:dyDescent="0.2">
      <c r="B56" s="44" t="s">
        <v>11</v>
      </c>
      <c r="D56" s="18" t="s">
        <v>35</v>
      </c>
      <c r="E56" s="53"/>
      <c r="F56" s="46">
        <f>SUM(F57:F59)</f>
        <v>-4</v>
      </c>
      <c r="G56" s="46">
        <f t="shared" ref="G56:AD56" si="31">SUM(G57:G59)</f>
        <v>-4</v>
      </c>
      <c r="H56" s="46">
        <f t="shared" si="31"/>
        <v>-4</v>
      </c>
      <c r="I56" s="46">
        <f t="shared" si="31"/>
        <v>-4</v>
      </c>
      <c r="J56" s="46">
        <f t="shared" si="31"/>
        <v>-4</v>
      </c>
      <c r="K56" s="46">
        <f t="shared" si="31"/>
        <v>-4</v>
      </c>
      <c r="L56" s="46">
        <f t="shared" si="31"/>
        <v>-4</v>
      </c>
      <c r="M56" s="46">
        <f t="shared" si="31"/>
        <v>-5</v>
      </c>
      <c r="N56" s="46">
        <f t="shared" si="31"/>
        <v>-6</v>
      </c>
      <c r="O56" s="46">
        <f t="shared" si="31"/>
        <v>-6</v>
      </c>
      <c r="P56" s="46">
        <f t="shared" si="31"/>
        <v>-6</v>
      </c>
      <c r="Q56" s="46">
        <f t="shared" si="31"/>
        <v>-7</v>
      </c>
      <c r="R56" s="46">
        <f t="shared" si="31"/>
        <v>-7</v>
      </c>
      <c r="S56" s="46">
        <f t="shared" si="31"/>
        <v>-8</v>
      </c>
      <c r="T56" s="46">
        <f t="shared" si="31"/>
        <v>-9</v>
      </c>
      <c r="U56" s="46">
        <f t="shared" si="31"/>
        <v>-9</v>
      </c>
      <c r="V56" s="46">
        <f t="shared" si="31"/>
        <v>-9</v>
      </c>
      <c r="W56" s="46">
        <f t="shared" si="31"/>
        <v>-10</v>
      </c>
      <c r="X56" s="46">
        <f t="shared" si="31"/>
        <v>-10</v>
      </c>
      <c r="Y56" s="46">
        <f t="shared" si="31"/>
        <v>-11</v>
      </c>
      <c r="Z56" s="46">
        <f t="shared" si="31"/>
        <v>-12</v>
      </c>
      <c r="AA56" s="46">
        <f t="shared" si="31"/>
        <v>-13</v>
      </c>
      <c r="AB56" s="46">
        <f t="shared" si="31"/>
        <v>-13</v>
      </c>
      <c r="AC56" s="46">
        <f t="shared" si="31"/>
        <v>-15</v>
      </c>
      <c r="AD56" s="46">
        <f t="shared" si="31"/>
        <v>-16</v>
      </c>
    </row>
    <row r="57" spans="2:30" ht="15.75" customHeight="1" x14ac:dyDescent="0.2">
      <c r="B57" s="21" t="s">
        <v>31</v>
      </c>
      <c r="D57" s="22"/>
      <c r="E57" s="54"/>
      <c r="F57" s="30">
        <f>-ROUND(F62/12*(1-$E$52),0)</f>
        <v>-1</v>
      </c>
      <c r="G57" s="30">
        <f t="shared" ref="G57:O57" si="32">-ROUND(G62/12*(1-$E$52),0)</f>
        <v>-1</v>
      </c>
      <c r="H57" s="30">
        <f t="shared" si="32"/>
        <v>-1</v>
      </c>
      <c r="I57" s="30">
        <f t="shared" si="32"/>
        <v>-1</v>
      </c>
      <c r="J57" s="30">
        <f t="shared" si="32"/>
        <v>-1</v>
      </c>
      <c r="K57" s="30">
        <f t="shared" si="32"/>
        <v>-1</v>
      </c>
      <c r="L57" s="30">
        <f t="shared" si="32"/>
        <v>-1</v>
      </c>
      <c r="M57" s="30">
        <f t="shared" si="32"/>
        <v>-1</v>
      </c>
      <c r="N57" s="30">
        <f t="shared" si="32"/>
        <v>-2</v>
      </c>
      <c r="O57" s="30">
        <f t="shared" si="32"/>
        <v>-2</v>
      </c>
      <c r="P57" s="30">
        <f>-ROUND(P62/12*(1-$E$52),0)</f>
        <v>-2</v>
      </c>
      <c r="Q57" s="30">
        <f t="shared" ref="Q57:U57" si="33">-ROUND(Q62/12*(1-$E$52),0)</f>
        <v>-2</v>
      </c>
      <c r="R57" s="30">
        <f t="shared" si="33"/>
        <v>-2</v>
      </c>
      <c r="S57" s="30">
        <f t="shared" si="33"/>
        <v>-2</v>
      </c>
      <c r="T57" s="30">
        <f t="shared" si="33"/>
        <v>-2</v>
      </c>
      <c r="U57" s="30">
        <f t="shared" si="33"/>
        <v>-2</v>
      </c>
      <c r="V57" s="30">
        <f>-ROUND(V62/12*(1-$E$52),0)</f>
        <v>-2</v>
      </c>
      <c r="W57" s="30">
        <f t="shared" ref="W57:AD57" si="34">-ROUND(W62/12*(1-$E$52),0)</f>
        <v>-2</v>
      </c>
      <c r="X57" s="30">
        <f t="shared" si="34"/>
        <v>-2</v>
      </c>
      <c r="Y57" s="30">
        <f t="shared" si="34"/>
        <v>-2</v>
      </c>
      <c r="Z57" s="30">
        <f t="shared" si="34"/>
        <v>-3</v>
      </c>
      <c r="AA57" s="30">
        <f t="shared" si="34"/>
        <v>-3</v>
      </c>
      <c r="AB57" s="30">
        <f t="shared" si="34"/>
        <v>-3</v>
      </c>
      <c r="AC57" s="30">
        <f t="shared" si="34"/>
        <v>-3</v>
      </c>
      <c r="AD57" s="30">
        <f t="shared" si="34"/>
        <v>-3</v>
      </c>
    </row>
    <row r="58" spans="2:30" ht="15.75" customHeight="1" x14ac:dyDescent="0.2">
      <c r="B58" s="21" t="s">
        <v>32</v>
      </c>
      <c r="D58" s="22"/>
      <c r="E58" s="54"/>
      <c r="F58" s="30">
        <f>-ROUND(F63/12*(1-$E$53),0)</f>
        <v>-1</v>
      </c>
      <c r="G58" s="30">
        <f t="shared" ref="G58:O58" si="35">-ROUND(G63/12*(1-$E$53),0)</f>
        <v>-1</v>
      </c>
      <c r="H58" s="30">
        <f t="shared" si="35"/>
        <v>-1</v>
      </c>
      <c r="I58" s="30">
        <f t="shared" si="35"/>
        <v>-1</v>
      </c>
      <c r="J58" s="30">
        <f t="shared" si="35"/>
        <v>-1</v>
      </c>
      <c r="K58" s="30">
        <f t="shared" si="35"/>
        <v>-1</v>
      </c>
      <c r="L58" s="30">
        <f t="shared" si="35"/>
        <v>-1</v>
      </c>
      <c r="M58" s="30">
        <f t="shared" si="35"/>
        <v>-1</v>
      </c>
      <c r="N58" s="30">
        <f t="shared" si="35"/>
        <v>-1</v>
      </c>
      <c r="O58" s="30">
        <f t="shared" si="35"/>
        <v>-1</v>
      </c>
      <c r="P58" s="30">
        <f>-ROUND(P63/12*(1-$E$53),0)</f>
        <v>-1</v>
      </c>
      <c r="Q58" s="30">
        <f t="shared" ref="Q58:U58" si="36">-ROUND(Q63/12*(1-$E$53),0)</f>
        <v>-1</v>
      </c>
      <c r="R58" s="30">
        <f t="shared" si="36"/>
        <v>-1</v>
      </c>
      <c r="S58" s="30">
        <f t="shared" si="36"/>
        <v>-2</v>
      </c>
      <c r="T58" s="30">
        <f t="shared" si="36"/>
        <v>-2</v>
      </c>
      <c r="U58" s="30">
        <f t="shared" si="36"/>
        <v>-2</v>
      </c>
      <c r="V58" s="30">
        <f>-ROUND(V63/12*(1-$E$53),0)</f>
        <v>-2</v>
      </c>
      <c r="W58" s="30">
        <f t="shared" ref="W58:AD58" si="37">-ROUND(W63/12*(1-$E$53),0)</f>
        <v>-2</v>
      </c>
      <c r="X58" s="30">
        <f t="shared" si="37"/>
        <v>-2</v>
      </c>
      <c r="Y58" s="30">
        <f t="shared" si="37"/>
        <v>-2</v>
      </c>
      <c r="Z58" s="30">
        <f t="shared" si="37"/>
        <v>-2</v>
      </c>
      <c r="AA58" s="30">
        <f t="shared" si="37"/>
        <v>-2</v>
      </c>
      <c r="AB58" s="30">
        <f t="shared" si="37"/>
        <v>-2</v>
      </c>
      <c r="AC58" s="30">
        <f t="shared" si="37"/>
        <v>-3</v>
      </c>
      <c r="AD58" s="30">
        <f t="shared" si="37"/>
        <v>-3</v>
      </c>
    </row>
    <row r="59" spans="2:30" ht="15.75" customHeight="1" x14ac:dyDescent="0.2">
      <c r="B59" s="21" t="s">
        <v>8</v>
      </c>
      <c r="E59" s="54"/>
      <c r="F59" s="30">
        <f>-ROUND(F64/12*(1-$E$54),0)</f>
        <v>-2</v>
      </c>
      <c r="G59" s="30">
        <f t="shared" ref="G59:O59" si="38">-ROUND(G64/12*(1-$E$54),0)</f>
        <v>-2</v>
      </c>
      <c r="H59" s="30">
        <f t="shared" si="38"/>
        <v>-2</v>
      </c>
      <c r="I59" s="30">
        <f t="shared" si="38"/>
        <v>-2</v>
      </c>
      <c r="J59" s="30">
        <f t="shared" si="38"/>
        <v>-2</v>
      </c>
      <c r="K59" s="30">
        <f t="shared" si="38"/>
        <v>-2</v>
      </c>
      <c r="L59" s="30">
        <f t="shared" si="38"/>
        <v>-2</v>
      </c>
      <c r="M59" s="30">
        <f t="shared" si="38"/>
        <v>-3</v>
      </c>
      <c r="N59" s="30">
        <f t="shared" si="38"/>
        <v>-3</v>
      </c>
      <c r="O59" s="30">
        <f t="shared" si="38"/>
        <v>-3</v>
      </c>
      <c r="P59" s="30">
        <f>-ROUND(P64/12*(1-$E$54),0)</f>
        <v>-3</v>
      </c>
      <c r="Q59" s="30">
        <f t="shared" ref="Q59:U59" si="39">-ROUND(Q64/12*(1-$E$54),0)</f>
        <v>-4</v>
      </c>
      <c r="R59" s="30">
        <f t="shared" si="39"/>
        <v>-4</v>
      </c>
      <c r="S59" s="30">
        <f t="shared" si="39"/>
        <v>-4</v>
      </c>
      <c r="T59" s="30">
        <f t="shared" si="39"/>
        <v>-5</v>
      </c>
      <c r="U59" s="30">
        <f t="shared" si="39"/>
        <v>-5</v>
      </c>
      <c r="V59" s="30">
        <f>-ROUND(V64/12*(1-$E$54),0)</f>
        <v>-5</v>
      </c>
      <c r="W59" s="30">
        <f t="shared" ref="W59:AD59" si="40">-ROUND(W64/12*(1-$E$54),0)</f>
        <v>-6</v>
      </c>
      <c r="X59" s="30">
        <f t="shared" si="40"/>
        <v>-6</v>
      </c>
      <c r="Y59" s="30">
        <f t="shared" si="40"/>
        <v>-7</v>
      </c>
      <c r="Z59" s="30">
        <f t="shared" si="40"/>
        <v>-7</v>
      </c>
      <c r="AA59" s="30">
        <f t="shared" si="40"/>
        <v>-8</v>
      </c>
      <c r="AB59" s="30">
        <f t="shared" si="40"/>
        <v>-8</v>
      </c>
      <c r="AC59" s="30">
        <f t="shared" si="40"/>
        <v>-9</v>
      </c>
      <c r="AD59" s="30">
        <f t="shared" si="40"/>
        <v>-10</v>
      </c>
    </row>
    <row r="60" spans="2:30" ht="15.75" customHeight="1" x14ac:dyDescent="0.2">
      <c r="B60" s="5"/>
      <c r="D60" s="18"/>
      <c r="E60" s="53"/>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spans="2:30" ht="15.75" customHeight="1" x14ac:dyDescent="0.2">
      <c r="B61" s="44" t="s">
        <v>36</v>
      </c>
      <c r="D61" s="18" t="s">
        <v>14</v>
      </c>
      <c r="E61" s="53"/>
      <c r="F61" s="46">
        <f>SUM(F62:F64)</f>
        <v>191</v>
      </c>
      <c r="G61" s="46">
        <f t="shared" ref="G61:AD61" si="41">SUM(G62:G64)</f>
        <v>197</v>
      </c>
      <c r="H61" s="46">
        <f t="shared" si="41"/>
        <v>204</v>
      </c>
      <c r="I61" s="46">
        <f t="shared" si="41"/>
        <v>211</v>
      </c>
      <c r="J61" s="46">
        <f t="shared" si="41"/>
        <v>221</v>
      </c>
      <c r="K61" s="46">
        <f t="shared" si="41"/>
        <v>232</v>
      </c>
      <c r="L61" s="46">
        <f t="shared" si="41"/>
        <v>244</v>
      </c>
      <c r="M61" s="46">
        <f t="shared" si="41"/>
        <v>259</v>
      </c>
      <c r="N61" s="46">
        <f t="shared" si="41"/>
        <v>274</v>
      </c>
      <c r="O61" s="46">
        <f t="shared" si="41"/>
        <v>290</v>
      </c>
      <c r="P61" s="46">
        <f t="shared" si="41"/>
        <v>307</v>
      </c>
      <c r="Q61" s="46">
        <f t="shared" si="41"/>
        <v>328</v>
      </c>
      <c r="R61" s="46">
        <f t="shared" si="41"/>
        <v>348</v>
      </c>
      <c r="S61" s="46">
        <f t="shared" si="41"/>
        <v>370</v>
      </c>
      <c r="T61" s="46">
        <f t="shared" si="41"/>
        <v>392</v>
      </c>
      <c r="U61" s="46">
        <f t="shared" si="41"/>
        <v>418</v>
      </c>
      <c r="V61" s="46">
        <f t="shared" si="41"/>
        <v>445</v>
      </c>
      <c r="W61" s="46">
        <f t="shared" si="41"/>
        <v>473</v>
      </c>
      <c r="X61" s="46">
        <f t="shared" si="41"/>
        <v>504</v>
      </c>
      <c r="Y61" s="46">
        <f t="shared" si="41"/>
        <v>537</v>
      </c>
      <c r="Z61" s="46">
        <f t="shared" si="41"/>
        <v>571</v>
      </c>
      <c r="AA61" s="46">
        <f t="shared" si="41"/>
        <v>606</v>
      </c>
      <c r="AB61" s="46">
        <f t="shared" si="41"/>
        <v>645</v>
      </c>
      <c r="AC61" s="46">
        <f t="shared" si="41"/>
        <v>685</v>
      </c>
      <c r="AD61" s="46">
        <f t="shared" si="41"/>
        <v>726</v>
      </c>
    </row>
    <row r="62" spans="2:30" ht="15.75" customHeight="1" x14ac:dyDescent="0.2">
      <c r="B62" s="21" t="s">
        <v>31</v>
      </c>
      <c r="D62" s="22"/>
      <c r="E62" s="19"/>
      <c r="F62" s="24">
        <v>70</v>
      </c>
      <c r="G62" s="32">
        <f>F67</f>
        <v>72</v>
      </c>
      <c r="H62" s="32">
        <f>G67</f>
        <v>74</v>
      </c>
      <c r="I62" s="32">
        <f t="shared" ref="I62:AD64" si="42">H67</f>
        <v>76</v>
      </c>
      <c r="J62" s="32">
        <f t="shared" si="42"/>
        <v>79</v>
      </c>
      <c r="K62" s="32">
        <f t="shared" si="42"/>
        <v>82</v>
      </c>
      <c r="L62" s="32">
        <f t="shared" si="42"/>
        <v>85</v>
      </c>
      <c r="M62" s="32">
        <f t="shared" si="42"/>
        <v>89</v>
      </c>
      <c r="N62" s="32">
        <f t="shared" si="42"/>
        <v>93</v>
      </c>
      <c r="O62" s="32">
        <f t="shared" si="42"/>
        <v>96</v>
      </c>
      <c r="P62" s="32">
        <f t="shared" si="42"/>
        <v>99</v>
      </c>
      <c r="Q62" s="32">
        <f t="shared" si="42"/>
        <v>103</v>
      </c>
      <c r="R62" s="32">
        <f t="shared" si="42"/>
        <v>107</v>
      </c>
      <c r="S62" s="32">
        <f t="shared" si="42"/>
        <v>111</v>
      </c>
      <c r="T62" s="32">
        <f t="shared" si="42"/>
        <v>115</v>
      </c>
      <c r="U62" s="32">
        <f t="shared" si="42"/>
        <v>121</v>
      </c>
      <c r="V62" s="32">
        <f t="shared" si="42"/>
        <v>127</v>
      </c>
      <c r="W62" s="32">
        <f t="shared" si="42"/>
        <v>133</v>
      </c>
      <c r="X62" s="32">
        <f t="shared" si="42"/>
        <v>140</v>
      </c>
      <c r="Y62" s="32">
        <f t="shared" si="42"/>
        <v>147</v>
      </c>
      <c r="Z62" s="32">
        <f t="shared" si="42"/>
        <v>154</v>
      </c>
      <c r="AA62" s="32">
        <f t="shared" si="42"/>
        <v>160</v>
      </c>
      <c r="AB62" s="32">
        <f t="shared" si="42"/>
        <v>168</v>
      </c>
      <c r="AC62" s="32">
        <f t="shared" si="42"/>
        <v>176</v>
      </c>
      <c r="AD62" s="32">
        <f t="shared" si="42"/>
        <v>184</v>
      </c>
    </row>
    <row r="63" spans="2:30" ht="15.75" customHeight="1" x14ac:dyDescent="0.2">
      <c r="B63" s="21" t="s">
        <v>32</v>
      </c>
      <c r="D63" s="22"/>
      <c r="E63" s="19"/>
      <c r="F63" s="24">
        <v>55</v>
      </c>
      <c r="G63" s="32">
        <f>F68</f>
        <v>56</v>
      </c>
      <c r="H63" s="32">
        <f t="shared" ref="H63:X64" si="43">G68</f>
        <v>57</v>
      </c>
      <c r="I63" s="32">
        <f t="shared" si="43"/>
        <v>58</v>
      </c>
      <c r="J63" s="32">
        <f t="shared" si="43"/>
        <v>60</v>
      </c>
      <c r="K63" s="32">
        <f t="shared" si="43"/>
        <v>62</v>
      </c>
      <c r="L63" s="32">
        <f t="shared" si="43"/>
        <v>64</v>
      </c>
      <c r="M63" s="32">
        <f t="shared" si="43"/>
        <v>67</v>
      </c>
      <c r="N63" s="32">
        <f t="shared" si="43"/>
        <v>70</v>
      </c>
      <c r="O63" s="32">
        <f t="shared" si="43"/>
        <v>74</v>
      </c>
      <c r="P63" s="32">
        <f t="shared" si="43"/>
        <v>78</v>
      </c>
      <c r="Q63" s="32">
        <f t="shared" si="43"/>
        <v>83</v>
      </c>
      <c r="R63" s="32">
        <f t="shared" si="43"/>
        <v>88</v>
      </c>
      <c r="S63" s="32">
        <f t="shared" si="43"/>
        <v>93</v>
      </c>
      <c r="T63" s="32">
        <f t="shared" si="43"/>
        <v>97</v>
      </c>
      <c r="U63" s="32">
        <f t="shared" si="43"/>
        <v>102</v>
      </c>
      <c r="V63" s="32">
        <f t="shared" si="43"/>
        <v>107</v>
      </c>
      <c r="W63" s="32">
        <f t="shared" si="43"/>
        <v>112</v>
      </c>
      <c r="X63" s="32">
        <f t="shared" si="43"/>
        <v>118</v>
      </c>
      <c r="Y63" s="32">
        <f t="shared" si="42"/>
        <v>125</v>
      </c>
      <c r="Z63" s="32">
        <f t="shared" si="42"/>
        <v>132</v>
      </c>
      <c r="AA63" s="32">
        <f t="shared" si="42"/>
        <v>139</v>
      </c>
      <c r="AB63" s="32">
        <f t="shared" si="42"/>
        <v>147</v>
      </c>
      <c r="AC63" s="32">
        <f t="shared" si="42"/>
        <v>155</v>
      </c>
      <c r="AD63" s="32">
        <f t="shared" si="42"/>
        <v>162</v>
      </c>
    </row>
    <row r="64" spans="2:30" ht="15.75" customHeight="1" x14ac:dyDescent="0.2">
      <c r="B64" s="21" t="s">
        <v>8</v>
      </c>
      <c r="E64" s="19"/>
      <c r="F64" s="24">
        <v>66</v>
      </c>
      <c r="G64" s="32">
        <f>F69</f>
        <v>69</v>
      </c>
      <c r="H64" s="32">
        <f t="shared" si="43"/>
        <v>73</v>
      </c>
      <c r="I64" s="32">
        <f t="shared" si="43"/>
        <v>77</v>
      </c>
      <c r="J64" s="32">
        <f t="shared" si="43"/>
        <v>82</v>
      </c>
      <c r="K64" s="32">
        <f t="shared" si="43"/>
        <v>88</v>
      </c>
      <c r="L64" s="32">
        <f t="shared" si="43"/>
        <v>95</v>
      </c>
      <c r="M64" s="32">
        <f t="shared" si="43"/>
        <v>103</v>
      </c>
      <c r="N64" s="32">
        <f t="shared" si="43"/>
        <v>111</v>
      </c>
      <c r="O64" s="32">
        <f t="shared" si="43"/>
        <v>120</v>
      </c>
      <c r="P64" s="32">
        <f t="shared" si="43"/>
        <v>130</v>
      </c>
      <c r="Q64" s="32">
        <f t="shared" si="43"/>
        <v>142</v>
      </c>
      <c r="R64" s="32">
        <f t="shared" si="43"/>
        <v>153</v>
      </c>
      <c r="S64" s="32">
        <f t="shared" si="43"/>
        <v>166</v>
      </c>
      <c r="T64" s="32">
        <f t="shared" si="43"/>
        <v>180</v>
      </c>
      <c r="U64" s="32">
        <f t="shared" si="43"/>
        <v>195</v>
      </c>
      <c r="V64" s="32">
        <f t="shared" si="43"/>
        <v>211</v>
      </c>
      <c r="W64" s="32">
        <f t="shared" si="43"/>
        <v>228</v>
      </c>
      <c r="X64" s="32">
        <f t="shared" si="43"/>
        <v>246</v>
      </c>
      <c r="Y64" s="32">
        <f t="shared" si="42"/>
        <v>265</v>
      </c>
      <c r="Z64" s="32">
        <f t="shared" si="42"/>
        <v>285</v>
      </c>
      <c r="AA64" s="32">
        <f t="shared" si="42"/>
        <v>307</v>
      </c>
      <c r="AB64" s="32">
        <f t="shared" si="42"/>
        <v>330</v>
      </c>
      <c r="AC64" s="32">
        <f t="shared" si="42"/>
        <v>354</v>
      </c>
      <c r="AD64" s="32">
        <f t="shared" si="42"/>
        <v>380</v>
      </c>
    </row>
    <row r="65" spans="2:30" ht="15.75" customHeight="1" x14ac:dyDescent="0.2">
      <c r="B65" s="5"/>
      <c r="D65" s="18"/>
      <c r="E65" s="53"/>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spans="2:30" ht="15.75" customHeight="1" x14ac:dyDescent="0.2">
      <c r="B66" s="44" t="s">
        <v>37</v>
      </c>
      <c r="D66" s="18" t="s">
        <v>14</v>
      </c>
      <c r="E66" s="53"/>
      <c r="F66" s="46">
        <f>SUM(F67:F69)</f>
        <v>197</v>
      </c>
      <c r="G66" s="46">
        <f t="shared" ref="G66:AD66" si="44">SUM(G67:G69)</f>
        <v>204</v>
      </c>
      <c r="H66" s="46">
        <f t="shared" si="44"/>
        <v>211</v>
      </c>
      <c r="I66" s="46">
        <f t="shared" si="44"/>
        <v>221</v>
      </c>
      <c r="J66" s="46">
        <f t="shared" si="44"/>
        <v>232</v>
      </c>
      <c r="K66" s="46">
        <f t="shared" si="44"/>
        <v>244</v>
      </c>
      <c r="L66" s="46">
        <f t="shared" si="44"/>
        <v>259</v>
      </c>
      <c r="M66" s="46">
        <f t="shared" si="44"/>
        <v>274</v>
      </c>
      <c r="N66" s="46">
        <f t="shared" si="44"/>
        <v>290</v>
      </c>
      <c r="O66" s="46">
        <f t="shared" si="44"/>
        <v>307</v>
      </c>
      <c r="P66" s="46">
        <f t="shared" si="44"/>
        <v>328</v>
      </c>
      <c r="Q66" s="46">
        <f t="shared" si="44"/>
        <v>348</v>
      </c>
      <c r="R66" s="46">
        <f t="shared" si="44"/>
        <v>370</v>
      </c>
      <c r="S66" s="46">
        <f t="shared" si="44"/>
        <v>392</v>
      </c>
      <c r="T66" s="46">
        <f t="shared" si="44"/>
        <v>418</v>
      </c>
      <c r="U66" s="46">
        <f t="shared" si="44"/>
        <v>445</v>
      </c>
      <c r="V66" s="46">
        <f t="shared" si="44"/>
        <v>473</v>
      </c>
      <c r="W66" s="46">
        <f t="shared" si="44"/>
        <v>504</v>
      </c>
      <c r="X66" s="46">
        <f t="shared" si="44"/>
        <v>537</v>
      </c>
      <c r="Y66" s="46">
        <f t="shared" si="44"/>
        <v>571</v>
      </c>
      <c r="Z66" s="46">
        <f t="shared" si="44"/>
        <v>606</v>
      </c>
      <c r="AA66" s="46">
        <f t="shared" si="44"/>
        <v>645</v>
      </c>
      <c r="AB66" s="46">
        <f t="shared" si="44"/>
        <v>685</v>
      </c>
      <c r="AC66" s="46">
        <f t="shared" si="44"/>
        <v>726</v>
      </c>
      <c r="AD66" s="46">
        <f t="shared" si="44"/>
        <v>771</v>
      </c>
    </row>
    <row r="67" spans="2:30" ht="15.75" customHeight="1" x14ac:dyDescent="0.2">
      <c r="B67" s="21" t="s">
        <v>31</v>
      </c>
      <c r="D67" s="22"/>
      <c r="E67" s="19"/>
      <c r="F67" s="32">
        <f>F47+F52+F57+F62</f>
        <v>72</v>
      </c>
      <c r="G67" s="32">
        <f t="shared" ref="G67:AD69" si="45">G47+G52+G57+G62</f>
        <v>74</v>
      </c>
      <c r="H67" s="32">
        <f t="shared" si="45"/>
        <v>76</v>
      </c>
      <c r="I67" s="32">
        <f t="shared" si="45"/>
        <v>79</v>
      </c>
      <c r="J67" s="32">
        <f t="shared" si="45"/>
        <v>82</v>
      </c>
      <c r="K67" s="32">
        <f t="shared" si="45"/>
        <v>85</v>
      </c>
      <c r="L67" s="32">
        <f t="shared" si="45"/>
        <v>89</v>
      </c>
      <c r="M67" s="32">
        <f t="shared" si="45"/>
        <v>93</v>
      </c>
      <c r="N67" s="32">
        <f t="shared" si="45"/>
        <v>96</v>
      </c>
      <c r="O67" s="32">
        <f t="shared" si="45"/>
        <v>99</v>
      </c>
      <c r="P67" s="32">
        <f t="shared" si="45"/>
        <v>103</v>
      </c>
      <c r="Q67" s="32">
        <f t="shared" si="45"/>
        <v>107</v>
      </c>
      <c r="R67" s="32">
        <f t="shared" si="45"/>
        <v>111</v>
      </c>
      <c r="S67" s="32">
        <f t="shared" si="45"/>
        <v>115</v>
      </c>
      <c r="T67" s="32">
        <f t="shared" si="45"/>
        <v>121</v>
      </c>
      <c r="U67" s="32">
        <f t="shared" si="45"/>
        <v>127</v>
      </c>
      <c r="V67" s="32">
        <f t="shared" si="45"/>
        <v>133</v>
      </c>
      <c r="W67" s="32">
        <f t="shared" si="45"/>
        <v>140</v>
      </c>
      <c r="X67" s="32">
        <f t="shared" si="45"/>
        <v>147</v>
      </c>
      <c r="Y67" s="32">
        <f t="shared" si="45"/>
        <v>154</v>
      </c>
      <c r="Z67" s="32">
        <f t="shared" si="45"/>
        <v>160</v>
      </c>
      <c r="AA67" s="32">
        <f t="shared" si="45"/>
        <v>168</v>
      </c>
      <c r="AB67" s="32">
        <f t="shared" si="45"/>
        <v>176</v>
      </c>
      <c r="AC67" s="32">
        <f t="shared" si="45"/>
        <v>184</v>
      </c>
      <c r="AD67" s="32">
        <f t="shared" si="45"/>
        <v>193</v>
      </c>
    </row>
    <row r="68" spans="2:30" ht="15.75" customHeight="1" x14ac:dyDescent="0.2">
      <c r="B68" s="21" t="s">
        <v>32</v>
      </c>
      <c r="D68" s="22"/>
      <c r="E68" s="19"/>
      <c r="F68" s="32">
        <f>F48+F53+F58+F63</f>
        <v>56</v>
      </c>
      <c r="G68" s="32">
        <f t="shared" si="45"/>
        <v>57</v>
      </c>
      <c r="H68" s="32">
        <f t="shared" si="45"/>
        <v>58</v>
      </c>
      <c r="I68" s="32">
        <f t="shared" si="45"/>
        <v>60</v>
      </c>
      <c r="J68" s="32">
        <f t="shared" si="45"/>
        <v>62</v>
      </c>
      <c r="K68" s="32">
        <f t="shared" si="45"/>
        <v>64</v>
      </c>
      <c r="L68" s="32">
        <f t="shared" si="45"/>
        <v>67</v>
      </c>
      <c r="M68" s="32">
        <f t="shared" si="45"/>
        <v>70</v>
      </c>
      <c r="N68" s="32">
        <f t="shared" si="45"/>
        <v>74</v>
      </c>
      <c r="O68" s="32">
        <f t="shared" si="45"/>
        <v>78</v>
      </c>
      <c r="P68" s="32">
        <f t="shared" si="45"/>
        <v>83</v>
      </c>
      <c r="Q68" s="32">
        <f t="shared" si="45"/>
        <v>88</v>
      </c>
      <c r="R68" s="32">
        <f t="shared" si="45"/>
        <v>93</v>
      </c>
      <c r="S68" s="32">
        <f t="shared" si="45"/>
        <v>97</v>
      </c>
      <c r="T68" s="32">
        <f t="shared" si="45"/>
        <v>102</v>
      </c>
      <c r="U68" s="32">
        <f t="shared" si="45"/>
        <v>107</v>
      </c>
      <c r="V68" s="32">
        <f t="shared" si="45"/>
        <v>112</v>
      </c>
      <c r="W68" s="32">
        <f t="shared" si="45"/>
        <v>118</v>
      </c>
      <c r="X68" s="32">
        <f t="shared" si="45"/>
        <v>125</v>
      </c>
      <c r="Y68" s="32">
        <f t="shared" si="45"/>
        <v>132</v>
      </c>
      <c r="Z68" s="32">
        <f t="shared" si="45"/>
        <v>139</v>
      </c>
      <c r="AA68" s="32">
        <f t="shared" si="45"/>
        <v>147</v>
      </c>
      <c r="AB68" s="32">
        <f t="shared" si="45"/>
        <v>155</v>
      </c>
      <c r="AC68" s="32">
        <f t="shared" si="45"/>
        <v>162</v>
      </c>
      <c r="AD68" s="32">
        <f t="shared" si="45"/>
        <v>171</v>
      </c>
    </row>
    <row r="69" spans="2:30" ht="15.75" customHeight="1" x14ac:dyDescent="0.2">
      <c r="B69" s="21" t="s">
        <v>8</v>
      </c>
      <c r="E69" s="19"/>
      <c r="F69" s="32">
        <f>F49+F54+F59+F64</f>
        <v>69</v>
      </c>
      <c r="G69" s="32">
        <f t="shared" si="45"/>
        <v>73</v>
      </c>
      <c r="H69" s="32">
        <f t="shared" si="45"/>
        <v>77</v>
      </c>
      <c r="I69" s="32">
        <f t="shared" si="45"/>
        <v>82</v>
      </c>
      <c r="J69" s="32">
        <f t="shared" si="45"/>
        <v>88</v>
      </c>
      <c r="K69" s="32">
        <f t="shared" si="45"/>
        <v>95</v>
      </c>
      <c r="L69" s="32">
        <f t="shared" si="45"/>
        <v>103</v>
      </c>
      <c r="M69" s="32">
        <f t="shared" si="45"/>
        <v>111</v>
      </c>
      <c r="N69" s="32">
        <f t="shared" si="45"/>
        <v>120</v>
      </c>
      <c r="O69" s="32">
        <f t="shared" si="45"/>
        <v>130</v>
      </c>
      <c r="P69" s="32">
        <f t="shared" si="45"/>
        <v>142</v>
      </c>
      <c r="Q69" s="32">
        <f t="shared" si="45"/>
        <v>153</v>
      </c>
      <c r="R69" s="32">
        <f t="shared" si="45"/>
        <v>166</v>
      </c>
      <c r="S69" s="32">
        <f t="shared" si="45"/>
        <v>180</v>
      </c>
      <c r="T69" s="32">
        <f t="shared" si="45"/>
        <v>195</v>
      </c>
      <c r="U69" s="32">
        <f t="shared" si="45"/>
        <v>211</v>
      </c>
      <c r="V69" s="32">
        <f t="shared" si="45"/>
        <v>228</v>
      </c>
      <c r="W69" s="32">
        <f t="shared" si="45"/>
        <v>246</v>
      </c>
      <c r="X69" s="32">
        <f t="shared" si="45"/>
        <v>265</v>
      </c>
      <c r="Y69" s="32">
        <f t="shared" si="45"/>
        <v>285</v>
      </c>
      <c r="Z69" s="32">
        <f t="shared" si="45"/>
        <v>307</v>
      </c>
      <c r="AA69" s="32">
        <f t="shared" si="45"/>
        <v>330</v>
      </c>
      <c r="AB69" s="32">
        <f t="shared" si="45"/>
        <v>354</v>
      </c>
      <c r="AC69" s="32">
        <f t="shared" si="45"/>
        <v>380</v>
      </c>
      <c r="AD69" s="32">
        <f t="shared" si="45"/>
        <v>407</v>
      </c>
    </row>
    <row r="70" spans="2:30" ht="15.75" customHeight="1" x14ac:dyDescent="0.2">
      <c r="B70" s="33"/>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row>
    <row r="71" spans="2:30" ht="15.75" customHeight="1" x14ac:dyDescent="0.2">
      <c r="B71" s="17" t="s">
        <v>16</v>
      </c>
      <c r="D71" s="18" t="s">
        <v>38</v>
      </c>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row>
    <row r="72" spans="2:30" ht="15.75" customHeight="1" x14ac:dyDescent="0.2">
      <c r="B72" s="21" t="s">
        <v>31</v>
      </c>
      <c r="D72" s="18"/>
      <c r="E72" s="55">
        <v>1800</v>
      </c>
      <c r="F72" s="30">
        <f>E72</f>
        <v>1800</v>
      </c>
      <c r="G72" s="30">
        <f t="shared" ref="G72:U74" si="46">F72</f>
        <v>1800</v>
      </c>
      <c r="H72" s="30">
        <f t="shared" si="46"/>
        <v>1800</v>
      </c>
      <c r="I72" s="30">
        <f t="shared" si="46"/>
        <v>1800</v>
      </c>
      <c r="J72" s="30">
        <f t="shared" si="46"/>
        <v>1800</v>
      </c>
      <c r="K72" s="30">
        <f t="shared" si="46"/>
        <v>1800</v>
      </c>
      <c r="L72" s="30">
        <f t="shared" si="46"/>
        <v>1800</v>
      </c>
      <c r="M72" s="30">
        <f t="shared" si="46"/>
        <v>1800</v>
      </c>
      <c r="N72" s="30">
        <f t="shared" si="46"/>
        <v>1800</v>
      </c>
      <c r="O72" s="30">
        <f t="shared" si="46"/>
        <v>1800</v>
      </c>
      <c r="P72" s="30">
        <f t="shared" si="46"/>
        <v>1800</v>
      </c>
      <c r="Q72" s="30">
        <f t="shared" si="46"/>
        <v>1800</v>
      </c>
      <c r="R72" s="30">
        <f t="shared" si="46"/>
        <v>1800</v>
      </c>
      <c r="S72" s="30">
        <f t="shared" si="46"/>
        <v>1800</v>
      </c>
      <c r="T72" s="30">
        <f t="shared" si="46"/>
        <v>1800</v>
      </c>
      <c r="U72" s="30">
        <f t="shared" si="46"/>
        <v>1800</v>
      </c>
      <c r="V72" s="30">
        <f>U72</f>
        <v>1800</v>
      </c>
      <c r="W72" s="30">
        <f t="shared" ref="W72:AD74" si="47">V72</f>
        <v>1800</v>
      </c>
      <c r="X72" s="30">
        <f t="shared" si="47"/>
        <v>1800</v>
      </c>
      <c r="Y72" s="30">
        <f t="shared" si="47"/>
        <v>1800</v>
      </c>
      <c r="Z72" s="30">
        <f t="shared" si="47"/>
        <v>1800</v>
      </c>
      <c r="AA72" s="30">
        <f t="shared" si="47"/>
        <v>1800</v>
      </c>
      <c r="AB72" s="30">
        <f t="shared" si="47"/>
        <v>1800</v>
      </c>
      <c r="AC72" s="30">
        <f t="shared" si="47"/>
        <v>1800</v>
      </c>
      <c r="AD72" s="30">
        <f t="shared" si="47"/>
        <v>1800</v>
      </c>
    </row>
    <row r="73" spans="2:30" ht="15.75" customHeight="1" x14ac:dyDescent="0.2">
      <c r="B73" s="21" t="s">
        <v>32</v>
      </c>
      <c r="D73" s="18"/>
      <c r="E73" s="55">
        <v>1500</v>
      </c>
      <c r="F73" s="30">
        <f>E73</f>
        <v>1500</v>
      </c>
      <c r="G73" s="30">
        <f t="shared" si="46"/>
        <v>1500</v>
      </c>
      <c r="H73" s="30">
        <f t="shared" si="46"/>
        <v>1500</v>
      </c>
      <c r="I73" s="30">
        <f t="shared" si="46"/>
        <v>1500</v>
      </c>
      <c r="J73" s="30">
        <f t="shared" si="46"/>
        <v>1500</v>
      </c>
      <c r="K73" s="30">
        <f t="shared" si="46"/>
        <v>1500</v>
      </c>
      <c r="L73" s="30">
        <f t="shared" si="46"/>
        <v>1500</v>
      </c>
      <c r="M73" s="30">
        <f t="shared" si="46"/>
        <v>1500</v>
      </c>
      <c r="N73" s="30">
        <f t="shared" si="46"/>
        <v>1500</v>
      </c>
      <c r="O73" s="30">
        <f t="shared" si="46"/>
        <v>1500</v>
      </c>
      <c r="P73" s="30">
        <f t="shared" si="46"/>
        <v>1500</v>
      </c>
      <c r="Q73" s="30">
        <f t="shared" si="46"/>
        <v>1500</v>
      </c>
      <c r="R73" s="30">
        <f t="shared" si="46"/>
        <v>1500</v>
      </c>
      <c r="S73" s="30">
        <f t="shared" si="46"/>
        <v>1500</v>
      </c>
      <c r="T73" s="30">
        <f t="shared" si="46"/>
        <v>1500</v>
      </c>
      <c r="U73" s="30">
        <f t="shared" si="46"/>
        <v>1500</v>
      </c>
      <c r="V73" s="30">
        <f>U73</f>
        <v>1500</v>
      </c>
      <c r="W73" s="30">
        <f t="shared" si="47"/>
        <v>1500</v>
      </c>
      <c r="X73" s="30">
        <f t="shared" si="47"/>
        <v>1500</v>
      </c>
      <c r="Y73" s="30">
        <f t="shared" si="47"/>
        <v>1500</v>
      </c>
      <c r="Z73" s="30">
        <f t="shared" si="47"/>
        <v>1500</v>
      </c>
      <c r="AA73" s="30">
        <f t="shared" si="47"/>
        <v>1500</v>
      </c>
      <c r="AB73" s="30">
        <f t="shared" si="47"/>
        <v>1500</v>
      </c>
      <c r="AC73" s="30">
        <f t="shared" si="47"/>
        <v>1500</v>
      </c>
      <c r="AD73" s="30">
        <f t="shared" si="47"/>
        <v>1500</v>
      </c>
    </row>
    <row r="74" spans="2:30" ht="15.75" customHeight="1" x14ac:dyDescent="0.2">
      <c r="B74" s="21" t="s">
        <v>8</v>
      </c>
      <c r="D74" s="18"/>
      <c r="E74" s="55">
        <v>600</v>
      </c>
      <c r="F74" s="30">
        <f>E74</f>
        <v>600</v>
      </c>
      <c r="G74" s="30">
        <f t="shared" si="46"/>
        <v>600</v>
      </c>
      <c r="H74" s="30">
        <f t="shared" si="46"/>
        <v>600</v>
      </c>
      <c r="I74" s="30">
        <f t="shared" si="46"/>
        <v>600</v>
      </c>
      <c r="J74" s="30">
        <f t="shared" si="46"/>
        <v>600</v>
      </c>
      <c r="K74" s="30">
        <f t="shared" si="46"/>
        <v>600</v>
      </c>
      <c r="L74" s="30">
        <f t="shared" si="46"/>
        <v>600</v>
      </c>
      <c r="M74" s="30">
        <f t="shared" si="46"/>
        <v>600</v>
      </c>
      <c r="N74" s="30">
        <f t="shared" si="46"/>
        <v>600</v>
      </c>
      <c r="O74" s="30">
        <f t="shared" si="46"/>
        <v>600</v>
      </c>
      <c r="P74" s="30">
        <f t="shared" si="46"/>
        <v>600</v>
      </c>
      <c r="Q74" s="30">
        <f t="shared" si="46"/>
        <v>600</v>
      </c>
      <c r="R74" s="30">
        <f t="shared" si="46"/>
        <v>600</v>
      </c>
      <c r="S74" s="30">
        <f t="shared" si="46"/>
        <v>600</v>
      </c>
      <c r="T74" s="30">
        <f t="shared" si="46"/>
        <v>600</v>
      </c>
      <c r="U74" s="30">
        <f t="shared" si="46"/>
        <v>600</v>
      </c>
      <c r="V74" s="30">
        <f>U74</f>
        <v>600</v>
      </c>
      <c r="W74" s="30">
        <f t="shared" si="47"/>
        <v>600</v>
      </c>
      <c r="X74" s="30">
        <f t="shared" si="47"/>
        <v>600</v>
      </c>
      <c r="Y74" s="30">
        <f t="shared" si="47"/>
        <v>600</v>
      </c>
      <c r="Z74" s="30">
        <f t="shared" si="47"/>
        <v>600</v>
      </c>
      <c r="AA74" s="30">
        <f t="shared" si="47"/>
        <v>600</v>
      </c>
      <c r="AB74" s="30">
        <f t="shared" si="47"/>
        <v>600</v>
      </c>
      <c r="AC74" s="30">
        <f t="shared" si="47"/>
        <v>600</v>
      </c>
      <c r="AD74" s="30">
        <f t="shared" si="47"/>
        <v>600</v>
      </c>
    </row>
    <row r="75" spans="2:30" ht="15.75" customHeight="1" x14ac:dyDescent="0.2">
      <c r="B75" s="56"/>
      <c r="E75" s="55"/>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spans="2:30" ht="15.75" customHeight="1" x14ac:dyDescent="0.2">
      <c r="B76" s="17" t="s">
        <v>39</v>
      </c>
      <c r="D76" s="25" t="s">
        <v>14</v>
      </c>
      <c r="E76" s="55"/>
      <c r="F76" s="46">
        <f>SUM(F77:F79)</f>
        <v>255000</v>
      </c>
      <c r="G76" s="46">
        <f t="shared" ref="G76:AD76" si="48">SUM(G77:G79)</f>
        <v>262500</v>
      </c>
      <c r="H76" s="46">
        <f t="shared" si="48"/>
        <v>270000</v>
      </c>
      <c r="I76" s="46">
        <f t="shared" si="48"/>
        <v>281400</v>
      </c>
      <c r="J76" s="46">
        <f t="shared" si="48"/>
        <v>293400</v>
      </c>
      <c r="K76" s="46">
        <f t="shared" si="48"/>
        <v>306000</v>
      </c>
      <c r="L76" s="46">
        <f t="shared" si="48"/>
        <v>322500</v>
      </c>
      <c r="M76" s="46">
        <f t="shared" si="48"/>
        <v>339000</v>
      </c>
      <c r="N76" s="46">
        <f t="shared" si="48"/>
        <v>355800</v>
      </c>
      <c r="O76" s="46">
        <f t="shared" si="48"/>
        <v>373200</v>
      </c>
      <c r="P76" s="46">
        <f t="shared" si="48"/>
        <v>395100</v>
      </c>
      <c r="Q76" s="46">
        <f t="shared" si="48"/>
        <v>416400</v>
      </c>
      <c r="R76" s="46">
        <f t="shared" si="48"/>
        <v>438900</v>
      </c>
      <c r="S76" s="46">
        <f t="shared" si="48"/>
        <v>460500</v>
      </c>
      <c r="T76" s="46">
        <f t="shared" si="48"/>
        <v>487800</v>
      </c>
      <c r="U76" s="46">
        <f t="shared" si="48"/>
        <v>515700</v>
      </c>
      <c r="V76" s="46">
        <f t="shared" si="48"/>
        <v>544200</v>
      </c>
      <c r="W76" s="46">
        <f t="shared" si="48"/>
        <v>576600</v>
      </c>
      <c r="X76" s="46">
        <f t="shared" si="48"/>
        <v>611100</v>
      </c>
      <c r="Y76" s="46">
        <f t="shared" si="48"/>
        <v>646200</v>
      </c>
      <c r="Z76" s="46">
        <f t="shared" si="48"/>
        <v>680700</v>
      </c>
      <c r="AA76" s="46">
        <f t="shared" si="48"/>
        <v>720900</v>
      </c>
      <c r="AB76" s="46">
        <f t="shared" si="48"/>
        <v>761700</v>
      </c>
      <c r="AC76" s="46">
        <f t="shared" si="48"/>
        <v>802200</v>
      </c>
      <c r="AD76" s="46">
        <f t="shared" si="48"/>
        <v>848100</v>
      </c>
    </row>
    <row r="77" spans="2:30" ht="15.75" customHeight="1" x14ac:dyDescent="0.2">
      <c r="B77" s="21" t="s">
        <v>31</v>
      </c>
      <c r="E77" s="55"/>
      <c r="F77" s="30">
        <f>F67*F72</f>
        <v>129600</v>
      </c>
      <c r="G77" s="30">
        <f t="shared" ref="G77:AD79" si="49">G67*G72</f>
        <v>133200</v>
      </c>
      <c r="H77" s="30">
        <f t="shared" si="49"/>
        <v>136800</v>
      </c>
      <c r="I77" s="30">
        <f t="shared" si="49"/>
        <v>142200</v>
      </c>
      <c r="J77" s="30">
        <f t="shared" si="49"/>
        <v>147600</v>
      </c>
      <c r="K77" s="30">
        <f t="shared" si="49"/>
        <v>153000</v>
      </c>
      <c r="L77" s="30">
        <f t="shared" si="49"/>
        <v>160200</v>
      </c>
      <c r="M77" s="30">
        <f t="shared" si="49"/>
        <v>167400</v>
      </c>
      <c r="N77" s="30">
        <f t="shared" si="49"/>
        <v>172800</v>
      </c>
      <c r="O77" s="30">
        <f t="shared" si="49"/>
        <v>178200</v>
      </c>
      <c r="P77" s="30">
        <f t="shared" si="49"/>
        <v>185400</v>
      </c>
      <c r="Q77" s="30">
        <f t="shared" si="49"/>
        <v>192600</v>
      </c>
      <c r="R77" s="30">
        <f t="shared" si="49"/>
        <v>199800</v>
      </c>
      <c r="S77" s="30">
        <f t="shared" si="49"/>
        <v>207000</v>
      </c>
      <c r="T77" s="30">
        <f t="shared" si="49"/>
        <v>217800</v>
      </c>
      <c r="U77" s="30">
        <f t="shared" si="49"/>
        <v>228600</v>
      </c>
      <c r="V77" s="30">
        <f t="shared" si="49"/>
        <v>239400</v>
      </c>
      <c r="W77" s="30">
        <f t="shared" si="49"/>
        <v>252000</v>
      </c>
      <c r="X77" s="30">
        <f t="shared" si="49"/>
        <v>264600</v>
      </c>
      <c r="Y77" s="30">
        <f t="shared" si="49"/>
        <v>277200</v>
      </c>
      <c r="Z77" s="30">
        <f t="shared" si="49"/>
        <v>288000</v>
      </c>
      <c r="AA77" s="30">
        <f t="shared" si="49"/>
        <v>302400</v>
      </c>
      <c r="AB77" s="30">
        <f t="shared" si="49"/>
        <v>316800</v>
      </c>
      <c r="AC77" s="30">
        <f t="shared" si="49"/>
        <v>331200</v>
      </c>
      <c r="AD77" s="30">
        <f t="shared" si="49"/>
        <v>347400</v>
      </c>
    </row>
    <row r="78" spans="2:30" ht="15.75" customHeight="1" x14ac:dyDescent="0.2">
      <c r="B78" s="21" t="s">
        <v>32</v>
      </c>
      <c r="D78" s="18"/>
      <c r="E78" s="55"/>
      <c r="F78" s="30">
        <f>F68*F73</f>
        <v>84000</v>
      </c>
      <c r="G78" s="30">
        <f t="shared" si="49"/>
        <v>85500</v>
      </c>
      <c r="H78" s="30">
        <f t="shared" si="49"/>
        <v>87000</v>
      </c>
      <c r="I78" s="30">
        <f t="shared" si="49"/>
        <v>90000</v>
      </c>
      <c r="J78" s="30">
        <f t="shared" si="49"/>
        <v>93000</v>
      </c>
      <c r="K78" s="30">
        <f t="shared" si="49"/>
        <v>96000</v>
      </c>
      <c r="L78" s="30">
        <f t="shared" si="49"/>
        <v>100500</v>
      </c>
      <c r="M78" s="30">
        <f t="shared" si="49"/>
        <v>105000</v>
      </c>
      <c r="N78" s="30">
        <f t="shared" si="49"/>
        <v>111000</v>
      </c>
      <c r="O78" s="30">
        <f t="shared" si="49"/>
        <v>117000</v>
      </c>
      <c r="P78" s="30">
        <f t="shared" si="49"/>
        <v>124500</v>
      </c>
      <c r="Q78" s="30">
        <f t="shared" si="49"/>
        <v>132000</v>
      </c>
      <c r="R78" s="30">
        <f t="shared" si="49"/>
        <v>139500</v>
      </c>
      <c r="S78" s="30">
        <f t="shared" si="49"/>
        <v>145500</v>
      </c>
      <c r="T78" s="30">
        <f t="shared" si="49"/>
        <v>153000</v>
      </c>
      <c r="U78" s="30">
        <f t="shared" si="49"/>
        <v>160500</v>
      </c>
      <c r="V78" s="30">
        <f t="shared" si="49"/>
        <v>168000</v>
      </c>
      <c r="W78" s="30">
        <f t="shared" si="49"/>
        <v>177000</v>
      </c>
      <c r="X78" s="30">
        <f t="shared" si="49"/>
        <v>187500</v>
      </c>
      <c r="Y78" s="30">
        <f t="shared" si="49"/>
        <v>198000</v>
      </c>
      <c r="Z78" s="30">
        <f t="shared" si="49"/>
        <v>208500</v>
      </c>
      <c r="AA78" s="30">
        <f t="shared" si="49"/>
        <v>220500</v>
      </c>
      <c r="AB78" s="30">
        <f t="shared" si="49"/>
        <v>232500</v>
      </c>
      <c r="AC78" s="30">
        <f t="shared" si="49"/>
        <v>243000</v>
      </c>
      <c r="AD78" s="30">
        <f t="shared" si="49"/>
        <v>256500</v>
      </c>
    </row>
    <row r="79" spans="2:30" ht="15.75" customHeight="1" x14ac:dyDescent="0.2">
      <c r="B79" s="21" t="s">
        <v>8</v>
      </c>
      <c r="D79" s="18"/>
      <c r="E79" s="55"/>
      <c r="F79" s="30">
        <f>F69*F74</f>
        <v>41400</v>
      </c>
      <c r="G79" s="30">
        <f t="shared" si="49"/>
        <v>43800</v>
      </c>
      <c r="H79" s="30">
        <f t="shared" si="49"/>
        <v>46200</v>
      </c>
      <c r="I79" s="30">
        <f t="shared" si="49"/>
        <v>49200</v>
      </c>
      <c r="J79" s="30">
        <f t="shared" si="49"/>
        <v>52800</v>
      </c>
      <c r="K79" s="30">
        <f t="shared" si="49"/>
        <v>57000</v>
      </c>
      <c r="L79" s="30">
        <f t="shared" si="49"/>
        <v>61800</v>
      </c>
      <c r="M79" s="30">
        <f t="shared" si="49"/>
        <v>66600</v>
      </c>
      <c r="N79" s="30">
        <f t="shared" si="49"/>
        <v>72000</v>
      </c>
      <c r="O79" s="30">
        <f t="shared" si="49"/>
        <v>78000</v>
      </c>
      <c r="P79" s="30">
        <f t="shared" si="49"/>
        <v>85200</v>
      </c>
      <c r="Q79" s="30">
        <f t="shared" si="49"/>
        <v>91800</v>
      </c>
      <c r="R79" s="30">
        <f t="shared" si="49"/>
        <v>99600</v>
      </c>
      <c r="S79" s="30">
        <f t="shared" si="49"/>
        <v>108000</v>
      </c>
      <c r="T79" s="30">
        <f t="shared" si="49"/>
        <v>117000</v>
      </c>
      <c r="U79" s="30">
        <f t="shared" si="49"/>
        <v>126600</v>
      </c>
      <c r="V79" s="30">
        <f t="shared" si="49"/>
        <v>136800</v>
      </c>
      <c r="W79" s="30">
        <f t="shared" si="49"/>
        <v>147600</v>
      </c>
      <c r="X79" s="30">
        <f t="shared" si="49"/>
        <v>159000</v>
      </c>
      <c r="Y79" s="30">
        <f t="shared" si="49"/>
        <v>171000</v>
      </c>
      <c r="Z79" s="30">
        <f t="shared" si="49"/>
        <v>184200</v>
      </c>
      <c r="AA79" s="30">
        <f t="shared" si="49"/>
        <v>198000</v>
      </c>
      <c r="AB79" s="30">
        <f t="shared" si="49"/>
        <v>212400</v>
      </c>
      <c r="AC79" s="30">
        <f t="shared" si="49"/>
        <v>228000</v>
      </c>
      <c r="AD79" s="30">
        <f t="shared" si="49"/>
        <v>244200</v>
      </c>
    </row>
    <row r="80" spans="2:30" ht="15.75" customHeight="1" x14ac:dyDescent="0.2">
      <c r="E80" s="24"/>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spans="2:30" ht="15.75" customHeight="1" x14ac:dyDescent="0.2">
      <c r="B81" s="17" t="s">
        <v>40</v>
      </c>
      <c r="D81" s="25" t="s">
        <v>14</v>
      </c>
      <c r="E81" s="55"/>
      <c r="F81" s="46">
        <f>SUM(F82:F84)</f>
        <v>51000</v>
      </c>
      <c r="G81" s="46">
        <f t="shared" ref="G81:AD81" si="50">SUM(G82:G84)</f>
        <v>52500</v>
      </c>
      <c r="H81" s="46">
        <f t="shared" si="50"/>
        <v>54000</v>
      </c>
      <c r="I81" s="46">
        <f t="shared" si="50"/>
        <v>56280</v>
      </c>
      <c r="J81" s="46">
        <f t="shared" si="50"/>
        <v>58680</v>
      </c>
      <c r="K81" s="46">
        <f t="shared" si="50"/>
        <v>61200</v>
      </c>
      <c r="L81" s="46">
        <f t="shared" si="50"/>
        <v>64500</v>
      </c>
      <c r="M81" s="46">
        <f t="shared" si="50"/>
        <v>67800</v>
      </c>
      <c r="N81" s="46">
        <f t="shared" si="50"/>
        <v>71160</v>
      </c>
      <c r="O81" s="46">
        <f t="shared" si="50"/>
        <v>74640</v>
      </c>
      <c r="P81" s="46">
        <f t="shared" si="50"/>
        <v>79020</v>
      </c>
      <c r="Q81" s="46">
        <f t="shared" si="50"/>
        <v>83280</v>
      </c>
      <c r="R81" s="46">
        <f t="shared" si="50"/>
        <v>87780</v>
      </c>
      <c r="S81" s="46">
        <f t="shared" si="50"/>
        <v>92100</v>
      </c>
      <c r="T81" s="46">
        <f t="shared" si="50"/>
        <v>97560</v>
      </c>
      <c r="U81" s="46">
        <f t="shared" si="50"/>
        <v>103140</v>
      </c>
      <c r="V81" s="46">
        <f t="shared" si="50"/>
        <v>108840</v>
      </c>
      <c r="W81" s="46">
        <f t="shared" si="50"/>
        <v>115320</v>
      </c>
      <c r="X81" s="46">
        <f t="shared" si="50"/>
        <v>122220</v>
      </c>
      <c r="Y81" s="46">
        <f t="shared" si="50"/>
        <v>129240</v>
      </c>
      <c r="Z81" s="46">
        <f t="shared" si="50"/>
        <v>136140</v>
      </c>
      <c r="AA81" s="46">
        <f t="shared" si="50"/>
        <v>144180</v>
      </c>
      <c r="AB81" s="46">
        <f t="shared" si="50"/>
        <v>152340</v>
      </c>
      <c r="AC81" s="46">
        <f t="shared" si="50"/>
        <v>160440</v>
      </c>
      <c r="AD81" s="46">
        <f t="shared" si="50"/>
        <v>169620</v>
      </c>
    </row>
    <row r="82" spans="2:30" ht="15.75" customHeight="1" x14ac:dyDescent="0.2">
      <c r="B82" s="21" t="s">
        <v>31</v>
      </c>
      <c r="E82" s="29">
        <v>0.2</v>
      </c>
      <c r="F82" s="30">
        <f>F77*$E82</f>
        <v>25920</v>
      </c>
      <c r="G82" s="30">
        <f t="shared" ref="G82:AD84" si="51">G77*$E82</f>
        <v>26640</v>
      </c>
      <c r="H82" s="30">
        <f t="shared" si="51"/>
        <v>27360</v>
      </c>
      <c r="I82" s="30">
        <f t="shared" si="51"/>
        <v>28440</v>
      </c>
      <c r="J82" s="30">
        <f t="shared" si="51"/>
        <v>29520</v>
      </c>
      <c r="K82" s="30">
        <f t="shared" si="51"/>
        <v>30600</v>
      </c>
      <c r="L82" s="30">
        <f t="shared" si="51"/>
        <v>32040</v>
      </c>
      <c r="M82" s="30">
        <f t="shared" si="51"/>
        <v>33480</v>
      </c>
      <c r="N82" s="30">
        <f t="shared" si="51"/>
        <v>34560</v>
      </c>
      <c r="O82" s="30">
        <f t="shared" si="51"/>
        <v>35640</v>
      </c>
      <c r="P82" s="30">
        <f t="shared" si="51"/>
        <v>37080</v>
      </c>
      <c r="Q82" s="30">
        <f t="shared" si="51"/>
        <v>38520</v>
      </c>
      <c r="R82" s="30">
        <f t="shared" si="51"/>
        <v>39960</v>
      </c>
      <c r="S82" s="30">
        <f t="shared" si="51"/>
        <v>41400</v>
      </c>
      <c r="T82" s="30">
        <f t="shared" si="51"/>
        <v>43560</v>
      </c>
      <c r="U82" s="30">
        <f t="shared" si="51"/>
        <v>45720</v>
      </c>
      <c r="V82" s="30">
        <f t="shared" si="51"/>
        <v>47880</v>
      </c>
      <c r="W82" s="30">
        <f t="shared" si="51"/>
        <v>50400</v>
      </c>
      <c r="X82" s="30">
        <f t="shared" si="51"/>
        <v>52920</v>
      </c>
      <c r="Y82" s="30">
        <f t="shared" si="51"/>
        <v>55440</v>
      </c>
      <c r="Z82" s="30">
        <f t="shared" si="51"/>
        <v>57600</v>
      </c>
      <c r="AA82" s="30">
        <f t="shared" si="51"/>
        <v>60480</v>
      </c>
      <c r="AB82" s="30">
        <f t="shared" si="51"/>
        <v>63360</v>
      </c>
      <c r="AC82" s="30">
        <f t="shared" si="51"/>
        <v>66240</v>
      </c>
      <c r="AD82" s="30">
        <f t="shared" si="51"/>
        <v>69480</v>
      </c>
    </row>
    <row r="83" spans="2:30" ht="15.75" customHeight="1" x14ac:dyDescent="0.2">
      <c r="B83" s="21" t="s">
        <v>32</v>
      </c>
      <c r="D83" s="18"/>
      <c r="E83" s="29">
        <v>0.2</v>
      </c>
      <c r="F83" s="30">
        <f>F78*$E83</f>
        <v>16800</v>
      </c>
      <c r="G83" s="30">
        <f t="shared" si="51"/>
        <v>17100</v>
      </c>
      <c r="H83" s="30">
        <f t="shared" si="51"/>
        <v>17400</v>
      </c>
      <c r="I83" s="30">
        <f t="shared" si="51"/>
        <v>18000</v>
      </c>
      <c r="J83" s="30">
        <f t="shared" si="51"/>
        <v>18600</v>
      </c>
      <c r="K83" s="30">
        <f t="shared" si="51"/>
        <v>19200</v>
      </c>
      <c r="L83" s="30">
        <f t="shared" si="51"/>
        <v>20100</v>
      </c>
      <c r="M83" s="30">
        <f t="shared" si="51"/>
        <v>21000</v>
      </c>
      <c r="N83" s="30">
        <f t="shared" si="51"/>
        <v>22200</v>
      </c>
      <c r="O83" s="30">
        <f t="shared" si="51"/>
        <v>23400</v>
      </c>
      <c r="P83" s="30">
        <f t="shared" si="51"/>
        <v>24900</v>
      </c>
      <c r="Q83" s="30">
        <f t="shared" si="51"/>
        <v>26400</v>
      </c>
      <c r="R83" s="30">
        <f t="shared" si="51"/>
        <v>27900</v>
      </c>
      <c r="S83" s="30">
        <f t="shared" si="51"/>
        <v>29100</v>
      </c>
      <c r="T83" s="30">
        <f t="shared" si="51"/>
        <v>30600</v>
      </c>
      <c r="U83" s="30">
        <f t="shared" si="51"/>
        <v>32100</v>
      </c>
      <c r="V83" s="30">
        <f t="shared" si="51"/>
        <v>33600</v>
      </c>
      <c r="W83" s="30">
        <f t="shared" si="51"/>
        <v>35400</v>
      </c>
      <c r="X83" s="30">
        <f t="shared" si="51"/>
        <v>37500</v>
      </c>
      <c r="Y83" s="30">
        <f t="shared" si="51"/>
        <v>39600</v>
      </c>
      <c r="Z83" s="30">
        <f t="shared" si="51"/>
        <v>41700</v>
      </c>
      <c r="AA83" s="30">
        <f t="shared" si="51"/>
        <v>44100</v>
      </c>
      <c r="AB83" s="30">
        <f t="shared" si="51"/>
        <v>46500</v>
      </c>
      <c r="AC83" s="30">
        <f t="shared" si="51"/>
        <v>48600</v>
      </c>
      <c r="AD83" s="30">
        <f t="shared" si="51"/>
        <v>51300</v>
      </c>
    </row>
    <row r="84" spans="2:30" ht="15.75" customHeight="1" x14ac:dyDescent="0.2">
      <c r="B84" s="21" t="s">
        <v>8</v>
      </c>
      <c r="D84" s="18"/>
      <c r="E84" s="29">
        <v>0.2</v>
      </c>
      <c r="F84" s="30">
        <f>F79*$E84</f>
        <v>8280</v>
      </c>
      <c r="G84" s="30">
        <f t="shared" si="51"/>
        <v>8760</v>
      </c>
      <c r="H84" s="30">
        <f t="shared" si="51"/>
        <v>9240</v>
      </c>
      <c r="I84" s="30">
        <f t="shared" si="51"/>
        <v>9840</v>
      </c>
      <c r="J84" s="30">
        <f t="shared" si="51"/>
        <v>10560</v>
      </c>
      <c r="K84" s="30">
        <f t="shared" si="51"/>
        <v>11400</v>
      </c>
      <c r="L84" s="30">
        <f t="shared" si="51"/>
        <v>12360</v>
      </c>
      <c r="M84" s="30">
        <f t="shared" si="51"/>
        <v>13320</v>
      </c>
      <c r="N84" s="30">
        <f t="shared" si="51"/>
        <v>14400</v>
      </c>
      <c r="O84" s="30">
        <f t="shared" si="51"/>
        <v>15600</v>
      </c>
      <c r="P84" s="30">
        <f t="shared" si="51"/>
        <v>17040</v>
      </c>
      <c r="Q84" s="30">
        <f t="shared" si="51"/>
        <v>18360</v>
      </c>
      <c r="R84" s="30">
        <f t="shared" si="51"/>
        <v>19920</v>
      </c>
      <c r="S84" s="30">
        <f t="shared" si="51"/>
        <v>21600</v>
      </c>
      <c r="T84" s="30">
        <f t="shared" si="51"/>
        <v>23400</v>
      </c>
      <c r="U84" s="30">
        <f t="shared" si="51"/>
        <v>25320</v>
      </c>
      <c r="V84" s="30">
        <f t="shared" si="51"/>
        <v>27360</v>
      </c>
      <c r="W84" s="30">
        <f t="shared" si="51"/>
        <v>29520</v>
      </c>
      <c r="X84" s="30">
        <f t="shared" si="51"/>
        <v>31800</v>
      </c>
      <c r="Y84" s="30">
        <f t="shared" si="51"/>
        <v>34200</v>
      </c>
      <c r="Z84" s="30">
        <f t="shared" si="51"/>
        <v>36840</v>
      </c>
      <c r="AA84" s="30">
        <f t="shared" si="51"/>
        <v>39600</v>
      </c>
      <c r="AB84" s="30">
        <f t="shared" si="51"/>
        <v>42480</v>
      </c>
      <c r="AC84" s="30">
        <f t="shared" si="51"/>
        <v>45600</v>
      </c>
      <c r="AD84" s="30">
        <f t="shared" si="51"/>
        <v>48840</v>
      </c>
    </row>
    <row r="85" spans="2:30" ht="15.75" customHeight="1" x14ac:dyDescent="0.2">
      <c r="E85" s="24"/>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spans="2:30" ht="15.75" customHeight="1" x14ac:dyDescent="0.2">
      <c r="E86" s="24"/>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spans="2:30" ht="15.75" customHeight="1" x14ac:dyDescent="0.2">
      <c r="B87" s="36" t="s">
        <v>41</v>
      </c>
      <c r="C87" s="37"/>
      <c r="D87" s="57"/>
      <c r="E87" s="39"/>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row>
    <row r="88" spans="2:30" ht="15.75" customHeight="1" x14ac:dyDescent="0.2">
      <c r="B88" s="34" t="s">
        <v>22</v>
      </c>
      <c r="D88" s="22" t="s">
        <v>42</v>
      </c>
      <c r="E88" s="24"/>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spans="2:30" ht="15.75" customHeight="1" x14ac:dyDescent="0.2">
      <c r="B89" s="21" t="s">
        <v>31</v>
      </c>
      <c r="D89" s="25"/>
      <c r="E89" s="24"/>
      <c r="F89" s="19">
        <v>36</v>
      </c>
      <c r="G89" s="19">
        <f>F89</f>
        <v>36</v>
      </c>
      <c r="H89" s="19">
        <f t="shared" ref="H89:AD91" si="52">G89</f>
        <v>36</v>
      </c>
      <c r="I89" s="19">
        <f t="shared" si="52"/>
        <v>36</v>
      </c>
      <c r="J89" s="19">
        <f t="shared" si="52"/>
        <v>36</v>
      </c>
      <c r="K89" s="19">
        <f t="shared" si="52"/>
        <v>36</v>
      </c>
      <c r="L89" s="19">
        <f t="shared" si="52"/>
        <v>36</v>
      </c>
      <c r="M89" s="19">
        <f t="shared" si="52"/>
        <v>36</v>
      </c>
      <c r="N89" s="19">
        <f t="shared" si="52"/>
        <v>36</v>
      </c>
      <c r="O89" s="19">
        <f t="shared" si="52"/>
        <v>36</v>
      </c>
      <c r="P89" s="19">
        <f t="shared" si="52"/>
        <v>36</v>
      </c>
      <c r="Q89" s="19">
        <f t="shared" si="52"/>
        <v>36</v>
      </c>
      <c r="R89" s="19">
        <f t="shared" si="52"/>
        <v>36</v>
      </c>
      <c r="S89" s="19">
        <f t="shared" si="52"/>
        <v>36</v>
      </c>
      <c r="T89" s="19">
        <f t="shared" si="52"/>
        <v>36</v>
      </c>
      <c r="U89" s="19">
        <f t="shared" si="52"/>
        <v>36</v>
      </c>
      <c r="V89" s="19">
        <f t="shared" si="52"/>
        <v>36</v>
      </c>
      <c r="W89" s="19">
        <f t="shared" si="52"/>
        <v>36</v>
      </c>
      <c r="X89" s="19">
        <f t="shared" si="52"/>
        <v>36</v>
      </c>
      <c r="Y89" s="19">
        <f t="shared" si="52"/>
        <v>36</v>
      </c>
      <c r="Z89" s="19">
        <f t="shared" si="52"/>
        <v>36</v>
      </c>
      <c r="AA89" s="19">
        <f t="shared" si="52"/>
        <v>36</v>
      </c>
      <c r="AB89" s="19">
        <f t="shared" si="52"/>
        <v>36</v>
      </c>
      <c r="AC89" s="19">
        <f t="shared" si="52"/>
        <v>36</v>
      </c>
      <c r="AD89" s="19">
        <f t="shared" si="52"/>
        <v>36</v>
      </c>
    </row>
    <row r="90" spans="2:30" ht="15.75" customHeight="1" x14ac:dyDescent="0.2">
      <c r="B90" s="21" t="s">
        <v>32</v>
      </c>
      <c r="D90" s="18"/>
      <c r="E90" s="19"/>
      <c r="F90" s="19">
        <v>36</v>
      </c>
      <c r="G90" s="19">
        <f t="shared" ref="G90:V91" si="53">F90</f>
        <v>36</v>
      </c>
      <c r="H90" s="19">
        <f t="shared" si="53"/>
        <v>36</v>
      </c>
      <c r="I90" s="19">
        <f t="shared" si="53"/>
        <v>36</v>
      </c>
      <c r="J90" s="19">
        <f t="shared" si="53"/>
        <v>36</v>
      </c>
      <c r="K90" s="19">
        <f t="shared" si="53"/>
        <v>36</v>
      </c>
      <c r="L90" s="19">
        <f t="shared" si="53"/>
        <v>36</v>
      </c>
      <c r="M90" s="19">
        <f t="shared" si="53"/>
        <v>36</v>
      </c>
      <c r="N90" s="19">
        <f t="shared" si="53"/>
        <v>36</v>
      </c>
      <c r="O90" s="19">
        <f t="shared" si="53"/>
        <v>36</v>
      </c>
      <c r="P90" s="19">
        <f t="shared" si="53"/>
        <v>36</v>
      </c>
      <c r="Q90" s="19">
        <f t="shared" si="53"/>
        <v>36</v>
      </c>
      <c r="R90" s="19">
        <f t="shared" si="53"/>
        <v>36</v>
      </c>
      <c r="S90" s="19">
        <f t="shared" si="53"/>
        <v>36</v>
      </c>
      <c r="T90" s="19">
        <f t="shared" si="53"/>
        <v>36</v>
      </c>
      <c r="U90" s="19">
        <f t="shared" si="53"/>
        <v>36</v>
      </c>
      <c r="V90" s="19">
        <f t="shared" si="53"/>
        <v>36</v>
      </c>
      <c r="W90" s="19">
        <f t="shared" si="52"/>
        <v>36</v>
      </c>
      <c r="X90" s="19">
        <f t="shared" si="52"/>
        <v>36</v>
      </c>
      <c r="Y90" s="19">
        <f t="shared" si="52"/>
        <v>36</v>
      </c>
      <c r="Z90" s="19">
        <f t="shared" si="52"/>
        <v>36</v>
      </c>
      <c r="AA90" s="19">
        <f t="shared" si="52"/>
        <v>36</v>
      </c>
      <c r="AB90" s="19">
        <f t="shared" si="52"/>
        <v>36</v>
      </c>
      <c r="AC90" s="19">
        <f t="shared" si="52"/>
        <v>36</v>
      </c>
      <c r="AD90" s="19">
        <f t="shared" si="52"/>
        <v>36</v>
      </c>
    </row>
    <row r="91" spans="2:30" ht="15.75" customHeight="1" x14ac:dyDescent="0.2">
      <c r="B91" s="21" t="s">
        <v>8</v>
      </c>
      <c r="D91" s="18"/>
      <c r="E91" s="19"/>
      <c r="F91" s="19">
        <v>12</v>
      </c>
      <c r="G91" s="19">
        <f t="shared" si="53"/>
        <v>12</v>
      </c>
      <c r="H91" s="19">
        <f t="shared" si="52"/>
        <v>12</v>
      </c>
      <c r="I91" s="19">
        <f t="shared" si="52"/>
        <v>12</v>
      </c>
      <c r="J91" s="19">
        <f t="shared" si="52"/>
        <v>12</v>
      </c>
      <c r="K91" s="19">
        <f t="shared" si="52"/>
        <v>12</v>
      </c>
      <c r="L91" s="19">
        <f t="shared" si="52"/>
        <v>12</v>
      </c>
      <c r="M91" s="19">
        <f t="shared" si="52"/>
        <v>12</v>
      </c>
      <c r="N91" s="19">
        <f t="shared" si="52"/>
        <v>12</v>
      </c>
      <c r="O91" s="19">
        <f t="shared" si="52"/>
        <v>12</v>
      </c>
      <c r="P91" s="19">
        <f t="shared" si="52"/>
        <v>12</v>
      </c>
      <c r="Q91" s="19">
        <f t="shared" si="52"/>
        <v>12</v>
      </c>
      <c r="R91" s="19">
        <f t="shared" si="52"/>
        <v>12</v>
      </c>
      <c r="S91" s="19">
        <f t="shared" si="52"/>
        <v>12</v>
      </c>
      <c r="T91" s="19">
        <f t="shared" si="52"/>
        <v>12</v>
      </c>
      <c r="U91" s="19">
        <f t="shared" si="52"/>
        <v>12</v>
      </c>
      <c r="V91" s="19">
        <f t="shared" si="52"/>
        <v>12</v>
      </c>
      <c r="W91" s="19">
        <f t="shared" si="52"/>
        <v>12</v>
      </c>
      <c r="X91" s="19">
        <f t="shared" si="52"/>
        <v>12</v>
      </c>
      <c r="Y91" s="19">
        <f t="shared" si="52"/>
        <v>12</v>
      </c>
      <c r="Z91" s="19">
        <f t="shared" si="52"/>
        <v>12</v>
      </c>
      <c r="AA91" s="19">
        <f t="shared" si="52"/>
        <v>12</v>
      </c>
      <c r="AB91" s="19">
        <f t="shared" si="52"/>
        <v>12</v>
      </c>
      <c r="AC91" s="19">
        <f t="shared" si="52"/>
        <v>12</v>
      </c>
      <c r="AD91" s="19">
        <f t="shared" si="52"/>
        <v>12</v>
      </c>
    </row>
    <row r="92" spans="2:30" ht="15.75" customHeight="1" x14ac:dyDescent="0.2">
      <c r="B92" s="33"/>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spans="2:30" ht="15.75" customHeight="1" x14ac:dyDescent="0.2">
      <c r="B93" s="17" t="s">
        <v>41</v>
      </c>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spans="2:30" ht="15.75" customHeight="1" x14ac:dyDescent="0.2">
      <c r="B94" s="17" t="s">
        <v>43</v>
      </c>
      <c r="D94" s="22" t="s">
        <v>14</v>
      </c>
      <c r="E94" s="19"/>
      <c r="F94" s="20">
        <f>SUM(F95:F97)</f>
        <v>11260</v>
      </c>
      <c r="G94" s="20">
        <f>SUM(G95:G97)</f>
        <v>22930</v>
      </c>
      <c r="H94" s="20">
        <f>SUM(H95:H97)</f>
        <v>35010</v>
      </c>
      <c r="I94" s="20">
        <f>SUM(I95:I97)</f>
        <v>47670</v>
      </c>
      <c r="J94" s="20">
        <f>SUM(J95:J97)</f>
        <v>60970</v>
      </c>
      <c r="K94" s="20">
        <f>SUM(K95:K97)</f>
        <v>74970</v>
      </c>
      <c r="L94" s="20">
        <f>SUM(L95:L97)</f>
        <v>89840</v>
      </c>
      <c r="M94" s="20">
        <f>SUM(M95:M97)</f>
        <v>105580</v>
      </c>
      <c r="N94" s="20">
        <f>SUM(N95:N97)</f>
        <v>122240</v>
      </c>
      <c r="O94" s="20">
        <f>SUM(O95:O97)</f>
        <v>139880</v>
      </c>
      <c r="P94" s="20">
        <f>SUM(P95:P97)</f>
        <v>158730</v>
      </c>
      <c r="Q94" s="20">
        <f>SUM(Q95:Q97)</f>
        <v>178730</v>
      </c>
      <c r="R94" s="20">
        <f>SUM(R95:R97)</f>
        <v>200000</v>
      </c>
      <c r="S94" s="20">
        <f>SUM(S95:S97)</f>
        <v>222550</v>
      </c>
      <c r="T94" s="20">
        <f>SUM(T95:T97)</f>
        <v>246610</v>
      </c>
      <c r="U94" s="20">
        <f>SUM(U95:U97)</f>
        <v>272240</v>
      </c>
      <c r="V94" s="20">
        <f>SUM(V95:V97)</f>
        <v>299500</v>
      </c>
      <c r="W94" s="20">
        <f>SUM(W95:W97)</f>
        <v>328560</v>
      </c>
      <c r="X94" s="20">
        <f>SUM(X95:X97)</f>
        <v>359530</v>
      </c>
      <c r="Y94" s="20">
        <f>SUM(Y95:Y97)</f>
        <v>392470</v>
      </c>
      <c r="Z94" s="20">
        <f>SUM(Z95:Z97)</f>
        <v>427440</v>
      </c>
      <c r="AA94" s="20">
        <f>SUM(AA95:AA97)</f>
        <v>464670</v>
      </c>
      <c r="AB94" s="20">
        <f>SUM(AB95:AB97)</f>
        <v>504220</v>
      </c>
      <c r="AC94" s="20">
        <f>SUM(AC95:AC97)</f>
        <v>546160</v>
      </c>
      <c r="AD94" s="20">
        <f>SUM(AD95:AD97)</f>
        <v>590710</v>
      </c>
    </row>
    <row r="95" spans="2:30" ht="15.75" customHeight="1" x14ac:dyDescent="0.2">
      <c r="B95" s="21" t="s">
        <v>31</v>
      </c>
      <c r="E95" s="19"/>
      <c r="F95" s="32">
        <f>SUM($F$77:F77,$F$82:F82)/F89</f>
        <v>4320</v>
      </c>
      <c r="G95" s="32">
        <f>SUM($F$77:G77,$F$82:G82)/G89</f>
        <v>8760</v>
      </c>
      <c r="H95" s="32">
        <f>SUM($F$77:H77,$F$82:H82)/H89</f>
        <v>13320</v>
      </c>
      <c r="I95" s="32">
        <f>SUM($F$77:I77,$F$82:I82)/I89</f>
        <v>18060</v>
      </c>
      <c r="J95" s="32">
        <f>SUM($F$77:J77,$F$82:J82)/J89</f>
        <v>22980</v>
      </c>
      <c r="K95" s="32">
        <f>SUM($F$77:K77,$F$82:K82)/K89</f>
        <v>28080</v>
      </c>
      <c r="L95" s="32">
        <f>SUM($F$77:L77,$F$82:L82)/L89</f>
        <v>33420</v>
      </c>
      <c r="M95" s="32">
        <f>SUM($F$77:M77,$F$82:M82)/M89</f>
        <v>39000</v>
      </c>
      <c r="N95" s="32">
        <f>SUM($F$77:N77,$F$82:N82)/N89</f>
        <v>44760</v>
      </c>
      <c r="O95" s="32">
        <f>SUM($F$77:O77,$F$82:O82)/O89</f>
        <v>50700</v>
      </c>
      <c r="P95" s="32">
        <f>SUM($F$77:P77,$F$82:P82)/P89</f>
        <v>56880</v>
      </c>
      <c r="Q95" s="32">
        <f>SUM($F$77:Q77,$F$82:Q82)/Q89</f>
        <v>63300</v>
      </c>
      <c r="R95" s="32">
        <f>SUM($F$77:R77,$F$82:R82)/R89</f>
        <v>69960</v>
      </c>
      <c r="S95" s="32">
        <f>SUM($F$77:S77,$F$82:S82)/S89</f>
        <v>76860</v>
      </c>
      <c r="T95" s="32">
        <f>SUM($F$77:T77,$F$82:T82)/T89</f>
        <v>84120</v>
      </c>
      <c r="U95" s="32">
        <f>SUM($F$77:U77,$F$82:U82)/U89</f>
        <v>91740</v>
      </c>
      <c r="V95" s="32">
        <f>SUM($F$77:V77,$F$82:V82)/V89</f>
        <v>99720</v>
      </c>
      <c r="W95" s="32">
        <f>SUM($F$77:W77,$F$82:W82)/W89</f>
        <v>108120</v>
      </c>
      <c r="X95" s="32">
        <f>SUM($F$77:X77,$F$82:X82)/X89</f>
        <v>116940</v>
      </c>
      <c r="Y95" s="32">
        <f>SUM($F$77:Y77,$F$82:Y82)/Y89</f>
        <v>126180</v>
      </c>
      <c r="Z95" s="32">
        <f>SUM($F$77:Z77,$F$82:Z82)/Z89</f>
        <v>135780</v>
      </c>
      <c r="AA95" s="32">
        <f>SUM($F$77:AA77,$F$82:AA82)/AA89</f>
        <v>145860</v>
      </c>
      <c r="AB95" s="32">
        <f>SUM($F$77:AB77,$F$82:AB82)/AB89</f>
        <v>156420</v>
      </c>
      <c r="AC95" s="32">
        <f>SUM($F$77:AC77,$F$82:AC82)/AC89</f>
        <v>167460</v>
      </c>
      <c r="AD95" s="32">
        <f>SUM($F$77:AD77,$F$82:AD82)/AD89</f>
        <v>179040</v>
      </c>
    </row>
    <row r="96" spans="2:30" ht="15.75" customHeight="1" x14ac:dyDescent="0.2">
      <c r="B96" s="21" t="s">
        <v>32</v>
      </c>
      <c r="E96" s="19"/>
      <c r="F96" s="32">
        <f>SUM($F$78:F78,$F$83:F83)/F90</f>
        <v>2800</v>
      </c>
      <c r="G96" s="32">
        <f>SUM($F$78:G78,$F$83:G83)/G90</f>
        <v>5650</v>
      </c>
      <c r="H96" s="32">
        <f>SUM($F$78:H78,$F$83:H83)/H90</f>
        <v>8550</v>
      </c>
      <c r="I96" s="32">
        <f>SUM($F$78:I78,$F$83:I83)/I90</f>
        <v>11550</v>
      </c>
      <c r="J96" s="32">
        <f>SUM($F$78:J78,$F$83:J83)/J90</f>
        <v>14650</v>
      </c>
      <c r="K96" s="32">
        <f>SUM($F$78:K78,$F$83:K83)/K90</f>
        <v>17850</v>
      </c>
      <c r="L96" s="32">
        <f>SUM($F$78:L78,$F$83:L83)/L90</f>
        <v>21200</v>
      </c>
      <c r="M96" s="32">
        <f>SUM($F$78:M78,$F$83:M83)/M90</f>
        <v>24700</v>
      </c>
      <c r="N96" s="32">
        <f>SUM($F$78:N78,$F$83:N83)/N90</f>
        <v>28400</v>
      </c>
      <c r="O96" s="32">
        <f>SUM($F$78:O78,$F$83:O83)/O90</f>
        <v>32300</v>
      </c>
      <c r="P96" s="32">
        <f>SUM($F$78:P78,$F$83:P83)/P90</f>
        <v>36450</v>
      </c>
      <c r="Q96" s="32">
        <f>SUM($F$78:Q78,$F$83:Q83)/Q90</f>
        <v>40850</v>
      </c>
      <c r="R96" s="32">
        <f>SUM($F$78:R78,$F$83:R83)/R90</f>
        <v>45500</v>
      </c>
      <c r="S96" s="32">
        <f>SUM($F$78:S78,$F$83:S83)/S90</f>
        <v>50350</v>
      </c>
      <c r="T96" s="32">
        <f>SUM($F$78:T78,$F$83:T83)/T90</f>
        <v>55450</v>
      </c>
      <c r="U96" s="32">
        <f>SUM($F$78:U78,$F$83:U83)/U90</f>
        <v>60800</v>
      </c>
      <c r="V96" s="32">
        <f>SUM($F$78:V78,$F$83:V83)/V90</f>
        <v>66400</v>
      </c>
      <c r="W96" s="32">
        <f>SUM($F$78:W78,$F$83:W83)/W90</f>
        <v>72300</v>
      </c>
      <c r="X96" s="32">
        <f>SUM($F$78:X78,$F$83:X83)/X90</f>
        <v>78550</v>
      </c>
      <c r="Y96" s="32">
        <f>SUM($F$78:Y78,$F$83:Y83)/Y90</f>
        <v>85150</v>
      </c>
      <c r="Z96" s="32">
        <f>SUM($F$78:Z78,$F$83:Z83)/Z90</f>
        <v>92100</v>
      </c>
      <c r="AA96" s="32">
        <f>SUM($F$78:AA78,$F$83:AA83)/AA90</f>
        <v>99450</v>
      </c>
      <c r="AB96" s="32">
        <f>SUM($F$78:AB78,$F$83:AB83)/AB90</f>
        <v>107200</v>
      </c>
      <c r="AC96" s="32">
        <f>SUM($F$78:AC78,$F$83:AC83)/AC90</f>
        <v>115300</v>
      </c>
      <c r="AD96" s="32">
        <f>SUM($F$78:AD78,$F$83:AD83)/AD90</f>
        <v>123850</v>
      </c>
    </row>
    <row r="97" spans="2:30" ht="15.75" customHeight="1" x14ac:dyDescent="0.2">
      <c r="B97" s="21" t="s">
        <v>8</v>
      </c>
      <c r="E97" s="19"/>
      <c r="F97" s="32">
        <f>SUM($F$79:F79,$F$84:F84)/F91</f>
        <v>4140</v>
      </c>
      <c r="G97" s="32">
        <f>SUM($F$79:G79,$F$84:G84)/G91</f>
        <v>8520</v>
      </c>
      <c r="H97" s="32">
        <f>SUM($F$79:H79,$F$84:H84)/H91</f>
        <v>13140</v>
      </c>
      <c r="I97" s="32">
        <f>SUM($F$79:I79,$F$84:I84)/I91</f>
        <v>18060</v>
      </c>
      <c r="J97" s="32">
        <f>SUM($F$79:J79,$F$84:J84)/J91</f>
        <v>23340</v>
      </c>
      <c r="K97" s="32">
        <f>SUM($F$79:K79,$F$84:K84)/K91</f>
        <v>29040</v>
      </c>
      <c r="L97" s="32">
        <f>SUM($F$79:L79,$F$84:L84)/L91</f>
        <v>35220</v>
      </c>
      <c r="M97" s="32">
        <f>SUM($F$79:M79,$F$84:M84)/M91</f>
        <v>41880</v>
      </c>
      <c r="N97" s="32">
        <f>SUM($F$79:N79,$F$84:N84)/N91</f>
        <v>49080</v>
      </c>
      <c r="O97" s="32">
        <f>SUM($F$79:O79,$F$84:O84)/O91</f>
        <v>56880</v>
      </c>
      <c r="P97" s="32">
        <f>SUM($F$79:P79,$F$84:P84)/P91</f>
        <v>65400</v>
      </c>
      <c r="Q97" s="32">
        <f>SUM($F$79:Q79,$F$84:Q84)/Q91</f>
        <v>74580</v>
      </c>
      <c r="R97" s="32">
        <f>SUM($F$79:R79,$F$84:R84)/R91</f>
        <v>84540</v>
      </c>
      <c r="S97" s="32">
        <f>SUM($F$79:S79,$F$84:S84)/S91</f>
        <v>95340</v>
      </c>
      <c r="T97" s="32">
        <f>SUM($F$79:T79,$F$84:T84)/T91</f>
        <v>107040</v>
      </c>
      <c r="U97" s="32">
        <f>SUM($F$79:U79,$F$84:U84)/U91</f>
        <v>119700</v>
      </c>
      <c r="V97" s="32">
        <f>SUM($F$79:V79,$F$84:V84)/V91</f>
        <v>133380</v>
      </c>
      <c r="W97" s="32">
        <f>SUM($F$79:W79,$F$84:W84)/W91</f>
        <v>148140</v>
      </c>
      <c r="X97" s="32">
        <f>SUM($F$79:X79,$F$84:X84)/X91</f>
        <v>164040</v>
      </c>
      <c r="Y97" s="32">
        <f>SUM($F$79:Y79,$F$84:Y84)/Y91</f>
        <v>181140</v>
      </c>
      <c r="Z97" s="32">
        <f>SUM($F$79:Z79,$F$84:Z84)/Z91</f>
        <v>199560</v>
      </c>
      <c r="AA97" s="32">
        <f>SUM($F$79:AA79,$F$84:AA84)/AA91</f>
        <v>219360</v>
      </c>
      <c r="AB97" s="32">
        <f>SUM($F$79:AB79,$F$84:AB84)/AB91</f>
        <v>240600</v>
      </c>
      <c r="AC97" s="32">
        <f>SUM($F$79:AC79,$F$84:AC84)/AC91</f>
        <v>263400</v>
      </c>
      <c r="AD97" s="32">
        <f>SUM($F$79:AD79,$F$84:AD84)/AD91</f>
        <v>287820</v>
      </c>
    </row>
    <row r="98" spans="2:30" ht="15.75" customHeight="1" x14ac:dyDescent="0.2">
      <c r="B98" s="21"/>
      <c r="E98" s="19"/>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spans="2:30" ht="15.75" customHeight="1" x14ac:dyDescent="0.2">
      <c r="B99" s="17" t="s">
        <v>44</v>
      </c>
      <c r="D99" s="25" t="s">
        <v>14</v>
      </c>
      <c r="E99" s="19"/>
      <c r="F99" s="32">
        <f>F94*12</f>
        <v>135120</v>
      </c>
      <c r="G99" s="32">
        <f t="shared" ref="G99:AD99" si="54">G94*12</f>
        <v>275160</v>
      </c>
      <c r="H99" s="32">
        <f t="shared" si="54"/>
        <v>420120</v>
      </c>
      <c r="I99" s="32">
        <f t="shared" si="54"/>
        <v>572040</v>
      </c>
      <c r="J99" s="32">
        <f t="shared" si="54"/>
        <v>731640</v>
      </c>
      <c r="K99" s="32">
        <f t="shared" si="54"/>
        <v>899640</v>
      </c>
      <c r="L99" s="32">
        <f t="shared" si="54"/>
        <v>1078080</v>
      </c>
      <c r="M99" s="32">
        <f t="shared" si="54"/>
        <v>1266960</v>
      </c>
      <c r="N99" s="32">
        <f t="shared" si="54"/>
        <v>1466880</v>
      </c>
      <c r="O99" s="32">
        <f t="shared" si="54"/>
        <v>1678560</v>
      </c>
      <c r="P99" s="32">
        <f t="shared" si="54"/>
        <v>1904760</v>
      </c>
      <c r="Q99" s="32">
        <f t="shared" si="54"/>
        <v>2144760</v>
      </c>
      <c r="R99" s="32">
        <f t="shared" si="54"/>
        <v>2400000</v>
      </c>
      <c r="S99" s="32">
        <f t="shared" si="54"/>
        <v>2670600</v>
      </c>
      <c r="T99" s="32">
        <f t="shared" si="54"/>
        <v>2959320</v>
      </c>
      <c r="U99" s="32">
        <f t="shared" si="54"/>
        <v>3266880</v>
      </c>
      <c r="V99" s="32">
        <f t="shared" si="54"/>
        <v>3594000</v>
      </c>
      <c r="W99" s="32">
        <f t="shared" si="54"/>
        <v>3942720</v>
      </c>
      <c r="X99" s="32">
        <f t="shared" si="54"/>
        <v>4314360</v>
      </c>
      <c r="Y99" s="32">
        <f t="shared" si="54"/>
        <v>4709640</v>
      </c>
      <c r="Z99" s="32">
        <f t="shared" si="54"/>
        <v>5129280</v>
      </c>
      <c r="AA99" s="32">
        <f t="shared" si="54"/>
        <v>5576040</v>
      </c>
      <c r="AB99" s="32">
        <f t="shared" si="54"/>
        <v>6050640</v>
      </c>
      <c r="AC99" s="32">
        <f t="shared" si="54"/>
        <v>6553920</v>
      </c>
      <c r="AD99" s="32">
        <f t="shared" si="54"/>
        <v>7088520</v>
      </c>
    </row>
    <row r="100" spans="2:30" ht="15.75" customHeight="1" x14ac:dyDescent="0.2">
      <c r="E100" s="19"/>
      <c r="F100" s="32"/>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spans="2:30" ht="15.75" customHeight="1" x14ac:dyDescent="0.2">
      <c r="E101" s="19"/>
      <c r="F101" s="32"/>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spans="2:30" ht="15.75" customHeight="1" x14ac:dyDescent="0.2">
      <c r="B102" s="58" t="s">
        <v>45</v>
      </c>
      <c r="C102" s="59"/>
      <c r="D102" s="60"/>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row>
    <row r="103" spans="2:30" ht="15.75" customHeight="1" x14ac:dyDescent="0.2">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spans="2:30" ht="14" x14ac:dyDescent="0.2">
      <c r="B104" s="62" t="s">
        <v>7</v>
      </c>
      <c r="C104" s="5" t="s">
        <v>46</v>
      </c>
    </row>
    <row r="105" spans="2:30" ht="15.75" customHeight="1" x14ac:dyDescent="0.2">
      <c r="B105" s="62" t="s">
        <v>10</v>
      </c>
      <c r="C105" s="5" t="s">
        <v>47</v>
      </c>
    </row>
    <row r="106" spans="2:30" ht="15.75" customHeight="1" x14ac:dyDescent="0.2">
      <c r="B106" s="62" t="s">
        <v>12</v>
      </c>
      <c r="C106" s="5" t="s">
        <v>48</v>
      </c>
    </row>
    <row r="107" spans="2:30" ht="15.75" customHeight="1" x14ac:dyDescent="0.2">
      <c r="B107" s="62" t="s">
        <v>17</v>
      </c>
      <c r="C107" s="5" t="s">
        <v>49</v>
      </c>
    </row>
    <row r="108" spans="2:30" ht="15.75" customHeight="1" x14ac:dyDescent="0.2">
      <c r="B108" s="62" t="s">
        <v>20</v>
      </c>
      <c r="C108" s="5" t="s">
        <v>50</v>
      </c>
    </row>
    <row r="109" spans="2:30" ht="15.75" customHeight="1" x14ac:dyDescent="0.2">
      <c r="B109" s="62" t="s">
        <v>23</v>
      </c>
      <c r="C109" s="5" t="s">
        <v>51</v>
      </c>
    </row>
    <row r="110" spans="2:30" ht="15.75" customHeight="1" x14ac:dyDescent="0.2">
      <c r="B110" s="62" t="s">
        <v>28</v>
      </c>
      <c r="C110" s="5" t="s">
        <v>52</v>
      </c>
    </row>
    <row r="111" spans="2:30" ht="15.75" customHeight="1" x14ac:dyDescent="0.2">
      <c r="B111" s="62" t="s">
        <v>30</v>
      </c>
      <c r="C111" s="5" t="s">
        <v>60</v>
      </c>
    </row>
    <row r="112" spans="2:30" ht="15.75" customHeight="1" x14ac:dyDescent="0.2">
      <c r="B112" s="62" t="s">
        <v>34</v>
      </c>
      <c r="C112" s="5" t="s">
        <v>53</v>
      </c>
    </row>
    <row r="113" spans="2:30" ht="15.75" customHeight="1" x14ac:dyDescent="0.2">
      <c r="B113" s="62" t="s">
        <v>35</v>
      </c>
      <c r="C113" s="5" t="s">
        <v>54</v>
      </c>
    </row>
    <row r="114" spans="2:30" ht="15.75" customHeight="1" x14ac:dyDescent="0.2">
      <c r="B114" s="62" t="s">
        <v>38</v>
      </c>
      <c r="C114" s="5" t="s">
        <v>55</v>
      </c>
    </row>
    <row r="115" spans="2:30" ht="15.75" customHeight="1" x14ac:dyDescent="0.2">
      <c r="B115" s="62" t="s">
        <v>42</v>
      </c>
      <c r="C115" s="5" t="s">
        <v>56</v>
      </c>
    </row>
    <row r="116" spans="2:30" ht="15.75" customHeight="1" x14ac:dyDescent="0.2">
      <c r="B116" s="63"/>
    </row>
    <row r="117" spans="2:30" ht="15.75" customHeight="1" x14ac:dyDescent="0.2">
      <c r="B117" s="58" t="s">
        <v>57</v>
      </c>
      <c r="C117" s="59"/>
      <c r="D117" s="60"/>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row>
    <row r="118" spans="2:30" ht="15.75" customHeight="1" x14ac:dyDescent="0.2">
      <c r="B118" s="63"/>
    </row>
    <row r="119" spans="2:30" ht="15.75" customHeight="1" x14ac:dyDescent="0.2">
      <c r="B119" s="62" t="s">
        <v>7</v>
      </c>
      <c r="C119" s="5" t="s">
        <v>58</v>
      </c>
    </row>
    <row r="120" spans="2:30" ht="15.75" customHeight="1" x14ac:dyDescent="0.2">
      <c r="B120" s="62" t="s">
        <v>10</v>
      </c>
      <c r="C120" s="5" t="s">
        <v>59</v>
      </c>
    </row>
    <row r="121" spans="2:30" ht="15.75" customHeight="1" x14ac:dyDescent="0.2">
      <c r="B121" s="63"/>
    </row>
    <row r="122" spans="2:30" ht="15.75" customHeight="1" x14ac:dyDescent="0.2">
      <c r="B122" s="63"/>
    </row>
    <row r="123" spans="2:30" ht="15.75" customHeight="1" x14ac:dyDescent="0.2">
      <c r="B123" s="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vt:lpstr>
      <vt:lpstr>Subscription_Monthly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Yang</dc:creator>
  <cp:lastModifiedBy>Alice Yang</cp:lastModifiedBy>
  <dcterms:created xsi:type="dcterms:W3CDTF">2025-06-24T06:15:38Z</dcterms:created>
  <dcterms:modified xsi:type="dcterms:W3CDTF">2025-06-24T06:37:04Z</dcterms:modified>
</cp:coreProperties>
</file>