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yalinyang/Downloads/Model/"/>
    </mc:Choice>
  </mc:AlternateContent>
  <xr:revisionPtr revIDLastSave="0" documentId="13_ncr:1_{60127065-7996-C644-9E5A-604CD4FBF88F}" xr6:coauthVersionLast="47" xr6:coauthVersionMax="47" xr10:uidLastSave="{00000000-0000-0000-0000-000000000000}"/>
  <bookViews>
    <workbookView xWindow="0" yWindow="500" windowWidth="28800" windowHeight="16500" xr2:uid="{619AAEB3-4F12-FE45-825E-F865D18B3022}"/>
  </bookViews>
  <sheets>
    <sheet name="Note" sheetId="2" r:id="rId1"/>
    <sheet name="Subscription Monthly"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F8" i="3"/>
  <c r="F7" i="3"/>
  <c r="E6" i="3"/>
  <c r="F6" i="3" s="1"/>
  <c r="P2" i="3"/>
  <c r="Q2" i="3" s="1"/>
  <c r="R2" i="3" s="1"/>
  <c r="S2" i="3" s="1"/>
  <c r="T2" i="3" s="1"/>
  <c r="U2" i="3" s="1"/>
  <c r="V2" i="3" s="1"/>
  <c r="W2" i="3" s="1"/>
  <c r="X2" i="3" s="1"/>
  <c r="Y2" i="3" s="1"/>
  <c r="Z2" i="3" s="1"/>
  <c r="AA2" i="3" s="1"/>
  <c r="AB2" i="3" s="1"/>
  <c r="AC2" i="3" s="1"/>
  <c r="AD2" i="3" s="1"/>
  <c r="F10" i="3" l="1"/>
  <c r="G5" i="3" l="1"/>
  <c r="G9" i="3" l="1"/>
  <c r="G8" i="3"/>
  <c r="G7" i="3"/>
  <c r="G6" i="3"/>
  <c r="F11" i="3"/>
  <c r="G10" i="3" l="1"/>
  <c r="H5" i="3" s="1"/>
  <c r="H9" i="3"/>
  <c r="H6" i="3"/>
  <c r="H7" i="3"/>
  <c r="H8" i="3"/>
  <c r="G11" i="3"/>
  <c r="H10" i="3" l="1"/>
  <c r="I5" i="3" s="1"/>
  <c r="I9" i="3"/>
  <c r="I6" i="3"/>
  <c r="I7" i="3"/>
  <c r="I8" i="3"/>
  <c r="H11" i="3"/>
  <c r="I10" i="3" l="1"/>
  <c r="J5" i="3" s="1"/>
  <c r="J6" i="3"/>
  <c r="J10" i="3" s="1"/>
  <c r="K5" i="3" s="1"/>
  <c r="J7" i="3"/>
  <c r="J8" i="3"/>
  <c r="J9" i="3"/>
  <c r="I11" i="3"/>
  <c r="K7" i="3" l="1"/>
  <c r="K8" i="3"/>
  <c r="K9" i="3"/>
  <c r="K6" i="3"/>
  <c r="K10" i="3" s="1"/>
  <c r="L5" i="3" s="1"/>
  <c r="J11" i="3"/>
  <c r="L8" i="3" l="1"/>
  <c r="L9" i="3"/>
  <c r="L7" i="3"/>
  <c r="L6" i="3"/>
  <c r="L10" i="3" s="1"/>
  <c r="M5" i="3" s="1"/>
  <c r="K11" i="3"/>
  <c r="M9" i="3" l="1"/>
  <c r="M8" i="3"/>
  <c r="M6" i="3"/>
  <c r="M10" i="3" s="1"/>
  <c r="N5" i="3" s="1"/>
  <c r="M7" i="3"/>
  <c r="N6" i="3" l="1"/>
  <c r="N9" i="3"/>
  <c r="N7" i="3"/>
  <c r="N8" i="3"/>
  <c r="L11" i="3"/>
  <c r="N10" i="3" l="1"/>
  <c r="O5" i="3" s="1"/>
  <c r="O7" i="3"/>
  <c r="O8" i="3"/>
  <c r="O9" i="3"/>
  <c r="O6" i="3"/>
  <c r="O10" i="3" s="1"/>
  <c r="P5" i="3" s="1"/>
  <c r="P9" i="3" l="1"/>
  <c r="P6" i="3"/>
  <c r="P8" i="3"/>
  <c r="P7" i="3"/>
  <c r="P10" i="3" l="1"/>
  <c r="Q5" i="3" s="1"/>
  <c r="Q6" i="3"/>
  <c r="Q7" i="3"/>
  <c r="Q9" i="3"/>
  <c r="Q8" i="3"/>
  <c r="Q10" i="3" s="1"/>
  <c r="R5" i="3" s="1"/>
  <c r="M11" i="3"/>
  <c r="R6" i="3" l="1"/>
  <c r="R7" i="3"/>
  <c r="R8" i="3"/>
  <c r="R10" i="3" s="1"/>
  <c r="S5" i="3" s="1"/>
  <c r="S6" i="3" s="1"/>
  <c r="R9" i="3"/>
  <c r="S7" i="3" l="1"/>
  <c r="S8" i="3"/>
  <c r="S9" i="3"/>
  <c r="S10" i="3" l="1"/>
  <c r="T5" i="3" s="1"/>
  <c r="T6" i="3" s="1"/>
  <c r="T8" i="3"/>
  <c r="T9" i="3"/>
  <c r="T7" i="3"/>
  <c r="N11" i="3"/>
  <c r="T10" i="3" l="1"/>
  <c r="U5" i="3" s="1"/>
  <c r="U6" i="3" s="1"/>
  <c r="U9" i="3"/>
  <c r="U7" i="3"/>
  <c r="U8" i="3"/>
  <c r="U10" i="3" l="1"/>
  <c r="V5" i="3" s="1"/>
  <c r="V6" i="3" s="1"/>
  <c r="V8" i="3"/>
  <c r="V9" i="3"/>
  <c r="V7" i="3"/>
  <c r="V10" i="3" l="1"/>
  <c r="W5" i="3" s="1"/>
  <c r="W6" i="3" s="1"/>
  <c r="W7" i="3"/>
  <c r="W8" i="3"/>
  <c r="W9" i="3"/>
  <c r="O11" i="3"/>
  <c r="W10" i="3" l="1"/>
  <c r="X5" i="3" s="1"/>
  <c r="X6" i="3" s="1"/>
  <c r="X9" i="3"/>
  <c r="X7" i="3"/>
  <c r="X8" i="3" l="1"/>
  <c r="X10" i="3" s="1"/>
  <c r="Y5" i="3" s="1"/>
  <c r="Y6" i="3" s="1"/>
  <c r="P11" i="3"/>
  <c r="Y7" i="3" l="1"/>
  <c r="Y8" i="3"/>
  <c r="Y9" i="3"/>
  <c r="Y10" i="3"/>
  <c r="Z5" i="3" s="1"/>
  <c r="Z6" i="3" s="1"/>
  <c r="Z9" i="3" l="1"/>
  <c r="Z8" i="3"/>
  <c r="Z7" i="3"/>
  <c r="Z10" i="3"/>
  <c r="AA5" i="3" s="1"/>
  <c r="AA6" i="3" s="1"/>
  <c r="AA7" i="3"/>
  <c r="AA8" i="3"/>
  <c r="AA10" i="3" s="1"/>
  <c r="AB5" i="3" s="1"/>
  <c r="AB6" i="3" s="1"/>
  <c r="AA9" i="3"/>
  <c r="Q11" i="3"/>
  <c r="AB8" i="3" l="1"/>
  <c r="AB9" i="3"/>
  <c r="AB7" i="3"/>
  <c r="AB10" i="3"/>
  <c r="AC5" i="3" s="1"/>
  <c r="AC6" i="3" s="1"/>
  <c r="AC9" i="3" l="1"/>
  <c r="AC7" i="3"/>
  <c r="AC8" i="3"/>
  <c r="AC10" i="3" l="1"/>
  <c r="AD5" i="3" s="1"/>
  <c r="AD6" i="3" s="1"/>
  <c r="AD8" i="3"/>
  <c r="AD9" i="3"/>
  <c r="AD7" i="3"/>
  <c r="AD10" i="3"/>
  <c r="R11" i="3"/>
  <c r="S11" i="3" l="1"/>
  <c r="T11" i="3" l="1"/>
  <c r="U11" i="3" l="1"/>
  <c r="V11" i="3" l="1"/>
  <c r="W11" i="3" l="1"/>
  <c r="X11" i="3" l="1"/>
  <c r="Y11" i="3" l="1"/>
  <c r="Z11" i="3" l="1"/>
  <c r="AA11" i="3" l="1"/>
  <c r="AB11" i="3" l="1"/>
  <c r="AC11" i="3" l="1"/>
</calcChain>
</file>

<file path=xl/sharedStrings.xml><?xml version="1.0" encoding="utf-8"?>
<sst xmlns="http://schemas.openxmlformats.org/spreadsheetml/2006/main" count="57" uniqueCount="30">
  <si>
    <t>A</t>
  </si>
  <si>
    <t>F</t>
  </si>
  <si>
    <t>All figures in USD thousands unless stated</t>
  </si>
  <si>
    <t>[1]</t>
  </si>
  <si>
    <t>[2]</t>
  </si>
  <si>
    <t>[3]</t>
  </si>
  <si>
    <t>[4]</t>
  </si>
  <si>
    <t>Assumptions</t>
  </si>
  <si>
    <t>Name</t>
  </si>
  <si>
    <t>Note</t>
  </si>
  <si>
    <t>Version</t>
  </si>
  <si>
    <t>Preparer</t>
  </si>
  <si>
    <t>Yalin Yang</t>
  </si>
  <si>
    <t>Disclaimer</t>
  </si>
  <si>
    <t>This financial model is built using publicly available information from C3.AI SEC filings (e.g., 10-Ks, 10-Qs, earnings presentations, investor materials). 
This model is created solely for learning and practice purposes. It is not affiliated with or endorsed by C3.Ai and it should not be used for investment or decision-making purposes.
All assumptions, forecasts, and interpretations are my own and may not reflect actual company operations or guidance.</t>
  </si>
  <si>
    <t>2025.07.01</t>
  </si>
  <si>
    <t>Subscription</t>
  </si>
  <si>
    <t>New</t>
  </si>
  <si>
    <t>Expansion</t>
  </si>
  <si>
    <t>Contraction</t>
  </si>
  <si>
    <t>Churn</t>
  </si>
  <si>
    <t>Check</t>
  </si>
  <si>
    <t>C3.AI Revenue Forecast Model - MRR</t>
  </si>
  <si>
    <t>BoP MRR</t>
  </si>
  <si>
    <t>EoP MRR</t>
  </si>
  <si>
    <t xml:space="preserve">Per C3.AI’s FY25 Q4 10-Q, YoY subscription revenue growth is ~22%, implying a 1.8% monthly growth rate. The monthly growth rate for new MRR is assumed to be approximately 1.8%.
</t>
  </si>
  <si>
    <t>The monthly growth rate for Expansion MRR is assumed to be approximately 1.5%.</t>
  </si>
  <si>
    <t>The monthly growth rate for contraction MRR is assumed to be approximately 1.1%.</t>
  </si>
  <si>
    <t>The monthly growth rate for Churn MRR is assumed to be approximately 1%.</t>
  </si>
  <si>
    <t>This financial model provides a structured framework for forecasting C3.AI’s revenue growth, leveraging disclosed operational metrics and industry-standard SaaS valuation methodologies. The model translates qualitative business insights from earnings calls and SEC filings into quantitative projections, serving as a practical example of SaaS financial moeling with real-world disclosures.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</si>
</sst>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9" x14ac:knownFonts="1">
    <font>
      <sz val="10"/>
      <color rgb="FF000000"/>
      <name val="Aptos Narrow"/>
      <scheme val="minor"/>
    </font>
    <font>
      <sz val="10"/>
      <color rgb="FF000000"/>
      <name val="Aptos Narrow"/>
      <family val="2"/>
      <scheme val="minor"/>
    </font>
    <font>
      <i/>
      <sz val="10"/>
      <color theme="1"/>
      <name val="Aptos Narrow"/>
      <family val="2"/>
      <scheme val="minor"/>
    </font>
    <font>
      <sz val="10"/>
      <color theme="1"/>
      <name val="Aptos Narrow"/>
      <family val="2"/>
      <scheme val="minor"/>
    </font>
    <font>
      <i/>
      <sz val="8"/>
      <color theme="1"/>
      <name val="Aptos Narrow"/>
      <family val="2"/>
      <scheme val="minor"/>
    </font>
    <font>
      <b/>
      <sz val="10"/>
      <color theme="1"/>
      <name val="Aptos Narrow"/>
      <family val="2"/>
      <scheme val="minor"/>
    </font>
    <font>
      <sz val="10"/>
      <color theme="3"/>
      <name val="Aptos Narrow"/>
      <family val="2"/>
      <scheme val="minor"/>
    </font>
    <font>
      <b/>
      <sz val="12"/>
      <color rgb="FF000000"/>
      <name val="Aptos Narrow"/>
      <scheme val="minor"/>
    </font>
    <font>
      <sz val="12"/>
      <color rgb="FF000000"/>
      <name val="Aptos Narrow"/>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s>
  <borders count="6">
    <border>
      <left/>
      <right/>
      <top/>
      <bottom/>
      <diagonal/>
    </border>
    <border>
      <left/>
      <right/>
      <top/>
      <bottom style="thick">
        <color rgb="FF1155CC"/>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0" fillId="0" borderId="0" xfId="0" applyAlignment="1">
      <alignment horizontal="center"/>
    </xf>
    <xf numFmtId="0" fontId="1" fillId="0" borderId="0" xfId="0" applyFont="1"/>
    <xf numFmtId="0" fontId="2" fillId="0" borderId="0" xfId="0" applyFont="1"/>
    <xf numFmtId="164" fontId="3" fillId="0" borderId="1" xfId="0" applyNumberFormat="1" applyFont="1" applyBorder="1" applyAlignment="1">
      <alignment horizontal="right"/>
    </xf>
    <xf numFmtId="49" fontId="2" fillId="0" borderId="0" xfId="1" applyNumberFormat="1" applyFont="1"/>
    <xf numFmtId="49" fontId="0" fillId="0" borderId="0" xfId="1" applyNumberFormat="1" applyFont="1"/>
    <xf numFmtId="49" fontId="0" fillId="0" borderId="0" xfId="1" applyNumberFormat="1" applyFont="1" applyAlignment="1">
      <alignment horizontal="center"/>
    </xf>
    <xf numFmtId="49" fontId="4" fillId="0" borderId="0" xfId="1" quotePrefix="1" applyNumberFormat="1" applyFont="1" applyBorder="1" applyAlignment="1">
      <alignment horizontal="right"/>
    </xf>
    <xf numFmtId="49" fontId="4" fillId="0" borderId="0" xfId="1" applyNumberFormat="1" applyFont="1" applyBorder="1" applyAlignment="1">
      <alignment horizontal="right"/>
    </xf>
    <xf numFmtId="0" fontId="5" fillId="2" borderId="0" xfId="0" applyFont="1" applyFill="1"/>
    <xf numFmtId="0" fontId="1" fillId="2" borderId="0" xfId="0" applyFont="1" applyFill="1"/>
    <xf numFmtId="0" fontId="0" fillId="2" borderId="0" xfId="0" applyFill="1" applyAlignment="1">
      <alignment horizontal="center"/>
    </xf>
    <xf numFmtId="0" fontId="0" fillId="2" borderId="0" xfId="0" applyFill="1"/>
    <xf numFmtId="0" fontId="6" fillId="0" borderId="0" xfId="0" applyFont="1"/>
    <xf numFmtId="0" fontId="5" fillId="3" borderId="0" xfId="0" applyFont="1" applyFill="1"/>
    <xf numFmtId="0" fontId="1" fillId="3" borderId="0" xfId="0" applyFont="1" applyFill="1"/>
    <xf numFmtId="0" fontId="0" fillId="3" borderId="0" xfId="0" applyFill="1" applyAlignment="1">
      <alignment horizontal="center"/>
    </xf>
    <xf numFmtId="0" fontId="6" fillId="3" borderId="0" xfId="0" applyFont="1" applyFill="1"/>
    <xf numFmtId="0" fontId="1" fillId="0" borderId="0" xfId="0" applyFont="1" applyAlignment="1">
      <alignment horizontal="right"/>
    </xf>
    <xf numFmtId="0" fontId="7" fillId="0" borderId="3" xfId="0" applyFont="1" applyBorder="1" applyAlignment="1">
      <alignment vertical="center"/>
    </xf>
    <xf numFmtId="0" fontId="8" fillId="0" borderId="4" xfId="0" applyFont="1" applyBorder="1"/>
    <xf numFmtId="0" fontId="8" fillId="0" borderId="5" xfId="0" applyFont="1" applyBorder="1"/>
    <xf numFmtId="17" fontId="8" fillId="0" borderId="4" xfId="0" quotePrefix="1" applyNumberFormat="1" applyFont="1" applyBorder="1"/>
    <xf numFmtId="0" fontId="0" fillId="0" borderId="0" xfId="0" applyAlignment="1">
      <alignment horizontal="left" indent="2"/>
    </xf>
    <xf numFmtId="165" fontId="0" fillId="0" borderId="0" xfId="1" applyNumberFormat="1" applyFont="1"/>
    <xf numFmtId="165" fontId="0" fillId="0" borderId="2" xfId="1" applyNumberFormat="1" applyFont="1" applyBorder="1"/>
    <xf numFmtId="165" fontId="0" fillId="0" borderId="0" xfId="0" applyNumberFormat="1"/>
    <xf numFmtId="166" fontId="0" fillId="0" borderId="0" xfId="0" applyNumberFormat="1"/>
    <xf numFmtId="0" fontId="8" fillId="0" borderId="0" xfId="0" applyFont="1" applyAlignment="1">
      <alignment horizontal="left"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8448-4A05-4B41-AE69-C5BB0B9BBF6E}">
  <dimension ref="B3:K14"/>
  <sheetViews>
    <sheetView showGridLines="0" tabSelected="1" zoomScaleNormal="100" workbookViewId="0">
      <selection activeCell="R7" sqref="R7"/>
    </sheetView>
  </sheetViews>
  <sheetFormatPr baseColWidth="10" defaultRowHeight="14" x14ac:dyDescent="0.2"/>
  <cols>
    <col min="2" max="2" width="19" customWidth="1"/>
  </cols>
  <sheetData>
    <row r="3" spans="2:11" ht="16" x14ac:dyDescent="0.2">
      <c r="B3" s="20" t="s">
        <v>8</v>
      </c>
      <c r="C3" s="21" t="s">
        <v>22</v>
      </c>
      <c r="D3" s="21"/>
      <c r="E3" s="21"/>
      <c r="F3" s="21"/>
      <c r="G3" s="21"/>
      <c r="H3" s="21"/>
      <c r="I3" s="21"/>
      <c r="J3" s="21"/>
      <c r="K3" s="22"/>
    </row>
    <row r="4" spans="2:11" ht="20" customHeight="1" x14ac:dyDescent="0.2">
      <c r="B4" s="20" t="s">
        <v>10</v>
      </c>
      <c r="C4" s="23" t="s">
        <v>15</v>
      </c>
      <c r="D4" s="21"/>
      <c r="E4" s="21"/>
      <c r="F4" s="21"/>
      <c r="G4" s="21"/>
      <c r="H4" s="21"/>
      <c r="I4" s="21"/>
      <c r="J4" s="21"/>
      <c r="K4" s="22"/>
    </row>
    <row r="5" spans="2:11" ht="23" customHeight="1" x14ac:dyDescent="0.2">
      <c r="B5" s="20" t="s">
        <v>11</v>
      </c>
      <c r="C5" s="21" t="s">
        <v>12</v>
      </c>
      <c r="D5" s="21"/>
      <c r="E5" s="21"/>
      <c r="F5" s="21"/>
      <c r="G5" s="21"/>
      <c r="H5" s="21"/>
      <c r="I5" s="21"/>
      <c r="J5" s="21"/>
      <c r="K5" s="22"/>
    </row>
    <row r="6" spans="2:11" ht="92" customHeight="1" x14ac:dyDescent="0.2">
      <c r="B6" s="20" t="s">
        <v>9</v>
      </c>
      <c r="C6" s="30" t="s">
        <v>29</v>
      </c>
      <c r="D6" s="30"/>
      <c r="E6" s="30"/>
      <c r="F6" s="30"/>
      <c r="G6" s="30"/>
      <c r="H6" s="30"/>
      <c r="I6" s="30"/>
      <c r="J6" s="30"/>
      <c r="K6" s="31"/>
    </row>
    <row r="7" spans="2:11" ht="132" customHeight="1" x14ac:dyDescent="0.2">
      <c r="B7" s="20" t="s">
        <v>13</v>
      </c>
      <c r="C7" s="30" t="s">
        <v>14</v>
      </c>
      <c r="D7" s="30"/>
      <c r="E7" s="30"/>
      <c r="F7" s="30"/>
      <c r="G7" s="30"/>
      <c r="H7" s="30"/>
      <c r="I7" s="30"/>
      <c r="J7" s="30"/>
      <c r="K7" s="31"/>
    </row>
    <row r="8" spans="2:11" ht="16" x14ac:dyDescent="0.2">
      <c r="C8" s="29"/>
      <c r="D8" s="29"/>
      <c r="E8" s="29"/>
      <c r="F8" s="29"/>
      <c r="G8" s="29"/>
      <c r="H8" s="29"/>
      <c r="I8" s="29"/>
      <c r="J8" s="29"/>
      <c r="K8" s="29"/>
    </row>
    <row r="9" spans="2:11" ht="16" x14ac:dyDescent="0.2">
      <c r="C9" s="29"/>
      <c r="D9" s="29"/>
      <c r="E9" s="29"/>
      <c r="F9" s="29"/>
      <c r="G9" s="29"/>
      <c r="H9" s="29"/>
      <c r="I9" s="29"/>
      <c r="J9" s="29"/>
      <c r="K9" s="29"/>
    </row>
    <row r="10" spans="2:11" ht="16" x14ac:dyDescent="0.2">
      <c r="C10" s="29"/>
      <c r="D10" s="29"/>
      <c r="E10" s="29"/>
      <c r="F10" s="29"/>
      <c r="G10" s="29"/>
      <c r="H10" s="29"/>
      <c r="I10" s="29"/>
      <c r="J10" s="29"/>
      <c r="K10" s="29"/>
    </row>
    <row r="11" spans="2:11" ht="16" x14ac:dyDescent="0.2">
      <c r="C11" s="29"/>
      <c r="D11" s="29"/>
      <c r="E11" s="29"/>
      <c r="F11" s="29"/>
      <c r="G11" s="29"/>
      <c r="H11" s="29"/>
      <c r="I11" s="29"/>
      <c r="J11" s="29"/>
      <c r="K11" s="29"/>
    </row>
    <row r="12" spans="2:11" ht="16" x14ac:dyDescent="0.2">
      <c r="C12" s="29"/>
      <c r="D12" s="29"/>
      <c r="E12" s="29"/>
      <c r="F12" s="29"/>
      <c r="G12" s="29"/>
      <c r="H12" s="29"/>
      <c r="I12" s="29"/>
      <c r="J12" s="29"/>
      <c r="K12" s="29"/>
    </row>
    <row r="13" spans="2:11" ht="16" x14ac:dyDescent="0.2">
      <c r="C13" s="29"/>
      <c r="D13" s="29"/>
      <c r="E13" s="29"/>
      <c r="F13" s="29"/>
      <c r="G13" s="29"/>
      <c r="H13" s="29"/>
      <c r="I13" s="29"/>
      <c r="J13" s="29"/>
      <c r="K13" s="29"/>
    </row>
    <row r="14" spans="2:11" ht="16" x14ac:dyDescent="0.2">
      <c r="C14" s="29"/>
      <c r="D14" s="29"/>
      <c r="E14" s="29"/>
      <c r="F14" s="29"/>
      <c r="G14" s="29"/>
      <c r="H14" s="29"/>
      <c r="I14" s="29"/>
      <c r="J14" s="29"/>
      <c r="K14" s="29"/>
    </row>
  </sheetData>
  <mergeCells count="9">
    <mergeCell ref="C12:K12"/>
    <mergeCell ref="C13:K13"/>
    <mergeCell ref="C14:K14"/>
    <mergeCell ref="C6:K6"/>
    <mergeCell ref="C7:K7"/>
    <mergeCell ref="C8:K8"/>
    <mergeCell ref="C9:K9"/>
    <mergeCell ref="C10:K10"/>
    <mergeCell ref="C11:K1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FF6FB-B33B-3B4B-A6C3-CDD96EA75055}">
  <dimension ref="B1:AD18"/>
  <sheetViews>
    <sheetView showGridLines="0" workbookViewId="0">
      <selection activeCell="O29" sqref="O29"/>
    </sheetView>
  </sheetViews>
  <sheetFormatPr baseColWidth="10" defaultRowHeight="14" x14ac:dyDescent="0.2"/>
  <sheetData>
    <row r="1" spans="2:30" ht="15.75" customHeight="1" x14ac:dyDescent="0.2">
      <c r="D1" s="1"/>
      <c r="F1" s="2" t="s">
        <v>0</v>
      </c>
      <c r="G1" s="2" t="s">
        <v>1</v>
      </c>
      <c r="H1" s="2" t="s">
        <v>1</v>
      </c>
      <c r="I1" s="2" t="s">
        <v>1</v>
      </c>
      <c r="J1" s="2" t="s">
        <v>1</v>
      </c>
      <c r="K1" s="2" t="s">
        <v>1</v>
      </c>
      <c r="L1" s="2" t="s">
        <v>1</v>
      </c>
      <c r="M1" s="2" t="s">
        <v>1</v>
      </c>
      <c r="N1" s="2" t="s">
        <v>1</v>
      </c>
      <c r="O1" s="2" t="s">
        <v>1</v>
      </c>
      <c r="P1" s="2" t="s">
        <v>1</v>
      </c>
      <c r="Q1" s="2" t="s">
        <v>1</v>
      </c>
      <c r="R1" s="2" t="s">
        <v>1</v>
      </c>
      <c r="S1" s="2" t="s">
        <v>1</v>
      </c>
      <c r="T1" s="2" t="s">
        <v>1</v>
      </c>
      <c r="U1" s="2" t="s">
        <v>1</v>
      </c>
      <c r="V1" s="2" t="s">
        <v>1</v>
      </c>
      <c r="W1" s="2" t="s">
        <v>1</v>
      </c>
      <c r="X1" s="2" t="s">
        <v>1</v>
      </c>
      <c r="Y1" s="2" t="s">
        <v>1</v>
      </c>
      <c r="Z1" s="2" t="s">
        <v>1</v>
      </c>
      <c r="AA1" s="2" t="s">
        <v>1</v>
      </c>
      <c r="AB1" s="2" t="s">
        <v>1</v>
      </c>
      <c r="AC1" s="2" t="s">
        <v>1</v>
      </c>
      <c r="AD1" s="2" t="s">
        <v>1</v>
      </c>
    </row>
    <row r="2" spans="2:30" ht="15.75" customHeight="1" thickBot="1" x14ac:dyDescent="0.25">
      <c r="B2" s="3" t="s">
        <v>2</v>
      </c>
      <c r="D2" s="1"/>
      <c r="F2" s="4">
        <v>45772</v>
      </c>
      <c r="G2" s="4">
        <v>45802</v>
      </c>
      <c r="H2" s="4">
        <v>45833</v>
      </c>
      <c r="I2" s="4">
        <v>45863</v>
      </c>
      <c r="J2" s="4">
        <v>45894</v>
      </c>
      <c r="K2" s="4">
        <v>45925</v>
      </c>
      <c r="L2" s="4">
        <v>45955</v>
      </c>
      <c r="M2" s="4">
        <v>45986</v>
      </c>
      <c r="N2" s="4">
        <v>46016</v>
      </c>
      <c r="O2" s="4">
        <v>46047</v>
      </c>
      <c r="P2" s="4">
        <f>O2+30</f>
        <v>46077</v>
      </c>
      <c r="Q2" s="4">
        <f t="shared" ref="Q2:AD2" si="0">P2+30</f>
        <v>46107</v>
      </c>
      <c r="R2" s="4">
        <f t="shared" si="0"/>
        <v>46137</v>
      </c>
      <c r="S2" s="4">
        <f t="shared" si="0"/>
        <v>46167</v>
      </c>
      <c r="T2" s="4">
        <f t="shared" si="0"/>
        <v>46197</v>
      </c>
      <c r="U2" s="4">
        <f t="shared" si="0"/>
        <v>46227</v>
      </c>
      <c r="V2" s="4">
        <f t="shared" si="0"/>
        <v>46257</v>
      </c>
      <c r="W2" s="4">
        <f t="shared" si="0"/>
        <v>46287</v>
      </c>
      <c r="X2" s="4">
        <f t="shared" si="0"/>
        <v>46317</v>
      </c>
      <c r="Y2" s="4">
        <f t="shared" si="0"/>
        <v>46347</v>
      </c>
      <c r="Z2" s="4">
        <f t="shared" si="0"/>
        <v>46377</v>
      </c>
      <c r="AA2" s="4">
        <f t="shared" si="0"/>
        <v>46407</v>
      </c>
      <c r="AB2" s="4">
        <f t="shared" si="0"/>
        <v>46437</v>
      </c>
      <c r="AC2" s="4">
        <f t="shared" si="0"/>
        <v>46467</v>
      </c>
      <c r="AD2" s="4">
        <f t="shared" si="0"/>
        <v>46497</v>
      </c>
    </row>
    <row r="3" spans="2:30" s="6" customFormat="1" ht="15.75" customHeight="1" thickTop="1" x14ac:dyDescent="0.2">
      <c r="B3" s="5"/>
      <c r="D3" s="7"/>
      <c r="F3" s="8">
        <v>0</v>
      </c>
      <c r="G3" s="9">
        <v>1</v>
      </c>
      <c r="H3" s="9">
        <v>2</v>
      </c>
      <c r="I3" s="9">
        <v>3</v>
      </c>
      <c r="J3" s="9">
        <v>4</v>
      </c>
      <c r="K3" s="9">
        <v>5</v>
      </c>
      <c r="L3" s="9">
        <v>6</v>
      </c>
      <c r="M3" s="9">
        <v>7</v>
      </c>
      <c r="N3" s="9">
        <v>8</v>
      </c>
      <c r="O3" s="9">
        <v>9</v>
      </c>
      <c r="P3" s="9">
        <v>10</v>
      </c>
      <c r="Q3" s="9">
        <v>11</v>
      </c>
      <c r="R3" s="9">
        <v>12</v>
      </c>
      <c r="S3" s="9">
        <v>13</v>
      </c>
      <c r="T3" s="9">
        <v>14</v>
      </c>
      <c r="U3" s="9">
        <v>15</v>
      </c>
      <c r="V3" s="9">
        <v>16</v>
      </c>
      <c r="W3" s="9">
        <v>17</v>
      </c>
      <c r="X3" s="9">
        <v>18</v>
      </c>
      <c r="Y3" s="9">
        <v>19</v>
      </c>
      <c r="Z3" s="9">
        <v>20</v>
      </c>
      <c r="AA3" s="9">
        <v>21</v>
      </c>
      <c r="AB3" s="9">
        <v>22</v>
      </c>
      <c r="AC3" s="9">
        <v>23</v>
      </c>
      <c r="AD3" s="9">
        <v>24</v>
      </c>
    </row>
    <row r="4" spans="2:30" ht="15.75" customHeight="1" x14ac:dyDescent="0.2">
      <c r="B4" s="10" t="s">
        <v>16</v>
      </c>
      <c r="C4" s="11"/>
      <c r="D4" s="12"/>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2:30" x14ac:dyDescent="0.2">
      <c r="B5" t="s">
        <v>23</v>
      </c>
      <c r="F5" s="25">
        <v>28308.914100486225</v>
      </c>
      <c r="G5" s="27">
        <f>F10</f>
        <v>28658.057374392221</v>
      </c>
      <c r="H5" s="27">
        <f t="shared" ref="H5:AD5" si="1">G10</f>
        <v>29011.506748676391</v>
      </c>
      <c r="I5" s="27">
        <f t="shared" si="1"/>
        <v>29369.315331910064</v>
      </c>
      <c r="J5" s="27">
        <f t="shared" si="1"/>
        <v>29731.536887670289</v>
      </c>
      <c r="K5" s="27">
        <f t="shared" si="1"/>
        <v>30098.22584261822</v>
      </c>
      <c r="L5" s="27">
        <f t="shared" si="1"/>
        <v>30469.43729467718</v>
      </c>
      <c r="M5" s="27">
        <f t="shared" si="1"/>
        <v>30845.227021311533</v>
      </c>
      <c r="N5" s="27">
        <f t="shared" si="1"/>
        <v>31225.651487907708</v>
      </c>
      <c r="O5" s="27">
        <f t="shared" si="1"/>
        <v>31610.767856258568</v>
      </c>
      <c r="P5" s="27">
        <f t="shared" si="1"/>
        <v>32000.633993152423</v>
      </c>
      <c r="Q5" s="27">
        <f t="shared" si="1"/>
        <v>32395.308479067971</v>
      </c>
      <c r="R5" s="27">
        <f t="shared" si="1"/>
        <v>32794.850616976481</v>
      </c>
      <c r="S5" s="27">
        <f t="shared" si="1"/>
        <v>33199.320441252523</v>
      </c>
      <c r="T5" s="27">
        <f t="shared" si="1"/>
        <v>33608.77872669464</v>
      </c>
      <c r="U5" s="27">
        <f t="shared" si="1"/>
        <v>34023.286997657211</v>
      </c>
      <c r="V5" s="27">
        <f t="shared" si="1"/>
        <v>34442.907537294981</v>
      </c>
      <c r="W5" s="27">
        <f t="shared" si="1"/>
        <v>34867.703396921614</v>
      </c>
      <c r="X5" s="27">
        <f t="shared" si="1"/>
        <v>35297.738405483644</v>
      </c>
      <c r="Y5" s="27">
        <f t="shared" si="1"/>
        <v>35733.077179151274</v>
      </c>
      <c r="Z5" s="27">
        <f t="shared" si="1"/>
        <v>36173.785131027471</v>
      </c>
      <c r="AA5" s="27">
        <f t="shared" si="1"/>
        <v>36619.928480976807</v>
      </c>
      <c r="AB5" s="27">
        <f t="shared" si="1"/>
        <v>37071.574265575524</v>
      </c>
      <c r="AC5" s="27">
        <f t="shared" si="1"/>
        <v>37528.790348184288</v>
      </c>
      <c r="AD5" s="27">
        <f t="shared" si="1"/>
        <v>37991.645429145232</v>
      </c>
    </row>
    <row r="6" spans="2:30" x14ac:dyDescent="0.2">
      <c r="B6" s="24" t="s">
        <v>17</v>
      </c>
      <c r="D6" t="s">
        <v>3</v>
      </c>
      <c r="E6" s="28">
        <f>22%/12</f>
        <v>1.8333333333333333E-2</v>
      </c>
      <c r="F6" s="25">
        <f>$F$5*$E$6</f>
        <v>518.99675850891413</v>
      </c>
      <c r="G6" s="25">
        <f>G$5*$E$6</f>
        <v>525.39771853052412</v>
      </c>
      <c r="H6" s="25">
        <f t="shared" ref="H6:AD6" si="2">H$5*$E$6</f>
        <v>531.87762372573388</v>
      </c>
      <c r="I6" s="25">
        <f t="shared" si="2"/>
        <v>538.43744775168454</v>
      </c>
      <c r="J6" s="25">
        <f t="shared" si="2"/>
        <v>545.07817627395525</v>
      </c>
      <c r="K6" s="25">
        <f t="shared" si="2"/>
        <v>551.80080711466735</v>
      </c>
      <c r="L6" s="25">
        <f t="shared" si="2"/>
        <v>558.60635040241493</v>
      </c>
      <c r="M6" s="25">
        <f t="shared" si="2"/>
        <v>565.49582872404483</v>
      </c>
      <c r="N6" s="25">
        <f t="shared" si="2"/>
        <v>572.470277278308</v>
      </c>
      <c r="O6" s="25">
        <f t="shared" si="2"/>
        <v>579.53074403140704</v>
      </c>
      <c r="P6" s="25">
        <f t="shared" si="2"/>
        <v>586.67828987446114</v>
      </c>
      <c r="Q6" s="25">
        <f t="shared" si="2"/>
        <v>593.91398878291284</v>
      </c>
      <c r="R6" s="25">
        <f t="shared" si="2"/>
        <v>601.23892797790211</v>
      </c>
      <c r="S6" s="25">
        <f t="shared" si="2"/>
        <v>608.65420808962961</v>
      </c>
      <c r="T6" s="25">
        <f t="shared" si="2"/>
        <v>616.16094332273508</v>
      </c>
      <c r="U6" s="25">
        <f t="shared" si="2"/>
        <v>623.76026162371556</v>
      </c>
      <c r="V6" s="25">
        <f t="shared" si="2"/>
        <v>631.45330485040802</v>
      </c>
      <c r="W6" s="25">
        <f t="shared" si="2"/>
        <v>639.24122894356287</v>
      </c>
      <c r="X6" s="25">
        <f t="shared" si="2"/>
        <v>647.12520410053344</v>
      </c>
      <c r="Y6" s="25">
        <f t="shared" si="2"/>
        <v>655.10641495110667</v>
      </c>
      <c r="Z6" s="25">
        <f t="shared" si="2"/>
        <v>663.18606073550359</v>
      </c>
      <c r="AA6" s="25">
        <f t="shared" si="2"/>
        <v>671.36535548457482</v>
      </c>
      <c r="AB6" s="25">
        <f t="shared" si="2"/>
        <v>679.64552820221797</v>
      </c>
      <c r="AC6" s="25">
        <f t="shared" si="2"/>
        <v>688.0278230500453</v>
      </c>
      <c r="AD6" s="25">
        <f t="shared" si="2"/>
        <v>696.5134995343293</v>
      </c>
    </row>
    <row r="7" spans="2:30" x14ac:dyDescent="0.2">
      <c r="B7" s="24" t="s">
        <v>18</v>
      </c>
      <c r="D7" t="s">
        <v>4</v>
      </c>
      <c r="E7" s="28">
        <v>1.4999999999999999E-2</v>
      </c>
      <c r="F7" s="25">
        <f>$F$5*$E$7</f>
        <v>424.63371150729336</v>
      </c>
      <c r="G7" s="25">
        <f>G$5*$E$7</f>
        <v>429.87086061588332</v>
      </c>
      <c r="H7" s="25">
        <f t="shared" ref="H7:AD7" si="3">H$5*$E$7</f>
        <v>435.17260123014586</v>
      </c>
      <c r="I7" s="25">
        <f t="shared" si="3"/>
        <v>440.53972997865094</v>
      </c>
      <c r="J7" s="25">
        <f t="shared" si="3"/>
        <v>445.9730533150543</v>
      </c>
      <c r="K7" s="25">
        <f t="shared" si="3"/>
        <v>451.47338763927326</v>
      </c>
      <c r="L7" s="25">
        <f t="shared" si="3"/>
        <v>457.04155942015768</v>
      </c>
      <c r="M7" s="25">
        <f t="shared" si="3"/>
        <v>462.678405319673</v>
      </c>
      <c r="N7" s="25">
        <f t="shared" si="3"/>
        <v>468.3847723186156</v>
      </c>
      <c r="O7" s="25">
        <f t="shared" si="3"/>
        <v>474.16151784387853</v>
      </c>
      <c r="P7" s="25">
        <f t="shared" si="3"/>
        <v>480.00950989728631</v>
      </c>
      <c r="Q7" s="25">
        <f t="shared" si="3"/>
        <v>485.92962718601956</v>
      </c>
      <c r="R7" s="25">
        <f t="shared" si="3"/>
        <v>491.92275925464719</v>
      </c>
      <c r="S7" s="25">
        <f t="shared" si="3"/>
        <v>497.98980661878784</v>
      </c>
      <c r="T7" s="25">
        <f t="shared" si="3"/>
        <v>504.13168090041955</v>
      </c>
      <c r="U7" s="25">
        <f t="shared" si="3"/>
        <v>510.34930496485816</v>
      </c>
      <c r="V7" s="25">
        <f t="shared" si="3"/>
        <v>516.64361305942475</v>
      </c>
      <c r="W7" s="25">
        <f t="shared" si="3"/>
        <v>523.01555095382423</v>
      </c>
      <c r="X7" s="25">
        <f t="shared" si="3"/>
        <v>529.46607608225463</v>
      </c>
      <c r="Y7" s="25">
        <f t="shared" si="3"/>
        <v>535.99615768726915</v>
      </c>
      <c r="Z7" s="25">
        <f t="shared" si="3"/>
        <v>542.606776965412</v>
      </c>
      <c r="AA7" s="25">
        <f t="shared" si="3"/>
        <v>549.29892721465205</v>
      </c>
      <c r="AB7" s="25">
        <f t="shared" si="3"/>
        <v>556.07361398363287</v>
      </c>
      <c r="AC7" s="25">
        <f t="shared" si="3"/>
        <v>562.93185522276428</v>
      </c>
      <c r="AD7" s="25">
        <f t="shared" si="3"/>
        <v>569.87468143717842</v>
      </c>
    </row>
    <row r="8" spans="2:30" x14ac:dyDescent="0.2">
      <c r="B8" s="24" t="s">
        <v>19</v>
      </c>
      <c r="D8" t="s">
        <v>5</v>
      </c>
      <c r="E8" s="28">
        <v>-1.0999999999999999E-2</v>
      </c>
      <c r="F8" s="25">
        <f>$F$5*$E$8</f>
        <v>-311.39805510534848</v>
      </c>
      <c r="G8" s="25">
        <f>G$5*$E$8</f>
        <v>-315.2386311183144</v>
      </c>
      <c r="H8" s="25">
        <f t="shared" ref="H8:AD8" si="4">H$5*$E$8</f>
        <v>-319.12657423544027</v>
      </c>
      <c r="I8" s="25">
        <f t="shared" si="4"/>
        <v>-323.0624686510107</v>
      </c>
      <c r="J8" s="25">
        <f t="shared" si="4"/>
        <v>-327.04690576437315</v>
      </c>
      <c r="K8" s="25">
        <f t="shared" si="4"/>
        <v>-331.08048426880038</v>
      </c>
      <c r="L8" s="25">
        <f t="shared" si="4"/>
        <v>-335.16381024144897</v>
      </c>
      <c r="M8" s="25">
        <f t="shared" si="4"/>
        <v>-339.29749723442683</v>
      </c>
      <c r="N8" s="25">
        <f t="shared" si="4"/>
        <v>-343.48216636698476</v>
      </c>
      <c r="O8" s="25">
        <f t="shared" si="4"/>
        <v>-347.71844641884422</v>
      </c>
      <c r="P8" s="25">
        <f t="shared" si="4"/>
        <v>-352.00697392467663</v>
      </c>
      <c r="Q8" s="25">
        <f t="shared" si="4"/>
        <v>-356.34839326974765</v>
      </c>
      <c r="R8" s="25">
        <f t="shared" si="4"/>
        <v>-360.74335678674129</v>
      </c>
      <c r="S8" s="25">
        <f t="shared" si="4"/>
        <v>-365.19252485377774</v>
      </c>
      <c r="T8" s="25">
        <f t="shared" si="4"/>
        <v>-369.696565993641</v>
      </c>
      <c r="U8" s="25">
        <f t="shared" si="4"/>
        <v>-374.25615697422933</v>
      </c>
      <c r="V8" s="25">
        <f t="shared" si="4"/>
        <v>-378.87198291024475</v>
      </c>
      <c r="W8" s="25">
        <f t="shared" si="4"/>
        <v>-383.54473736613772</v>
      </c>
      <c r="X8" s="25">
        <f t="shared" si="4"/>
        <v>-388.27512246032006</v>
      </c>
      <c r="Y8" s="25">
        <f t="shared" si="4"/>
        <v>-393.06384897066397</v>
      </c>
      <c r="Z8" s="25">
        <f t="shared" si="4"/>
        <v>-397.91163644130216</v>
      </c>
      <c r="AA8" s="25">
        <f t="shared" si="4"/>
        <v>-402.81921329074487</v>
      </c>
      <c r="AB8" s="25">
        <f t="shared" si="4"/>
        <v>-407.78731692133073</v>
      </c>
      <c r="AC8" s="25">
        <f t="shared" si="4"/>
        <v>-412.81669383002713</v>
      </c>
      <c r="AD8" s="25">
        <f t="shared" si="4"/>
        <v>-417.90809972059753</v>
      </c>
    </row>
    <row r="9" spans="2:30" x14ac:dyDescent="0.2">
      <c r="B9" s="24" t="s">
        <v>20</v>
      </c>
      <c r="D9" t="s">
        <v>6</v>
      </c>
      <c r="E9" s="28">
        <v>-0.01</v>
      </c>
      <c r="F9" s="26">
        <f>$F$5*$E$9</f>
        <v>-283.08914100486226</v>
      </c>
      <c r="G9" s="26">
        <f>G$5*$E$9</f>
        <v>-286.58057374392223</v>
      </c>
      <c r="H9" s="26">
        <f t="shared" ref="H9:AD9" si="5">H$5*$E$9</f>
        <v>-290.11506748676391</v>
      </c>
      <c r="I9" s="26">
        <f t="shared" si="5"/>
        <v>-293.69315331910065</v>
      </c>
      <c r="J9" s="26">
        <f t="shared" si="5"/>
        <v>-297.31536887670291</v>
      </c>
      <c r="K9" s="26">
        <f t="shared" si="5"/>
        <v>-300.98225842618223</v>
      </c>
      <c r="L9" s="26">
        <f t="shared" si="5"/>
        <v>-304.69437294677181</v>
      </c>
      <c r="M9" s="26">
        <f t="shared" si="5"/>
        <v>-308.45227021311536</v>
      </c>
      <c r="N9" s="26">
        <f t="shared" si="5"/>
        <v>-312.25651487907709</v>
      </c>
      <c r="O9" s="26">
        <f t="shared" si="5"/>
        <v>-316.1076785625857</v>
      </c>
      <c r="P9" s="26">
        <f t="shared" si="5"/>
        <v>-320.00633993152422</v>
      </c>
      <c r="Q9" s="26">
        <f t="shared" si="5"/>
        <v>-323.95308479067972</v>
      </c>
      <c r="R9" s="26">
        <f t="shared" si="5"/>
        <v>-327.94850616976481</v>
      </c>
      <c r="S9" s="26">
        <f t="shared" si="5"/>
        <v>-331.99320441252524</v>
      </c>
      <c r="T9" s="26">
        <f t="shared" si="5"/>
        <v>-336.08778726694641</v>
      </c>
      <c r="U9" s="26">
        <f t="shared" si="5"/>
        <v>-340.23286997657209</v>
      </c>
      <c r="V9" s="26">
        <f t="shared" si="5"/>
        <v>-344.4290753729498</v>
      </c>
      <c r="W9" s="26">
        <f t="shared" si="5"/>
        <v>-348.67703396921615</v>
      </c>
      <c r="X9" s="26">
        <f t="shared" si="5"/>
        <v>-352.97738405483642</v>
      </c>
      <c r="Y9" s="26">
        <f t="shared" si="5"/>
        <v>-357.33077179151275</v>
      </c>
      <c r="Z9" s="26">
        <f t="shared" si="5"/>
        <v>-361.73785131027472</v>
      </c>
      <c r="AA9" s="26">
        <f t="shared" si="5"/>
        <v>-366.19928480976807</v>
      </c>
      <c r="AB9" s="26">
        <f t="shared" si="5"/>
        <v>-370.71574265575526</v>
      </c>
      <c r="AC9" s="26">
        <f t="shared" si="5"/>
        <v>-375.28790348184287</v>
      </c>
      <c r="AD9" s="26">
        <f t="shared" si="5"/>
        <v>-379.91645429145234</v>
      </c>
    </row>
    <row r="10" spans="2:30" x14ac:dyDescent="0.2">
      <c r="B10" t="s">
        <v>24</v>
      </c>
      <c r="F10" s="25">
        <f>SUM(F5:F9)</f>
        <v>28658.057374392221</v>
      </c>
      <c r="G10" s="25">
        <f>SUM(G5:G9)</f>
        <v>29011.506748676391</v>
      </c>
      <c r="H10" s="25">
        <f t="shared" ref="H10:AD10" si="6">SUM(H5:H9)</f>
        <v>29369.315331910064</v>
      </c>
      <c r="I10" s="25">
        <f t="shared" si="6"/>
        <v>29731.536887670289</v>
      </c>
      <c r="J10" s="25">
        <f t="shared" si="6"/>
        <v>30098.22584261822</v>
      </c>
      <c r="K10" s="25">
        <f t="shared" si="6"/>
        <v>30469.43729467718</v>
      </c>
      <c r="L10" s="25">
        <f t="shared" si="6"/>
        <v>30845.227021311533</v>
      </c>
      <c r="M10" s="25">
        <f t="shared" si="6"/>
        <v>31225.651487907708</v>
      </c>
      <c r="N10" s="25">
        <f t="shared" si="6"/>
        <v>31610.767856258568</v>
      </c>
      <c r="O10" s="25">
        <f t="shared" si="6"/>
        <v>32000.633993152423</v>
      </c>
      <c r="P10" s="25">
        <f t="shared" si="6"/>
        <v>32395.308479067971</v>
      </c>
      <c r="Q10" s="25">
        <f t="shared" si="6"/>
        <v>32794.850616976481</v>
      </c>
      <c r="R10" s="25">
        <f t="shared" si="6"/>
        <v>33199.320441252523</v>
      </c>
      <c r="S10" s="25">
        <f t="shared" si="6"/>
        <v>33608.77872669464</v>
      </c>
      <c r="T10" s="25">
        <f t="shared" si="6"/>
        <v>34023.286997657211</v>
      </c>
      <c r="U10" s="25">
        <f t="shared" si="6"/>
        <v>34442.907537294981</v>
      </c>
      <c r="V10" s="25">
        <f t="shared" si="6"/>
        <v>34867.703396921614</v>
      </c>
      <c r="W10" s="25">
        <f t="shared" si="6"/>
        <v>35297.738405483644</v>
      </c>
      <c r="X10" s="25">
        <f t="shared" si="6"/>
        <v>35733.077179151274</v>
      </c>
      <c r="Y10" s="25">
        <f t="shared" si="6"/>
        <v>36173.785131027471</v>
      </c>
      <c r="Z10" s="25">
        <f t="shared" si="6"/>
        <v>36619.928480976807</v>
      </c>
      <c r="AA10" s="25">
        <f t="shared" si="6"/>
        <v>37071.574265575524</v>
      </c>
      <c r="AB10" s="25">
        <f t="shared" si="6"/>
        <v>37528.790348184288</v>
      </c>
      <c r="AC10" s="25">
        <f t="shared" si="6"/>
        <v>37991.645429145232</v>
      </c>
      <c r="AD10" s="25">
        <f t="shared" si="6"/>
        <v>38460.209056104693</v>
      </c>
    </row>
    <row r="11" spans="2:30" x14ac:dyDescent="0.2">
      <c r="B11" t="s">
        <v>21</v>
      </c>
      <c r="F11" s="25">
        <f>F10-G5</f>
        <v>0</v>
      </c>
      <c r="G11" s="25">
        <f>G10-H5</f>
        <v>0</v>
      </c>
      <c r="H11" s="25">
        <f t="shared" ref="H11:AC11" si="7">H10-I5</f>
        <v>0</v>
      </c>
      <c r="I11" s="25">
        <f t="shared" si="7"/>
        <v>0</v>
      </c>
      <c r="J11" s="25">
        <f t="shared" si="7"/>
        <v>0</v>
      </c>
      <c r="K11" s="25">
        <f t="shared" si="7"/>
        <v>0</v>
      </c>
      <c r="L11" s="25">
        <f t="shared" si="7"/>
        <v>0</v>
      </c>
      <c r="M11" s="25">
        <f t="shared" si="7"/>
        <v>0</v>
      </c>
      <c r="N11" s="25">
        <f t="shared" si="7"/>
        <v>0</v>
      </c>
      <c r="O11" s="25">
        <f t="shared" si="7"/>
        <v>0</v>
      </c>
      <c r="P11" s="25">
        <f t="shared" si="7"/>
        <v>0</v>
      </c>
      <c r="Q11" s="25">
        <f t="shared" si="7"/>
        <v>0</v>
      </c>
      <c r="R11" s="25">
        <f t="shared" si="7"/>
        <v>0</v>
      </c>
      <c r="S11" s="25">
        <f t="shared" si="7"/>
        <v>0</v>
      </c>
      <c r="T11" s="25">
        <f t="shared" si="7"/>
        <v>0</v>
      </c>
      <c r="U11" s="25">
        <f t="shared" si="7"/>
        <v>0</v>
      </c>
      <c r="V11" s="25">
        <f t="shared" si="7"/>
        <v>0</v>
      </c>
      <c r="W11" s="25">
        <f t="shared" si="7"/>
        <v>0</v>
      </c>
      <c r="X11" s="25">
        <f t="shared" si="7"/>
        <v>0</v>
      </c>
      <c r="Y11" s="25">
        <f t="shared" si="7"/>
        <v>0</v>
      </c>
      <c r="Z11" s="25">
        <f t="shared" si="7"/>
        <v>0</v>
      </c>
      <c r="AA11" s="25">
        <f t="shared" si="7"/>
        <v>0</v>
      </c>
      <c r="AB11" s="25">
        <f t="shared" si="7"/>
        <v>0</v>
      </c>
      <c r="AC11" s="25">
        <f t="shared" si="7"/>
        <v>0</v>
      </c>
      <c r="AD11" s="25"/>
    </row>
    <row r="13" spans="2:30" ht="15.75" customHeight="1" x14ac:dyDescent="0.2">
      <c r="B13" s="15" t="s">
        <v>7</v>
      </c>
      <c r="C13" s="16"/>
      <c r="D13" s="17"/>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row>
    <row r="14" spans="2:30" ht="15.75" customHeight="1" x14ac:dyDescent="0.2">
      <c r="D14" s="1"/>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2:30" x14ac:dyDescent="0.2">
      <c r="B15" s="19" t="s">
        <v>3</v>
      </c>
      <c r="C15" s="2" t="s">
        <v>25</v>
      </c>
      <c r="D15" s="1"/>
    </row>
    <row r="16" spans="2:30" ht="15.75" customHeight="1" x14ac:dyDescent="0.2">
      <c r="B16" s="19" t="s">
        <v>4</v>
      </c>
      <c r="C16" s="2" t="s">
        <v>26</v>
      </c>
      <c r="D16" s="1"/>
    </row>
    <row r="17" spans="2:4" ht="15.75" customHeight="1" x14ac:dyDescent="0.2">
      <c r="B17" s="19" t="s">
        <v>5</v>
      </c>
      <c r="C17" s="2" t="s">
        <v>27</v>
      </c>
      <c r="D17" s="1"/>
    </row>
    <row r="18" spans="2:4" ht="15.75" customHeight="1" x14ac:dyDescent="0.2">
      <c r="B18" s="19" t="s">
        <v>6</v>
      </c>
      <c r="C18" s="2" t="s">
        <v>28</v>
      </c>
      <c r="D1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vt:lpstr>
      <vt:lpstr>Subscription 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Yang</dc:creator>
  <cp:lastModifiedBy>Alice Yang</cp:lastModifiedBy>
  <dcterms:created xsi:type="dcterms:W3CDTF">2025-06-24T06:15:38Z</dcterms:created>
  <dcterms:modified xsi:type="dcterms:W3CDTF">2025-07-08T06:47:49Z</dcterms:modified>
</cp:coreProperties>
</file>