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光敏电阻\"/>
    </mc:Choice>
  </mc:AlternateContent>
  <xr:revisionPtr revIDLastSave="0" documentId="13_ncr:1_{9A25F0F3-B2B5-4D05-B45B-38E7DA172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B4" i="1"/>
  <c r="C4" i="1"/>
  <c r="D4" i="1"/>
  <c r="F4" i="1"/>
  <c r="G4" i="1"/>
  <c r="H4" i="1"/>
  <c r="I4" i="1"/>
  <c r="J4" i="1"/>
  <c r="K4" i="1"/>
  <c r="L4" i="1"/>
  <c r="E4" i="1"/>
  <c r="C8" i="2"/>
  <c r="D8" i="2"/>
  <c r="D5" i="3"/>
  <c r="E5" i="3"/>
  <c r="F5" i="3"/>
  <c r="G5" i="3"/>
  <c r="H5" i="3"/>
  <c r="I5" i="3"/>
  <c r="J5" i="3"/>
  <c r="K5" i="3"/>
  <c r="L5" i="3"/>
  <c r="C5" i="3"/>
  <c r="E8" i="2"/>
  <c r="F8" i="2"/>
  <c r="G8" i="2"/>
  <c r="H8" i="2"/>
  <c r="I8" i="2"/>
  <c r="J8" i="2"/>
  <c r="K8" i="2"/>
  <c r="L8" i="2"/>
  <c r="C7" i="2"/>
  <c r="L6" i="2"/>
  <c r="D7" i="2"/>
  <c r="E7" i="2"/>
  <c r="F7" i="2"/>
  <c r="G7" i="2"/>
  <c r="H7" i="2"/>
  <c r="I7" i="2"/>
  <c r="J7" i="2"/>
  <c r="K7" i="2"/>
  <c r="C6" i="2"/>
  <c r="D6" i="2"/>
  <c r="E6" i="2"/>
  <c r="F6" i="2"/>
  <c r="G6" i="2"/>
  <c r="H6" i="2"/>
  <c r="I6" i="2"/>
  <c r="J6" i="2"/>
  <c r="K6" i="2"/>
</calcChain>
</file>

<file path=xl/sharedStrings.xml><?xml version="1.0" encoding="utf-8"?>
<sst xmlns="http://schemas.openxmlformats.org/spreadsheetml/2006/main" count="18" uniqueCount="12">
  <si>
    <t>电压（V）</t>
    <phoneticPr fontId="1" type="noConversion"/>
  </si>
  <si>
    <t>电流（mA）</t>
    <phoneticPr fontId="1" type="noConversion"/>
  </si>
  <si>
    <t>电压（1V）</t>
    <phoneticPr fontId="1" type="noConversion"/>
  </si>
  <si>
    <t>电压（4V）</t>
    <phoneticPr fontId="1" type="noConversion"/>
  </si>
  <si>
    <t>弧度</t>
    <phoneticPr fontId="1" type="noConversion"/>
  </si>
  <si>
    <t>cosθ</t>
    <phoneticPr fontId="1" type="noConversion"/>
  </si>
  <si>
    <t>cosθ平方</t>
    <phoneticPr fontId="1" type="noConversion"/>
  </si>
  <si>
    <t>光强比</t>
    <phoneticPr fontId="1" type="noConversion"/>
  </si>
  <si>
    <t>角度θ（度）</t>
    <phoneticPr fontId="1" type="noConversion"/>
  </si>
  <si>
    <t>电阻（Ω）</t>
  </si>
  <si>
    <t>电阻（Ω）</t>
    <phoneticPr fontId="1" type="noConversion"/>
  </si>
  <si>
    <t>光敏电阻在不同电压下的光照曲线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</si>
</sst>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"/>
    <numFmt numFmtId="178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7" fontId="0" fillId="0" borderId="0" xfId="0" applyNumberFormat="1"/>
    <xf numFmtId="0" fontId="0" fillId="0" borderId="0" xfId="0" applyAlignment="1">
      <alignment horizontal="right"/>
    </xf>
    <xf numFmtId="178" fontId="0" fillId="0" borderId="0" xfId="0" applyNumberFormat="1"/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光敏电阻伏安特性曲线</a:t>
            </a:r>
            <a:endParaRPr lang="pt-B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775371828521452E-2"/>
          <c:y val="0.16187518226888309"/>
          <c:w val="0.85289129483814519"/>
          <c:h val="0.692060002916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电流（mA）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0.01</c:v>
                </c:pt>
                <c:pt idx="1">
                  <c:v>0.61</c:v>
                </c:pt>
                <c:pt idx="2">
                  <c:v>1.25</c:v>
                </c:pt>
                <c:pt idx="3">
                  <c:v>1.84</c:v>
                </c:pt>
                <c:pt idx="4">
                  <c:v>2.48</c:v>
                </c:pt>
                <c:pt idx="5">
                  <c:v>3.08</c:v>
                </c:pt>
                <c:pt idx="6">
                  <c:v>3.73</c:v>
                </c:pt>
                <c:pt idx="7">
                  <c:v>4.3099999999999996</c:v>
                </c:pt>
                <c:pt idx="8">
                  <c:v>5.03</c:v>
                </c:pt>
                <c:pt idx="9">
                  <c:v>5.68</c:v>
                </c:pt>
                <c:pt idx="1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B-4C02-9337-7E944B70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02720"/>
        <c:axId val="1075006560"/>
      </c:scatterChart>
      <c:valAx>
        <c:axId val="10750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</a:t>
                </a:r>
                <a:r>
                  <a:rPr lang="pt-BR" altLang="zh-CN"/>
                  <a:t>V</a:t>
                </a:r>
                <a:r>
                  <a:rPr lang="zh-CN" altLang="pt-BR"/>
                  <a:t>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006560"/>
        <c:crosses val="autoZero"/>
        <c:crossBetween val="midCat"/>
      </c:valAx>
      <c:valAx>
        <c:axId val="1075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0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光敏电阻在不同电压下的光照曲线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Sheet2!$C$14:$L$14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0</c:v>
                </c:pt>
              </c:numCache>
            </c:numRef>
          </c:xVal>
          <c:yVal>
            <c:numRef>
              <c:f>Sheet2!$C$15:$L$15</c:f>
              <c:numCache>
                <c:formatCode>General</c:formatCode>
                <c:ptCount val="10"/>
                <c:pt idx="0">
                  <c:v>1.45</c:v>
                </c:pt>
                <c:pt idx="1">
                  <c:v>1.4</c:v>
                </c:pt>
                <c:pt idx="2">
                  <c:v>1.29</c:v>
                </c:pt>
                <c:pt idx="3">
                  <c:v>1.1200000000000001</c:v>
                </c:pt>
                <c:pt idx="4">
                  <c:v>0.93</c:v>
                </c:pt>
                <c:pt idx="5">
                  <c:v>0.69</c:v>
                </c:pt>
                <c:pt idx="6">
                  <c:v>0.47</c:v>
                </c:pt>
                <c:pt idx="7">
                  <c:v>0.22</c:v>
                </c:pt>
                <c:pt idx="8">
                  <c:v>0.05</c:v>
                </c:pt>
                <c:pt idx="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EB1-9F7A-2CB8BC8E81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Sheet2!$C$14:$L$14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0</c:v>
                </c:pt>
              </c:numCache>
            </c:numRef>
          </c:xVal>
          <c:yVal>
            <c:numRef>
              <c:f>Sheet2!$C$16:$L$16</c:f>
              <c:numCache>
                <c:formatCode>General</c:formatCode>
                <c:ptCount val="10"/>
                <c:pt idx="0">
                  <c:v>5.6</c:v>
                </c:pt>
                <c:pt idx="1">
                  <c:v>5.37</c:v>
                </c:pt>
                <c:pt idx="2">
                  <c:v>4.9800000000000004</c:v>
                </c:pt>
                <c:pt idx="3">
                  <c:v>4.4000000000000004</c:v>
                </c:pt>
                <c:pt idx="4">
                  <c:v>3.7</c:v>
                </c:pt>
                <c:pt idx="5">
                  <c:v>2.77</c:v>
                </c:pt>
                <c:pt idx="6">
                  <c:v>1.86</c:v>
                </c:pt>
                <c:pt idx="7">
                  <c:v>0.96</c:v>
                </c:pt>
                <c:pt idx="8">
                  <c:v>0.27</c:v>
                </c:pt>
                <c:pt idx="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EB1-9F7A-2CB8BC8E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56960"/>
        <c:axId val="1212357440"/>
      </c:scatterChart>
      <c:valAx>
        <c:axId val="12123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57440"/>
        <c:crosses val="autoZero"/>
        <c:crossBetween val="midCat"/>
        <c:majorUnit val="0.1"/>
      </c:valAx>
      <c:valAx>
        <c:axId val="1212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光敏电阻伏安特性曲线</a:t>
            </a:r>
            <a:endParaRPr lang="pt-BR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Sheet3!$A$13</c:f>
              <c:strCache>
                <c:ptCount val="1"/>
                <c:pt idx="0">
                  <c:v>电阻（Ω）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Sheet3!$B$12:$L$12</c:f>
              <c:numCache>
                <c:formatCode>0.0000</c:formatCode>
                <c:ptCount val="11"/>
                <c:pt idx="1">
                  <c:v>1</c:v>
                </c:pt>
                <c:pt idx="2">
                  <c:v>0.9698463103929541</c:v>
                </c:pt>
                <c:pt idx="3">
                  <c:v>0.88302222155948906</c:v>
                </c:pt>
                <c:pt idx="4">
                  <c:v>0.75000000000000011</c:v>
                </c:pt>
                <c:pt idx="5">
                  <c:v>0.58682408883346515</c:v>
                </c:pt>
                <c:pt idx="6">
                  <c:v>0.41317591116653485</c:v>
                </c:pt>
                <c:pt idx="7">
                  <c:v>0.25000000000000011</c:v>
                </c:pt>
                <c:pt idx="8">
                  <c:v>0.11697777844051105</c:v>
                </c:pt>
                <c:pt idx="9">
                  <c:v>3.0153689607045831E-2</c:v>
                </c:pt>
                <c:pt idx="10">
                  <c:v>0</c:v>
                </c:pt>
              </c:numCache>
            </c:numRef>
          </c:xVal>
          <c:yVal>
            <c:numRef>
              <c:f>Sheet3!$B$13:$L$13</c:f>
              <c:numCache>
                <c:formatCode>0.00</c:formatCode>
                <c:ptCount val="11"/>
                <c:pt idx="1">
                  <c:v>714.28571428571433</c:v>
                </c:pt>
                <c:pt idx="2">
                  <c:v>744.87895716945991</c:v>
                </c:pt>
                <c:pt idx="3">
                  <c:v>803.21285140562236</c:v>
                </c:pt>
                <c:pt idx="4">
                  <c:v>909.09090909090901</c:v>
                </c:pt>
                <c:pt idx="5">
                  <c:v>1081.0810810810808</c:v>
                </c:pt>
                <c:pt idx="6">
                  <c:v>1444.043321299639</c:v>
                </c:pt>
                <c:pt idx="7">
                  <c:v>2150.5376344086021</c:v>
                </c:pt>
                <c:pt idx="8">
                  <c:v>4166.666666666667</c:v>
                </c:pt>
                <c:pt idx="9">
                  <c:v>14814.814814814814</c:v>
                </c:pt>
                <c:pt idx="10">
                  <c:v>36363.636363636397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7-4B28-9C54-064336C9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64336"/>
        <c:axId val="1173367216"/>
      </c:scatterChart>
      <c:valAx>
        <c:axId val="11733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367216"/>
        <c:crosses val="autoZero"/>
        <c:crossBetween val="midCat"/>
        <c:majorUnit val="0.1"/>
      </c:valAx>
      <c:valAx>
        <c:axId val="1173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电阻（</a:t>
                </a:r>
                <a:r>
                  <a:rPr lang="el-GR" altLang="zh-CN"/>
                  <a:t>Ω</a:t>
                </a:r>
                <a:r>
                  <a:rPr lang="zh-CN" altLang="el-GR"/>
                  <a:t>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3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110490</xdr:rowOff>
    </xdr:from>
    <xdr:to>
      <xdr:col>9</xdr:col>
      <xdr:colOff>137160</xdr:colOff>
      <xdr:row>21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074913-E578-AF7D-1794-79457E5A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16</xdr:row>
      <xdr:rowOff>133350</xdr:rowOff>
    </xdr:from>
    <xdr:to>
      <xdr:col>9</xdr:col>
      <xdr:colOff>449580</xdr:colOff>
      <xdr:row>32</xdr:row>
      <xdr:rowOff>72390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F72EB70-6908-82DB-6534-509E27CC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15</xdr:row>
      <xdr:rowOff>38100</xdr:rowOff>
    </xdr:from>
    <xdr:to>
      <xdr:col>9</xdr:col>
      <xdr:colOff>220980</xdr:colOff>
      <xdr:row>32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31228F-3026-2331-3DFF-3F19219A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"/>
  <sheetViews>
    <sheetView tabSelected="1" workbookViewId="0">
      <selection activeCell="N5" sqref="N5"/>
    </sheetView>
  </sheetViews>
  <sheetFormatPr defaultRowHeight="13.8" x14ac:dyDescent="0.25"/>
  <cols>
    <col min="1" max="1" width="12.88671875" customWidth="1"/>
  </cols>
  <sheetData>
    <row r="2" spans="1:14" x14ac:dyDescent="0.25">
      <c r="A2" s="6" t="s">
        <v>0</v>
      </c>
      <c r="B2" s="6">
        <v>0</v>
      </c>
      <c r="C2" s="6">
        <v>0.5</v>
      </c>
      <c r="D2" s="6">
        <v>1</v>
      </c>
      <c r="E2" s="6">
        <v>1.5</v>
      </c>
      <c r="F2" s="6">
        <v>2</v>
      </c>
      <c r="G2" s="6">
        <v>2.5</v>
      </c>
      <c r="H2" s="6">
        <v>3</v>
      </c>
      <c r="I2" s="6">
        <v>3.5</v>
      </c>
      <c r="J2" s="6">
        <v>4</v>
      </c>
      <c r="K2" s="6">
        <v>4.5</v>
      </c>
      <c r="L2" s="6">
        <v>5</v>
      </c>
    </row>
    <row r="3" spans="1:14" x14ac:dyDescent="0.25">
      <c r="A3" s="6" t="s">
        <v>1</v>
      </c>
      <c r="B3" s="6">
        <v>0.01</v>
      </c>
      <c r="C3" s="6">
        <v>0.61</v>
      </c>
      <c r="D3" s="6">
        <v>1.25</v>
      </c>
      <c r="E3" s="6">
        <v>1.84</v>
      </c>
      <c r="F3" s="6">
        <v>2.48</v>
      </c>
      <c r="G3" s="6">
        <v>3.08</v>
      </c>
      <c r="H3" s="6">
        <v>3.73</v>
      </c>
      <c r="I3" s="6">
        <v>4.3099999999999996</v>
      </c>
      <c r="J3" s="6">
        <v>5.03</v>
      </c>
      <c r="K3" s="6">
        <v>5.68</v>
      </c>
      <c r="L3" s="6">
        <v>6.4</v>
      </c>
    </row>
    <row r="4" spans="1:14" x14ac:dyDescent="0.25">
      <c r="B4">
        <f t="shared" ref="B4:D4" si="0">B2/B3</f>
        <v>0</v>
      </c>
      <c r="C4">
        <f t="shared" si="0"/>
        <v>0.81967213114754101</v>
      </c>
      <c r="D4">
        <f t="shared" si="0"/>
        <v>0.8</v>
      </c>
      <c r="E4">
        <f>E2/E3</f>
        <v>0.81521739130434778</v>
      </c>
      <c r="F4">
        <f t="shared" ref="F4:L4" si="1">F2/F3</f>
        <v>0.80645161290322587</v>
      </c>
      <c r="G4">
        <f t="shared" si="1"/>
        <v>0.81168831168831168</v>
      </c>
      <c r="H4">
        <f t="shared" si="1"/>
        <v>0.80428954423592491</v>
      </c>
      <c r="I4">
        <f t="shared" si="1"/>
        <v>0.81206496519721583</v>
      </c>
      <c r="J4">
        <f t="shared" si="1"/>
        <v>0.79522862823061624</v>
      </c>
      <c r="K4">
        <f t="shared" si="1"/>
        <v>0.79225352112676062</v>
      </c>
      <c r="L4">
        <f t="shared" si="1"/>
        <v>0.78125</v>
      </c>
      <c r="M4">
        <f>SUM(C4:L4)</f>
        <v>8.038116105833943</v>
      </c>
      <c r="N4">
        <f>M4/10</f>
        <v>0.80381161058339434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1CEA-D3EF-4C5F-8AE1-E8ED52EC02A0}">
  <dimension ref="A3:O16"/>
  <sheetViews>
    <sheetView workbookViewId="0">
      <selection activeCell="Q23" sqref="Q23"/>
    </sheetView>
  </sheetViews>
  <sheetFormatPr defaultRowHeight="13.8" x14ac:dyDescent="0.25"/>
  <cols>
    <col min="1" max="1" width="11.21875" customWidth="1"/>
    <col min="2" max="2" width="12.21875" customWidth="1"/>
    <col min="3" max="3" width="9.109375" bestFit="1" customWidth="1"/>
    <col min="12" max="12" width="8.5546875" customWidth="1"/>
    <col min="15" max="15" width="13.109375" customWidth="1"/>
    <col min="16" max="16" width="15.88671875" customWidth="1"/>
  </cols>
  <sheetData>
    <row r="3" spans="1:15" x14ac:dyDescent="0.25">
      <c r="A3" s="8" t="s">
        <v>8</v>
      </c>
      <c r="B3" s="8"/>
      <c r="C3">
        <v>0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  <c r="J3">
        <v>70</v>
      </c>
      <c r="K3">
        <v>80</v>
      </c>
      <c r="L3">
        <v>90</v>
      </c>
    </row>
    <row r="4" spans="1:15" x14ac:dyDescent="0.25">
      <c r="A4" s="7" t="s">
        <v>1</v>
      </c>
      <c r="B4" t="s">
        <v>2</v>
      </c>
      <c r="C4">
        <v>1.45</v>
      </c>
      <c r="D4">
        <v>1.4</v>
      </c>
      <c r="E4">
        <v>1.29</v>
      </c>
      <c r="F4">
        <v>1.1200000000000001</v>
      </c>
      <c r="G4">
        <v>0.93</v>
      </c>
      <c r="H4">
        <v>0.69</v>
      </c>
      <c r="I4">
        <v>0.47</v>
      </c>
      <c r="J4">
        <v>0.22</v>
      </c>
      <c r="K4">
        <v>0.05</v>
      </c>
      <c r="L4">
        <v>0.03</v>
      </c>
    </row>
    <row r="5" spans="1:15" x14ac:dyDescent="0.25">
      <c r="A5" s="7"/>
      <c r="B5" t="s">
        <v>3</v>
      </c>
      <c r="C5">
        <v>5.6</v>
      </c>
      <c r="D5">
        <v>5.37</v>
      </c>
      <c r="E5">
        <v>4.9800000000000004</v>
      </c>
      <c r="F5">
        <v>4.4000000000000004</v>
      </c>
      <c r="G5">
        <v>3.7</v>
      </c>
      <c r="H5">
        <v>2.77</v>
      </c>
      <c r="I5">
        <v>1.86</v>
      </c>
      <c r="J5">
        <v>0.96</v>
      </c>
      <c r="K5">
        <v>0.27</v>
      </c>
      <c r="L5">
        <v>0.11</v>
      </c>
    </row>
    <row r="6" spans="1:15" x14ac:dyDescent="0.25">
      <c r="A6" s="8" t="s">
        <v>4</v>
      </c>
      <c r="B6" s="8"/>
      <c r="C6" s="1">
        <f t="shared" ref="C6:L6" si="0">C3*(PI()/180)</f>
        <v>0</v>
      </c>
      <c r="D6" s="1">
        <f t="shared" si="0"/>
        <v>0.17453292519943295</v>
      </c>
      <c r="E6" s="1">
        <f t="shared" si="0"/>
        <v>0.3490658503988659</v>
      </c>
      <c r="F6" s="1">
        <f t="shared" si="0"/>
        <v>0.52359877559829882</v>
      </c>
      <c r="G6" s="1">
        <f t="shared" si="0"/>
        <v>0.69813170079773179</v>
      </c>
      <c r="H6" s="1">
        <f t="shared" si="0"/>
        <v>0.87266462599716477</v>
      </c>
      <c r="I6" s="1">
        <f t="shared" si="0"/>
        <v>1.0471975511965976</v>
      </c>
      <c r="J6" s="1">
        <f t="shared" si="0"/>
        <v>1.2217304763960306</v>
      </c>
      <c r="K6" s="1">
        <f t="shared" si="0"/>
        <v>1.3962634015954636</v>
      </c>
      <c r="L6" s="1">
        <f t="shared" si="0"/>
        <v>1.5707963267948966</v>
      </c>
      <c r="O6" t="s">
        <v>11</v>
      </c>
    </row>
    <row r="7" spans="1:15" x14ac:dyDescent="0.25">
      <c r="A7" s="8" t="s">
        <v>5</v>
      </c>
      <c r="B7" s="8"/>
      <c r="C7">
        <f>COS(C6)</f>
        <v>1</v>
      </c>
      <c r="D7">
        <f t="shared" ref="D7:K7" si="1">COS(D6)</f>
        <v>0.98480775301220802</v>
      </c>
      <c r="E7">
        <f t="shared" si="1"/>
        <v>0.93969262078590843</v>
      </c>
      <c r="F7">
        <f t="shared" si="1"/>
        <v>0.86602540378443871</v>
      </c>
      <c r="G7">
        <f t="shared" si="1"/>
        <v>0.76604444311897801</v>
      </c>
      <c r="H7">
        <f t="shared" si="1"/>
        <v>0.64278760968653936</v>
      </c>
      <c r="I7">
        <f t="shared" si="1"/>
        <v>0.50000000000000011</v>
      </c>
      <c r="J7">
        <f t="shared" si="1"/>
        <v>0.34202014332566882</v>
      </c>
      <c r="K7">
        <f t="shared" si="1"/>
        <v>0.17364817766693041</v>
      </c>
      <c r="L7" s="2">
        <v>0</v>
      </c>
    </row>
    <row r="8" spans="1:15" x14ac:dyDescent="0.25">
      <c r="A8" s="8" t="s">
        <v>6</v>
      </c>
      <c r="B8" s="8"/>
      <c r="C8">
        <f>C7*C7</f>
        <v>1</v>
      </c>
      <c r="D8">
        <f>D7*D7</f>
        <v>0.9698463103929541</v>
      </c>
      <c r="E8">
        <f t="shared" ref="E8:L8" si="2">E7*E7</f>
        <v>0.88302222155948906</v>
      </c>
      <c r="F8">
        <f t="shared" si="2"/>
        <v>0.75000000000000011</v>
      </c>
      <c r="G8">
        <f t="shared" si="2"/>
        <v>0.58682408883346515</v>
      </c>
      <c r="H8">
        <f t="shared" si="2"/>
        <v>0.41317591116653485</v>
      </c>
      <c r="I8">
        <f t="shared" si="2"/>
        <v>0.25000000000000011</v>
      </c>
      <c r="J8">
        <f t="shared" si="2"/>
        <v>0.11697777844051105</v>
      </c>
      <c r="K8">
        <f t="shared" si="2"/>
        <v>3.0153689607045831E-2</v>
      </c>
      <c r="L8">
        <f t="shared" si="2"/>
        <v>0</v>
      </c>
    </row>
    <row r="9" spans="1:15" x14ac:dyDescent="0.25">
      <c r="A9" s="8" t="s">
        <v>7</v>
      </c>
      <c r="B9" s="8"/>
      <c r="C9">
        <v>1</v>
      </c>
      <c r="D9">
        <v>0.9698463103929541</v>
      </c>
      <c r="E9">
        <v>0.88302222155948906</v>
      </c>
      <c r="F9">
        <v>0.75000000000000011</v>
      </c>
      <c r="G9">
        <v>0.58682408883346515</v>
      </c>
      <c r="H9">
        <v>0.41317591116653485</v>
      </c>
      <c r="I9">
        <v>0.25000000000000011</v>
      </c>
      <c r="J9">
        <v>0.11697777844051105</v>
      </c>
      <c r="K9">
        <v>3.0153689607045831E-2</v>
      </c>
      <c r="L9">
        <v>0</v>
      </c>
    </row>
    <row r="14" spans="1:15" x14ac:dyDescent="0.25">
      <c r="C14">
        <v>1</v>
      </c>
      <c r="D14">
        <v>0.9698463103929541</v>
      </c>
      <c r="E14">
        <v>0.88302222155948906</v>
      </c>
      <c r="F14">
        <v>0.75000000000000011</v>
      </c>
      <c r="G14">
        <v>0.58682408883346515</v>
      </c>
      <c r="H14">
        <v>0.41317591116653485</v>
      </c>
      <c r="I14">
        <v>0.25000000000000011</v>
      </c>
      <c r="J14">
        <v>0.11697777844051105</v>
      </c>
      <c r="K14">
        <v>3.0153689607045831E-2</v>
      </c>
      <c r="L14">
        <v>0</v>
      </c>
    </row>
    <row r="15" spans="1:15" x14ac:dyDescent="0.25">
      <c r="C15">
        <v>1.45</v>
      </c>
      <c r="D15">
        <v>1.4</v>
      </c>
      <c r="E15">
        <v>1.29</v>
      </c>
      <c r="F15">
        <v>1.1200000000000001</v>
      </c>
      <c r="G15">
        <v>0.93</v>
      </c>
      <c r="H15">
        <v>0.69</v>
      </c>
      <c r="I15">
        <v>0.47</v>
      </c>
      <c r="J15">
        <v>0.22</v>
      </c>
      <c r="K15">
        <v>0.05</v>
      </c>
      <c r="L15">
        <v>0.03</v>
      </c>
    </row>
    <row r="16" spans="1:15" x14ac:dyDescent="0.25">
      <c r="C16">
        <v>5.6</v>
      </c>
      <c r="D16">
        <v>5.37</v>
      </c>
      <c r="E16">
        <v>4.9800000000000004</v>
      </c>
      <c r="F16">
        <v>4.4000000000000004</v>
      </c>
      <c r="G16">
        <v>3.7</v>
      </c>
      <c r="H16">
        <v>2.77</v>
      </c>
      <c r="I16">
        <v>1.86</v>
      </c>
      <c r="J16">
        <v>0.96</v>
      </c>
      <c r="K16">
        <v>0.27</v>
      </c>
      <c r="L16">
        <v>0.11</v>
      </c>
    </row>
  </sheetData>
  <mergeCells count="6">
    <mergeCell ref="A9:B9"/>
    <mergeCell ref="A4:A5"/>
    <mergeCell ref="A3:B3"/>
    <mergeCell ref="A6:B6"/>
    <mergeCell ref="A7:B7"/>
    <mergeCell ref="A8:B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50B7-DD5D-4935-9368-0EB8F7F771D7}">
  <dimension ref="A3:L13"/>
  <sheetViews>
    <sheetView workbookViewId="0">
      <selection activeCell="K23" sqref="K23"/>
    </sheetView>
  </sheetViews>
  <sheetFormatPr defaultRowHeight="13.8" x14ac:dyDescent="0.25"/>
  <cols>
    <col min="3" max="12" width="13.33203125" bestFit="1" customWidth="1"/>
  </cols>
  <sheetData>
    <row r="3" spans="1:12" x14ac:dyDescent="0.25">
      <c r="A3" s="8" t="s">
        <v>8</v>
      </c>
      <c r="B3" s="8"/>
      <c r="C3">
        <v>0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  <c r="J3">
        <v>70</v>
      </c>
      <c r="K3">
        <v>80</v>
      </c>
      <c r="L3">
        <v>90</v>
      </c>
    </row>
    <row r="4" spans="1:12" x14ac:dyDescent="0.25">
      <c r="A4" s="8" t="s">
        <v>1</v>
      </c>
      <c r="B4" s="8"/>
      <c r="C4">
        <v>5.6</v>
      </c>
      <c r="D4">
        <v>5.37</v>
      </c>
      <c r="E4">
        <v>4.9800000000000004</v>
      </c>
      <c r="F4">
        <v>4.4000000000000004</v>
      </c>
      <c r="G4">
        <v>3.7</v>
      </c>
      <c r="H4">
        <v>2.77</v>
      </c>
      <c r="I4">
        <v>1.86</v>
      </c>
      <c r="J4">
        <v>0.96</v>
      </c>
      <c r="K4">
        <v>0.27</v>
      </c>
      <c r="L4">
        <v>0.11</v>
      </c>
    </row>
    <row r="5" spans="1:12" x14ac:dyDescent="0.25">
      <c r="A5" s="8" t="s">
        <v>10</v>
      </c>
      <c r="B5" s="8"/>
      <c r="C5" s="3">
        <f>(4/C4)*1000</f>
        <v>714.28571428571433</v>
      </c>
      <c r="D5" s="3">
        <f t="shared" ref="D5:L5" si="0">(4/D4)*1000</f>
        <v>744.87895716945991</v>
      </c>
      <c r="E5" s="3">
        <f t="shared" si="0"/>
        <v>803.21285140562236</v>
      </c>
      <c r="F5" s="3">
        <f t="shared" si="0"/>
        <v>909.09090909090901</v>
      </c>
      <c r="G5" s="3">
        <f t="shared" si="0"/>
        <v>1081.0810810810808</v>
      </c>
      <c r="H5" s="3">
        <f t="shared" si="0"/>
        <v>1444.043321299639</v>
      </c>
      <c r="I5" s="3">
        <f t="shared" si="0"/>
        <v>2150.5376344086021</v>
      </c>
      <c r="J5" s="3">
        <f t="shared" si="0"/>
        <v>4166.666666666667</v>
      </c>
      <c r="K5" s="3">
        <f t="shared" si="0"/>
        <v>14814.814814814814</v>
      </c>
      <c r="L5" s="3">
        <f t="shared" si="0"/>
        <v>36363.636363636368</v>
      </c>
    </row>
    <row r="6" spans="1:12" x14ac:dyDescent="0.25">
      <c r="A6" s="8" t="s">
        <v>7</v>
      </c>
      <c r="B6" s="8"/>
      <c r="C6">
        <v>1</v>
      </c>
      <c r="D6">
        <v>0.9698463103929541</v>
      </c>
      <c r="E6">
        <v>0.88302222155948906</v>
      </c>
      <c r="F6">
        <v>0.75000000000000011</v>
      </c>
      <c r="G6">
        <v>0.58682408883346515</v>
      </c>
      <c r="H6">
        <v>0.41317591116653485</v>
      </c>
      <c r="I6">
        <v>0.25000000000000011</v>
      </c>
      <c r="J6">
        <v>0.11697777844051105</v>
      </c>
      <c r="K6">
        <v>3.0153689607045831E-2</v>
      </c>
      <c r="L6">
        <v>0</v>
      </c>
    </row>
    <row r="11" spans="1:12" x14ac:dyDescent="0.25">
      <c r="A11" s="9" t="s">
        <v>9</v>
      </c>
      <c r="B11" s="9"/>
      <c r="C11" s="5">
        <v>714.28571428571433</v>
      </c>
      <c r="D11" s="5">
        <v>744.87895716945991</v>
      </c>
      <c r="E11" s="5">
        <v>803.21285140562236</v>
      </c>
      <c r="F11" s="5">
        <v>909.09090909090901</v>
      </c>
      <c r="G11" s="5">
        <v>1081.0810810810808</v>
      </c>
      <c r="H11" s="5">
        <v>1444.043321299639</v>
      </c>
      <c r="I11" s="5">
        <v>2150.5376344086021</v>
      </c>
      <c r="J11" s="5">
        <v>4166.666666666667</v>
      </c>
      <c r="K11" s="5">
        <v>14814.814814814814</v>
      </c>
      <c r="L11" s="5">
        <v>36363.636363636397</v>
      </c>
    </row>
    <row r="12" spans="1:12" x14ac:dyDescent="0.25">
      <c r="A12" s="10" t="s">
        <v>7</v>
      </c>
      <c r="B12" s="10"/>
      <c r="C12" s="4">
        <v>1</v>
      </c>
      <c r="D12" s="4">
        <v>0.9698463103929541</v>
      </c>
      <c r="E12" s="4">
        <v>0.88302222155948906</v>
      </c>
      <c r="F12" s="4">
        <v>0.75000000000000011</v>
      </c>
      <c r="G12" s="4">
        <v>0.58682408883346515</v>
      </c>
      <c r="H12" s="4">
        <v>0.41317591116653485</v>
      </c>
      <c r="I12" s="4">
        <v>0.25000000000000011</v>
      </c>
      <c r="J12" s="4">
        <v>0.11697777844051105</v>
      </c>
      <c r="K12" s="4">
        <v>3.0153689607045831E-2</v>
      </c>
      <c r="L12" s="4">
        <v>0</v>
      </c>
    </row>
    <row r="13" spans="1:12" x14ac:dyDescent="0.25">
      <c r="A13" s="9" t="s">
        <v>10</v>
      </c>
      <c r="B13" s="9"/>
      <c r="C13" s="5">
        <v>714.28571428571433</v>
      </c>
      <c r="D13" s="5">
        <v>744.87895716945991</v>
      </c>
      <c r="E13" s="5">
        <v>803.21285140562236</v>
      </c>
      <c r="F13" s="5">
        <v>909.09090909090901</v>
      </c>
      <c r="G13" s="5">
        <v>1081.0810810810808</v>
      </c>
      <c r="H13" s="5">
        <v>1444.043321299639</v>
      </c>
      <c r="I13" s="5">
        <v>2150.5376344086021</v>
      </c>
      <c r="J13" s="5">
        <v>4166.666666666667</v>
      </c>
      <c r="K13" s="5">
        <v>14814.814814814814</v>
      </c>
      <c r="L13" s="5">
        <v>36363.636363636397</v>
      </c>
    </row>
  </sheetData>
  <mergeCells count="7">
    <mergeCell ref="A13:B13"/>
    <mergeCell ref="A3:B3"/>
    <mergeCell ref="A4:B4"/>
    <mergeCell ref="A5:B5"/>
    <mergeCell ref="A6:B6"/>
    <mergeCell ref="A12:B12"/>
    <mergeCell ref="A11:B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2023-06-12T14:49:44Z</dcterms:modified>
</cp:coreProperties>
</file>