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2091\Desktop\大物实验\"/>
    </mc:Choice>
  </mc:AlternateContent>
  <xr:revisionPtr revIDLastSave="0" documentId="13_ncr:1_{F86F8529-E0BE-4C6C-991E-75C43E9CDF00}" xr6:coauthVersionLast="46" xr6:coauthVersionMax="46" xr10:uidLastSave="{00000000-0000-0000-0000-000000000000}"/>
  <bookViews>
    <workbookView xWindow="-108" yWindow="-108" windowWidth="23256" windowHeight="12720" xr2:uid="{87D8B817-5D21-4A5C-9B08-ED4F3DA44F1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6" i="1" l="1"/>
  <c r="H17" i="1"/>
  <c r="H18" i="1"/>
  <c r="H19" i="1"/>
  <c r="H20" i="1"/>
  <c r="H21" i="1"/>
  <c r="H22" i="1"/>
  <c r="H23" i="1"/>
  <c r="H24" i="1"/>
  <c r="H25" i="1"/>
  <c r="H26" i="1"/>
  <c r="H15" i="1"/>
  <c r="G18" i="1"/>
  <c r="G17" i="1"/>
  <c r="G16" i="1"/>
  <c r="G19" i="1"/>
  <c r="G20" i="1"/>
  <c r="G21" i="1"/>
  <c r="G22" i="1"/>
  <c r="G23" i="1"/>
  <c r="G24" i="1"/>
  <c r="G25" i="1"/>
  <c r="G26" i="1"/>
  <c r="G15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14" i="1"/>
  <c r="H3" i="1"/>
  <c r="H4" i="1"/>
  <c r="H2" i="1"/>
</calcChain>
</file>

<file path=xl/sharedStrings.xml><?xml version="1.0" encoding="utf-8"?>
<sst xmlns="http://schemas.openxmlformats.org/spreadsheetml/2006/main" count="16" uniqueCount="12">
  <si>
    <t>Fe</t>
    <phoneticPr fontId="1" type="noConversion"/>
  </si>
  <si>
    <t>Cu</t>
    <phoneticPr fontId="1" type="noConversion"/>
  </si>
  <si>
    <t>Al</t>
    <phoneticPr fontId="1" type="noConversion"/>
  </si>
  <si>
    <t>Δt</t>
    <phoneticPr fontId="1" type="noConversion"/>
  </si>
  <si>
    <t>电压</t>
    <phoneticPr fontId="1" type="noConversion"/>
  </si>
  <si>
    <t>时间</t>
    <phoneticPr fontId="1" type="noConversion"/>
  </si>
  <si>
    <t>温度</t>
    <phoneticPr fontId="1" type="noConversion"/>
  </si>
  <si>
    <t>T-T0</t>
    <phoneticPr fontId="1" type="noConversion"/>
  </si>
  <si>
    <t>ΔT/Δt</t>
    <phoneticPr fontId="1" type="noConversion"/>
  </si>
  <si>
    <t>log（ΔT/Δt）</t>
    <phoneticPr fontId="1" type="noConversion"/>
  </si>
  <si>
    <t>log（T-T0）</t>
    <phoneticPr fontId="1" type="noConversion"/>
  </si>
  <si>
    <t>T0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</si>
</sst>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right" vertical="center"/>
    </xf>
    <xf numFmtId="176" fontId="0" fillId="0" borderId="1" xfId="0" applyNumberFormat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log</a:t>
            </a:r>
            <a:r>
              <a:rPr lang="zh-CN" altLang="en-US"/>
              <a:t>（</a:t>
            </a:r>
            <a:r>
              <a:rPr lang="en-US" altLang="zh-CN"/>
              <a:t>T-T0</a:t>
            </a:r>
            <a:r>
              <a:rPr lang="zh-CN" altLang="en-US"/>
              <a:t>）与</a:t>
            </a:r>
            <a:r>
              <a:rPr lang="en-US" altLang="zh-CN"/>
              <a:t>log</a:t>
            </a:r>
            <a:r>
              <a:rPr lang="zh-CN" altLang="en-US"/>
              <a:t>（</a:t>
            </a:r>
            <a:r>
              <a:rPr lang="el-GR" altLang="zh-CN"/>
              <a:t>Δ</a:t>
            </a:r>
            <a:r>
              <a:rPr lang="en-US" altLang="zh-CN"/>
              <a:t>T/</a:t>
            </a:r>
            <a:r>
              <a:rPr lang="el-GR" altLang="zh-CN"/>
              <a:t>Δ</a:t>
            </a:r>
            <a:r>
              <a:rPr lang="en-US" altLang="zh-CN"/>
              <a:t>t</a:t>
            </a:r>
            <a:r>
              <a:rPr lang="zh-CN" altLang="en-US"/>
              <a:t>）关系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0835739282589679E-2"/>
                  <c:y val="-2.76159230096238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Sheet1!$F$15:$F$26</c:f>
              <c:numCache>
                <c:formatCode>General</c:formatCode>
                <c:ptCount val="12"/>
                <c:pt idx="0">
                  <c:v>2.1331331644882319</c:v>
                </c:pt>
                <c:pt idx="1">
                  <c:v>2.1001326520436607</c:v>
                </c:pt>
                <c:pt idx="2">
                  <c:v>2.06401223431053</c:v>
                </c:pt>
                <c:pt idx="3">
                  <c:v>2.0237091548502901</c:v>
                </c:pt>
                <c:pt idx="4">
                  <c:v>1.9788011463463593</c:v>
                </c:pt>
                <c:pt idx="5">
                  <c:v>1.9279654416823042</c:v>
                </c:pt>
                <c:pt idx="6">
                  <c:v>1.8692786679480808</c:v>
                </c:pt>
                <c:pt idx="7">
                  <c:v>1.8002289099051834</c:v>
                </c:pt>
                <c:pt idx="8">
                  <c:v>1.7162538258960367</c:v>
                </c:pt>
                <c:pt idx="9">
                  <c:v>1.609845096572438</c:v>
                </c:pt>
                <c:pt idx="10">
                  <c:v>1.465013841875888</c:v>
                </c:pt>
                <c:pt idx="11">
                  <c:v>1.238394904831172</c:v>
                </c:pt>
              </c:numCache>
            </c:numRef>
          </c:xVal>
          <c:yVal>
            <c:numRef>
              <c:f>Sheet1!$H$15:$H$26</c:f>
              <c:numCache>
                <c:formatCode>General</c:formatCode>
                <c:ptCount val="12"/>
                <c:pt idx="0">
                  <c:v>3.9898601686798159E-2</c:v>
                </c:pt>
                <c:pt idx="1">
                  <c:v>9.4926979488988136E-2</c:v>
                </c:pt>
                <c:pt idx="2">
                  <c:v>1.8539774631973531E-2</c:v>
                </c:pt>
                <c:pt idx="3">
                  <c:v>-2.3058013028042394E-2</c:v>
                </c:pt>
                <c:pt idx="4">
                  <c:v>-7.1438351652155022E-2</c:v>
                </c:pt>
                <c:pt idx="5">
                  <c:v>-0.13875282204340733</c:v>
                </c:pt>
                <c:pt idx="6">
                  <c:v>-0.20404900045061575</c:v>
                </c:pt>
                <c:pt idx="7">
                  <c:v>-0.27917151391033046</c:v>
                </c:pt>
                <c:pt idx="8">
                  <c:v>-0.35680549917696086</c:v>
                </c:pt>
                <c:pt idx="9">
                  <c:v>-0.47687151113174192</c:v>
                </c:pt>
                <c:pt idx="10">
                  <c:v>-0.60707772363237322</c:v>
                </c:pt>
                <c:pt idx="11">
                  <c:v>-0.79109016592246084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8C-4439-9AF1-506976B069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1064016"/>
        <c:axId val="1941061104"/>
      </c:scatterChart>
      <c:valAx>
        <c:axId val="1941064016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41061104"/>
        <c:crosses val="autoZero"/>
        <c:crossBetween val="midCat"/>
      </c:valAx>
      <c:valAx>
        <c:axId val="194106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41064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自然对流牛顿冷却曲线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8.7737751531058616E-2"/>
                  <c:y val="-1.678988043161271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Sheet1!$E$15:$E$26</c:f>
              <c:numCache>
                <c:formatCode>General</c:formatCode>
                <c:ptCount val="12"/>
                <c:pt idx="0">
                  <c:v>135.87299999999999</c:v>
                </c:pt>
                <c:pt idx="1">
                  <c:v>125.93100000000001</c:v>
                </c:pt>
                <c:pt idx="2">
                  <c:v>115.881</c:v>
                </c:pt>
                <c:pt idx="3">
                  <c:v>105.611</c:v>
                </c:pt>
                <c:pt idx="4">
                  <c:v>95.236000000000004</c:v>
                </c:pt>
                <c:pt idx="5">
                  <c:v>84.715999999999994</c:v>
                </c:pt>
                <c:pt idx="6">
                  <c:v>74.007999999999996</c:v>
                </c:pt>
                <c:pt idx="7">
                  <c:v>63.129000000000005</c:v>
                </c:pt>
                <c:pt idx="8">
                  <c:v>52.03</c:v>
                </c:pt>
                <c:pt idx="9">
                  <c:v>40.723500000000001</c:v>
                </c:pt>
                <c:pt idx="10">
                  <c:v>29.175199999999997</c:v>
                </c:pt>
                <c:pt idx="11">
                  <c:v>17.313899999999997</c:v>
                </c:pt>
              </c:numCache>
            </c:numRef>
          </c:xVal>
          <c:yVal>
            <c:numRef>
              <c:f>Sheet1!$G$15:$G$26</c:f>
              <c:numCache>
                <c:formatCode>0.00_ </c:formatCode>
                <c:ptCount val="12"/>
                <c:pt idx="0">
                  <c:v>1.0962222222222238</c:v>
                </c:pt>
                <c:pt idx="1">
                  <c:v>1.2443053817271565</c:v>
                </c:pt>
                <c:pt idx="2">
                  <c:v>1.0436137071651099</c:v>
                </c:pt>
                <c:pt idx="3">
                  <c:v>0.94829178208679543</c:v>
                </c:pt>
                <c:pt idx="4">
                  <c:v>0.84832379394930524</c:v>
                </c:pt>
                <c:pt idx="5">
                  <c:v>0.72651933701657545</c:v>
                </c:pt>
                <c:pt idx="6">
                  <c:v>0.62510215995329788</c:v>
                </c:pt>
                <c:pt idx="7">
                  <c:v>0.52580956984050231</c:v>
                </c:pt>
                <c:pt idx="8">
                  <c:v>0.43973851030110961</c:v>
                </c:pt>
                <c:pt idx="9">
                  <c:v>0.33352507374631263</c:v>
                </c:pt>
                <c:pt idx="10">
                  <c:v>0.24712818317997021</c:v>
                </c:pt>
                <c:pt idx="11">
                  <c:v>0.16177441352973262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0B-4ABC-9E75-3C5B9F51CE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6427616"/>
        <c:axId val="1436428032"/>
      </c:scatterChart>
      <c:valAx>
        <c:axId val="1436427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6428032"/>
        <c:crosses val="autoZero"/>
        <c:crossBetween val="midCat"/>
      </c:valAx>
      <c:valAx>
        <c:axId val="143642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6427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Sheet1!$A$14:$A$27</c:f>
              <c:numCache>
                <c:formatCode>General</c:formatCode>
                <c:ptCount val="14"/>
                <c:pt idx="0">
                  <c:v>0</c:v>
                </c:pt>
                <c:pt idx="1">
                  <c:v>9</c:v>
                </c:pt>
                <c:pt idx="2">
                  <c:v>16.989999999999998</c:v>
                </c:pt>
                <c:pt idx="3">
                  <c:v>26.62</c:v>
                </c:pt>
                <c:pt idx="4">
                  <c:v>37.450000000000003</c:v>
                </c:pt>
                <c:pt idx="5">
                  <c:v>49.68</c:v>
                </c:pt>
                <c:pt idx="6">
                  <c:v>64.16</c:v>
                </c:pt>
                <c:pt idx="7">
                  <c:v>81.290000000000006</c:v>
                </c:pt>
                <c:pt idx="8">
                  <c:v>101.98</c:v>
                </c:pt>
                <c:pt idx="9">
                  <c:v>127.22</c:v>
                </c:pt>
                <c:pt idx="10">
                  <c:v>161.12</c:v>
                </c:pt>
                <c:pt idx="11">
                  <c:v>207.85</c:v>
                </c:pt>
                <c:pt idx="12">
                  <c:v>281.17</c:v>
                </c:pt>
                <c:pt idx="13">
                  <c:v>421.57</c:v>
                </c:pt>
              </c:numCache>
            </c:numRef>
          </c:xVal>
          <c:yVal>
            <c:numRef>
              <c:f>Sheet1!$E$14:$E$27</c:f>
              <c:numCache>
                <c:formatCode>General</c:formatCode>
                <c:ptCount val="14"/>
                <c:pt idx="0">
                  <c:v>145.739</c:v>
                </c:pt>
                <c:pt idx="1">
                  <c:v>135.87299999999999</c:v>
                </c:pt>
                <c:pt idx="2">
                  <c:v>125.93100000000001</c:v>
                </c:pt>
                <c:pt idx="3">
                  <c:v>115.881</c:v>
                </c:pt>
                <c:pt idx="4">
                  <c:v>105.611</c:v>
                </c:pt>
                <c:pt idx="5">
                  <c:v>95.236000000000004</c:v>
                </c:pt>
                <c:pt idx="6">
                  <c:v>84.715999999999994</c:v>
                </c:pt>
                <c:pt idx="7">
                  <c:v>74.007999999999996</c:v>
                </c:pt>
                <c:pt idx="8">
                  <c:v>63.129000000000005</c:v>
                </c:pt>
                <c:pt idx="9">
                  <c:v>52.03</c:v>
                </c:pt>
                <c:pt idx="10">
                  <c:v>40.723500000000001</c:v>
                </c:pt>
                <c:pt idx="11">
                  <c:v>29.175199999999997</c:v>
                </c:pt>
                <c:pt idx="12">
                  <c:v>17.313899999999997</c:v>
                </c:pt>
                <c:pt idx="13">
                  <c:v>5.1728999999999985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4D-4FFC-B05A-7359188C28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7619807"/>
        <c:axId val="787618975"/>
      </c:scatterChart>
      <c:valAx>
        <c:axId val="787619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7618975"/>
        <c:crosses val="autoZero"/>
        <c:crossBetween val="midCat"/>
      </c:valAx>
      <c:valAx>
        <c:axId val="787618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76198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236220</xdr:colOff>
      <xdr:row>13</xdr:row>
      <xdr:rowOff>26670</xdr:rowOff>
    </xdr:from>
    <xdr:to>
      <xdr:col>16</xdr:col>
      <xdr:colOff>541020</xdr:colOff>
      <xdr:row>28</xdr:row>
      <xdr:rowOff>140970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1DF13D1-6485-461E-8A28-2A65DD6A01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807720</xdr:colOff>
      <xdr:row>30</xdr:row>
      <xdr:rowOff>95250</xdr:rowOff>
    </xdr:from>
    <xdr:to>
      <xdr:col>14</xdr:col>
      <xdr:colOff>579120</xdr:colOff>
      <xdr:row>46</xdr:row>
      <xdr:rowOff>34290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C82A2AC2-EA7E-4102-917E-543B20CD50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220980</xdr:colOff>
      <xdr:row>4</xdr:row>
      <xdr:rowOff>95250</xdr:rowOff>
    </xdr:from>
    <xdr:to>
      <xdr:col>15</xdr:col>
      <xdr:colOff>525780</xdr:colOff>
      <xdr:row>20</xdr:row>
      <xdr:rowOff>34290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800D5979-6C61-4FE8-96E6-FCFDD156F5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73A943-CCE5-4A65-8412-1BC8A40541BB}">
  <dimension ref="A1:I27"/>
  <sheetViews>
    <sheetView tabSelected="1" workbookViewId="0">
      <selection activeCell="A14" activeCellId="1" sqref="E14:E27 A14:A27"/>
    </sheetView>
  </sheetViews>
  <sheetFormatPr defaultRowHeight="13.8" x14ac:dyDescent="0.25"/>
  <cols>
    <col min="6" max="6" width="13.33203125" customWidth="1"/>
    <col min="7" max="7" width="9.109375" customWidth="1"/>
    <col min="8" max="8" width="16.6640625" customWidth="1"/>
  </cols>
  <sheetData>
    <row r="1" spans="1:9" x14ac:dyDescent="0.25">
      <c r="A1" s="2"/>
      <c r="B1" s="2">
        <v>1</v>
      </c>
      <c r="C1" s="2">
        <v>2</v>
      </c>
      <c r="D1" s="2"/>
      <c r="E1" s="2">
        <v>3</v>
      </c>
      <c r="F1" s="2">
        <v>4</v>
      </c>
      <c r="G1" s="2">
        <v>5</v>
      </c>
      <c r="H1" s="3" t="s">
        <v>3</v>
      </c>
    </row>
    <row r="2" spans="1:9" x14ac:dyDescent="0.25">
      <c r="A2" s="2" t="s">
        <v>0</v>
      </c>
      <c r="B2" s="4">
        <v>7.09</v>
      </c>
      <c r="C2" s="4">
        <v>7.62</v>
      </c>
      <c r="D2" s="4"/>
      <c r="E2" s="4">
        <v>7.31</v>
      </c>
      <c r="F2" s="4">
        <v>8.8000000000000007</v>
      </c>
      <c r="G2" s="4">
        <v>7.93</v>
      </c>
      <c r="H2" s="4">
        <f>SUM(B2:G2)/5</f>
        <v>7.75</v>
      </c>
    </row>
    <row r="3" spans="1:9" x14ac:dyDescent="0.25">
      <c r="A3" s="2" t="s">
        <v>1</v>
      </c>
      <c r="B3" s="4">
        <v>6.93</v>
      </c>
      <c r="C3" s="4">
        <v>6.46</v>
      </c>
      <c r="D3" s="4"/>
      <c r="E3" s="4">
        <v>6.25</v>
      </c>
      <c r="F3" s="4">
        <v>6.56</v>
      </c>
      <c r="G3" s="4">
        <v>6.73</v>
      </c>
      <c r="H3" s="4">
        <f t="shared" ref="H3:H4" si="0">SUM(B3:G3)/5</f>
        <v>6.5860000000000003</v>
      </c>
    </row>
    <row r="4" spans="1:9" x14ac:dyDescent="0.25">
      <c r="A4" s="2" t="s">
        <v>2</v>
      </c>
      <c r="B4" s="4">
        <v>6</v>
      </c>
      <c r="C4" s="4">
        <v>6.5</v>
      </c>
      <c r="D4" s="4"/>
      <c r="E4" s="4">
        <v>6.06</v>
      </c>
      <c r="F4" s="4">
        <v>6.56</v>
      </c>
      <c r="G4" s="4">
        <v>6.63</v>
      </c>
      <c r="H4" s="4">
        <f t="shared" si="0"/>
        <v>6.35</v>
      </c>
    </row>
    <row r="6" spans="1:9" x14ac:dyDescent="0.25">
      <c r="A6" s="2" t="s">
        <v>4</v>
      </c>
      <c r="B6" s="4">
        <v>7.5</v>
      </c>
      <c r="C6" s="4">
        <v>7</v>
      </c>
      <c r="D6" s="4"/>
      <c r="E6" s="4">
        <v>6.5</v>
      </c>
      <c r="F6" s="4">
        <v>6</v>
      </c>
      <c r="G6" s="4">
        <v>5.5</v>
      </c>
      <c r="H6" s="4">
        <v>5</v>
      </c>
      <c r="I6" s="4">
        <v>4.5</v>
      </c>
    </row>
    <row r="7" spans="1:9" x14ac:dyDescent="0.25">
      <c r="A7" s="2" t="s">
        <v>5</v>
      </c>
      <c r="B7" s="4">
        <v>0</v>
      </c>
      <c r="C7" s="4">
        <v>9</v>
      </c>
      <c r="D7" s="4"/>
      <c r="E7" s="4">
        <v>16.989999999999998</v>
      </c>
      <c r="F7" s="4">
        <v>26.62</v>
      </c>
      <c r="G7" s="4">
        <v>37.450000000000003</v>
      </c>
      <c r="H7" s="4">
        <v>49.68</v>
      </c>
      <c r="I7" s="4">
        <v>64.16</v>
      </c>
    </row>
    <row r="8" spans="1:9" x14ac:dyDescent="0.25">
      <c r="A8" s="2" t="s">
        <v>4</v>
      </c>
      <c r="B8" s="4">
        <v>4</v>
      </c>
      <c r="C8" s="4">
        <v>3.5</v>
      </c>
      <c r="D8" s="4"/>
      <c r="E8" s="4">
        <v>3</v>
      </c>
      <c r="F8" s="4">
        <v>2.5</v>
      </c>
      <c r="G8" s="4">
        <v>2</v>
      </c>
      <c r="H8" s="4">
        <v>1.5</v>
      </c>
      <c r="I8" s="4">
        <v>1</v>
      </c>
    </row>
    <row r="9" spans="1:9" x14ac:dyDescent="0.25">
      <c r="A9" s="2" t="s">
        <v>5</v>
      </c>
      <c r="B9" s="4">
        <v>81.290000000000006</v>
      </c>
      <c r="C9" s="4">
        <v>101.98</v>
      </c>
      <c r="D9" s="4"/>
      <c r="E9" s="4">
        <v>127.22</v>
      </c>
      <c r="F9" s="4">
        <v>161.12</v>
      </c>
      <c r="G9" s="4">
        <v>207.85</v>
      </c>
      <c r="H9" s="4">
        <v>281.17</v>
      </c>
      <c r="I9" s="4">
        <v>421.57</v>
      </c>
    </row>
    <row r="13" spans="1:9" x14ac:dyDescent="0.25">
      <c r="A13" t="s">
        <v>5</v>
      </c>
      <c r="B13" t="s">
        <v>4</v>
      </c>
      <c r="C13" t="s">
        <v>6</v>
      </c>
      <c r="D13" t="s">
        <v>11</v>
      </c>
      <c r="E13" t="s">
        <v>7</v>
      </c>
      <c r="F13" t="s">
        <v>10</v>
      </c>
      <c r="G13" t="s">
        <v>8</v>
      </c>
      <c r="H13" t="s">
        <v>9</v>
      </c>
    </row>
    <row r="14" spans="1:9" x14ac:dyDescent="0.25">
      <c r="A14">
        <v>0</v>
      </c>
      <c r="B14">
        <v>7.5</v>
      </c>
      <c r="C14">
        <v>165.76300000000001</v>
      </c>
      <c r="D14">
        <v>20.024000000000001</v>
      </c>
      <c r="E14">
        <f>C14-D14</f>
        <v>145.739</v>
      </c>
      <c r="F14">
        <f>LOG(E14)</f>
        <v>2.1635757852520934</v>
      </c>
    </row>
    <row r="15" spans="1:9" x14ac:dyDescent="0.25">
      <c r="A15">
        <v>9</v>
      </c>
      <c r="B15">
        <v>7</v>
      </c>
      <c r="C15">
        <v>155.89699999999999</v>
      </c>
      <c r="D15">
        <v>20.024000000000001</v>
      </c>
      <c r="E15">
        <f t="shared" ref="E15:E27" si="1">C15-D15</f>
        <v>135.87299999999999</v>
      </c>
      <c r="F15">
        <f t="shared" ref="F15:F27" si="2">LOG(E15)</f>
        <v>2.1331331644882319</v>
      </c>
      <c r="G15" s="1">
        <f>-(E15-E14)/(A15-A14)</f>
        <v>1.0962222222222238</v>
      </c>
      <c r="H15">
        <f>LOG(G15)</f>
        <v>3.9898601686798159E-2</v>
      </c>
    </row>
    <row r="16" spans="1:9" x14ac:dyDescent="0.25">
      <c r="A16">
        <v>16.989999999999998</v>
      </c>
      <c r="B16">
        <v>6.5</v>
      </c>
      <c r="C16">
        <v>145.95500000000001</v>
      </c>
      <c r="D16">
        <v>20.024000000000001</v>
      </c>
      <c r="E16">
        <f t="shared" si="1"/>
        <v>125.93100000000001</v>
      </c>
      <c r="F16">
        <f t="shared" si="2"/>
        <v>2.1001326520436607</v>
      </c>
      <c r="G16" s="1">
        <f>-(E16-E15)/(A16-A15)</f>
        <v>1.2443053817271565</v>
      </c>
      <c r="H16">
        <f t="shared" ref="H16:H26" si="3">LOG(G16)</f>
        <v>9.4926979488988136E-2</v>
      </c>
    </row>
    <row r="17" spans="1:8" x14ac:dyDescent="0.25">
      <c r="A17">
        <v>26.62</v>
      </c>
      <c r="B17">
        <v>6</v>
      </c>
      <c r="C17">
        <v>135.905</v>
      </c>
      <c r="D17">
        <v>20.024000000000001</v>
      </c>
      <c r="E17">
        <f t="shared" si="1"/>
        <v>115.881</v>
      </c>
      <c r="F17">
        <f t="shared" si="2"/>
        <v>2.06401223431053</v>
      </c>
      <c r="G17" s="1">
        <f>-(E17-E16)/(A17-A16)</f>
        <v>1.0436137071651099</v>
      </c>
      <c r="H17">
        <f t="shared" si="3"/>
        <v>1.8539774631973531E-2</v>
      </c>
    </row>
    <row r="18" spans="1:8" x14ac:dyDescent="0.25">
      <c r="A18">
        <v>37.450000000000003</v>
      </c>
      <c r="B18">
        <v>5.5</v>
      </c>
      <c r="C18">
        <v>125.63500000000001</v>
      </c>
      <c r="D18">
        <v>20.024000000000001</v>
      </c>
      <c r="E18">
        <f t="shared" si="1"/>
        <v>105.611</v>
      </c>
      <c r="F18">
        <f t="shared" si="2"/>
        <v>2.0237091548502901</v>
      </c>
      <c r="G18" s="1">
        <f>-(E18-E17)/(A18-A17)</f>
        <v>0.94829178208679543</v>
      </c>
      <c r="H18">
        <f t="shared" si="3"/>
        <v>-2.3058013028042394E-2</v>
      </c>
    </row>
    <row r="19" spans="1:8" x14ac:dyDescent="0.25">
      <c r="A19">
        <v>49.68</v>
      </c>
      <c r="B19">
        <v>5</v>
      </c>
      <c r="C19">
        <v>115.26</v>
      </c>
      <c r="D19">
        <v>20.024000000000001</v>
      </c>
      <c r="E19">
        <f t="shared" si="1"/>
        <v>95.236000000000004</v>
      </c>
      <c r="F19">
        <f t="shared" si="2"/>
        <v>1.9788011463463593</v>
      </c>
      <c r="G19" s="1">
        <f t="shared" ref="G19:G26" si="4">-(E19-E18)/(A19-A18)</f>
        <v>0.84832379394930524</v>
      </c>
      <c r="H19">
        <f t="shared" si="3"/>
        <v>-7.1438351652155022E-2</v>
      </c>
    </row>
    <row r="20" spans="1:8" x14ac:dyDescent="0.25">
      <c r="A20">
        <v>64.16</v>
      </c>
      <c r="B20">
        <v>4.5</v>
      </c>
      <c r="C20">
        <v>104.74</v>
      </c>
      <c r="D20">
        <v>20.024000000000001</v>
      </c>
      <c r="E20">
        <f t="shared" si="1"/>
        <v>84.715999999999994</v>
      </c>
      <c r="F20">
        <f t="shared" si="2"/>
        <v>1.9279654416823042</v>
      </c>
      <c r="G20" s="1">
        <f t="shared" si="4"/>
        <v>0.72651933701657545</v>
      </c>
      <c r="H20">
        <f t="shared" si="3"/>
        <v>-0.13875282204340733</v>
      </c>
    </row>
    <row r="21" spans="1:8" x14ac:dyDescent="0.25">
      <c r="A21">
        <v>81.290000000000006</v>
      </c>
      <c r="B21">
        <v>4</v>
      </c>
      <c r="C21">
        <v>94.031999999999996</v>
      </c>
      <c r="D21">
        <v>20.024000000000001</v>
      </c>
      <c r="E21">
        <f t="shared" si="1"/>
        <v>74.007999999999996</v>
      </c>
      <c r="F21">
        <f t="shared" si="2"/>
        <v>1.8692786679480808</v>
      </c>
      <c r="G21" s="1">
        <f t="shared" si="4"/>
        <v>0.62510215995329788</v>
      </c>
      <c r="H21">
        <f t="shared" si="3"/>
        <v>-0.20404900045061575</v>
      </c>
    </row>
    <row r="22" spans="1:8" x14ac:dyDescent="0.25">
      <c r="A22">
        <v>101.98</v>
      </c>
      <c r="B22">
        <v>3.5</v>
      </c>
      <c r="C22">
        <v>83.153000000000006</v>
      </c>
      <c r="D22">
        <v>20.024000000000001</v>
      </c>
      <c r="E22">
        <f t="shared" si="1"/>
        <v>63.129000000000005</v>
      </c>
      <c r="F22">
        <f t="shared" si="2"/>
        <v>1.8002289099051834</v>
      </c>
      <c r="G22" s="1">
        <f t="shared" si="4"/>
        <v>0.52580956984050231</v>
      </c>
      <c r="H22">
        <f t="shared" si="3"/>
        <v>-0.27917151391033046</v>
      </c>
    </row>
    <row r="23" spans="1:8" x14ac:dyDescent="0.25">
      <c r="A23">
        <v>127.22</v>
      </c>
      <c r="B23">
        <v>3</v>
      </c>
      <c r="C23">
        <v>72.054000000000002</v>
      </c>
      <c r="D23">
        <v>20.024000000000001</v>
      </c>
      <c r="E23">
        <f t="shared" si="1"/>
        <v>52.03</v>
      </c>
      <c r="F23">
        <f t="shared" si="2"/>
        <v>1.7162538258960367</v>
      </c>
      <c r="G23" s="1">
        <f t="shared" si="4"/>
        <v>0.43973851030110961</v>
      </c>
      <c r="H23">
        <f t="shared" si="3"/>
        <v>-0.35680549917696086</v>
      </c>
    </row>
    <row r="24" spans="1:8" x14ac:dyDescent="0.25">
      <c r="A24">
        <v>161.12</v>
      </c>
      <c r="B24">
        <v>2.5</v>
      </c>
      <c r="C24">
        <v>60.747500000000002</v>
      </c>
      <c r="D24">
        <v>20.024000000000001</v>
      </c>
      <c r="E24">
        <f t="shared" si="1"/>
        <v>40.723500000000001</v>
      </c>
      <c r="F24">
        <f t="shared" si="2"/>
        <v>1.609845096572438</v>
      </c>
      <c r="G24" s="1">
        <f t="shared" si="4"/>
        <v>0.33352507374631263</v>
      </c>
      <c r="H24">
        <f t="shared" si="3"/>
        <v>-0.47687151113174192</v>
      </c>
    </row>
    <row r="25" spans="1:8" x14ac:dyDescent="0.25">
      <c r="A25">
        <v>207.85</v>
      </c>
      <c r="B25">
        <v>2</v>
      </c>
      <c r="C25">
        <v>49.199199999999998</v>
      </c>
      <c r="D25">
        <v>20.024000000000001</v>
      </c>
      <c r="E25">
        <f t="shared" si="1"/>
        <v>29.175199999999997</v>
      </c>
      <c r="F25">
        <f t="shared" si="2"/>
        <v>1.465013841875888</v>
      </c>
      <c r="G25" s="1">
        <f t="shared" si="4"/>
        <v>0.24712818317997021</v>
      </c>
      <c r="H25">
        <f t="shared" si="3"/>
        <v>-0.60707772363237322</v>
      </c>
    </row>
    <row r="26" spans="1:8" x14ac:dyDescent="0.25">
      <c r="A26">
        <v>281.17</v>
      </c>
      <c r="B26">
        <v>1.5</v>
      </c>
      <c r="C26">
        <v>37.337899999999998</v>
      </c>
      <c r="D26">
        <v>20.024000000000001</v>
      </c>
      <c r="E26">
        <f t="shared" si="1"/>
        <v>17.313899999999997</v>
      </c>
      <c r="F26">
        <f t="shared" si="2"/>
        <v>1.238394904831172</v>
      </c>
      <c r="G26" s="1">
        <f t="shared" si="4"/>
        <v>0.16177441352973262</v>
      </c>
      <c r="H26">
        <f t="shared" si="3"/>
        <v>-0.79109016592246084</v>
      </c>
    </row>
    <row r="27" spans="1:8" x14ac:dyDescent="0.25">
      <c r="A27">
        <v>421.57</v>
      </c>
      <c r="B27">
        <v>1</v>
      </c>
      <c r="C27">
        <v>25.196899999999999</v>
      </c>
      <c r="D27">
        <v>20.024000000000001</v>
      </c>
      <c r="E27">
        <f t="shared" si="1"/>
        <v>5.1728999999999985</v>
      </c>
      <c r="F27">
        <f t="shared" si="2"/>
        <v>0.71373408291943119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stupid陈</dc:creator>
  <cp:lastModifiedBy>stupid陈</cp:lastModifiedBy>
  <dcterms:created xsi:type="dcterms:W3CDTF">2021-05-15T07:52:53Z</dcterms:created>
  <dcterms:modified xsi:type="dcterms:W3CDTF">2021-05-16T15:18:00Z</dcterms:modified>
</cp:coreProperties>
</file>