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1"/>
  </bookViews>
  <sheets>
    <sheet name="Sheet1" sheetId="1" r:id="rId1"/>
    <sheet name="Sheet2" sheetId="2" r:id="rId2"/>
  </sheets>
  <calcPr calcId="144525"/>
</workbook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D9" sqref="D9"/>
    </sheetView>
  </sheetViews>
  <sheetFormatPr defaultColWidth="9" defaultRowHeight="13.8"/>
  <cols>
    <col min="3" max="3" width="13.1111111111111" customWidth="1"/>
    <col min="9" max="9" width="12.1111111111111" customWidth="1"/>
  </cols>
  <sheetData>
    <row r="1" spans="1:5">
      <c r="A1">
        <v>9.24</v>
      </c>
      <c r="B1">
        <v>10.62</v>
      </c>
      <c r="C1">
        <v>8.04</v>
      </c>
      <c r="D1">
        <v>8.79</v>
      </c>
      <c r="E1">
        <v>10.21</v>
      </c>
    </row>
    <row r="2" spans="1:5">
      <c r="A2">
        <v>9.5</v>
      </c>
      <c r="B2">
        <v>10.53</v>
      </c>
      <c r="C2">
        <v>8.13</v>
      </c>
      <c r="D2">
        <v>8.59</v>
      </c>
      <c r="E2">
        <v>10.39</v>
      </c>
    </row>
    <row r="3" spans="1:5">
      <c r="A3">
        <v>9.4</v>
      </c>
      <c r="B3">
        <v>10.66</v>
      </c>
      <c r="C3">
        <v>8.04</v>
      </c>
      <c r="D3">
        <v>8.94</v>
      </c>
      <c r="E3">
        <v>10.39</v>
      </c>
    </row>
    <row r="4" spans="1:5">
      <c r="A4">
        <v>9.38</v>
      </c>
      <c r="B4">
        <v>10.53</v>
      </c>
      <c r="C4">
        <v>7.91</v>
      </c>
      <c r="D4">
        <v>8.73</v>
      </c>
      <c r="E4">
        <v>10.27</v>
      </c>
    </row>
    <row r="5" spans="1:5">
      <c r="A5">
        <v>9.39</v>
      </c>
      <c r="B5">
        <v>10.58</v>
      </c>
      <c r="C5">
        <v>8.1</v>
      </c>
      <c r="D5">
        <v>8.58</v>
      </c>
      <c r="E5">
        <v>10.41</v>
      </c>
    </row>
    <row r="6" spans="1:5">
      <c r="A6">
        <f>(A1+A2+A3+A4+A5)/5</f>
        <v>9.382</v>
      </c>
      <c r="B6">
        <f t="shared" ref="B6:E6" si="0">(B1+B2+B3+B4+B5)/5</f>
        <v>10.584</v>
      </c>
      <c r="C6">
        <f t="shared" si="0"/>
        <v>8.044</v>
      </c>
      <c r="D6">
        <f t="shared" si="0"/>
        <v>8.726</v>
      </c>
      <c r="E6">
        <f t="shared" si="0"/>
        <v>10.334</v>
      </c>
    </row>
    <row r="7" ht="15.6" spans="1:9">
      <c r="A7" s="2">
        <v>81.4</v>
      </c>
      <c r="B7">
        <v>8.722</v>
      </c>
      <c r="C7">
        <f>1.38*POWER(10,-14)/(A7*POWER(B7*(1+0.02*POWER(B7,0.5)),1.5))</f>
        <v>6.03873510868237e-18</v>
      </c>
      <c r="D7">
        <f>C7*POWER(10,19)</f>
        <v>60.3873510868237</v>
      </c>
      <c r="E7">
        <f>D7/1.6</f>
        <v>37.7420944292648</v>
      </c>
      <c r="F7">
        <v>38</v>
      </c>
      <c r="G7">
        <f>D7/F7</f>
        <v>1.58914081807431</v>
      </c>
      <c r="H7">
        <f>G7-G11</f>
        <v>-0.00839255675162787</v>
      </c>
      <c r="I7">
        <f>H7*H7</f>
        <v>7.04350088292945e-5</v>
      </c>
    </row>
    <row r="8" ht="15.6" spans="1:9">
      <c r="A8" s="2">
        <v>84.2</v>
      </c>
      <c r="B8">
        <v>9.382</v>
      </c>
      <c r="C8">
        <f t="shared" ref="C8:C10" si="1">1.38*POWER(10,-14)/(A8*POWER(B8*(1+0.02*POWER(B8,0.5)),1.5))</f>
        <v>5.21664275611285e-18</v>
      </c>
      <c r="D8">
        <f t="shared" ref="D8:D10" si="2">C8*POWER(10,19)</f>
        <v>52.1664275611285</v>
      </c>
      <c r="E8">
        <f t="shared" ref="E8:E10" si="3">D8/1.6</f>
        <v>32.6040172257053</v>
      </c>
      <c r="F8">
        <v>33</v>
      </c>
      <c r="G8">
        <f t="shared" ref="G8:G10" si="4">D8/F8</f>
        <v>1.58080083518571</v>
      </c>
      <c r="H8">
        <f>G8-G11</f>
        <v>-0.0167325396402256</v>
      </c>
      <c r="I8">
        <f t="shared" ref="I8:I10" si="5">H8*H8</f>
        <v>0.000279977882811721</v>
      </c>
    </row>
    <row r="9" ht="15.6" spans="1:9">
      <c r="A9" s="2">
        <v>149</v>
      </c>
      <c r="B9">
        <v>10.584</v>
      </c>
      <c r="C9">
        <f t="shared" si="1"/>
        <v>2.44710844757958e-18</v>
      </c>
      <c r="D9">
        <f t="shared" si="2"/>
        <v>24.4710844757958</v>
      </c>
      <c r="E9">
        <f t="shared" si="3"/>
        <v>15.2944277973724</v>
      </c>
      <c r="F9">
        <v>15</v>
      </c>
      <c r="G9">
        <f t="shared" si="4"/>
        <v>1.63140563171972</v>
      </c>
      <c r="H9">
        <f>G9-G11</f>
        <v>0.0338722568937833</v>
      </c>
      <c r="I9">
        <f t="shared" si="5"/>
        <v>0.00114732978707845</v>
      </c>
    </row>
    <row r="10" ht="15.6" spans="1:9">
      <c r="A10" s="2">
        <v>134.8</v>
      </c>
      <c r="B10">
        <v>8.044</v>
      </c>
      <c r="C10">
        <f t="shared" si="1"/>
        <v>4.13084415724242e-18</v>
      </c>
      <c r="D10">
        <f t="shared" si="2"/>
        <v>41.3084415724242</v>
      </c>
      <c r="E10">
        <f t="shared" si="3"/>
        <v>25.8177759827651</v>
      </c>
      <c r="F10">
        <v>26</v>
      </c>
      <c r="G10">
        <f t="shared" si="4"/>
        <v>1.58878621432401</v>
      </c>
      <c r="H10">
        <f>G10-G11</f>
        <v>-0.00874716050193047</v>
      </c>
      <c r="I10">
        <f t="shared" si="5"/>
        <v>7.65128168465326e-5</v>
      </c>
    </row>
    <row r="11" ht="15.6" spans="1:9">
      <c r="A11" s="2"/>
      <c r="G11">
        <f>AVERAGE(G7:G10)</f>
        <v>1.59753337482594</v>
      </c>
      <c r="I11">
        <f>SUM(I7:I10)</f>
        <v>0.001574255495566</v>
      </c>
    </row>
    <row r="12" spans="1:9">
      <c r="A12" s="3"/>
      <c r="I12">
        <f>POWER(I11/12,0.5)</f>
        <v>0.0114537311808787</v>
      </c>
    </row>
    <row r="13" ht="15.6" spans="1:1">
      <c r="A13" s="2"/>
    </row>
    <row r="14" spans="1:1">
      <c r="A14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A6" sqref="A6:H6"/>
    </sheetView>
  </sheetViews>
  <sheetFormatPr defaultColWidth="8.88888888888889" defaultRowHeight="13.8" outlineLevelRow="5" outlineLevelCol="7"/>
  <sheetData>
    <row r="1" spans="1:8">
      <c r="A1">
        <v>76</v>
      </c>
      <c r="B1">
        <v>21.07</v>
      </c>
      <c r="C1">
        <v>26</v>
      </c>
      <c r="D1">
        <v>13</v>
      </c>
      <c r="E1">
        <v>214</v>
      </c>
      <c r="F1">
        <v>14.2</v>
      </c>
      <c r="G1">
        <v>13</v>
      </c>
      <c r="H1">
        <v>19.68</v>
      </c>
    </row>
    <row r="2" spans="1:8">
      <c r="A2">
        <v>77</v>
      </c>
      <c r="B2">
        <v>21.97</v>
      </c>
      <c r="C2">
        <v>22</v>
      </c>
      <c r="D2">
        <v>13.04</v>
      </c>
      <c r="E2">
        <v>213</v>
      </c>
      <c r="F2">
        <v>14.32</v>
      </c>
      <c r="G2">
        <v>15</v>
      </c>
      <c r="H2">
        <v>20.47</v>
      </c>
    </row>
    <row r="3" spans="1:8">
      <c r="A3">
        <v>74</v>
      </c>
      <c r="B3">
        <v>21.99</v>
      </c>
      <c r="C3">
        <v>30</v>
      </c>
      <c r="D3">
        <v>12.99</v>
      </c>
      <c r="E3">
        <v>212</v>
      </c>
      <c r="F3">
        <v>14.41</v>
      </c>
      <c r="G3">
        <v>16</v>
      </c>
      <c r="H3">
        <v>19.85</v>
      </c>
    </row>
    <row r="4" spans="1:8">
      <c r="A4">
        <v>75</v>
      </c>
      <c r="B4">
        <v>21.28</v>
      </c>
      <c r="C4">
        <v>31</v>
      </c>
      <c r="D4">
        <v>12.9</v>
      </c>
      <c r="E4">
        <v>215</v>
      </c>
      <c r="F4">
        <v>14.11</v>
      </c>
      <c r="G4">
        <v>14</v>
      </c>
      <c r="H4">
        <v>19.66</v>
      </c>
    </row>
    <row r="5" spans="1:8">
      <c r="A5">
        <v>71</v>
      </c>
      <c r="B5">
        <v>21.63</v>
      </c>
      <c r="C5">
        <v>29</v>
      </c>
      <c r="D5">
        <v>13.18</v>
      </c>
      <c r="E5">
        <v>216</v>
      </c>
      <c r="F5">
        <v>13.79</v>
      </c>
      <c r="G5">
        <v>12</v>
      </c>
      <c r="H5">
        <v>20.53</v>
      </c>
    </row>
    <row r="6" spans="1:8">
      <c r="A6" s="1">
        <f>(A1+A2+A3+A4+A5)/5</f>
        <v>74.6</v>
      </c>
      <c r="B6" s="1">
        <f t="shared" ref="B6:H6" si="0">(B1+B2+B3+B4+B5)/5</f>
        <v>21.588</v>
      </c>
      <c r="C6" s="1">
        <f t="shared" si="0"/>
        <v>27.6</v>
      </c>
      <c r="D6" s="1">
        <f t="shared" si="0"/>
        <v>13.022</v>
      </c>
      <c r="E6" s="1">
        <f t="shared" si="0"/>
        <v>214</v>
      </c>
      <c r="F6" s="1">
        <f t="shared" si="0"/>
        <v>14.166</v>
      </c>
      <c r="G6" s="1">
        <f t="shared" si="0"/>
        <v>14</v>
      </c>
      <c r="H6" s="1">
        <f t="shared" si="0"/>
        <v>20.038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GZT</dc:creator>
  <cp:lastModifiedBy>爽YY</cp:lastModifiedBy>
  <dcterms:created xsi:type="dcterms:W3CDTF">2021-12-04T13:01:00Z</dcterms:created>
  <dcterms:modified xsi:type="dcterms:W3CDTF">2023-11-18T10:25:42Z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1F6650A2070B43A5998F9C6CB1520CD5_12</vt:lpwstr>
  </property>
  <property fmtid="{D5CDD505-2E9C-101B-9397-08002B2CF9AE}" pid="3" name="KSOProductBuildVer">
    <vt:lpwstr>2052-12.1.0.15712</vt:lpwstr>
  </property>
</Properties>
</file>