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D:\Jordan Branch\Hot Leaching Compaction Plant - ARAB POTASH\1- Contract\Commercial Excel\Commercial Excel\"/>
    </mc:Choice>
  </mc:AlternateContent>
  <bookViews>
    <workbookView xWindow="0" yWindow="0" windowWidth="28800" windowHeight="12330" tabRatio="698" activeTab="1"/>
  </bookViews>
  <sheets>
    <sheet name="0 INTERLEAF" sheetId="20" r:id="rId1"/>
    <sheet name="1 ST" sheetId="18" r:id="rId2"/>
    <sheet name="2 AR" sheetId="13" r:id="rId3"/>
    <sheet name="3 ME" sheetId="16" r:id="rId4"/>
    <sheet name="4 EL" sheetId="17" r:id="rId5"/>
    <sheet name="5 SUMMARY" sheetId="19" r:id="rId6"/>
  </sheets>
  <definedNames>
    <definedName name="_xlnm._FilterDatabase" localSheetId="1" hidden="1">'1 ST'!$A$1:$F$70</definedName>
    <definedName name="_xlnm._FilterDatabase" localSheetId="2" hidden="1">'2 AR'!$A$1:$F$84</definedName>
    <definedName name="_xlnm._FilterDatabase" localSheetId="3" hidden="1">'3 ME'!$A$1:$F$143</definedName>
    <definedName name="_xlnm._FilterDatabase" localSheetId="4" hidden="1">'4 EL'!$A$1:$F$48</definedName>
    <definedName name="_xlnm.Print_Area" localSheetId="0">'0 INTERLEAF'!$A$1:$I$5</definedName>
    <definedName name="_xlnm.Print_Area" localSheetId="1">'1 ST'!$A$1:$F$70</definedName>
    <definedName name="_xlnm.Print_Area" localSheetId="2">'2 AR'!$A$1:$F$84</definedName>
    <definedName name="_xlnm.Print_Area" localSheetId="3">'3 ME'!$A$1:$F$143</definedName>
    <definedName name="_xlnm.Print_Area" localSheetId="4">'4 EL'!$A:$F</definedName>
    <definedName name="_xlnm.Print_Area" localSheetId="5">'5 SUMMARY'!$A$1:$D$15</definedName>
    <definedName name="_xlnm.Print_Titles" localSheetId="1">'1 ST'!$1:$2</definedName>
    <definedName name="_xlnm.Print_Titles" localSheetId="2">'2 AR'!$1:$3</definedName>
    <definedName name="_xlnm.Print_Titles" localSheetId="3">'3 ME'!$1:$3</definedName>
    <definedName name="_xlnm.Print_Titles" localSheetId="4">'4 EL'!$1:$2</definedName>
    <definedName name="Z_D4AF5556_7D24_44CD_A300_3F895EB6911B_.wvu.PrintArea" localSheetId="3" hidden="1">'3 ME'!$A$1:$F$143</definedName>
    <definedName name="Z_D4AF5556_7D24_44CD_A300_3F895EB6911B_.wvu.PrintTitles" localSheetId="3" hidden="1">'3 ME'!$1:$4</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2" i="18" l="1"/>
  <c r="H42" i="18"/>
  <c r="F13" i="17" l="1"/>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 i="13"/>
  <c r="F14" i="13"/>
  <c r="F15" i="13"/>
  <c r="F16" i="13"/>
  <c r="F17" i="13"/>
  <c r="F18" i="13"/>
  <c r="F19"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5" i="13"/>
  <c r="F56" i="13"/>
  <c r="F57" i="13"/>
  <c r="F58" i="13"/>
  <c r="F59" i="13"/>
  <c r="F61" i="13"/>
  <c r="F62" i="13"/>
  <c r="F63" i="13"/>
  <c r="F64" i="13"/>
  <c r="F65" i="13"/>
  <c r="F67" i="13"/>
  <c r="F68" i="13"/>
  <c r="F69" i="13"/>
  <c r="F70" i="13"/>
  <c r="F71" i="13"/>
  <c r="F72" i="13"/>
  <c r="F73" i="13"/>
  <c r="F74" i="13"/>
  <c r="F75" i="13"/>
  <c r="F76" i="13"/>
  <c r="F77" i="13"/>
  <c r="F78" i="13"/>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12" i="17" l="1"/>
  <c r="F12" i="13"/>
  <c r="F11" i="18"/>
  <c r="F69" i="18" s="1"/>
  <c r="F47" i="17" l="1"/>
  <c r="D11" i="19" s="1"/>
  <c r="D5" i="19"/>
  <c r="C66" i="13"/>
  <c r="F66" i="13" s="1"/>
  <c r="C60" i="13"/>
  <c r="F60" i="13" s="1"/>
  <c r="C54" i="13"/>
  <c r="F54" i="13" s="1"/>
  <c r="F20" i="13" l="1"/>
  <c r="F83" i="13" s="1"/>
  <c r="D7" i="19" s="1"/>
  <c r="F12" i="16" l="1"/>
  <c r="F142" i="16" s="1"/>
  <c r="D9" i="19" s="1"/>
  <c r="D15" i="19" s="1"/>
</calcChain>
</file>

<file path=xl/sharedStrings.xml><?xml version="1.0" encoding="utf-8"?>
<sst xmlns="http://schemas.openxmlformats.org/spreadsheetml/2006/main" count="350" uniqueCount="182">
  <si>
    <t>Item</t>
  </si>
  <si>
    <t>Unit</t>
  </si>
  <si>
    <t>Rate</t>
  </si>
  <si>
    <t>Qty</t>
  </si>
  <si>
    <t>Amount</t>
  </si>
  <si>
    <t xml:space="preserve">                         Description                             </t>
  </si>
  <si>
    <t>Nr</t>
  </si>
  <si>
    <t>To Summary</t>
  </si>
  <si>
    <t>A</t>
  </si>
  <si>
    <t>03- CONCRETE</t>
  </si>
  <si>
    <t xml:space="preserve">035440 - CEMENT BASED SCREED </t>
  </si>
  <si>
    <t>Cement-sand screed topping; trowelled finish, to receive flexible finish; to</t>
  </si>
  <si>
    <t>Floors; 100 thick</t>
  </si>
  <si>
    <t>09- FINISHES</t>
  </si>
  <si>
    <t>099600 - HIGH PERFORMANCE COATINGS</t>
  </si>
  <si>
    <t>Polyurethane coating; two component; to trowelled concrete surfaces; to</t>
  </si>
  <si>
    <t>Floors</t>
  </si>
  <si>
    <t>07- THERMAL AND MOISTURE PROTECTION</t>
  </si>
  <si>
    <t>m</t>
  </si>
  <si>
    <t>071416-COLD-FLUID-APPLIED WATERPROOFING</t>
  </si>
  <si>
    <t>Cold fluid-applied waterproofing; single component modified polyurethane, seamless, joint-free, water and weathertight elastomeric membrane; to</t>
  </si>
  <si>
    <t>Roof</t>
  </si>
  <si>
    <t>Skirting; 100 high coved</t>
  </si>
  <si>
    <t>05 - METALS</t>
  </si>
  <si>
    <t>Access ladders; galvanized steel; comprising flat strings and bar rungs; including paint, brackets; anchor bolts, fittings and fixings; complete; as specified and shown on Drawings</t>
  </si>
  <si>
    <t>092400 - PORTLAND CEMENT PLASTERING</t>
  </si>
  <si>
    <t>Cement-sand plaster; plain finish; to</t>
  </si>
  <si>
    <t>Walls; 15 thick; internal</t>
  </si>
  <si>
    <t>Walls; 20 thick; external</t>
  </si>
  <si>
    <t>099113 - EXTERIOR PAINTING</t>
  </si>
  <si>
    <t>External acrylic emulsion paint; resin based, water-resistant suitable for repeated washing and scrubbing; to concrete, masonry, render and plaster, to</t>
  </si>
  <si>
    <t>General surfaces; external</t>
  </si>
  <si>
    <t xml:space="preserve">099123 - INTERIOR PAINTING </t>
  </si>
  <si>
    <t>General surfaces; internal</t>
  </si>
  <si>
    <t>Interior acrylic emulsion paint, water resistant suitable for repeated washing and scrubbing, to concrete, masonry, render and plaster; to</t>
  </si>
  <si>
    <t>Epoxy concrete floor sealer; heavy duty, water dispersed, chemical resistant, coloured, dustproofer and surface sealer; to</t>
  </si>
  <si>
    <t>08 - OPENINGS</t>
  </si>
  <si>
    <t>Aluminium alloy fixed louvers; sand trap; powder coating finish; comprising blades, frame; including fittings and fixings; complete; as specified and as shown on drawings</t>
  </si>
  <si>
    <t>Size 5000 x 2000 high</t>
  </si>
  <si>
    <t>400 wide x 6000 rise; with safety cage</t>
  </si>
  <si>
    <t>055000 - METAL FABRICATIONS</t>
  </si>
  <si>
    <t>089119 - FIXED LOUVERS</t>
  </si>
  <si>
    <t>J.D</t>
  </si>
  <si>
    <t>ARCHITECTURAL WORKS</t>
  </si>
  <si>
    <t>B</t>
  </si>
  <si>
    <t>C</t>
  </si>
  <si>
    <t>D</t>
  </si>
  <si>
    <t>E</t>
  </si>
  <si>
    <t>Flush steel doors; constructed from steel section frame, infill with non combustible thermal and acoustic insulating material where required, galvanized steel sheet both skins, factory primed for painting; including frames, architraves, paint, hardware, fittings and fixings; complete; as specified and as per door schedule</t>
  </si>
  <si>
    <t>Non-fire rated doors</t>
  </si>
  <si>
    <t>Leaf type A01-A; Size 965 x 2175 high</t>
  </si>
  <si>
    <t>081113 - HOLLOW METAL DOORS AND FRAMES</t>
  </si>
  <si>
    <t>T</t>
  </si>
  <si>
    <t>MECHANICAL WORKS</t>
  </si>
  <si>
    <t>Air Filter 16-12-020</t>
  </si>
  <si>
    <t>G</t>
  </si>
  <si>
    <t>Air Filter 16-12-010</t>
  </si>
  <si>
    <t>F</t>
  </si>
  <si>
    <t>2600 L Air Receiver, 16-13-010.</t>
  </si>
  <si>
    <t>Air Dryer, 16-25-011.</t>
  </si>
  <si>
    <t>Air Dryer, 16-25-010.</t>
  </si>
  <si>
    <t>Oil Free Screw Air Compressor, Air Cooled, 16-02-011</t>
  </si>
  <si>
    <t>Oil Free Screw Air Compressor, Air Cooled, 16-02-010</t>
  </si>
  <si>
    <t>431200 - AIR COMPRESSORS, DRYERS AND RECEIVERS</t>
  </si>
  <si>
    <t>43 - PROCESS GAS AND LIQUID HANDLING</t>
  </si>
  <si>
    <t>Expansion joint, 4W split galv. CS flange ASME B16.5 Class 150 FF, EPDM rubber bellows</t>
  </si>
  <si>
    <t>Bellows</t>
  </si>
  <si>
    <t>3" dn</t>
  </si>
  <si>
    <t>1" dn</t>
  </si>
  <si>
    <t>Spec H</t>
  </si>
  <si>
    <t xml:space="preserve">PIPING WORK </t>
  </si>
  <si>
    <t>Ball Valve V-507</t>
  </si>
  <si>
    <t>Automatic Drain Valve</t>
  </si>
  <si>
    <t>Gate Valve V-109</t>
  </si>
  <si>
    <t>Valves</t>
  </si>
  <si>
    <t>400500 - PIPING MATERIALS</t>
  </si>
  <si>
    <t>40 – PROCESS INTERCONNECTIONS</t>
  </si>
  <si>
    <t>650x500 BDD</t>
  </si>
  <si>
    <t>Back Draft Dampers</t>
  </si>
  <si>
    <t>23300 - AIR DUCT ACCESSORIES</t>
  </si>
  <si>
    <t>Kg</t>
  </si>
  <si>
    <t>Glavanized, Sheet Steel</t>
  </si>
  <si>
    <t>Metal ducts, including plates, sealant, hangers, supports, casings, framing, tie-rods and all the necessary accessories as per specifications</t>
  </si>
  <si>
    <t>233113 - METAL DUCLS</t>
  </si>
  <si>
    <t>23 - HEATING, VENTILATION &amp; AIR CONDITIONING</t>
  </si>
  <si>
    <t>SRD-1 100mm dn</t>
  </si>
  <si>
    <t>Roof Drain</t>
  </si>
  <si>
    <t>221423 FL - STORM DRAINAGE PIPING SPECIALTIES</t>
  </si>
  <si>
    <t>100 mm dn</t>
  </si>
  <si>
    <t xml:space="preserve">Storm Drain - CAST IRON </t>
  </si>
  <si>
    <t xml:space="preserve">Drainage - CAST IRON </t>
  </si>
  <si>
    <t>Including piping, fittings, connections, joints, encasement and valves</t>
  </si>
  <si>
    <t>221316 - SANITARY WASTE AND VENT PIPING</t>
  </si>
  <si>
    <t>22 - PLUMBING</t>
  </si>
  <si>
    <t>FE-2 (4.5kg CO2 extinguisher)</t>
  </si>
  <si>
    <t>FE-1 (4.5kg Dry Chemical extinguisher)</t>
  </si>
  <si>
    <t>Fire extinguishers</t>
  </si>
  <si>
    <t>104400 - FIRE PROTECTION SPECIALTIES</t>
  </si>
  <si>
    <t>10 - SPECIALTIES</t>
  </si>
  <si>
    <t>Backfill</t>
  </si>
  <si>
    <t xml:space="preserve">Trench Excavation </t>
  </si>
  <si>
    <t>EXCAVATION, BACKFILL, AND COMPACTION FOR PIPING INSTALLATION</t>
  </si>
  <si>
    <t>Testing and commisioning in conjunction with the below works</t>
  </si>
  <si>
    <t>011117 - MECHANICAL AND PIPING SCOPE OF WORK</t>
  </si>
  <si>
    <t>01 – GENERAL REQUIREMENTS</t>
  </si>
  <si>
    <t>SUPPLY AND INSTALL</t>
  </si>
  <si>
    <t/>
  </si>
  <si>
    <t xml:space="preserve">          Description                                </t>
  </si>
  <si>
    <t>Type B3</t>
  </si>
  <si>
    <t>Lighting fixtures as specified and shown on the drawings.</t>
  </si>
  <si>
    <t>265100 - INTERIOR LIGHTING</t>
  </si>
  <si>
    <t>Combined unit socket outlet</t>
  </si>
  <si>
    <t>13 A socket outlet, simplex, weatherproof</t>
  </si>
  <si>
    <t>Socket outlets</t>
  </si>
  <si>
    <t>One way switch, one gang, weatherproof</t>
  </si>
  <si>
    <t>Lighting Switches</t>
  </si>
  <si>
    <t>Wiring devices including boxes, conduits, wires and connections to power source, covers, supports, fittings and accessories; As shown on drawings and described in the specifications .</t>
  </si>
  <si>
    <t>262726 - WIRING DEVICES</t>
  </si>
  <si>
    <t>300mm</t>
  </si>
  <si>
    <t>Cable Trays (Ladder Type); hot dip galvanized with powder coating and elevated cover</t>
  </si>
  <si>
    <t>150mm</t>
  </si>
  <si>
    <t>Cable Trays (Ladder Type); hot dip galvanized with powder coating</t>
  </si>
  <si>
    <t>260536 - CABLE TRAYS FOR ELECTRICAL SYSTEMS</t>
  </si>
  <si>
    <t>SUPPLY AND INSTALLATION WORKS</t>
  </si>
  <si>
    <t>03 - CONCRETE</t>
  </si>
  <si>
    <t>High yield steel; 420 mpa specified yield strength</t>
  </si>
  <si>
    <t>K</t>
  </si>
  <si>
    <t>Steel reinforcement</t>
  </si>
  <si>
    <t>m³</t>
  </si>
  <si>
    <t>Upstands</t>
  </si>
  <si>
    <t>J</t>
  </si>
  <si>
    <t>Isolated columns</t>
  </si>
  <si>
    <t>H</t>
  </si>
  <si>
    <t>Attached drop beams (drop part below slab only)</t>
  </si>
  <si>
    <t>Slabs</t>
  </si>
  <si>
    <t>Beds</t>
  </si>
  <si>
    <t>Ground beams</t>
  </si>
  <si>
    <t>Machine bases</t>
  </si>
  <si>
    <t>Isolated foundations</t>
  </si>
  <si>
    <t>Cast in place concrete with 35 mpa compressive strength(cylinder); ordinary  portland cement; reinforced</t>
  </si>
  <si>
    <t>Blinding</t>
  </si>
  <si>
    <t>Cast in place concrete with 11 mpa compressive strength(cylinder); sulphate resisting portland cement; plain</t>
  </si>
  <si>
    <t>33000 - CAST IN PLACE CONCRETE</t>
  </si>
  <si>
    <t>07 - THERMAL AND MOISTURE PROTECTION</t>
  </si>
  <si>
    <t>71113 - BITUMINOUS DAMP-PROOFING</t>
  </si>
  <si>
    <t>Bituminous damp-proofing coating,  applied to reinforced 'concrete surfaces in direct contact with soil not receiving water proofing membrane ,including appropriate protection system, for the following:</t>
  </si>
  <si>
    <t>Foundations ( sides &amp; top)</t>
  </si>
  <si>
    <t>m²</t>
  </si>
  <si>
    <t>Columns,</t>
  </si>
  <si>
    <t>Ground beams,</t>
  </si>
  <si>
    <t>STRUCTURAL WORKS</t>
  </si>
  <si>
    <t>31 - EARTHWORK</t>
  </si>
  <si>
    <t>311000 - SITE CLEARING</t>
  </si>
  <si>
    <t>Site preparation</t>
  </si>
  <si>
    <t>Clearing the site generally</t>
  </si>
  <si>
    <t>312000 - EARTHMOVING</t>
  </si>
  <si>
    <t>Excavating</t>
  </si>
  <si>
    <t>To reduce levels</t>
  </si>
  <si>
    <t>Soil fill and engineered fill</t>
  </si>
  <si>
    <t>Engineered fill</t>
  </si>
  <si>
    <t>All cables, relays, contactors, connection boxes, panels, not covered in Contractor scope mentionned above, but required for the complete operation of the system as indicated in related Contract Drawings &amp; Documents</t>
  </si>
  <si>
    <t>All bulk material including but not limited to rigid cable conduits, conduits and supports, cable connectors and terminators, required for the complete operation of the system as indicated in relevant Drawings &amp; Documents</t>
  </si>
  <si>
    <t xml:space="preserve">I&amp;C cable trench, 600mm width and 600mm Depth, excavation and backfilling after cable installation as shown on drawings along with all related civil works, all as per relevant drawings and specifications. </t>
  </si>
  <si>
    <t>Modbus RTU Cables, as per relevant drawings and specifications.</t>
  </si>
  <si>
    <t>1.5mm2,300V, 2 pairs,Individually&amp;overall shielded,armoured, as per relevant drawings and specifications.</t>
  </si>
  <si>
    <t>Instrumentation &amp; Control Cable Ladder 150 mm hot dip galvanized with powder coating, elevated cover and all necessary items as per relevant drawings and specifications.</t>
  </si>
  <si>
    <t xml:space="preserve">Temperature Gauge (16-TI-0630)  installed at the compressors discharge header downstream air receiver (AR-01); and all necessary items as per relevant drawings and specifications.specifications. </t>
  </si>
  <si>
    <t>Pressure Gauge (16-PI-0630) installed at the compressors discharge header downstream air receiver (AR-01); and all necessary items as per relevant drawings and specifications.</t>
  </si>
  <si>
    <t>Pressure Transmitter (16-PIT-0630) installed at the compressors discharge header downstream air receiver (AR-01); and all necessary items as per relevant drawings and specifications.</t>
  </si>
  <si>
    <t>Differential Pressure Switches (16-DPSH-0631/0632) installed across the each air filter; and all necessary items as per relevant drawings and specifications.</t>
  </si>
  <si>
    <t>Pressure Gauge (16-PI-0632) installed at Compressor 16-02-020 discharge line; and all necessary items as per relevant drawings and specifications.</t>
  </si>
  <si>
    <t>Pressure Gauge (16-PI-0631) installed at Compressor 16-02-010 discharge line; and all necessary items as per relevant drawings and specifications.</t>
  </si>
  <si>
    <t>Supply, Installation, Connection, Testing and Commissioning Works of:</t>
  </si>
  <si>
    <t>25 - INTEGRATED AUTOMATION</t>
  </si>
  <si>
    <t>ELECTRICAL WORKS</t>
  </si>
  <si>
    <t>SUMMARY</t>
  </si>
  <si>
    <t>TOTAL</t>
  </si>
  <si>
    <t>AMOUNT</t>
  </si>
  <si>
    <t>ITEM</t>
  </si>
  <si>
    <t xml:space="preserve">ARCHITECTURAL WORKS </t>
  </si>
  <si>
    <t>To General Summary</t>
  </si>
  <si>
    <t xml:space="preserve">CA001: COMPRESSED AIR STATION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</si>
</sst>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7" x14ac:knownFonts="1">
    <font>
      <sz val="10"/>
      <name val="Arial"/>
      <charset val="178"/>
    </font>
    <font>
      <sz val="11"/>
      <color theme="1"/>
      <name val="Calibri"/>
      <family val="2"/>
      <scheme val="minor"/>
    </font>
    <font>
      <sz val="10"/>
      <name val="Arial"/>
      <family val="2"/>
    </font>
    <font>
      <u/>
      <sz val="12"/>
      <name val="Times New Roman"/>
      <family val="1"/>
    </font>
    <font>
      <sz val="12"/>
      <name val="Times New Roman"/>
      <family val="1"/>
    </font>
    <font>
      <u/>
      <sz val="12"/>
      <color rgb="FF000000"/>
      <name val="Times New Roman"/>
      <family val="1"/>
    </font>
    <font>
      <sz val="12"/>
      <color rgb="FF000000"/>
      <name val="Times New Roman"/>
      <family val="1"/>
    </font>
    <font>
      <b/>
      <u/>
      <sz val="12"/>
      <name val="Times New Roman"/>
      <family val="1"/>
    </font>
    <font>
      <b/>
      <sz val="12"/>
      <name val="Times New Roman"/>
      <family val="1"/>
    </font>
    <font>
      <b/>
      <u/>
      <sz val="12"/>
      <color rgb="FF000000"/>
      <name val="Times New Roman"/>
      <family val="1"/>
    </font>
    <font>
      <sz val="12"/>
      <name val="Times New Roman"/>
      <family val="1"/>
      <charset val="178"/>
    </font>
    <font>
      <u/>
      <sz val="12"/>
      <name val="Times New Roman"/>
      <family val="1"/>
      <charset val="178"/>
    </font>
    <font>
      <sz val="12"/>
      <color indexed="8"/>
      <name val="Times New Roman"/>
      <family val="1"/>
    </font>
    <font>
      <sz val="12"/>
      <color theme="1"/>
      <name val="Times New Roman"/>
      <family val="1"/>
    </font>
    <font>
      <sz val="10"/>
      <name val="Arial"/>
      <family val="2"/>
    </font>
    <font>
      <sz val="20"/>
      <name val="Times New Roman"/>
      <family val="1"/>
    </font>
    <font>
      <b/>
      <i/>
      <sz val="20"/>
      <name val="Times New Roman"/>
      <family val="1"/>
    </font>
  </fonts>
  <fills count="2">
    <fill>
      <patternFill patternType="none"/>
    </fill>
    <fill>
      <patternFill patternType="gray125"/>
    </fill>
  </fills>
  <borders count="3">
    <border>
      <left/>
      <right/>
      <top/>
      <bottom/>
      <diagonal/>
    </border>
    <border>
      <left/>
      <right/>
      <top style="thin">
        <color indexed="64"/>
      </top>
      <bottom/>
      <diagonal/>
    </border>
    <border>
      <left/>
      <right/>
      <top/>
      <bottom style="double">
        <color indexed="64"/>
      </bottom>
      <diagonal/>
    </border>
  </borders>
  <cellStyleXfs count="8">
    <xf numFmtId="0" fontId="0"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2" fillId="0" borderId="0"/>
    <xf numFmtId="43" fontId="14" fillId="0" borderId="0" applyFont="0" applyFill="0" applyBorder="0" applyAlignment="0" applyProtection="0"/>
  </cellStyleXfs>
  <cellXfs count="206">
    <xf numFmtId="0" fontId="0" fillId="0" borderId="0" xfId="0"/>
    <xf numFmtId="4" fontId="3" fillId="0" borderId="0" xfId="0" applyNumberFormat="1" applyFont="1" applyFill="1" applyBorder="1" applyAlignment="1" applyProtection="1">
      <alignment horizontal="left" vertical="top" wrapText="1"/>
    </xf>
    <xf numFmtId="0" fontId="4" fillId="0" borderId="0" xfId="0" quotePrefix="1"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xf>
    <xf numFmtId="0" fontId="5" fillId="0" borderId="0" xfId="0" applyFont="1" applyFill="1" applyAlignment="1" applyProtection="1">
      <alignment horizontal="left" vertical="top"/>
    </xf>
    <xf numFmtId="0" fontId="5" fillId="0" borderId="0" xfId="0" applyFont="1" applyFill="1" applyAlignment="1" applyProtection="1">
      <alignment horizontal="left" vertical="top" wrapText="1"/>
    </xf>
    <xf numFmtId="0" fontId="4" fillId="0" borderId="0" xfId="0" applyFont="1" applyProtection="1"/>
    <xf numFmtId="0" fontId="6" fillId="0" borderId="0" xfId="0" applyFont="1" applyFill="1" applyBorder="1" applyAlignment="1" applyProtection="1">
      <alignment horizontal="left" vertical="top"/>
    </xf>
    <xf numFmtId="0" fontId="3" fillId="0" borderId="0" xfId="0" applyNumberFormat="1" applyFont="1" applyFill="1" applyBorder="1" applyAlignment="1" applyProtection="1">
      <alignment horizontal="left" vertical="top"/>
    </xf>
    <xf numFmtId="0" fontId="4" fillId="0" borderId="0" xfId="0" applyFont="1" applyFill="1" applyAlignment="1" applyProtection="1">
      <alignment horizontal="left" vertical="top" wrapText="1"/>
    </xf>
    <xf numFmtId="0" fontId="5" fillId="0" borderId="0" xfId="0" applyFont="1" applyFill="1" applyBorder="1" applyAlignment="1" applyProtection="1">
      <alignment horizontal="left" vertical="top" wrapText="1"/>
    </xf>
    <xf numFmtId="0" fontId="4" fillId="0" borderId="0" xfId="0" quotePrefix="1"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4" fillId="0" borderId="0" xfId="0" applyFont="1" applyFill="1" applyBorder="1" applyAlignment="1" applyProtection="1">
      <alignment horizontal="left" vertical="top" wrapText="1"/>
    </xf>
    <xf numFmtId="0" fontId="8" fillId="0" borderId="0" xfId="0" quotePrefix="1" applyNumberFormat="1" applyFont="1" applyFill="1" applyBorder="1" applyAlignment="1" applyProtection="1">
      <alignment horizontal="left" vertical="top"/>
    </xf>
    <xf numFmtId="0" fontId="7" fillId="0" borderId="0" xfId="0" quotePrefix="1" applyFont="1" applyFill="1" applyBorder="1" applyAlignment="1" applyProtection="1">
      <alignment horizontal="left" vertical="top" wrapText="1"/>
    </xf>
    <xf numFmtId="0" fontId="8" fillId="0" borderId="0" xfId="0" applyFont="1" applyProtection="1"/>
    <xf numFmtId="0" fontId="3" fillId="0" borderId="0" xfId="0" applyFont="1" applyFill="1" applyBorder="1" applyAlignment="1" applyProtection="1">
      <alignment horizontal="left" vertical="top" wrapText="1"/>
    </xf>
    <xf numFmtId="0" fontId="3" fillId="0" borderId="0" xfId="0" quotePrefix="1" applyFont="1" applyFill="1" applyBorder="1" applyAlignment="1" applyProtection="1">
      <alignment horizontal="left" vertical="top" wrapText="1"/>
    </xf>
    <xf numFmtId="0" fontId="4" fillId="0" borderId="0" xfId="0" applyFont="1" applyFill="1" applyAlignment="1" applyProtection="1">
      <alignment horizontal="left" vertical="top"/>
    </xf>
    <xf numFmtId="0" fontId="3" fillId="0" borderId="0" xfId="1" applyFont="1" applyFill="1" applyAlignment="1">
      <alignment vertical="top" wrapText="1"/>
    </xf>
    <xf numFmtId="0" fontId="4" fillId="0" borderId="0" xfId="1" applyFont="1" applyFill="1" applyAlignment="1">
      <alignment vertical="top" wrapText="1"/>
    </xf>
    <xf numFmtId="0" fontId="4" fillId="0" borderId="0" xfId="1" applyFont="1" applyFill="1" applyBorder="1" applyAlignment="1">
      <alignment vertical="top" wrapText="1"/>
    </xf>
    <xf numFmtId="0" fontId="4" fillId="0" borderId="0" xfId="0" applyFont="1" applyFill="1" applyProtection="1"/>
    <xf numFmtId="0" fontId="8" fillId="0" borderId="0" xfId="0" applyFont="1" applyFill="1" applyProtection="1"/>
    <xf numFmtId="0" fontId="3" fillId="0" borderId="0" xfId="0" applyFont="1" applyFill="1" applyAlignment="1" applyProtection="1">
      <alignment horizontal="left" vertical="top"/>
    </xf>
    <xf numFmtId="0" fontId="3" fillId="0" borderId="0" xfId="1" applyFont="1" applyFill="1" applyBorder="1" applyAlignment="1">
      <alignment horizontal="left" vertical="top" wrapText="1"/>
    </xf>
    <xf numFmtId="0" fontId="9" fillId="0" borderId="0" xfId="0" applyFont="1" applyFill="1" applyBorder="1" applyAlignment="1" applyProtection="1">
      <alignment horizontal="left" vertical="top" wrapText="1"/>
    </xf>
    <xf numFmtId="0" fontId="4" fillId="0" borderId="0" xfId="1" applyFont="1" applyProtection="1"/>
    <xf numFmtId="0" fontId="4" fillId="0" borderId="0" xfId="1" applyFont="1" applyAlignment="1" applyProtection="1">
      <alignment horizontal="left" vertical="top"/>
    </xf>
    <xf numFmtId="0" fontId="4" fillId="0" borderId="0" xfId="1" applyFont="1" applyFill="1" applyBorder="1" applyAlignment="1">
      <alignment horizontal="justify" vertical="top" wrapText="1"/>
    </xf>
    <xf numFmtId="0" fontId="4" fillId="0" borderId="0" xfId="1" applyFont="1" applyFill="1" applyAlignment="1" applyProtection="1">
      <alignment horizontal="left" vertical="top" wrapText="1"/>
    </xf>
    <xf numFmtId="0" fontId="4" fillId="0" borderId="0" xfId="1" quotePrefix="1" applyNumberFormat="1" applyFont="1" applyFill="1" applyBorder="1" applyAlignment="1" applyProtection="1">
      <alignment horizontal="left" vertical="top"/>
    </xf>
    <xf numFmtId="0" fontId="3" fillId="0" borderId="0" xfId="4" applyFont="1" applyFill="1" applyBorder="1" applyAlignment="1">
      <alignment vertical="top" wrapText="1"/>
    </xf>
    <xf numFmtId="0" fontId="4" fillId="0" borderId="0" xfId="1" applyFont="1" applyFill="1" applyBorder="1" applyAlignment="1">
      <alignment horizontal="left" vertical="top"/>
    </xf>
    <xf numFmtId="0" fontId="4" fillId="0" borderId="0" xfId="4" applyFont="1" applyFill="1" applyBorder="1" applyAlignment="1">
      <alignment vertical="top" wrapText="1"/>
    </xf>
    <xf numFmtId="0" fontId="3" fillId="0" borderId="0" xfId="1" applyFont="1" applyFill="1" applyBorder="1" applyAlignment="1">
      <alignment horizontal="justify" vertical="top" wrapText="1"/>
    </xf>
    <xf numFmtId="0" fontId="8" fillId="0" borderId="0" xfId="1" applyFont="1" applyProtection="1"/>
    <xf numFmtId="0" fontId="7" fillId="0" borderId="0" xfId="1" quotePrefix="1" applyFont="1" applyFill="1" applyBorder="1" applyAlignment="1">
      <alignment horizontal="justify" vertical="top" wrapText="1"/>
    </xf>
    <xf numFmtId="0" fontId="8" fillId="0" borderId="0" xfId="1" quotePrefix="1" applyNumberFormat="1" applyFont="1" applyFill="1" applyBorder="1" applyAlignment="1" applyProtection="1">
      <alignment horizontal="left" vertical="top"/>
    </xf>
    <xf numFmtId="0" fontId="5" fillId="0" borderId="0" xfId="1" applyFont="1" applyFill="1" applyBorder="1" applyAlignment="1" applyProtection="1">
      <alignment horizontal="left" vertical="top" wrapText="1"/>
    </xf>
    <xf numFmtId="0" fontId="6" fillId="0" borderId="0" xfId="1" applyFont="1" applyFill="1" applyBorder="1" applyAlignment="1" applyProtection="1">
      <alignment horizontal="left" vertical="top"/>
    </xf>
    <xf numFmtId="0" fontId="5" fillId="0" borderId="0" xfId="1" applyFont="1" applyFill="1" applyAlignment="1" applyProtection="1">
      <alignment horizontal="left" vertical="top" wrapText="1"/>
    </xf>
    <xf numFmtId="0" fontId="5" fillId="0" borderId="0" xfId="1" applyFont="1" applyFill="1" applyAlignment="1" applyProtection="1">
      <alignment horizontal="left" vertical="top"/>
    </xf>
    <xf numFmtId="0" fontId="3" fillId="0" borderId="0" xfId="1" applyFont="1" applyFill="1" applyAlignment="1">
      <alignment horizontal="left" vertical="top"/>
    </xf>
    <xf numFmtId="0" fontId="4" fillId="0" borderId="0" xfId="4" applyFont="1" applyFill="1" applyAlignment="1">
      <alignment horizontal="left" vertical="top" wrapText="1"/>
    </xf>
    <xf numFmtId="0" fontId="4" fillId="0" borderId="0" xfId="4" applyFont="1" applyFill="1" applyAlignment="1">
      <alignment vertical="top" wrapText="1"/>
    </xf>
    <xf numFmtId="0" fontId="7" fillId="0" borderId="0" xfId="1" quotePrefix="1" applyFont="1" applyFill="1" applyBorder="1" applyAlignment="1">
      <alignment horizontal="left" vertical="top" wrapText="1"/>
    </xf>
    <xf numFmtId="0" fontId="4" fillId="0" borderId="0" xfId="4" applyFont="1" applyFill="1" applyBorder="1" applyAlignment="1" applyProtection="1">
      <alignment horizontal="left" vertical="top" wrapText="1"/>
    </xf>
    <xf numFmtId="0" fontId="4" fillId="0" borderId="0" xfId="4" applyFont="1" applyAlignment="1" applyProtection="1">
      <alignment horizontal="left" vertical="top"/>
    </xf>
    <xf numFmtId="0" fontId="3" fillId="0" borderId="0" xfId="4" applyFont="1" applyAlignment="1" applyProtection="1">
      <alignment horizontal="left" vertical="top" wrapText="1"/>
    </xf>
    <xf numFmtId="0" fontId="4" fillId="0" borderId="0" xfId="4" quotePrefix="1" applyFont="1" applyFill="1" applyBorder="1" applyAlignment="1" applyProtection="1">
      <alignment horizontal="left" vertical="top" wrapText="1"/>
    </xf>
    <xf numFmtId="0" fontId="7" fillId="0" borderId="0" xfId="4" quotePrefix="1" applyFont="1" applyFill="1" applyBorder="1" applyAlignment="1" applyProtection="1">
      <alignment horizontal="left" vertical="top" wrapText="1"/>
    </xf>
    <xf numFmtId="0" fontId="4" fillId="0" borderId="0" xfId="4" applyFont="1" applyFill="1" applyAlignment="1" applyProtection="1">
      <alignment horizontal="left" vertical="top" wrapText="1"/>
    </xf>
    <xf numFmtId="0" fontId="3" fillId="0" borderId="0" xfId="4" applyFont="1" applyFill="1" applyAlignment="1" applyProtection="1">
      <alignment horizontal="left" vertical="top" wrapText="1"/>
    </xf>
    <xf numFmtId="0" fontId="4" fillId="0" borderId="0" xfId="1" applyFont="1" applyFill="1" applyAlignment="1">
      <alignment horizontal="justify" vertical="top" wrapText="1"/>
    </xf>
    <xf numFmtId="0" fontId="4" fillId="0" borderId="0" xfId="1" applyFont="1" applyFill="1" applyBorder="1" applyAlignment="1">
      <alignment horizontal="left" vertical="top" wrapText="1"/>
    </xf>
    <xf numFmtId="0" fontId="3" fillId="0" borderId="0" xfId="1" applyFont="1" applyFill="1" applyAlignment="1">
      <alignment horizontal="left" vertical="top" wrapText="1"/>
    </xf>
    <xf numFmtId="0" fontId="7" fillId="0" borderId="0" xfId="1" applyFont="1" applyFill="1" applyBorder="1" applyAlignment="1">
      <alignment horizontal="justify" vertical="top"/>
    </xf>
    <xf numFmtId="0" fontId="4" fillId="0" borderId="0" xfId="1" quotePrefix="1" applyFont="1" applyFill="1" applyBorder="1" applyAlignment="1">
      <alignment horizontal="justify" vertical="top" wrapText="1"/>
    </xf>
    <xf numFmtId="0" fontId="3" fillId="0" borderId="0" xfId="1" applyFont="1" applyFill="1" applyAlignment="1">
      <alignment horizontal="justify" vertical="top"/>
    </xf>
    <xf numFmtId="0" fontId="3" fillId="0" borderId="0" xfId="1" applyFont="1" applyAlignment="1" applyProtection="1">
      <alignment horizontal="left" vertical="top"/>
    </xf>
    <xf numFmtId="0" fontId="4" fillId="0" borderId="0" xfId="1" applyFont="1" applyFill="1" applyBorder="1" applyAlignment="1" applyProtection="1">
      <alignment horizontal="left" vertical="top" wrapText="1"/>
    </xf>
    <xf numFmtId="0" fontId="4" fillId="0" borderId="0" xfId="1" applyNumberFormat="1" applyFont="1" applyFill="1" applyBorder="1" applyAlignment="1" applyProtection="1">
      <alignment horizontal="left" vertical="top"/>
    </xf>
    <xf numFmtId="0" fontId="3" fillId="0" borderId="0" xfId="6" applyFont="1" applyFill="1" applyAlignment="1">
      <alignment vertical="center" wrapText="1"/>
    </xf>
    <xf numFmtId="0" fontId="3" fillId="0" borderId="0" xfId="1" applyFont="1" applyFill="1" applyAlignment="1" applyProtection="1">
      <alignment horizontal="left" vertical="top" wrapText="1"/>
    </xf>
    <xf numFmtId="0" fontId="10" fillId="0" borderId="0" xfId="6" applyFont="1" applyFill="1" applyAlignment="1">
      <alignment vertical="center" wrapText="1"/>
    </xf>
    <xf numFmtId="0" fontId="11" fillId="0" borderId="0" xfId="6" applyFont="1" applyFill="1" applyAlignment="1">
      <alignment vertical="center" wrapText="1"/>
    </xf>
    <xf numFmtId="0" fontId="10" fillId="0" borderId="0" xfId="6" applyFont="1" applyFill="1" applyAlignment="1">
      <alignment vertical="top" wrapText="1"/>
    </xf>
    <xf numFmtId="0" fontId="4" fillId="0" borderId="0" xfId="1" quotePrefix="1" applyFont="1" applyFill="1" applyBorder="1" applyAlignment="1" applyProtection="1">
      <alignment horizontal="left" vertical="top" wrapText="1"/>
    </xf>
    <xf numFmtId="0" fontId="7" fillId="0" borderId="0" xfId="1" quotePrefix="1" applyFont="1" applyFill="1" applyBorder="1" applyAlignment="1" applyProtection="1">
      <alignment horizontal="left" vertical="top" wrapText="1"/>
    </xf>
    <xf numFmtId="4" fontId="3" fillId="0" borderId="0" xfId="1" applyNumberFormat="1" applyFont="1" applyFill="1" applyBorder="1" applyAlignment="1" applyProtection="1">
      <alignment horizontal="left" vertical="top" wrapText="1"/>
    </xf>
    <xf numFmtId="0" fontId="3" fillId="0" borderId="0" xfId="1" applyNumberFormat="1" applyFont="1" applyFill="1" applyBorder="1" applyAlignment="1" applyProtection="1">
      <alignment horizontal="left" vertical="top"/>
    </xf>
    <xf numFmtId="0" fontId="4" fillId="0" borderId="0" xfId="1" applyFont="1" applyAlignment="1" applyProtection="1">
      <alignment horizontal="left" vertical="top" wrapText="1"/>
    </xf>
    <xf numFmtId="0" fontId="3" fillId="0" borderId="0" xfId="1" applyFont="1" applyAlignment="1" applyProtection="1">
      <alignment horizontal="left" vertical="top" wrapText="1"/>
    </xf>
    <xf numFmtId="0" fontId="4" fillId="0" borderId="0" xfId="1" applyFont="1" applyFill="1" applyAlignment="1" applyProtection="1">
      <alignment horizontal="left" vertical="top"/>
    </xf>
    <xf numFmtId="0" fontId="3" fillId="0" borderId="0" xfId="1" applyFont="1" applyFill="1" applyBorder="1" applyAlignment="1" applyProtection="1">
      <alignment horizontal="left" vertical="top" wrapText="1"/>
    </xf>
    <xf numFmtId="0" fontId="4" fillId="0" borderId="0" xfId="1" applyFont="1" applyFill="1" applyAlignment="1">
      <alignment horizontal="left" vertical="top" wrapText="1"/>
    </xf>
    <xf numFmtId="0" fontId="4" fillId="0" borderId="0" xfId="1" applyFont="1" applyFill="1" applyBorder="1" applyAlignment="1">
      <alignment vertical="top"/>
    </xf>
    <xf numFmtId="0" fontId="4" fillId="0" borderId="0" xfId="1" applyFont="1" applyFill="1" applyBorder="1" applyAlignment="1"/>
    <xf numFmtId="0" fontId="12" fillId="0" borderId="0" xfId="1" applyFont="1" applyFill="1" applyAlignment="1">
      <alignment horizontal="left" vertical="top" wrapText="1"/>
    </xf>
    <xf numFmtId="0" fontId="7" fillId="0" borderId="0" xfId="1" applyFont="1" applyFill="1" applyAlignment="1">
      <alignment horizontal="left" vertical="top" wrapText="1"/>
    </xf>
    <xf numFmtId="0" fontId="3" fillId="0" borderId="0" xfId="1" quotePrefix="1" applyFont="1" applyFill="1" applyBorder="1" applyAlignment="1" applyProtection="1">
      <alignment horizontal="left" vertical="top" wrapText="1"/>
    </xf>
    <xf numFmtId="0" fontId="7" fillId="0" borderId="0" xfId="1" applyFont="1" applyAlignment="1" applyProtection="1">
      <alignment horizontal="left" vertical="top"/>
    </xf>
    <xf numFmtId="0" fontId="3" fillId="0" borderId="0" xfId="1" applyFont="1" applyFill="1" applyBorder="1" applyAlignment="1">
      <alignment horizontal="left" vertical="top"/>
    </xf>
    <xf numFmtId="0" fontId="4" fillId="0" borderId="0" xfId="1" quotePrefix="1" applyFont="1" applyFill="1" applyBorder="1" applyAlignment="1">
      <alignment horizontal="left" vertical="top"/>
    </xf>
    <xf numFmtId="0" fontId="4" fillId="0" borderId="0" xfId="1" applyFont="1" applyFill="1" applyAlignment="1">
      <alignment horizontal="left" vertical="top"/>
    </xf>
    <xf numFmtId="2" fontId="4" fillId="0" borderId="0" xfId="1" applyNumberFormat="1" applyFont="1" applyFill="1" applyAlignment="1">
      <alignment horizontal="left" vertical="top"/>
    </xf>
    <xf numFmtId="0" fontId="4" fillId="0" borderId="0" xfId="4" applyFont="1" applyFill="1" applyAlignment="1">
      <alignment horizontal="left" vertical="top"/>
    </xf>
    <xf numFmtId="0" fontId="3" fillId="0" borderId="0" xfId="4" applyFont="1" applyFill="1" applyAlignment="1">
      <alignment horizontal="left" vertical="top" wrapText="1"/>
    </xf>
    <xf numFmtId="0" fontId="4" fillId="0" borderId="0" xfId="4" applyFont="1" applyFill="1"/>
    <xf numFmtId="0" fontId="4" fillId="0" borderId="0" xfId="4" applyFont="1" applyFill="1" applyAlignment="1">
      <alignment horizontal="justify"/>
    </xf>
    <xf numFmtId="0" fontId="4" fillId="0" borderId="0" xfId="1" applyFont="1" applyFill="1"/>
    <xf numFmtId="0" fontId="6" fillId="0" borderId="0" xfId="4" applyFont="1" applyAlignment="1">
      <alignment vertical="center" wrapText="1"/>
    </xf>
    <xf numFmtId="0" fontId="4" fillId="0" borderId="0" xfId="4" applyFont="1" applyAlignment="1">
      <alignment vertical="center"/>
    </xf>
    <xf numFmtId="0" fontId="4" fillId="0" borderId="0" xfId="1" applyFont="1"/>
    <xf numFmtId="0" fontId="13" fillId="0" borderId="0" xfId="4" applyFont="1" applyFill="1"/>
    <xf numFmtId="0" fontId="4" fillId="0" borderId="0" xfId="4" applyFont="1" applyFill="1" applyAlignment="1">
      <alignment horizontal="left"/>
    </xf>
    <xf numFmtId="0" fontId="4" fillId="0" borderId="0" xfId="0" applyFont="1"/>
    <xf numFmtId="0" fontId="4" fillId="0" borderId="0" xfId="0" applyFont="1" applyAlignment="1">
      <alignment horizontal="center"/>
    </xf>
    <xf numFmtId="0" fontId="3" fillId="0" borderId="0" xfId="0" applyFont="1" applyAlignment="1">
      <alignment horizontal="center"/>
    </xf>
    <xf numFmtId="4" fontId="4" fillId="0" borderId="0" xfId="0" applyNumberFormat="1" applyFont="1"/>
    <xf numFmtId="0" fontId="15" fillId="0" borderId="0" xfId="0" applyFont="1"/>
    <xf numFmtId="0" fontId="16" fillId="0" borderId="0" xfId="0" applyFont="1"/>
    <xf numFmtId="4" fontId="4" fillId="0" borderId="0" xfId="4" applyNumberFormat="1" applyFont="1" applyFill="1"/>
    <xf numFmtId="4" fontId="8" fillId="0" borderId="0" xfId="1" applyNumberFormat="1" applyFont="1" applyProtection="1"/>
    <xf numFmtId="4" fontId="4" fillId="0" borderId="0" xfId="1" applyNumberFormat="1" applyFont="1" applyProtection="1"/>
    <xf numFmtId="4" fontId="4" fillId="0" borderId="0" xfId="1" applyNumberFormat="1" applyFont="1"/>
    <xf numFmtId="4" fontId="4" fillId="0" borderId="0" xfId="1" applyNumberFormat="1" applyFont="1" applyFill="1" applyBorder="1" applyAlignment="1"/>
    <xf numFmtId="4" fontId="4" fillId="0" borderId="0" xfId="1" applyNumberFormat="1" applyFont="1" applyFill="1" applyBorder="1" applyAlignment="1">
      <alignment vertical="top"/>
    </xf>
    <xf numFmtId="4" fontId="4" fillId="0" borderId="0" xfId="1" applyNumberFormat="1" applyFont="1" applyFill="1"/>
    <xf numFmtId="4" fontId="4" fillId="0" borderId="0" xfId="0" applyNumberFormat="1" applyFont="1" applyProtection="1"/>
    <xf numFmtId="0" fontId="5" fillId="0" borderId="0" xfId="1" applyFont="1" applyFill="1" applyAlignment="1" applyProtection="1">
      <alignment horizontal="center" vertical="center"/>
    </xf>
    <xf numFmtId="0" fontId="5" fillId="0" borderId="0" xfId="1" applyFont="1" applyFill="1" applyAlignment="1" applyProtection="1">
      <alignment horizontal="center" vertical="center" wrapText="1"/>
    </xf>
    <xf numFmtId="0" fontId="6" fillId="0" borderId="0" xfId="1" applyFont="1" applyFill="1" applyBorder="1" applyAlignment="1" applyProtection="1">
      <alignment horizontal="center" vertical="center"/>
    </xf>
    <xf numFmtId="0" fontId="6" fillId="0" borderId="0" xfId="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1" fontId="3" fillId="0" borderId="0" xfId="1" applyNumberFormat="1" applyFont="1" applyFill="1" applyBorder="1" applyAlignment="1" applyProtection="1">
      <alignment horizontal="center" vertical="center"/>
    </xf>
    <xf numFmtId="0" fontId="3" fillId="0" borderId="0" xfId="1" applyFont="1" applyFill="1" applyBorder="1" applyAlignment="1" applyProtection="1">
      <alignment horizontal="center" vertical="center"/>
    </xf>
    <xf numFmtId="4" fontId="3" fillId="0" borderId="0" xfId="1" applyNumberFormat="1" applyFont="1" applyFill="1" applyBorder="1" applyAlignment="1" applyProtection="1">
      <alignment horizontal="center" vertical="center"/>
    </xf>
    <xf numFmtId="1" fontId="8" fillId="0" borderId="0" xfId="1" applyNumberFormat="1" applyFont="1" applyFill="1" applyBorder="1" applyAlignment="1" applyProtection="1">
      <alignment horizontal="center" vertical="center"/>
    </xf>
    <xf numFmtId="0" fontId="8" fillId="0" borderId="0" xfId="1" quotePrefix="1" applyFont="1" applyFill="1" applyBorder="1" applyAlignment="1" applyProtection="1">
      <alignment horizontal="center" vertical="center"/>
    </xf>
    <xf numFmtId="4" fontId="8" fillId="0" borderId="0" xfId="1" applyNumberFormat="1" applyFont="1" applyFill="1" applyBorder="1" applyAlignment="1" applyProtection="1">
      <alignment horizontal="center" vertical="center"/>
    </xf>
    <xf numFmtId="1" fontId="4" fillId="0" borderId="0" xfId="1" applyNumberFormat="1" applyFont="1" applyFill="1" applyBorder="1" applyAlignment="1" applyProtection="1">
      <alignment horizontal="center" vertical="center"/>
    </xf>
    <xf numFmtId="0" fontId="4" fillId="0" borderId="0" xfId="1" quotePrefix="1" applyFont="1" applyFill="1" applyBorder="1" applyAlignment="1" applyProtection="1">
      <alignment horizontal="center" vertical="center"/>
    </xf>
    <xf numFmtId="4" fontId="4" fillId="0" borderId="0" xfId="1" applyNumberFormat="1" applyFont="1" applyFill="1" applyBorder="1" applyAlignment="1" applyProtection="1">
      <alignment horizontal="center" vertical="center"/>
    </xf>
    <xf numFmtId="0" fontId="4" fillId="0" borderId="0" xfId="1" applyFont="1" applyFill="1" applyAlignment="1" applyProtection="1">
      <alignment horizontal="center" vertical="center"/>
    </xf>
    <xf numFmtId="0" fontId="4" fillId="0" borderId="0" xfId="1" applyFont="1" applyAlignment="1" applyProtection="1">
      <alignment horizontal="center" vertical="center"/>
    </xf>
    <xf numFmtId="0" fontId="4" fillId="0" borderId="0" xfId="1" applyFont="1" applyFill="1" applyBorder="1" applyAlignment="1" applyProtection="1">
      <alignment horizontal="center" vertical="center"/>
    </xf>
    <xf numFmtId="4" fontId="4" fillId="0" borderId="0" xfId="1" applyNumberFormat="1" applyFont="1" applyFill="1" applyBorder="1" applyAlignment="1" applyProtection="1">
      <alignment horizontal="center" vertical="center"/>
      <protection locked="0"/>
    </xf>
    <xf numFmtId="1" fontId="4" fillId="0" borderId="0" xfId="1" applyNumberFormat="1" applyFont="1" applyFill="1" applyAlignment="1" applyProtection="1">
      <alignment horizontal="center" vertical="center"/>
    </xf>
    <xf numFmtId="4" fontId="4" fillId="0" borderId="0" xfId="1" applyNumberFormat="1" applyFont="1" applyAlignment="1" applyProtection="1">
      <alignment horizontal="center" vertical="center"/>
      <protection locked="0"/>
    </xf>
    <xf numFmtId="0" fontId="4" fillId="0" borderId="0" xfId="1" quotePrefix="1" applyFont="1" applyFill="1" applyAlignment="1" applyProtection="1">
      <alignment horizontal="center" vertical="center"/>
    </xf>
    <xf numFmtId="4" fontId="4" fillId="0" borderId="0" xfId="1" applyNumberFormat="1" applyFont="1" applyAlignment="1" applyProtection="1">
      <alignment horizontal="center" vertical="center"/>
    </xf>
    <xf numFmtId="4" fontId="5" fillId="0" borderId="0" xfId="1" applyNumberFormat="1" applyFont="1" applyFill="1" applyAlignment="1" applyProtection="1">
      <alignment horizontal="center" vertical="center" wrapText="1"/>
    </xf>
    <xf numFmtId="4" fontId="5" fillId="0" borderId="0" xfId="1" applyNumberFormat="1" applyFont="1" applyFill="1" applyBorder="1" applyAlignment="1" applyProtection="1">
      <alignment horizontal="center" vertical="center" wrapText="1"/>
    </xf>
    <xf numFmtId="4" fontId="6" fillId="0" borderId="0" xfId="1" applyNumberFormat="1"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4" fontId="4" fillId="0" borderId="1" xfId="1" applyNumberFormat="1" applyFont="1" applyBorder="1" applyAlignment="1" applyProtection="1">
      <alignment horizontal="center" vertical="center"/>
    </xf>
    <xf numFmtId="4" fontId="4" fillId="0" borderId="2" xfId="1" applyNumberFormat="1" applyFont="1" applyBorder="1" applyAlignment="1" applyProtection="1">
      <alignment horizontal="center" vertical="center"/>
    </xf>
    <xf numFmtId="4" fontId="4" fillId="0" borderId="0" xfId="7" applyNumberFormat="1" applyFont="1" applyFill="1" applyBorder="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Fill="1" applyAlignment="1" applyProtection="1">
      <alignment horizontal="center" vertical="center" wrapText="1"/>
    </xf>
    <xf numFmtId="4" fontId="5" fillId="0" borderId="0" xfId="0" applyNumberFormat="1"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1" fontId="3"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xf>
    <xf numFmtId="1" fontId="8" fillId="0" borderId="0" xfId="0" applyNumberFormat="1" applyFont="1" applyFill="1" applyBorder="1" applyAlignment="1" applyProtection="1">
      <alignment horizontal="center" vertical="center"/>
    </xf>
    <xf numFmtId="0" fontId="8" fillId="0" borderId="0" xfId="0" quotePrefix="1" applyFont="1" applyFill="1" applyBorder="1" applyAlignment="1" applyProtection="1">
      <alignment horizontal="center" vertical="center"/>
    </xf>
    <xf numFmtId="4" fontId="8" fillId="0" borderId="0" xfId="0" applyNumberFormat="1" applyFont="1" applyFill="1" applyBorder="1" applyAlignment="1" applyProtection="1">
      <alignment horizontal="center" vertical="center"/>
    </xf>
    <xf numFmtId="1" fontId="4" fillId="0" borderId="0" xfId="0" applyNumberFormat="1" applyFont="1" applyFill="1" applyBorder="1" applyAlignment="1" applyProtection="1">
      <alignment horizontal="center" vertical="center"/>
    </xf>
    <xf numFmtId="0" fontId="4" fillId="0" borderId="0" xfId="0" quotePrefix="1"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xf>
    <xf numFmtId="0" fontId="4" fillId="0" borderId="0" xfId="0" applyFont="1" applyFill="1" applyAlignment="1" applyProtection="1">
      <alignment horizontal="center" vertical="center"/>
    </xf>
    <xf numFmtId="0" fontId="4" fillId="0" borderId="0" xfId="0"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protection locked="0"/>
    </xf>
    <xf numFmtId="0" fontId="4" fillId="0" borderId="0" xfId="1" applyFont="1" applyFill="1" applyAlignment="1">
      <alignment horizontal="center" vertical="center" wrapText="1"/>
    </xf>
    <xf numFmtId="0" fontId="4" fillId="0" borderId="0" xfId="1" quotePrefix="1" applyFont="1" applyFill="1" applyBorder="1" applyAlignment="1">
      <alignment horizontal="center" vertical="center"/>
    </xf>
    <xf numFmtId="0" fontId="4" fillId="0" borderId="0" xfId="1" quotePrefix="1" applyFont="1" applyFill="1" applyBorder="1" applyAlignment="1">
      <alignment horizontal="center" vertical="center" wrapText="1"/>
    </xf>
    <xf numFmtId="0" fontId="4" fillId="0" borderId="0" xfId="1" quotePrefix="1" applyFont="1" applyFill="1" applyAlignment="1">
      <alignment horizontal="center" vertical="center"/>
    </xf>
    <xf numFmtId="0" fontId="4" fillId="0" borderId="0" xfId="1" applyFont="1" applyFill="1" applyAlignment="1">
      <alignment horizontal="center" vertical="center"/>
    </xf>
    <xf numFmtId="0" fontId="4" fillId="0" borderId="0" xfId="0" quotePrefix="1" applyFont="1" applyFill="1" applyAlignment="1" applyProtection="1">
      <alignment horizontal="center" vertical="center"/>
    </xf>
    <xf numFmtId="4" fontId="4" fillId="0" borderId="0" xfId="0" applyNumberFormat="1" applyFont="1" applyFill="1" applyAlignment="1" applyProtection="1">
      <alignment horizontal="center" vertical="center"/>
    </xf>
    <xf numFmtId="4" fontId="4" fillId="0" borderId="1" xfId="0" applyNumberFormat="1" applyFont="1" applyFill="1" applyBorder="1" applyAlignment="1" applyProtection="1">
      <alignment horizontal="center" vertical="center"/>
    </xf>
    <xf numFmtId="4" fontId="4" fillId="0" borderId="2" xfId="0" applyNumberFormat="1" applyFont="1" applyFill="1" applyBorder="1" applyAlignment="1" applyProtection="1">
      <alignment horizontal="center" vertical="center"/>
    </xf>
    <xf numFmtId="1" fontId="3" fillId="0" borderId="0" xfId="1" applyNumberFormat="1" applyFont="1" applyFill="1" applyBorder="1" applyAlignment="1">
      <alignment horizontal="center" vertical="center"/>
    </xf>
    <xf numFmtId="0" fontId="3" fillId="0" borderId="0" xfId="1" applyFont="1" applyFill="1" applyBorder="1" applyAlignment="1">
      <alignment horizontal="center" vertical="center"/>
    </xf>
    <xf numFmtId="4" fontId="3" fillId="0" borderId="0" xfId="1" applyNumberFormat="1" applyFont="1" applyFill="1" applyBorder="1" applyAlignment="1">
      <alignment horizontal="center" vertical="center"/>
    </xf>
    <xf numFmtId="1" fontId="4" fillId="0" borderId="0" xfId="1" quotePrefix="1" applyNumberFormat="1" applyFont="1" applyFill="1" applyBorder="1" applyAlignment="1">
      <alignment horizontal="center" vertical="center"/>
    </xf>
    <xf numFmtId="4" fontId="4" fillId="0" borderId="0" xfId="1" quotePrefix="1" applyNumberFormat="1" applyFont="1" applyFill="1" applyBorder="1" applyAlignment="1">
      <alignment horizontal="center" vertical="center"/>
    </xf>
    <xf numFmtId="4" fontId="4" fillId="0" borderId="0" xfId="1" applyNumberFormat="1" applyFont="1" applyFill="1" applyAlignment="1">
      <alignment horizontal="center" vertical="center"/>
    </xf>
    <xf numFmtId="4" fontId="4" fillId="0" borderId="0" xfId="1" applyNumberFormat="1" applyFont="1" applyFill="1" applyBorder="1" applyAlignment="1">
      <alignment horizontal="center" vertical="center"/>
    </xf>
    <xf numFmtId="1" fontId="4" fillId="0" borderId="0" xfId="1" applyNumberFormat="1" applyFont="1" applyFill="1" applyAlignment="1">
      <alignment horizontal="center" vertical="center"/>
    </xf>
    <xf numFmtId="4" fontId="4" fillId="0" borderId="0" xfId="1" applyNumberFormat="1" applyFont="1" applyFill="1" applyAlignment="1" applyProtection="1">
      <alignment horizontal="center" vertical="center"/>
      <protection locked="0"/>
    </xf>
    <xf numFmtId="1" fontId="4" fillId="0" borderId="0" xfId="1" applyNumberFormat="1" applyFont="1" applyFill="1" applyBorder="1" applyAlignment="1">
      <alignment horizontal="center" vertical="center"/>
    </xf>
    <xf numFmtId="0" fontId="4" fillId="0" borderId="0" xfId="1" applyFont="1" applyFill="1" applyBorder="1" applyAlignment="1">
      <alignment horizontal="center" vertical="center"/>
    </xf>
    <xf numFmtId="1" fontId="4" fillId="0" borderId="0" xfId="1" quotePrefix="1" applyNumberFormat="1" applyFont="1" applyFill="1" applyAlignment="1">
      <alignment horizontal="center" vertical="center"/>
    </xf>
    <xf numFmtId="1" fontId="8" fillId="0" borderId="0" xfId="4" applyNumberFormat="1" applyFont="1" applyFill="1" applyBorder="1" applyAlignment="1" applyProtection="1">
      <alignment horizontal="center" vertical="center"/>
    </xf>
    <xf numFmtId="0" fontId="8" fillId="0" borderId="0" xfId="4" quotePrefix="1" applyFont="1" applyFill="1" applyBorder="1" applyAlignment="1" applyProtection="1">
      <alignment horizontal="center" vertical="center"/>
    </xf>
    <xf numFmtId="1" fontId="4" fillId="0" borderId="0" xfId="4" applyNumberFormat="1" applyFont="1" applyFill="1" applyBorder="1" applyAlignment="1" applyProtection="1">
      <alignment horizontal="center" vertical="center"/>
    </xf>
    <xf numFmtId="0" fontId="4" fillId="0" borderId="0" xfId="4" quotePrefix="1" applyFont="1" applyFill="1" applyBorder="1" applyAlignment="1" applyProtection="1">
      <alignment horizontal="center" vertical="center"/>
    </xf>
    <xf numFmtId="1" fontId="4" fillId="0" borderId="0" xfId="4" applyNumberFormat="1" applyFont="1" applyFill="1" applyAlignment="1" applyProtection="1">
      <alignment horizontal="center" vertical="center"/>
    </xf>
    <xf numFmtId="0" fontId="4" fillId="0" borderId="0" xfId="4" applyFont="1" applyFill="1" applyAlignment="1" applyProtection="1">
      <alignment horizontal="center" vertical="center"/>
    </xf>
    <xf numFmtId="0" fontId="4" fillId="0" borderId="0" xfId="4" applyFont="1" applyFill="1" applyBorder="1" applyAlignment="1" applyProtection="1">
      <alignment horizontal="center" vertical="center"/>
    </xf>
    <xf numFmtId="1" fontId="4" fillId="0" borderId="0" xfId="4" quotePrefix="1" applyNumberFormat="1" applyFont="1" applyFill="1" applyAlignment="1" applyProtection="1">
      <alignment horizontal="center" vertical="center"/>
    </xf>
    <xf numFmtId="1" fontId="4" fillId="0" borderId="0" xfId="4" applyNumberFormat="1" applyFont="1" applyFill="1" applyAlignment="1">
      <alignment horizontal="center" vertical="center"/>
    </xf>
    <xf numFmtId="4" fontId="4" fillId="0" borderId="0" xfId="4" applyNumberFormat="1" applyFont="1" applyFill="1" applyAlignment="1">
      <alignment horizontal="center" vertical="center" wrapText="1"/>
    </xf>
    <xf numFmtId="1" fontId="4" fillId="0" borderId="0" xfId="4" applyNumberFormat="1" applyFont="1" applyAlignment="1" applyProtection="1">
      <alignment horizontal="center" vertical="center"/>
    </xf>
    <xf numFmtId="0" fontId="4" fillId="0" borderId="0" xfId="4" applyFont="1" applyAlignment="1" applyProtection="1">
      <alignment horizontal="center" vertical="center"/>
    </xf>
    <xf numFmtId="1" fontId="4" fillId="0" borderId="0" xfId="1" applyNumberFormat="1" applyFont="1" applyAlignment="1">
      <alignment horizontal="center" vertical="center"/>
    </xf>
    <xf numFmtId="4" fontId="4" fillId="0" borderId="0" xfId="1" applyNumberFormat="1" applyFont="1" applyAlignment="1">
      <alignment horizontal="center" vertical="center"/>
    </xf>
    <xf numFmtId="4" fontId="4" fillId="0" borderId="0" xfId="4" applyNumberFormat="1" applyFont="1" applyFill="1" applyAlignment="1">
      <alignment horizontal="center" vertical="center"/>
    </xf>
    <xf numFmtId="4" fontId="4" fillId="0" borderId="0" xfId="4" applyNumberFormat="1" applyFont="1" applyFill="1" applyAlignment="1" applyProtection="1">
      <alignment horizontal="center" vertical="center"/>
      <protection locked="0"/>
    </xf>
    <xf numFmtId="1" fontId="4" fillId="0" borderId="0" xfId="4" applyNumberFormat="1" applyFont="1" applyFill="1" applyBorder="1" applyAlignment="1">
      <alignment horizontal="center" vertical="center"/>
    </xf>
    <xf numFmtId="0" fontId="4" fillId="0" borderId="0" xfId="4" applyFont="1" applyFill="1" applyBorder="1" applyAlignment="1">
      <alignment horizontal="center" vertical="center"/>
    </xf>
    <xf numFmtId="0" fontId="4" fillId="0" borderId="0" xfId="4" applyFont="1" applyFill="1" applyAlignment="1">
      <alignment horizontal="center" vertical="center"/>
    </xf>
    <xf numFmtId="4" fontId="4" fillId="0" borderId="0" xfId="5" applyNumberFormat="1" applyFont="1" applyFill="1" applyBorder="1" applyAlignment="1">
      <alignment horizontal="center" vertical="center"/>
    </xf>
    <xf numFmtId="0" fontId="4" fillId="0" borderId="0" xfId="1" applyFont="1" applyAlignment="1">
      <alignment horizontal="center" vertical="center"/>
    </xf>
    <xf numFmtId="4" fontId="4" fillId="0" borderId="1" xfId="5" applyNumberFormat="1" applyFont="1" applyFill="1" applyBorder="1" applyAlignment="1">
      <alignment horizontal="center" vertical="center"/>
    </xf>
    <xf numFmtId="4" fontId="4" fillId="0" borderId="2" xfId="4" applyNumberFormat="1" applyFont="1" applyFill="1" applyBorder="1" applyAlignment="1">
      <alignment horizontal="center" vertical="center"/>
    </xf>
    <xf numFmtId="3" fontId="4" fillId="0" borderId="0" xfId="0" applyNumberFormat="1" applyFont="1" applyAlignment="1">
      <alignment horizontal="center" vertical="center"/>
    </xf>
    <xf numFmtId="3" fontId="3" fillId="0" borderId="0" xfId="0" applyNumberFormat="1" applyFont="1" applyAlignment="1">
      <alignment horizontal="center" vertical="center"/>
    </xf>
    <xf numFmtId="0" fontId="3" fillId="0" borderId="0" xfId="0" applyFont="1" applyAlignment="1">
      <alignment horizontal="center"/>
    </xf>
    <xf numFmtId="0" fontId="8" fillId="0" borderId="0" xfId="1" applyFont="1" applyAlignment="1" applyProtection="1">
      <alignment horizontal="center" vertical="center"/>
    </xf>
  </cellXfs>
  <cellStyles count="8">
    <cellStyle name="Comma" xfId="7" builtinId="3"/>
    <cellStyle name="Comma 2" xfId="5"/>
    <cellStyle name="Normal" xfId="0" builtinId="0"/>
    <cellStyle name="Normal 11 3" xfId="4"/>
    <cellStyle name="Normal 2" xfId="1"/>
    <cellStyle name="Normal 2 2" xfId="2"/>
    <cellStyle name="Normal 3 2" xfId="3"/>
    <cellStyle name="Normal_Sheet1"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
  <sheetViews>
    <sheetView view="pageBreakPreview" zoomScale="115" zoomScaleNormal="100" zoomScaleSheetLayoutView="115" workbookViewId="0">
      <selection activeCell="D19" sqref="D19"/>
    </sheetView>
  </sheetViews>
  <sheetFormatPr defaultRowHeight="26.25" x14ac:dyDescent="0.4"/>
  <cols>
    <col min="1" max="16384" width="9.140625" style="102"/>
  </cols>
  <sheetData>
    <row r="5" spans="2:2" x14ac:dyDescent="0.4">
      <c r="B5" s="103" t="s">
        <v>181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1"/>
  <sheetViews>
    <sheetView showZeros="0" tabSelected="1" view="pageBreakPreview" topLeftCell="A37" zoomScaleNormal="100" zoomScaleSheetLayoutView="100" workbookViewId="0">
      <selection activeCell="I42" sqref="I42"/>
    </sheetView>
  </sheetViews>
  <sheetFormatPr defaultRowHeight="15.75" x14ac:dyDescent="0.25"/>
  <cols>
    <col min="1" max="1" width="7.7109375" style="29" customWidth="1"/>
    <col min="2" max="2" width="38.7109375" style="29" customWidth="1"/>
    <col min="3" max="4" width="9.7109375" style="127" customWidth="1"/>
    <col min="5" max="5" width="10.140625" style="133" bestFit="1" customWidth="1"/>
    <col min="6" max="6" width="12.7109375" style="133" customWidth="1"/>
    <col min="7" max="7" width="14.5703125" style="127" customWidth="1"/>
    <col min="8" max="8" width="9.140625" style="127"/>
    <col min="9" max="9" width="11.28515625" style="28" customWidth="1"/>
    <col min="10" max="16384" width="9.140625" style="28"/>
  </cols>
  <sheetData>
    <row r="1" spans="1:8" x14ac:dyDescent="0.25">
      <c r="A1" s="43" t="s">
        <v>0</v>
      </c>
      <c r="B1" s="42" t="s">
        <v>5</v>
      </c>
      <c r="C1" s="112" t="s">
        <v>3</v>
      </c>
      <c r="D1" s="113" t="s">
        <v>1</v>
      </c>
      <c r="E1" s="134" t="s">
        <v>2</v>
      </c>
      <c r="F1" s="135" t="s">
        <v>4</v>
      </c>
    </row>
    <row r="2" spans="1:8" x14ac:dyDescent="0.25">
      <c r="A2" s="41"/>
      <c r="B2" s="40"/>
      <c r="C2" s="114"/>
      <c r="D2" s="115"/>
      <c r="E2" s="136"/>
      <c r="F2" s="137" t="s">
        <v>42</v>
      </c>
    </row>
    <row r="3" spans="1:8" x14ac:dyDescent="0.25">
      <c r="A3" s="72"/>
      <c r="B3" s="83" t="s">
        <v>150</v>
      </c>
      <c r="C3" s="117"/>
      <c r="D3" s="118"/>
      <c r="E3" s="119"/>
      <c r="F3" s="119"/>
    </row>
    <row r="4" spans="1:8" x14ac:dyDescent="0.25">
      <c r="A4" s="72"/>
      <c r="B4" s="61"/>
      <c r="C4" s="117"/>
      <c r="D4" s="118"/>
      <c r="E4" s="119"/>
      <c r="F4" s="119"/>
    </row>
    <row r="5" spans="1:8" s="37" customFormat="1" x14ac:dyDescent="0.25">
      <c r="A5" s="39"/>
      <c r="B5" s="70" t="s">
        <v>124</v>
      </c>
      <c r="C5" s="120"/>
      <c r="D5" s="121"/>
      <c r="E5" s="122"/>
      <c r="F5" s="122"/>
      <c r="G5" s="205"/>
      <c r="H5" s="205"/>
    </row>
    <row r="6" spans="1:8" x14ac:dyDescent="0.25">
      <c r="A6" s="32"/>
      <c r="B6" s="69"/>
      <c r="C6" s="123"/>
      <c r="D6" s="124"/>
      <c r="E6" s="125"/>
      <c r="F6" s="125"/>
    </row>
    <row r="7" spans="1:8" x14ac:dyDescent="0.25">
      <c r="A7" s="32"/>
      <c r="B7" s="65" t="s">
        <v>142</v>
      </c>
      <c r="C7" s="126"/>
      <c r="D7" s="126"/>
      <c r="E7" s="125"/>
      <c r="F7" s="125"/>
    </row>
    <row r="8" spans="1:8" x14ac:dyDescent="0.25">
      <c r="A8" s="32"/>
      <c r="B8" s="65"/>
      <c r="C8" s="126"/>
      <c r="D8" s="126"/>
      <c r="E8" s="125"/>
      <c r="F8" s="125"/>
    </row>
    <row r="9" spans="1:8" ht="47.25" x14ac:dyDescent="0.25">
      <c r="A9" s="32"/>
      <c r="B9" s="76" t="s">
        <v>141</v>
      </c>
      <c r="C9" s="126"/>
      <c r="D9" s="126"/>
      <c r="E9" s="125"/>
      <c r="F9" s="125"/>
    </row>
    <row r="10" spans="1:8" x14ac:dyDescent="0.25">
      <c r="A10" s="32"/>
      <c r="B10" s="76"/>
      <c r="C10" s="126"/>
      <c r="E10" s="125"/>
      <c r="F10" s="125"/>
    </row>
    <row r="11" spans="1:8" x14ac:dyDescent="0.25">
      <c r="A11" s="32" t="s">
        <v>8</v>
      </c>
      <c r="B11" s="62" t="s">
        <v>140</v>
      </c>
      <c r="C11" s="126">
        <v>7</v>
      </c>
      <c r="D11" s="128" t="s">
        <v>128</v>
      </c>
      <c r="E11" s="129">
        <v>103</v>
      </c>
      <c r="F11" s="140">
        <f>ROUND(C11*E11,2)</f>
        <v>721</v>
      </c>
    </row>
    <row r="12" spans="1:8" x14ac:dyDescent="0.25">
      <c r="A12" s="75"/>
      <c r="B12" s="31"/>
      <c r="C12" s="130"/>
      <c r="D12" s="125"/>
      <c r="E12" s="125"/>
      <c r="F12" s="140">
        <f t="shared" ref="F12:F64" si="0">ROUND(C12*E12,2)</f>
        <v>0</v>
      </c>
    </row>
    <row r="13" spans="1:8" ht="47.25" x14ac:dyDescent="0.25">
      <c r="B13" s="74" t="s">
        <v>139</v>
      </c>
      <c r="F13" s="140">
        <f t="shared" si="0"/>
        <v>0</v>
      </c>
    </row>
    <row r="14" spans="1:8" x14ac:dyDescent="0.25">
      <c r="F14" s="140">
        <f t="shared" si="0"/>
        <v>0</v>
      </c>
    </row>
    <row r="15" spans="1:8" x14ac:dyDescent="0.25">
      <c r="A15" s="29" t="s">
        <v>44</v>
      </c>
      <c r="B15" s="73" t="s">
        <v>138</v>
      </c>
      <c r="C15" s="127">
        <v>17</v>
      </c>
      <c r="D15" s="127" t="s">
        <v>128</v>
      </c>
      <c r="E15" s="131">
        <v>186</v>
      </c>
      <c r="F15" s="140">
        <f t="shared" si="0"/>
        <v>3162</v>
      </c>
    </row>
    <row r="16" spans="1:8" x14ac:dyDescent="0.25">
      <c r="F16" s="140">
        <f t="shared" si="0"/>
        <v>0</v>
      </c>
    </row>
    <row r="17" spans="1:6" x14ac:dyDescent="0.25">
      <c r="A17" s="29" t="s">
        <v>45</v>
      </c>
      <c r="B17" s="73" t="s">
        <v>137</v>
      </c>
      <c r="C17" s="127">
        <v>5.5</v>
      </c>
      <c r="D17" s="127" t="s">
        <v>128</v>
      </c>
      <c r="E17" s="131">
        <v>192</v>
      </c>
      <c r="F17" s="140">
        <f t="shared" si="0"/>
        <v>1056</v>
      </c>
    </row>
    <row r="18" spans="1:6" x14ac:dyDescent="0.25">
      <c r="F18" s="140">
        <f t="shared" si="0"/>
        <v>0</v>
      </c>
    </row>
    <row r="19" spans="1:6" x14ac:dyDescent="0.25">
      <c r="A19" s="29" t="s">
        <v>46</v>
      </c>
      <c r="B19" s="73" t="s">
        <v>136</v>
      </c>
      <c r="C19" s="127">
        <v>9</v>
      </c>
      <c r="D19" s="127" t="s">
        <v>128</v>
      </c>
      <c r="E19" s="131">
        <v>192</v>
      </c>
      <c r="F19" s="140">
        <f t="shared" si="0"/>
        <v>1728</v>
      </c>
    </row>
    <row r="20" spans="1:6" x14ac:dyDescent="0.25">
      <c r="F20" s="140">
        <f t="shared" si="0"/>
        <v>0</v>
      </c>
    </row>
    <row r="21" spans="1:6" x14ac:dyDescent="0.25">
      <c r="A21" s="29" t="s">
        <v>47</v>
      </c>
      <c r="B21" s="73" t="s">
        <v>135</v>
      </c>
      <c r="C21" s="127">
        <v>15</v>
      </c>
      <c r="D21" s="127" t="s">
        <v>128</v>
      </c>
      <c r="E21" s="131">
        <v>192</v>
      </c>
      <c r="F21" s="140">
        <f t="shared" si="0"/>
        <v>2880</v>
      </c>
    </row>
    <row r="22" spans="1:6" x14ac:dyDescent="0.25">
      <c r="F22" s="140">
        <f t="shared" si="0"/>
        <v>0</v>
      </c>
    </row>
    <row r="23" spans="1:6" x14ac:dyDescent="0.25">
      <c r="A23" s="29" t="s">
        <v>57</v>
      </c>
      <c r="B23" s="73" t="s">
        <v>134</v>
      </c>
      <c r="C23" s="127">
        <v>19</v>
      </c>
      <c r="D23" s="127" t="s">
        <v>128</v>
      </c>
      <c r="E23" s="131">
        <v>186</v>
      </c>
      <c r="F23" s="140">
        <f t="shared" si="0"/>
        <v>3534</v>
      </c>
    </row>
    <row r="24" spans="1:6" x14ac:dyDescent="0.25">
      <c r="F24" s="140">
        <f t="shared" si="0"/>
        <v>0</v>
      </c>
    </row>
    <row r="25" spans="1:6" ht="31.5" x14ac:dyDescent="0.25">
      <c r="A25" s="29" t="s">
        <v>55</v>
      </c>
      <c r="B25" s="73" t="s">
        <v>133</v>
      </c>
      <c r="C25" s="127">
        <v>9.5</v>
      </c>
      <c r="D25" s="127" t="s">
        <v>128</v>
      </c>
      <c r="E25" s="131">
        <v>192</v>
      </c>
      <c r="F25" s="140">
        <f t="shared" si="0"/>
        <v>1824</v>
      </c>
    </row>
    <row r="26" spans="1:6" x14ac:dyDescent="0.25">
      <c r="F26" s="140">
        <f t="shared" si="0"/>
        <v>0</v>
      </c>
    </row>
    <row r="27" spans="1:6" x14ac:dyDescent="0.25">
      <c r="A27" s="29" t="s">
        <v>132</v>
      </c>
      <c r="B27" s="73" t="s">
        <v>131</v>
      </c>
      <c r="C27" s="127">
        <v>9</v>
      </c>
      <c r="D27" s="127" t="s">
        <v>128</v>
      </c>
      <c r="E27" s="131">
        <v>199</v>
      </c>
      <c r="F27" s="140">
        <f t="shared" si="0"/>
        <v>1791</v>
      </c>
    </row>
    <row r="28" spans="1:6" x14ac:dyDescent="0.25">
      <c r="F28" s="140">
        <f t="shared" si="0"/>
        <v>0</v>
      </c>
    </row>
    <row r="29" spans="1:6" x14ac:dyDescent="0.25">
      <c r="A29" s="29" t="s">
        <v>130</v>
      </c>
      <c r="B29" s="73" t="s">
        <v>129</v>
      </c>
      <c r="C29" s="127">
        <v>6.5</v>
      </c>
      <c r="D29" s="127" t="s">
        <v>128</v>
      </c>
      <c r="E29" s="131">
        <v>192</v>
      </c>
      <c r="F29" s="140">
        <f t="shared" si="0"/>
        <v>1248</v>
      </c>
    </row>
    <row r="30" spans="1:6" x14ac:dyDescent="0.25">
      <c r="F30" s="140">
        <f t="shared" si="0"/>
        <v>0</v>
      </c>
    </row>
    <row r="31" spans="1:6" x14ac:dyDescent="0.25">
      <c r="B31" s="74" t="s">
        <v>127</v>
      </c>
      <c r="F31" s="140">
        <f t="shared" si="0"/>
        <v>0</v>
      </c>
    </row>
    <row r="32" spans="1:6" x14ac:dyDescent="0.25">
      <c r="F32" s="140">
        <f t="shared" si="0"/>
        <v>0</v>
      </c>
    </row>
    <row r="33" spans="1:9" ht="31.5" x14ac:dyDescent="0.25">
      <c r="A33" s="29" t="s">
        <v>126</v>
      </c>
      <c r="B33" s="73" t="s">
        <v>125</v>
      </c>
      <c r="C33" s="127">
        <v>12</v>
      </c>
      <c r="D33" s="127" t="s">
        <v>52</v>
      </c>
      <c r="E33" s="131">
        <v>1031</v>
      </c>
      <c r="F33" s="140">
        <f t="shared" si="0"/>
        <v>12372</v>
      </c>
    </row>
    <row r="34" spans="1:9" x14ac:dyDescent="0.25">
      <c r="F34" s="140">
        <f t="shared" si="0"/>
        <v>0</v>
      </c>
    </row>
    <row r="35" spans="1:9" s="37" customFormat="1" ht="31.5" x14ac:dyDescent="0.25">
      <c r="A35" s="39"/>
      <c r="B35" s="70" t="s">
        <v>143</v>
      </c>
      <c r="C35" s="120"/>
      <c r="D35" s="121"/>
      <c r="E35" s="122"/>
      <c r="F35" s="140">
        <f t="shared" si="0"/>
        <v>0</v>
      </c>
      <c r="G35" s="205"/>
      <c r="H35" s="205"/>
    </row>
    <row r="36" spans="1:9" x14ac:dyDescent="0.25">
      <c r="A36" s="32"/>
      <c r="B36" s="69"/>
      <c r="C36" s="123"/>
      <c r="D36" s="124"/>
      <c r="E36" s="125"/>
      <c r="F36" s="140">
        <f t="shared" si="0"/>
        <v>0</v>
      </c>
    </row>
    <row r="37" spans="1:9" ht="31.5" x14ac:dyDescent="0.25">
      <c r="A37" s="32"/>
      <c r="B37" s="65" t="s">
        <v>144</v>
      </c>
      <c r="C37" s="126"/>
      <c r="D37" s="126"/>
      <c r="E37" s="125"/>
      <c r="F37" s="140">
        <f t="shared" si="0"/>
        <v>0</v>
      </c>
    </row>
    <row r="38" spans="1:9" x14ac:dyDescent="0.25">
      <c r="A38" s="32"/>
      <c r="B38" s="65"/>
      <c r="C38" s="126"/>
      <c r="D38" s="126"/>
      <c r="E38" s="125"/>
      <c r="F38" s="140">
        <f t="shared" si="0"/>
        <v>0</v>
      </c>
    </row>
    <row r="39" spans="1:9" ht="78.75" x14ac:dyDescent="0.25">
      <c r="A39" s="32"/>
      <c r="B39" s="65" t="s">
        <v>145</v>
      </c>
      <c r="C39" s="126"/>
      <c r="D39" s="126"/>
      <c r="E39" s="125"/>
      <c r="F39" s="140">
        <f t="shared" si="0"/>
        <v>0</v>
      </c>
    </row>
    <row r="40" spans="1:9" x14ac:dyDescent="0.25">
      <c r="A40" s="32"/>
      <c r="B40" s="65"/>
      <c r="C40" s="126"/>
      <c r="D40" s="126"/>
      <c r="E40" s="125"/>
      <c r="F40" s="140">
        <f t="shared" si="0"/>
        <v>0</v>
      </c>
    </row>
    <row r="41" spans="1:9" x14ac:dyDescent="0.25">
      <c r="A41" s="32"/>
      <c r="B41" s="65"/>
      <c r="C41" s="126"/>
      <c r="D41" s="126"/>
      <c r="E41" s="125"/>
      <c r="F41" s="140">
        <f t="shared" si="0"/>
        <v>0</v>
      </c>
    </row>
    <row r="42" spans="1:9" x14ac:dyDescent="0.25">
      <c r="A42" s="32" t="s">
        <v>8</v>
      </c>
      <c r="B42" s="31" t="s">
        <v>146</v>
      </c>
      <c r="C42" s="126">
        <v>60</v>
      </c>
      <c r="D42" s="126" t="s">
        <v>147</v>
      </c>
      <c r="E42" s="129">
        <v>10</v>
      </c>
      <c r="F42" s="140">
        <f t="shared" si="0"/>
        <v>600</v>
      </c>
      <c r="G42" s="127">
        <v>95</v>
      </c>
      <c r="H42" s="127">
        <f>G42-C42</f>
        <v>35</v>
      </c>
      <c r="I42" s="28">
        <f>H42*E42</f>
        <v>350</v>
      </c>
    </row>
    <row r="43" spans="1:9" x14ac:dyDescent="0.25">
      <c r="A43" s="32"/>
      <c r="B43" s="31"/>
      <c r="C43" s="126"/>
      <c r="D43" s="128"/>
      <c r="E43" s="125"/>
      <c r="F43" s="140">
        <f t="shared" si="0"/>
        <v>0</v>
      </c>
    </row>
    <row r="44" spans="1:9" x14ac:dyDescent="0.25">
      <c r="A44" s="32" t="s">
        <v>44</v>
      </c>
      <c r="B44" s="31" t="s">
        <v>148</v>
      </c>
      <c r="C44" s="126">
        <v>9</v>
      </c>
      <c r="D44" s="128" t="s">
        <v>147</v>
      </c>
      <c r="E44" s="129">
        <v>10</v>
      </c>
      <c r="F44" s="140">
        <f t="shared" si="0"/>
        <v>90</v>
      </c>
      <c r="G44" s="127">
        <v>9</v>
      </c>
    </row>
    <row r="45" spans="1:9" x14ac:dyDescent="0.25">
      <c r="A45" s="32"/>
      <c r="B45" s="31"/>
      <c r="C45" s="126"/>
      <c r="D45" s="128"/>
      <c r="E45" s="125"/>
      <c r="F45" s="140">
        <f t="shared" si="0"/>
        <v>0</v>
      </c>
    </row>
    <row r="46" spans="1:9" x14ac:dyDescent="0.25">
      <c r="A46" s="32" t="s">
        <v>45</v>
      </c>
      <c r="B46" s="31" t="s">
        <v>149</v>
      </c>
      <c r="C46" s="132">
        <v>45</v>
      </c>
      <c r="D46" s="128" t="s">
        <v>147</v>
      </c>
      <c r="E46" s="129">
        <v>10</v>
      </c>
      <c r="F46" s="140">
        <f t="shared" si="0"/>
        <v>450</v>
      </c>
      <c r="G46" s="127">
        <v>45</v>
      </c>
    </row>
    <row r="47" spans="1:9" x14ac:dyDescent="0.25">
      <c r="F47" s="140">
        <f t="shared" si="0"/>
        <v>0</v>
      </c>
    </row>
    <row r="48" spans="1:9" s="37" customFormat="1" x14ac:dyDescent="0.25">
      <c r="A48" s="39"/>
      <c r="B48" s="70" t="s">
        <v>151</v>
      </c>
      <c r="C48" s="120"/>
      <c r="D48" s="121"/>
      <c r="E48" s="122"/>
      <c r="F48" s="140">
        <f t="shared" si="0"/>
        <v>0</v>
      </c>
      <c r="G48" s="205"/>
      <c r="H48" s="205"/>
    </row>
    <row r="49" spans="1:6" x14ac:dyDescent="0.25">
      <c r="A49" s="32"/>
      <c r="B49" s="69"/>
      <c r="C49" s="123"/>
      <c r="D49" s="124"/>
      <c r="E49" s="125"/>
      <c r="F49" s="140">
        <f t="shared" si="0"/>
        <v>0</v>
      </c>
    </row>
    <row r="50" spans="1:6" x14ac:dyDescent="0.25">
      <c r="A50" s="32"/>
      <c r="B50" s="65" t="s">
        <v>152</v>
      </c>
      <c r="C50" s="126"/>
      <c r="D50" s="126"/>
      <c r="E50" s="125"/>
      <c r="F50" s="140">
        <f t="shared" si="0"/>
        <v>0</v>
      </c>
    </row>
    <row r="51" spans="1:6" x14ac:dyDescent="0.25">
      <c r="A51" s="32"/>
      <c r="B51" s="65"/>
      <c r="C51" s="126"/>
      <c r="D51" s="126"/>
      <c r="E51" s="125"/>
      <c r="F51" s="140">
        <f t="shared" si="0"/>
        <v>0</v>
      </c>
    </row>
    <row r="52" spans="1:6" x14ac:dyDescent="0.25">
      <c r="A52" s="32"/>
      <c r="B52" s="65" t="s">
        <v>153</v>
      </c>
      <c r="C52" s="126"/>
      <c r="D52" s="126"/>
      <c r="E52" s="125"/>
      <c r="F52" s="140">
        <f t="shared" si="0"/>
        <v>0</v>
      </c>
    </row>
    <row r="53" spans="1:6" x14ac:dyDescent="0.25">
      <c r="A53" s="32"/>
      <c r="B53" s="65"/>
      <c r="C53" s="126"/>
      <c r="D53" s="126"/>
      <c r="E53" s="125"/>
      <c r="F53" s="140">
        <f t="shared" si="0"/>
        <v>0</v>
      </c>
    </row>
    <row r="54" spans="1:6" x14ac:dyDescent="0.25">
      <c r="A54" s="32" t="s">
        <v>46</v>
      </c>
      <c r="B54" s="31" t="s">
        <v>154</v>
      </c>
      <c r="C54" s="126">
        <v>1</v>
      </c>
      <c r="D54" s="126" t="s">
        <v>0</v>
      </c>
      <c r="E54" s="129">
        <v>13747</v>
      </c>
      <c r="F54" s="140">
        <f t="shared" si="0"/>
        <v>13747</v>
      </c>
    </row>
    <row r="55" spans="1:6" x14ac:dyDescent="0.25">
      <c r="A55" s="32"/>
      <c r="B55" s="65"/>
      <c r="C55" s="126"/>
      <c r="D55" s="126"/>
      <c r="E55" s="125"/>
      <c r="F55" s="140">
        <f t="shared" si="0"/>
        <v>0</v>
      </c>
    </row>
    <row r="56" spans="1:6" x14ac:dyDescent="0.25">
      <c r="A56" s="32"/>
      <c r="B56" s="65" t="s">
        <v>155</v>
      </c>
      <c r="C56" s="126"/>
      <c r="D56" s="126"/>
      <c r="E56" s="125"/>
      <c r="F56" s="140">
        <f t="shared" si="0"/>
        <v>0</v>
      </c>
    </row>
    <row r="57" spans="1:6" x14ac:dyDescent="0.25">
      <c r="A57" s="32"/>
      <c r="B57" s="31"/>
      <c r="C57" s="126"/>
      <c r="D57" s="128"/>
      <c r="E57" s="125"/>
      <c r="F57" s="140">
        <f t="shared" si="0"/>
        <v>0</v>
      </c>
    </row>
    <row r="58" spans="1:6" x14ac:dyDescent="0.25">
      <c r="A58" s="32"/>
      <c r="B58" s="65" t="s">
        <v>156</v>
      </c>
      <c r="C58" s="126"/>
      <c r="D58" s="128"/>
      <c r="E58" s="125"/>
      <c r="F58" s="140">
        <f t="shared" si="0"/>
        <v>0</v>
      </c>
    </row>
    <row r="59" spans="1:6" x14ac:dyDescent="0.25">
      <c r="A59" s="32"/>
      <c r="B59" s="31"/>
      <c r="C59" s="126"/>
      <c r="D59" s="128"/>
      <c r="E59" s="125"/>
      <c r="F59" s="140">
        <f t="shared" si="0"/>
        <v>0</v>
      </c>
    </row>
    <row r="60" spans="1:6" x14ac:dyDescent="0.25">
      <c r="A60" s="63" t="s">
        <v>47</v>
      </c>
      <c r="B60" s="31" t="s">
        <v>157</v>
      </c>
      <c r="C60" s="123">
        <v>80</v>
      </c>
      <c r="D60" s="128" t="s">
        <v>128</v>
      </c>
      <c r="E60" s="129">
        <v>5</v>
      </c>
      <c r="F60" s="140">
        <f t="shared" si="0"/>
        <v>400</v>
      </c>
    </row>
    <row r="61" spans="1:6" x14ac:dyDescent="0.25">
      <c r="A61" s="32"/>
      <c r="B61" s="31"/>
      <c r="C61" s="132"/>
      <c r="D61" s="128"/>
      <c r="E61" s="125"/>
      <c r="F61" s="140">
        <f t="shared" si="0"/>
        <v>0</v>
      </c>
    </row>
    <row r="62" spans="1:6" x14ac:dyDescent="0.25">
      <c r="A62" s="32"/>
      <c r="B62" s="76" t="s">
        <v>158</v>
      </c>
      <c r="C62" s="126"/>
      <c r="D62" s="126"/>
      <c r="E62" s="125"/>
      <c r="F62" s="140">
        <f t="shared" si="0"/>
        <v>0</v>
      </c>
    </row>
    <row r="63" spans="1:6" x14ac:dyDescent="0.25">
      <c r="A63" s="32"/>
      <c r="B63" s="65"/>
      <c r="C63" s="123"/>
      <c r="D63" s="128"/>
      <c r="E63" s="125"/>
      <c r="F63" s="140">
        <f t="shared" si="0"/>
        <v>0</v>
      </c>
    </row>
    <row r="64" spans="1:6" x14ac:dyDescent="0.25">
      <c r="A64" s="63" t="s">
        <v>57</v>
      </c>
      <c r="B64" s="62" t="s">
        <v>159</v>
      </c>
      <c r="C64" s="123">
        <v>12</v>
      </c>
      <c r="D64" s="128" t="s">
        <v>128</v>
      </c>
      <c r="E64" s="129">
        <v>8</v>
      </c>
      <c r="F64" s="140">
        <f t="shared" si="0"/>
        <v>96</v>
      </c>
    </row>
    <row r="65" spans="1:6" x14ac:dyDescent="0.25">
      <c r="A65" s="63"/>
      <c r="B65" s="62"/>
      <c r="C65" s="123"/>
      <c r="D65" s="128"/>
      <c r="E65" s="125"/>
      <c r="F65" s="125"/>
    </row>
    <row r="66" spans="1:6" x14ac:dyDescent="0.25">
      <c r="A66" s="63"/>
      <c r="B66" s="62"/>
      <c r="C66" s="123"/>
      <c r="D66" s="128"/>
      <c r="E66" s="125"/>
      <c r="F66" s="125"/>
    </row>
    <row r="67" spans="1:6" x14ac:dyDescent="0.25">
      <c r="A67" s="63"/>
      <c r="B67" s="62"/>
      <c r="C67" s="123"/>
      <c r="D67" s="128"/>
      <c r="E67" s="125"/>
      <c r="F67" s="125"/>
    </row>
    <row r="68" spans="1:6" x14ac:dyDescent="0.25">
      <c r="B68" s="61" t="s">
        <v>150</v>
      </c>
      <c r="F68" s="138"/>
    </row>
    <row r="69" spans="1:6" x14ac:dyDescent="0.25">
      <c r="B69" s="29" t="s">
        <v>7</v>
      </c>
      <c r="E69" s="137" t="s">
        <v>42</v>
      </c>
      <c r="F69" s="133">
        <f>SUM(F10:F68)</f>
        <v>45699</v>
      </c>
    </row>
    <row r="70" spans="1:6" ht="16.5" thickBot="1" x14ac:dyDescent="0.3">
      <c r="F70" s="139"/>
    </row>
    <row r="71" spans="1:6" ht="16.5" thickTop="1" x14ac:dyDescent="0.25"/>
  </sheetData>
  <sheetProtection formatCells="0" formatColumns="0" formatRows="0" selectLockedCells="1" autoFilter="0"/>
  <autoFilter ref="A1:F70"/>
  <dataValidations count="1">
    <dataValidation allowBlank="1" showErrorMessage="1" errorTitle="Numerical Value" error="Please input numerical value only" promptTitle="Numerical Values" prompt="Please provide numerical values only_x000a_Text input will not be accepted" sqref="F11:F64"/>
  </dataValidations>
  <pageMargins left="0.75" right="0.5" top="1" bottom="1" header="0.5" footer="0.5"/>
  <pageSetup paperSize="9" scale="85" orientation="portrait" r:id="rId1"/>
  <headerFooter>
    <oddHeader>&amp;R&amp;"Times New Roman,Regular"The Construction of the Hot Leaching Compaction Plant</oddHeader>
    <oddFooter>&amp;L&amp;"Times New Roman,Regular"STRUCTURAL WORKS
&amp;8J20161-0100D-TD-BOQ-PMC-03 REV 0&amp;R&amp;"Times New Roman,Regular"CA001/ST - Page &amp;P of &amp;N</oddFooter>
  </headerFooter>
  <rowBreaks count="1" manualBreakCount="1">
    <brk id="34"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85"/>
  <sheetViews>
    <sheetView showZeros="0" view="pageBreakPreview" zoomScaleNormal="100" zoomScaleSheetLayoutView="100" workbookViewId="0">
      <selection activeCell="G1" sqref="G1:M1048576"/>
    </sheetView>
  </sheetViews>
  <sheetFormatPr defaultRowHeight="15.75" x14ac:dyDescent="0.25"/>
  <cols>
    <col min="1" max="1" width="7.7109375" style="19" customWidth="1"/>
    <col min="2" max="2" width="38.7109375" style="19" customWidth="1"/>
    <col min="3" max="4" width="9.7109375" style="155" customWidth="1"/>
    <col min="5" max="5" width="9.7109375" style="164" customWidth="1"/>
    <col min="6" max="6" width="12.7109375" style="164" customWidth="1"/>
    <col min="7" max="16384" width="9.140625" style="6"/>
  </cols>
  <sheetData>
    <row r="1" spans="1:6" x14ac:dyDescent="0.25">
      <c r="A1" s="4" t="s">
        <v>0</v>
      </c>
      <c r="B1" s="5" t="s">
        <v>5</v>
      </c>
      <c r="C1" s="141" t="s">
        <v>3</v>
      </c>
      <c r="D1" s="142" t="s">
        <v>1</v>
      </c>
      <c r="E1" s="143" t="s">
        <v>2</v>
      </c>
      <c r="F1" s="144" t="s">
        <v>4</v>
      </c>
    </row>
    <row r="2" spans="1:6" x14ac:dyDescent="0.25">
      <c r="A2" s="7"/>
      <c r="B2" s="10"/>
      <c r="C2" s="145"/>
      <c r="D2" s="116"/>
      <c r="E2" s="137"/>
      <c r="F2" s="137" t="s">
        <v>42</v>
      </c>
    </row>
    <row r="3" spans="1:6" x14ac:dyDescent="0.25">
      <c r="A3" s="7"/>
      <c r="B3" s="10"/>
      <c r="C3" s="145"/>
      <c r="D3" s="116"/>
      <c r="E3" s="137"/>
      <c r="F3" s="137"/>
    </row>
    <row r="4" spans="1:6" x14ac:dyDescent="0.25">
      <c r="A4" s="7"/>
      <c r="B4" s="27" t="s">
        <v>43</v>
      </c>
      <c r="C4" s="145"/>
      <c r="D4" s="116"/>
      <c r="E4" s="137"/>
      <c r="F4" s="137"/>
    </row>
    <row r="5" spans="1:6" x14ac:dyDescent="0.25">
      <c r="A5" s="8"/>
      <c r="B5" s="1"/>
      <c r="C5" s="146"/>
      <c r="D5" s="147"/>
      <c r="E5" s="148"/>
      <c r="F5" s="148"/>
    </row>
    <row r="6" spans="1:6" s="16" customFormat="1" x14ac:dyDescent="0.25">
      <c r="A6" s="14"/>
      <c r="B6" s="15" t="s">
        <v>9</v>
      </c>
      <c r="C6" s="149"/>
      <c r="D6" s="150"/>
      <c r="E6" s="151"/>
      <c r="F6" s="151"/>
    </row>
    <row r="7" spans="1:6" x14ac:dyDescent="0.25">
      <c r="A7" s="2"/>
      <c r="B7" s="11"/>
      <c r="C7" s="152"/>
      <c r="D7" s="153"/>
      <c r="E7" s="154"/>
      <c r="F7" s="154"/>
    </row>
    <row r="8" spans="1:6" x14ac:dyDescent="0.25">
      <c r="A8" s="2"/>
      <c r="B8" s="12" t="s">
        <v>10</v>
      </c>
      <c r="E8" s="154"/>
      <c r="F8" s="154"/>
    </row>
    <row r="9" spans="1:6" x14ac:dyDescent="0.25">
      <c r="A9" s="2"/>
      <c r="B9" s="12"/>
      <c r="E9" s="154"/>
      <c r="F9" s="154"/>
    </row>
    <row r="10" spans="1:6" ht="31.5" x14ac:dyDescent="0.25">
      <c r="A10" s="3"/>
      <c r="B10" s="17" t="s">
        <v>11</v>
      </c>
      <c r="C10" s="152"/>
      <c r="D10" s="156"/>
      <c r="E10" s="154"/>
      <c r="F10" s="154"/>
    </row>
    <row r="11" spans="1:6" x14ac:dyDescent="0.25">
      <c r="A11" s="3"/>
      <c r="B11" s="13"/>
      <c r="C11" s="152"/>
      <c r="D11" s="156"/>
      <c r="E11" s="154"/>
      <c r="F11" s="154"/>
    </row>
    <row r="12" spans="1:6" x14ac:dyDescent="0.25">
      <c r="A12" s="3" t="s">
        <v>8</v>
      </c>
      <c r="B12" s="13" t="s">
        <v>12</v>
      </c>
      <c r="C12" s="152">
        <v>15</v>
      </c>
      <c r="D12" s="128" t="s">
        <v>147</v>
      </c>
      <c r="E12" s="157">
        <v>21</v>
      </c>
      <c r="F12" s="140">
        <f>ROUND(C12*E12,2)</f>
        <v>315</v>
      </c>
    </row>
    <row r="13" spans="1:6" x14ac:dyDescent="0.25">
      <c r="A13" s="3"/>
      <c r="B13" s="13"/>
      <c r="C13" s="152"/>
      <c r="D13" s="156"/>
      <c r="E13" s="154"/>
      <c r="F13" s="140">
        <f t="shared" ref="F13:F76" si="0">ROUND(C13*E13,2)</f>
        <v>0</v>
      </c>
    </row>
    <row r="14" spans="1:6" s="16" customFormat="1" x14ac:dyDescent="0.25">
      <c r="A14" s="14"/>
      <c r="B14" s="15" t="s">
        <v>23</v>
      </c>
      <c r="C14" s="149"/>
      <c r="D14" s="150"/>
      <c r="E14" s="151"/>
      <c r="F14" s="140">
        <f t="shared" si="0"/>
        <v>0</v>
      </c>
    </row>
    <row r="15" spans="1:6" s="16" customFormat="1" x14ac:dyDescent="0.25">
      <c r="A15" s="14"/>
      <c r="B15" s="15"/>
      <c r="C15" s="149"/>
      <c r="D15" s="150"/>
      <c r="E15" s="151"/>
      <c r="F15" s="140">
        <f t="shared" si="0"/>
        <v>0</v>
      </c>
    </row>
    <row r="16" spans="1:6" x14ac:dyDescent="0.25">
      <c r="A16" s="2"/>
      <c r="B16" s="26" t="s">
        <v>40</v>
      </c>
      <c r="C16" s="152"/>
      <c r="D16" s="153"/>
      <c r="E16" s="154"/>
      <c r="F16" s="140">
        <f t="shared" si="0"/>
        <v>0</v>
      </c>
    </row>
    <row r="17" spans="1:7" x14ac:dyDescent="0.25">
      <c r="A17" s="2"/>
      <c r="B17" s="26"/>
      <c r="C17" s="152"/>
      <c r="D17" s="153"/>
      <c r="E17" s="154"/>
      <c r="F17" s="140">
        <f t="shared" si="0"/>
        <v>0</v>
      </c>
    </row>
    <row r="18" spans="1:7" ht="78.75" x14ac:dyDescent="0.25">
      <c r="A18" s="2"/>
      <c r="B18" s="18" t="s">
        <v>24</v>
      </c>
      <c r="C18" s="152"/>
      <c r="D18" s="153"/>
      <c r="E18" s="154"/>
      <c r="F18" s="140">
        <f t="shared" si="0"/>
        <v>0</v>
      </c>
    </row>
    <row r="19" spans="1:7" x14ac:dyDescent="0.25">
      <c r="A19" s="2"/>
      <c r="B19" s="11"/>
      <c r="C19" s="152"/>
      <c r="D19" s="153"/>
      <c r="E19" s="154"/>
      <c r="F19" s="140">
        <f t="shared" si="0"/>
        <v>0</v>
      </c>
    </row>
    <row r="20" spans="1:7" x14ac:dyDescent="0.25">
      <c r="A20" s="2" t="s">
        <v>44</v>
      </c>
      <c r="B20" s="11" t="s">
        <v>39</v>
      </c>
      <c r="C20" s="152">
        <v>1</v>
      </c>
      <c r="D20" s="153" t="s">
        <v>6</v>
      </c>
      <c r="E20" s="157">
        <v>3780</v>
      </c>
      <c r="F20" s="140">
        <f t="shared" si="0"/>
        <v>3780</v>
      </c>
      <c r="G20" s="111"/>
    </row>
    <row r="21" spans="1:7" x14ac:dyDescent="0.25">
      <c r="A21" s="2"/>
      <c r="B21" s="11"/>
      <c r="C21" s="152"/>
      <c r="D21" s="153"/>
      <c r="E21" s="154"/>
      <c r="F21" s="140">
        <f t="shared" si="0"/>
        <v>0</v>
      </c>
    </row>
    <row r="22" spans="1:7" s="24" customFormat="1" ht="31.5" x14ac:dyDescent="0.25">
      <c r="A22" s="14"/>
      <c r="B22" s="15" t="s">
        <v>17</v>
      </c>
      <c r="C22" s="149"/>
      <c r="D22" s="150"/>
      <c r="E22" s="151"/>
      <c r="F22" s="140">
        <f t="shared" si="0"/>
        <v>0</v>
      </c>
    </row>
    <row r="23" spans="1:7" s="23" customFormat="1" x14ac:dyDescent="0.25">
      <c r="A23" s="2"/>
      <c r="B23" s="11"/>
      <c r="C23" s="152"/>
      <c r="D23" s="153"/>
      <c r="E23" s="154"/>
      <c r="F23" s="140">
        <f t="shared" si="0"/>
        <v>0</v>
      </c>
    </row>
    <row r="24" spans="1:7" s="23" customFormat="1" ht="31.5" x14ac:dyDescent="0.25">
      <c r="A24" s="2"/>
      <c r="B24" s="18" t="s">
        <v>19</v>
      </c>
      <c r="C24" s="152"/>
      <c r="D24" s="153"/>
      <c r="E24" s="154"/>
      <c r="F24" s="140">
        <f t="shared" si="0"/>
        <v>0</v>
      </c>
    </row>
    <row r="25" spans="1:7" s="23" customFormat="1" x14ac:dyDescent="0.25">
      <c r="A25" s="2"/>
      <c r="B25" s="18"/>
      <c r="C25" s="152"/>
      <c r="D25" s="153"/>
      <c r="E25" s="154"/>
      <c r="F25" s="140">
        <f t="shared" si="0"/>
        <v>0</v>
      </c>
    </row>
    <row r="26" spans="1:7" s="23" customFormat="1" ht="63" x14ac:dyDescent="0.25">
      <c r="A26" s="2"/>
      <c r="B26" s="18" t="s">
        <v>20</v>
      </c>
      <c r="C26" s="152"/>
      <c r="D26" s="153"/>
      <c r="E26" s="154"/>
      <c r="F26" s="140">
        <f t="shared" si="0"/>
        <v>0</v>
      </c>
    </row>
    <row r="27" spans="1:7" s="23" customFormat="1" x14ac:dyDescent="0.25">
      <c r="A27" s="2"/>
      <c r="B27" s="11"/>
      <c r="C27" s="152"/>
      <c r="D27" s="153"/>
      <c r="E27" s="154"/>
      <c r="F27" s="140">
        <f t="shared" si="0"/>
        <v>0</v>
      </c>
    </row>
    <row r="28" spans="1:7" s="23" customFormat="1" x14ac:dyDescent="0.25">
      <c r="A28" s="2" t="s">
        <v>45</v>
      </c>
      <c r="B28" s="11" t="s">
        <v>21</v>
      </c>
      <c r="C28" s="152">
        <v>88</v>
      </c>
      <c r="D28" s="128" t="s">
        <v>147</v>
      </c>
      <c r="E28" s="157">
        <v>10</v>
      </c>
      <c r="F28" s="140">
        <f t="shared" si="0"/>
        <v>880</v>
      </c>
    </row>
    <row r="29" spans="1:7" x14ac:dyDescent="0.25">
      <c r="A29" s="3"/>
      <c r="B29" s="13"/>
      <c r="C29" s="152"/>
      <c r="D29" s="156"/>
      <c r="E29" s="154"/>
      <c r="F29" s="140">
        <f t="shared" si="0"/>
        <v>0</v>
      </c>
    </row>
    <row r="30" spans="1:7" s="16" customFormat="1" x14ac:dyDescent="0.25">
      <c r="A30" s="14"/>
      <c r="B30" s="15" t="s">
        <v>36</v>
      </c>
      <c r="C30" s="149"/>
      <c r="D30" s="150"/>
      <c r="E30" s="151"/>
      <c r="F30" s="140">
        <f t="shared" si="0"/>
        <v>0</v>
      </c>
    </row>
    <row r="31" spans="1:7" x14ac:dyDescent="0.25">
      <c r="A31" s="2"/>
      <c r="B31" s="11"/>
      <c r="C31" s="152"/>
      <c r="D31" s="153"/>
      <c r="E31" s="154"/>
      <c r="F31" s="140">
        <f t="shared" si="0"/>
        <v>0</v>
      </c>
    </row>
    <row r="32" spans="1:7" ht="31.5" x14ac:dyDescent="0.25">
      <c r="A32" s="2"/>
      <c r="B32" s="26" t="s">
        <v>51</v>
      </c>
      <c r="C32" s="152"/>
      <c r="D32" s="153"/>
      <c r="E32" s="154"/>
      <c r="F32" s="140">
        <f t="shared" si="0"/>
        <v>0</v>
      </c>
    </row>
    <row r="33" spans="1:6" x14ac:dyDescent="0.25">
      <c r="A33" s="2"/>
      <c r="B33" s="11"/>
      <c r="C33" s="152"/>
      <c r="D33" s="153"/>
      <c r="E33" s="154"/>
      <c r="F33" s="140">
        <f t="shared" si="0"/>
        <v>0</v>
      </c>
    </row>
    <row r="34" spans="1:6" s="23" customFormat="1" ht="126" x14ac:dyDescent="0.25">
      <c r="A34" s="2"/>
      <c r="B34" s="18" t="s">
        <v>48</v>
      </c>
      <c r="C34" s="152"/>
      <c r="D34" s="153"/>
      <c r="E34" s="154"/>
      <c r="F34" s="140">
        <f t="shared" si="0"/>
        <v>0</v>
      </c>
    </row>
    <row r="35" spans="1:6" s="23" customFormat="1" x14ac:dyDescent="0.25">
      <c r="A35" s="2"/>
      <c r="B35" s="11"/>
      <c r="C35" s="152"/>
      <c r="D35" s="153"/>
      <c r="E35" s="154"/>
      <c r="F35" s="140">
        <f t="shared" si="0"/>
        <v>0</v>
      </c>
    </row>
    <row r="36" spans="1:6" s="23" customFormat="1" x14ac:dyDescent="0.25">
      <c r="A36" s="2"/>
      <c r="B36" s="18" t="s">
        <v>49</v>
      </c>
      <c r="C36" s="152"/>
      <c r="D36" s="153"/>
      <c r="E36" s="154"/>
      <c r="F36" s="140">
        <f t="shared" si="0"/>
        <v>0</v>
      </c>
    </row>
    <row r="37" spans="1:6" s="23" customFormat="1" x14ac:dyDescent="0.25">
      <c r="A37" s="2"/>
      <c r="B37" s="11"/>
      <c r="C37" s="152"/>
      <c r="D37" s="153"/>
      <c r="E37" s="154"/>
      <c r="F37" s="140">
        <f t="shared" si="0"/>
        <v>0</v>
      </c>
    </row>
    <row r="38" spans="1:6" s="23" customFormat="1" x14ac:dyDescent="0.25">
      <c r="A38" s="2" t="s">
        <v>8</v>
      </c>
      <c r="B38" s="11" t="s">
        <v>50</v>
      </c>
      <c r="C38" s="152">
        <v>1</v>
      </c>
      <c r="D38" s="153" t="s">
        <v>6</v>
      </c>
      <c r="E38" s="157">
        <v>687</v>
      </c>
      <c r="F38" s="140">
        <f t="shared" si="0"/>
        <v>687</v>
      </c>
    </row>
    <row r="39" spans="1:6" s="23" customFormat="1" x14ac:dyDescent="0.25">
      <c r="A39" s="2"/>
      <c r="B39" s="11"/>
      <c r="C39" s="152"/>
      <c r="D39" s="153"/>
      <c r="E39" s="154"/>
      <c r="F39" s="140">
        <f t="shared" si="0"/>
        <v>0</v>
      </c>
    </row>
    <row r="40" spans="1:6" x14ac:dyDescent="0.25">
      <c r="A40" s="3"/>
      <c r="B40" s="17" t="s">
        <v>41</v>
      </c>
      <c r="C40" s="152"/>
      <c r="D40" s="156"/>
      <c r="E40" s="154"/>
      <c r="F40" s="140">
        <f t="shared" si="0"/>
        <v>0</v>
      </c>
    </row>
    <row r="41" spans="1:6" x14ac:dyDescent="0.25">
      <c r="A41" s="3"/>
      <c r="B41" s="17"/>
      <c r="C41" s="152"/>
      <c r="D41" s="156"/>
      <c r="E41" s="154"/>
      <c r="F41" s="140">
        <f t="shared" si="0"/>
        <v>0</v>
      </c>
    </row>
    <row r="42" spans="1:6" ht="78.75" x14ac:dyDescent="0.25">
      <c r="A42" s="3"/>
      <c r="B42" s="17" t="s">
        <v>37</v>
      </c>
      <c r="C42" s="152"/>
      <c r="D42" s="156"/>
      <c r="E42" s="154"/>
      <c r="F42" s="140">
        <f t="shared" si="0"/>
        <v>0</v>
      </c>
    </row>
    <row r="43" spans="1:6" x14ac:dyDescent="0.25">
      <c r="A43" s="3"/>
      <c r="B43" s="13"/>
      <c r="C43" s="152"/>
      <c r="D43" s="156"/>
      <c r="E43" s="154"/>
      <c r="F43" s="140">
        <f t="shared" si="0"/>
        <v>0</v>
      </c>
    </row>
    <row r="44" spans="1:6" x14ac:dyDescent="0.25">
      <c r="A44" s="3" t="s">
        <v>44</v>
      </c>
      <c r="B44" s="13" t="s">
        <v>38</v>
      </c>
      <c r="C44" s="152">
        <v>2</v>
      </c>
      <c r="D44" s="156" t="s">
        <v>6</v>
      </c>
      <c r="E44" s="157">
        <v>2749</v>
      </c>
      <c r="F44" s="140">
        <f t="shared" si="0"/>
        <v>5498</v>
      </c>
    </row>
    <row r="45" spans="1:6" x14ac:dyDescent="0.25">
      <c r="A45" s="3"/>
      <c r="B45" s="13"/>
      <c r="C45" s="152"/>
      <c r="D45" s="156"/>
      <c r="E45" s="154"/>
      <c r="F45" s="140">
        <f t="shared" si="0"/>
        <v>0</v>
      </c>
    </row>
    <row r="46" spans="1:6" s="16" customFormat="1" x14ac:dyDescent="0.25">
      <c r="A46" s="14"/>
      <c r="B46" s="15" t="s">
        <v>13</v>
      </c>
      <c r="C46" s="149"/>
      <c r="D46" s="150"/>
      <c r="E46" s="151"/>
      <c r="F46" s="140">
        <f t="shared" si="0"/>
        <v>0</v>
      </c>
    </row>
    <row r="47" spans="1:6" x14ac:dyDescent="0.25">
      <c r="A47" s="2"/>
      <c r="B47" s="11"/>
      <c r="C47" s="152"/>
      <c r="D47" s="153"/>
      <c r="E47" s="154"/>
      <c r="F47" s="140">
        <f t="shared" si="0"/>
        <v>0</v>
      </c>
    </row>
    <row r="48" spans="1:6" ht="31.5" x14ac:dyDescent="0.25">
      <c r="A48" s="2"/>
      <c r="B48" s="20" t="s">
        <v>25</v>
      </c>
      <c r="C48" s="158"/>
      <c r="D48" s="158"/>
      <c r="E48" s="154"/>
      <c r="F48" s="140">
        <f t="shared" si="0"/>
        <v>0</v>
      </c>
    </row>
    <row r="49" spans="1:6" x14ac:dyDescent="0.25">
      <c r="A49" s="2"/>
      <c r="B49" s="20"/>
      <c r="C49" s="158"/>
      <c r="D49" s="158"/>
      <c r="E49" s="154"/>
      <c r="F49" s="140">
        <f t="shared" si="0"/>
        <v>0</v>
      </c>
    </row>
    <row r="50" spans="1:6" x14ac:dyDescent="0.25">
      <c r="A50" s="3"/>
      <c r="B50" s="20" t="s">
        <v>26</v>
      </c>
      <c r="C50" s="158"/>
      <c r="D50" s="158"/>
      <c r="E50" s="154"/>
      <c r="F50" s="140">
        <f t="shared" si="0"/>
        <v>0</v>
      </c>
    </row>
    <row r="51" spans="1:6" x14ac:dyDescent="0.25">
      <c r="A51" s="3"/>
      <c r="B51" s="21"/>
      <c r="C51" s="158"/>
      <c r="D51" s="158"/>
      <c r="E51" s="154"/>
      <c r="F51" s="140">
        <f t="shared" si="0"/>
        <v>0</v>
      </c>
    </row>
    <row r="52" spans="1:6" x14ac:dyDescent="0.25">
      <c r="A52" s="3" t="s">
        <v>45</v>
      </c>
      <c r="B52" s="21" t="s">
        <v>27</v>
      </c>
      <c r="C52" s="159">
        <v>121</v>
      </c>
      <c r="D52" s="128" t="s">
        <v>147</v>
      </c>
      <c r="E52" s="157">
        <v>21</v>
      </c>
      <c r="F52" s="140">
        <f t="shared" si="0"/>
        <v>2541</v>
      </c>
    </row>
    <row r="53" spans="1:6" x14ac:dyDescent="0.25">
      <c r="A53" s="3"/>
      <c r="B53" s="20"/>
      <c r="C53" s="158"/>
      <c r="D53" s="158"/>
      <c r="E53" s="154"/>
      <c r="F53" s="140">
        <f t="shared" si="0"/>
        <v>0</v>
      </c>
    </row>
    <row r="54" spans="1:6" x14ac:dyDescent="0.25">
      <c r="A54" s="3" t="s">
        <v>46</v>
      </c>
      <c r="B54" s="22" t="s">
        <v>28</v>
      </c>
      <c r="C54" s="160">
        <f>30+230</f>
        <v>260</v>
      </c>
      <c r="D54" s="128" t="s">
        <v>147</v>
      </c>
      <c r="E54" s="157">
        <v>27</v>
      </c>
      <c r="F54" s="140">
        <f t="shared" si="0"/>
        <v>7020</v>
      </c>
    </row>
    <row r="55" spans="1:6" x14ac:dyDescent="0.25">
      <c r="A55" s="3"/>
      <c r="B55" s="13"/>
      <c r="C55" s="152"/>
      <c r="D55" s="156"/>
      <c r="E55" s="154"/>
      <c r="F55" s="140">
        <f t="shared" si="0"/>
        <v>0</v>
      </c>
    </row>
    <row r="56" spans="1:6" x14ac:dyDescent="0.25">
      <c r="A56" s="3"/>
      <c r="B56" s="20" t="s">
        <v>29</v>
      </c>
      <c r="C56" s="161"/>
      <c r="D56" s="162"/>
      <c r="E56" s="154"/>
      <c r="F56" s="140">
        <f t="shared" si="0"/>
        <v>0</v>
      </c>
    </row>
    <row r="57" spans="1:6" x14ac:dyDescent="0.25">
      <c r="A57" s="3"/>
      <c r="B57" s="21"/>
      <c r="C57" s="161"/>
      <c r="D57" s="162"/>
      <c r="E57" s="154"/>
      <c r="F57" s="140">
        <f t="shared" si="0"/>
        <v>0</v>
      </c>
    </row>
    <row r="58" spans="1:6" ht="63" x14ac:dyDescent="0.25">
      <c r="A58" s="3"/>
      <c r="B58" s="20" t="s">
        <v>30</v>
      </c>
      <c r="C58" s="162"/>
      <c r="D58" s="162"/>
      <c r="E58" s="154"/>
      <c r="F58" s="140">
        <f t="shared" si="0"/>
        <v>0</v>
      </c>
    </row>
    <row r="59" spans="1:6" x14ac:dyDescent="0.25">
      <c r="A59" s="3"/>
      <c r="B59" s="21"/>
      <c r="C59" s="162"/>
      <c r="D59" s="162"/>
      <c r="E59" s="154"/>
      <c r="F59" s="140">
        <f t="shared" si="0"/>
        <v>0</v>
      </c>
    </row>
    <row r="60" spans="1:6" x14ac:dyDescent="0.25">
      <c r="A60" s="3" t="s">
        <v>8</v>
      </c>
      <c r="B60" s="21" t="s">
        <v>31</v>
      </c>
      <c r="C60" s="161">
        <f>230+30+75</f>
        <v>335</v>
      </c>
      <c r="D60" s="128" t="s">
        <v>147</v>
      </c>
      <c r="E60" s="157">
        <v>10</v>
      </c>
      <c r="F60" s="140">
        <f t="shared" si="0"/>
        <v>3350</v>
      </c>
    </row>
    <row r="61" spans="1:6" x14ac:dyDescent="0.25">
      <c r="A61" s="3"/>
      <c r="B61" s="21"/>
      <c r="C61" s="162"/>
      <c r="D61" s="162"/>
      <c r="E61" s="154"/>
      <c r="F61" s="140">
        <f t="shared" si="0"/>
        <v>0</v>
      </c>
    </row>
    <row r="62" spans="1:6" x14ac:dyDescent="0.25">
      <c r="A62" s="3"/>
      <c r="B62" s="20" t="s">
        <v>32</v>
      </c>
      <c r="C62" s="162"/>
      <c r="D62" s="162"/>
      <c r="E62" s="154"/>
      <c r="F62" s="140">
        <f t="shared" si="0"/>
        <v>0</v>
      </c>
    </row>
    <row r="63" spans="1:6" x14ac:dyDescent="0.25">
      <c r="A63" s="3"/>
      <c r="B63" s="21"/>
      <c r="C63" s="162"/>
      <c r="D63" s="162"/>
      <c r="E63" s="154"/>
      <c r="F63" s="140">
        <f t="shared" si="0"/>
        <v>0</v>
      </c>
    </row>
    <row r="64" spans="1:6" ht="63" x14ac:dyDescent="0.25">
      <c r="A64" s="3"/>
      <c r="B64" s="20" t="s">
        <v>34</v>
      </c>
      <c r="C64" s="162"/>
      <c r="D64" s="162"/>
      <c r="E64" s="154"/>
      <c r="F64" s="140">
        <f t="shared" si="0"/>
        <v>0</v>
      </c>
    </row>
    <row r="65" spans="1:6" x14ac:dyDescent="0.25">
      <c r="A65" s="3"/>
      <c r="B65" s="21"/>
      <c r="C65" s="162"/>
      <c r="D65" s="162"/>
      <c r="E65" s="154"/>
      <c r="F65" s="140">
        <f t="shared" si="0"/>
        <v>0</v>
      </c>
    </row>
    <row r="66" spans="1:6" x14ac:dyDescent="0.25">
      <c r="A66" s="3" t="s">
        <v>44</v>
      </c>
      <c r="B66" s="21" t="s">
        <v>33</v>
      </c>
      <c r="C66" s="161">
        <f>121+15</f>
        <v>136</v>
      </c>
      <c r="D66" s="128" t="s">
        <v>147</v>
      </c>
      <c r="E66" s="157">
        <v>8</v>
      </c>
      <c r="F66" s="140">
        <f t="shared" si="0"/>
        <v>1088</v>
      </c>
    </row>
    <row r="67" spans="1:6" x14ac:dyDescent="0.25">
      <c r="A67" s="3"/>
      <c r="B67" s="13"/>
      <c r="C67" s="152"/>
      <c r="D67" s="156"/>
      <c r="E67" s="154"/>
      <c r="F67" s="140">
        <f t="shared" si="0"/>
        <v>0</v>
      </c>
    </row>
    <row r="68" spans="1:6" ht="31.5" x14ac:dyDescent="0.25">
      <c r="A68" s="3"/>
      <c r="B68" s="20" t="s">
        <v>14</v>
      </c>
      <c r="C68" s="152"/>
      <c r="D68" s="156"/>
      <c r="E68" s="154"/>
      <c r="F68" s="140">
        <f t="shared" si="0"/>
        <v>0</v>
      </c>
    </row>
    <row r="69" spans="1:6" x14ac:dyDescent="0.25">
      <c r="A69" s="3"/>
      <c r="B69" s="13"/>
      <c r="C69" s="152"/>
      <c r="D69" s="156"/>
      <c r="E69" s="154"/>
      <c r="F69" s="140">
        <f t="shared" si="0"/>
        <v>0</v>
      </c>
    </row>
    <row r="70" spans="1:6" ht="63" x14ac:dyDescent="0.25">
      <c r="A70" s="3"/>
      <c r="B70" s="17" t="s">
        <v>35</v>
      </c>
      <c r="C70" s="152"/>
      <c r="D70" s="156"/>
      <c r="E70" s="154"/>
      <c r="F70" s="140">
        <f t="shared" si="0"/>
        <v>0</v>
      </c>
    </row>
    <row r="71" spans="1:6" x14ac:dyDescent="0.25">
      <c r="A71" s="3"/>
      <c r="B71" s="13"/>
      <c r="C71" s="152"/>
      <c r="D71" s="156"/>
      <c r="E71" s="154"/>
      <c r="F71" s="140">
        <f t="shared" si="0"/>
        <v>0</v>
      </c>
    </row>
    <row r="72" spans="1:6" x14ac:dyDescent="0.25">
      <c r="A72" s="3" t="s">
        <v>45</v>
      </c>
      <c r="B72" s="13" t="s">
        <v>16</v>
      </c>
      <c r="C72" s="152">
        <v>15</v>
      </c>
      <c r="D72" s="128" t="s">
        <v>147</v>
      </c>
      <c r="E72" s="157">
        <v>23</v>
      </c>
      <c r="F72" s="140">
        <f t="shared" si="0"/>
        <v>345</v>
      </c>
    </row>
    <row r="73" spans="1:6" x14ac:dyDescent="0.25">
      <c r="A73" s="3"/>
      <c r="B73" s="13"/>
      <c r="C73" s="152"/>
      <c r="D73" s="156"/>
      <c r="E73" s="154"/>
      <c r="F73" s="140">
        <f t="shared" si="0"/>
        <v>0</v>
      </c>
    </row>
    <row r="74" spans="1:6" x14ac:dyDescent="0.25">
      <c r="A74" s="3" t="s">
        <v>46</v>
      </c>
      <c r="B74" s="13" t="s">
        <v>22</v>
      </c>
      <c r="C74" s="152">
        <v>25</v>
      </c>
      <c r="D74" s="156" t="s">
        <v>18</v>
      </c>
      <c r="E74" s="157">
        <v>23</v>
      </c>
      <c r="F74" s="140">
        <f t="shared" si="0"/>
        <v>575</v>
      </c>
    </row>
    <row r="75" spans="1:6" x14ac:dyDescent="0.25">
      <c r="A75" s="3"/>
      <c r="B75" s="13"/>
      <c r="C75" s="152"/>
      <c r="D75" s="156"/>
      <c r="E75" s="154"/>
      <c r="F75" s="140">
        <f t="shared" si="0"/>
        <v>0</v>
      </c>
    </row>
    <row r="76" spans="1:6" ht="31.5" x14ac:dyDescent="0.25">
      <c r="A76" s="3"/>
      <c r="B76" s="17" t="s">
        <v>15</v>
      </c>
      <c r="C76" s="152"/>
      <c r="D76" s="156"/>
      <c r="E76" s="154"/>
      <c r="F76" s="140">
        <f t="shared" si="0"/>
        <v>0</v>
      </c>
    </row>
    <row r="77" spans="1:6" x14ac:dyDescent="0.25">
      <c r="A77" s="3"/>
      <c r="B77" s="13"/>
      <c r="C77" s="152"/>
      <c r="D77" s="156"/>
      <c r="E77" s="154"/>
      <c r="F77" s="140">
        <f t="shared" ref="F77:F78" si="1">ROUND(C77*E77,2)</f>
        <v>0</v>
      </c>
    </row>
    <row r="78" spans="1:6" x14ac:dyDescent="0.25">
      <c r="A78" s="3" t="s">
        <v>47</v>
      </c>
      <c r="B78" s="13" t="s">
        <v>16</v>
      </c>
      <c r="C78" s="152">
        <v>75</v>
      </c>
      <c r="D78" s="128" t="s">
        <v>147</v>
      </c>
      <c r="E78" s="157">
        <v>10</v>
      </c>
      <c r="F78" s="140">
        <f t="shared" si="1"/>
        <v>750</v>
      </c>
    </row>
    <row r="79" spans="1:6" x14ac:dyDescent="0.25">
      <c r="A79" s="3"/>
      <c r="B79" s="13"/>
      <c r="C79" s="152"/>
      <c r="D79" s="156"/>
      <c r="E79" s="154"/>
      <c r="F79" s="154"/>
    </row>
    <row r="80" spans="1:6" x14ac:dyDescent="0.25">
      <c r="A80" s="2"/>
      <c r="B80" s="9"/>
      <c r="C80" s="163"/>
      <c r="D80" s="156"/>
      <c r="E80" s="154"/>
      <c r="F80" s="154"/>
    </row>
    <row r="82" spans="2:6" x14ac:dyDescent="0.25">
      <c r="B82" s="25" t="s">
        <v>43</v>
      </c>
      <c r="F82" s="165"/>
    </row>
    <row r="83" spans="2:6" x14ac:dyDescent="0.25">
      <c r="B83" s="19" t="s">
        <v>7</v>
      </c>
      <c r="E83" s="164" t="s">
        <v>42</v>
      </c>
      <c r="F83" s="164">
        <f>SUM(F11:F82)</f>
        <v>26829</v>
      </c>
    </row>
    <row r="84" spans="2:6" ht="16.5" thickBot="1" x14ac:dyDescent="0.3">
      <c r="F84" s="166"/>
    </row>
    <row r="85" spans="2:6" ht="16.5" thickTop="1" x14ac:dyDescent="0.25"/>
  </sheetData>
  <sheetProtection formatCells="0" formatColumns="0" formatRows="0" selectLockedCells="1" autoFilter="0"/>
  <autoFilter ref="A1:F84"/>
  <dataValidations count="1">
    <dataValidation allowBlank="1" showErrorMessage="1" errorTitle="Numerical Value" error="Please input numerical value only" promptTitle="Numerical Values" prompt="Please provide numerical values only_x000a_Text input will not be accepted" sqref="F12:F78"/>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Roman,Regular"ARCHITECTURAL WORKS
&amp;8J20161-0100D-TD-BOQ-PMC-03 REV 0&amp;R&amp;"Times New Roman,Regular"CA001/AR - Page &amp;P of &amp;N&amp;O  </oddFooter>
  </headerFooter>
  <rowBreaks count="2" manualBreakCount="2">
    <brk id="29" max="16383" man="1"/>
    <brk id="55"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144"/>
  <sheetViews>
    <sheetView showZeros="0" view="pageBreakPreview" topLeftCell="A121" zoomScaleNormal="100" zoomScaleSheetLayoutView="100" workbookViewId="0">
      <selection activeCell="F142" sqref="F142"/>
    </sheetView>
  </sheetViews>
  <sheetFormatPr defaultRowHeight="15.75" x14ac:dyDescent="0.25"/>
  <cols>
    <col min="1" max="1" width="8.7109375" style="88" customWidth="1"/>
    <col min="2" max="2" width="35.5703125" style="91" customWidth="1"/>
    <col min="3" max="3" width="8.7109375" style="187" customWidth="1"/>
    <col min="4" max="4" width="8.7109375" style="197" customWidth="1"/>
    <col min="5" max="5" width="11.85546875" style="193" bestFit="1" customWidth="1"/>
    <col min="6" max="6" width="14.7109375" style="193" customWidth="1"/>
    <col min="7" max="7" width="14.42578125" style="104" customWidth="1"/>
    <col min="8" max="8" width="19.42578125" style="104" customWidth="1"/>
    <col min="9" max="16384" width="9.140625" style="90"/>
  </cols>
  <sheetData>
    <row r="1" spans="1:6" ht="21.75" customHeight="1" x14ac:dyDescent="0.25">
      <c r="A1" s="84" t="s">
        <v>0</v>
      </c>
      <c r="B1" s="60" t="s">
        <v>107</v>
      </c>
      <c r="C1" s="167" t="s">
        <v>3</v>
      </c>
      <c r="D1" s="168" t="s">
        <v>1</v>
      </c>
      <c r="E1" s="169" t="s">
        <v>2</v>
      </c>
      <c r="F1" s="169" t="s">
        <v>4</v>
      </c>
    </row>
    <row r="2" spans="1:6" x14ac:dyDescent="0.25">
      <c r="A2" s="85" t="s">
        <v>106</v>
      </c>
      <c r="B2" s="59" t="s">
        <v>106</v>
      </c>
      <c r="C2" s="170"/>
      <c r="D2" s="159" t="s">
        <v>106</v>
      </c>
      <c r="E2" s="171"/>
      <c r="F2" s="172" t="s">
        <v>42</v>
      </c>
    </row>
    <row r="3" spans="1:6" x14ac:dyDescent="0.25">
      <c r="A3" s="85"/>
      <c r="B3" s="59"/>
      <c r="C3" s="170"/>
      <c r="D3" s="159"/>
      <c r="E3" s="171"/>
      <c r="F3" s="173"/>
    </row>
    <row r="4" spans="1:6" x14ac:dyDescent="0.25">
      <c r="A4" s="85"/>
      <c r="B4" s="58" t="s">
        <v>53</v>
      </c>
      <c r="C4" s="170"/>
      <c r="D4" s="159"/>
      <c r="E4" s="171"/>
      <c r="F4" s="173"/>
    </row>
    <row r="5" spans="1:6" x14ac:dyDescent="0.25">
      <c r="A5" s="85"/>
      <c r="B5" s="58"/>
      <c r="C5" s="170"/>
      <c r="D5" s="159"/>
      <c r="E5" s="171"/>
      <c r="F5" s="173"/>
    </row>
    <row r="6" spans="1:6" x14ac:dyDescent="0.25">
      <c r="A6" s="85"/>
      <c r="B6" s="58" t="s">
        <v>105</v>
      </c>
      <c r="C6" s="170"/>
      <c r="D6" s="159"/>
      <c r="E6" s="171"/>
      <c r="F6" s="173"/>
    </row>
    <row r="7" spans="1:6" x14ac:dyDescent="0.25">
      <c r="E7" s="171"/>
      <c r="F7" s="173"/>
    </row>
    <row r="8" spans="1:6" ht="18.75" customHeight="1" x14ac:dyDescent="0.25">
      <c r="B8" s="47" t="s">
        <v>104</v>
      </c>
      <c r="E8" s="172"/>
      <c r="F8" s="172"/>
    </row>
    <row r="9" spans="1:6" ht="18.75" customHeight="1" x14ac:dyDescent="0.25">
      <c r="B9" s="47"/>
      <c r="E9" s="172"/>
      <c r="F9" s="172"/>
    </row>
    <row r="10" spans="1:6" ht="31.5" x14ac:dyDescent="0.25">
      <c r="B10" s="26" t="s">
        <v>103</v>
      </c>
      <c r="E10" s="172"/>
      <c r="F10" s="172"/>
    </row>
    <row r="11" spans="1:6" x14ac:dyDescent="0.25">
      <c r="E11" s="172"/>
      <c r="F11" s="198"/>
    </row>
    <row r="12" spans="1:6" ht="31.5" x14ac:dyDescent="0.25">
      <c r="A12" s="86" t="s">
        <v>8</v>
      </c>
      <c r="B12" s="57" t="s">
        <v>102</v>
      </c>
      <c r="C12" s="174">
        <v>1</v>
      </c>
      <c r="D12" s="162" t="s">
        <v>0</v>
      </c>
      <c r="E12" s="175">
        <v>34500</v>
      </c>
      <c r="F12" s="140">
        <f>ROUND(C12*E12,2)</f>
        <v>34500</v>
      </c>
    </row>
    <row r="13" spans="1:6" x14ac:dyDescent="0.25">
      <c r="A13" s="86"/>
      <c r="B13" s="30"/>
      <c r="C13" s="176"/>
      <c r="D13" s="177"/>
      <c r="E13" s="172"/>
      <c r="F13" s="140">
        <f t="shared" ref="F13:F76" si="0">ROUND(C13*E13,2)</f>
        <v>0</v>
      </c>
    </row>
    <row r="14" spans="1:6" ht="47.25" x14ac:dyDescent="0.25">
      <c r="A14" s="86"/>
      <c r="B14" s="26" t="s">
        <v>101</v>
      </c>
      <c r="C14" s="174"/>
      <c r="D14" s="177"/>
      <c r="E14" s="172"/>
      <c r="F14" s="140">
        <f t="shared" si="0"/>
        <v>0</v>
      </c>
    </row>
    <row r="15" spans="1:6" x14ac:dyDescent="0.25">
      <c r="A15" s="86"/>
      <c r="B15" s="36"/>
      <c r="C15" s="174"/>
      <c r="D15" s="162"/>
      <c r="E15" s="172"/>
      <c r="F15" s="140">
        <f t="shared" si="0"/>
        <v>0</v>
      </c>
    </row>
    <row r="16" spans="1:6" x14ac:dyDescent="0.25">
      <c r="A16" s="86" t="s">
        <v>44</v>
      </c>
      <c r="B16" s="55" t="s">
        <v>100</v>
      </c>
      <c r="C16" s="178">
        <v>1</v>
      </c>
      <c r="D16" s="162" t="s">
        <v>0</v>
      </c>
      <c r="E16" s="175">
        <v>13747</v>
      </c>
      <c r="F16" s="140">
        <f t="shared" si="0"/>
        <v>13747</v>
      </c>
    </row>
    <row r="17" spans="1:6" x14ac:dyDescent="0.25">
      <c r="A17" s="86"/>
      <c r="B17" s="55"/>
      <c r="C17" s="174"/>
      <c r="D17" s="162"/>
      <c r="E17" s="172"/>
      <c r="F17" s="140">
        <f t="shared" si="0"/>
        <v>0</v>
      </c>
    </row>
    <row r="18" spans="1:6" x14ac:dyDescent="0.25">
      <c r="A18" s="86" t="s">
        <v>45</v>
      </c>
      <c r="B18" s="55" t="s">
        <v>99</v>
      </c>
      <c r="C18" s="178">
        <v>1</v>
      </c>
      <c r="D18" s="162" t="s">
        <v>0</v>
      </c>
      <c r="E18" s="175">
        <v>6874</v>
      </c>
      <c r="F18" s="140">
        <f t="shared" si="0"/>
        <v>6874</v>
      </c>
    </row>
    <row r="19" spans="1:6" x14ac:dyDescent="0.25">
      <c r="A19" s="86"/>
      <c r="B19" s="55"/>
      <c r="C19" s="178"/>
      <c r="D19" s="162"/>
      <c r="E19" s="172"/>
      <c r="F19" s="140">
        <f t="shared" si="0"/>
        <v>0</v>
      </c>
    </row>
    <row r="20" spans="1:6" x14ac:dyDescent="0.25">
      <c r="A20" s="86"/>
      <c r="B20" s="52" t="s">
        <v>98</v>
      </c>
      <c r="C20" s="179"/>
      <c r="D20" s="180"/>
      <c r="E20" s="172"/>
      <c r="F20" s="140">
        <f t="shared" si="0"/>
        <v>0</v>
      </c>
    </row>
    <row r="21" spans="1:6" x14ac:dyDescent="0.25">
      <c r="A21" s="86"/>
      <c r="B21" s="51"/>
      <c r="C21" s="181"/>
      <c r="D21" s="182"/>
      <c r="E21" s="172"/>
      <c r="F21" s="140">
        <f t="shared" si="0"/>
        <v>0</v>
      </c>
    </row>
    <row r="22" spans="1:6" ht="31.5" x14ac:dyDescent="0.25">
      <c r="A22" s="86"/>
      <c r="B22" s="54" t="s">
        <v>97</v>
      </c>
      <c r="C22" s="183"/>
      <c r="D22" s="184"/>
      <c r="E22" s="172"/>
      <c r="F22" s="140">
        <f t="shared" si="0"/>
        <v>0</v>
      </c>
    </row>
    <row r="23" spans="1:6" x14ac:dyDescent="0.25">
      <c r="A23" s="86"/>
      <c r="B23" s="54"/>
      <c r="C23" s="183"/>
      <c r="D23" s="184"/>
      <c r="E23" s="172"/>
      <c r="F23" s="140">
        <f t="shared" si="0"/>
        <v>0</v>
      </c>
    </row>
    <row r="24" spans="1:6" x14ac:dyDescent="0.25">
      <c r="A24" s="86"/>
      <c r="B24" s="54" t="s">
        <v>96</v>
      </c>
      <c r="C24" s="183"/>
      <c r="D24" s="184"/>
      <c r="E24" s="172"/>
      <c r="F24" s="140">
        <f t="shared" si="0"/>
        <v>0</v>
      </c>
    </row>
    <row r="25" spans="1:6" x14ac:dyDescent="0.25">
      <c r="A25" s="86"/>
      <c r="B25" s="54"/>
      <c r="C25" s="183"/>
      <c r="D25" s="184"/>
      <c r="E25" s="172"/>
      <c r="F25" s="140">
        <f t="shared" si="0"/>
        <v>0</v>
      </c>
    </row>
    <row r="26" spans="1:6" x14ac:dyDescent="0.25">
      <c r="A26" s="86"/>
      <c r="B26" s="53"/>
      <c r="C26" s="183"/>
      <c r="D26" s="185"/>
      <c r="E26" s="172"/>
      <c r="F26" s="140">
        <f t="shared" si="0"/>
        <v>0</v>
      </c>
    </row>
    <row r="27" spans="1:6" ht="31.5" x14ac:dyDescent="0.25">
      <c r="A27" s="86" t="s">
        <v>46</v>
      </c>
      <c r="B27" s="48" t="s">
        <v>95</v>
      </c>
      <c r="C27" s="181">
        <v>1</v>
      </c>
      <c r="D27" s="185" t="s">
        <v>6</v>
      </c>
      <c r="E27" s="175">
        <v>445.72688137845546</v>
      </c>
      <c r="F27" s="140">
        <f t="shared" si="0"/>
        <v>445.73</v>
      </c>
    </row>
    <row r="28" spans="1:6" x14ac:dyDescent="0.25">
      <c r="A28" s="86"/>
      <c r="B28" s="53"/>
      <c r="C28" s="186"/>
      <c r="D28" s="185"/>
      <c r="E28" s="172"/>
      <c r="F28" s="140">
        <f t="shared" si="0"/>
        <v>0</v>
      </c>
    </row>
    <row r="29" spans="1:6" x14ac:dyDescent="0.25">
      <c r="A29" s="86" t="s">
        <v>47</v>
      </c>
      <c r="B29" s="48" t="s">
        <v>94</v>
      </c>
      <c r="C29" s="181">
        <v>1</v>
      </c>
      <c r="D29" s="185" t="s">
        <v>6</v>
      </c>
      <c r="E29" s="175">
        <v>445.72688137845546</v>
      </c>
      <c r="F29" s="140">
        <f t="shared" si="0"/>
        <v>445.73</v>
      </c>
    </row>
    <row r="30" spans="1:6" x14ac:dyDescent="0.25">
      <c r="A30" s="86"/>
      <c r="B30" s="48"/>
      <c r="C30" s="181"/>
      <c r="D30" s="185"/>
      <c r="E30" s="172"/>
      <c r="F30" s="140">
        <f t="shared" si="0"/>
        <v>0</v>
      </c>
    </row>
    <row r="31" spans="1:6" x14ac:dyDescent="0.25">
      <c r="A31" s="86"/>
      <c r="B31" s="52" t="s">
        <v>93</v>
      </c>
      <c r="C31" s="179"/>
      <c r="D31" s="180"/>
      <c r="E31" s="172"/>
      <c r="F31" s="140">
        <f t="shared" si="0"/>
        <v>0</v>
      </c>
    </row>
    <row r="32" spans="1:6" x14ac:dyDescent="0.25">
      <c r="A32" s="86"/>
      <c r="B32" s="51"/>
      <c r="C32" s="181"/>
      <c r="D32" s="182"/>
      <c r="E32" s="172"/>
      <c r="F32" s="140">
        <f t="shared" si="0"/>
        <v>0</v>
      </c>
    </row>
    <row r="33" spans="1:6" ht="31.5" x14ac:dyDescent="0.25">
      <c r="A33" s="86"/>
      <c r="B33" s="89" t="s">
        <v>92</v>
      </c>
      <c r="D33" s="188"/>
      <c r="E33" s="172"/>
      <c r="F33" s="140">
        <f t="shared" si="0"/>
        <v>0</v>
      </c>
    </row>
    <row r="34" spans="1:6" ht="49.5" customHeight="1" x14ac:dyDescent="0.25">
      <c r="A34" s="86"/>
      <c r="B34" s="89" t="s">
        <v>91</v>
      </c>
      <c r="D34" s="188"/>
      <c r="E34" s="172"/>
      <c r="F34" s="140">
        <f t="shared" si="0"/>
        <v>0</v>
      </c>
    </row>
    <row r="35" spans="1:6" x14ac:dyDescent="0.25">
      <c r="A35" s="86"/>
      <c r="B35" s="89"/>
      <c r="D35" s="188"/>
      <c r="E35" s="172"/>
      <c r="F35" s="140">
        <f t="shared" si="0"/>
        <v>0</v>
      </c>
    </row>
    <row r="36" spans="1:6" x14ac:dyDescent="0.25">
      <c r="A36" s="86"/>
      <c r="B36" s="89" t="s">
        <v>90</v>
      </c>
      <c r="D36" s="188"/>
      <c r="E36" s="172"/>
      <c r="F36" s="140">
        <f t="shared" si="0"/>
        <v>0</v>
      </c>
    </row>
    <row r="37" spans="1:6" x14ac:dyDescent="0.25">
      <c r="A37" s="86"/>
      <c r="B37" s="45"/>
      <c r="D37" s="188"/>
      <c r="E37" s="172"/>
      <c r="F37" s="140">
        <f t="shared" si="0"/>
        <v>0</v>
      </c>
    </row>
    <row r="38" spans="1:6" x14ac:dyDescent="0.25">
      <c r="A38" s="86" t="s">
        <v>8</v>
      </c>
      <c r="B38" s="45" t="s">
        <v>88</v>
      </c>
      <c r="C38" s="187">
        <v>10</v>
      </c>
      <c r="D38" s="188" t="s">
        <v>18</v>
      </c>
      <c r="E38" s="175">
        <v>69</v>
      </c>
      <c r="F38" s="140">
        <f t="shared" si="0"/>
        <v>690</v>
      </c>
    </row>
    <row r="39" spans="1:6" x14ac:dyDescent="0.25">
      <c r="A39" s="86"/>
      <c r="B39" s="45"/>
      <c r="D39" s="188"/>
      <c r="E39" s="172"/>
      <c r="F39" s="140">
        <f t="shared" si="0"/>
        <v>0</v>
      </c>
    </row>
    <row r="40" spans="1:6" x14ac:dyDescent="0.25">
      <c r="A40" s="86"/>
      <c r="B40" s="89" t="s">
        <v>89</v>
      </c>
      <c r="D40" s="188"/>
      <c r="E40" s="172"/>
      <c r="F40" s="140">
        <f t="shared" si="0"/>
        <v>0</v>
      </c>
    </row>
    <row r="41" spans="1:6" x14ac:dyDescent="0.25">
      <c r="A41" s="86"/>
      <c r="B41" s="45"/>
      <c r="D41" s="188"/>
      <c r="E41" s="172"/>
      <c r="F41" s="140">
        <f t="shared" si="0"/>
        <v>0</v>
      </c>
    </row>
    <row r="42" spans="1:6" x14ac:dyDescent="0.25">
      <c r="A42" s="86" t="s">
        <v>44</v>
      </c>
      <c r="B42" s="45" t="s">
        <v>88</v>
      </c>
      <c r="C42" s="187">
        <v>6</v>
      </c>
      <c r="D42" s="188" t="s">
        <v>18</v>
      </c>
      <c r="E42" s="175">
        <v>69</v>
      </c>
      <c r="F42" s="140">
        <f t="shared" si="0"/>
        <v>414</v>
      </c>
    </row>
    <row r="43" spans="1:6" x14ac:dyDescent="0.25">
      <c r="A43" s="86"/>
      <c r="B43" s="49"/>
      <c r="C43" s="189"/>
      <c r="D43" s="190"/>
      <c r="E43" s="172"/>
      <c r="F43" s="140">
        <f t="shared" si="0"/>
        <v>0</v>
      </c>
    </row>
    <row r="44" spans="1:6" ht="31.5" x14ac:dyDescent="0.25">
      <c r="A44" s="86"/>
      <c r="B44" s="89" t="s">
        <v>87</v>
      </c>
      <c r="D44" s="188"/>
      <c r="E44" s="172"/>
      <c r="F44" s="140">
        <f t="shared" si="0"/>
        <v>0</v>
      </c>
    </row>
    <row r="45" spans="1:6" x14ac:dyDescent="0.25">
      <c r="A45" s="86"/>
      <c r="B45" s="49"/>
      <c r="C45" s="189"/>
      <c r="D45" s="190"/>
      <c r="E45" s="172"/>
      <c r="F45" s="140">
        <f t="shared" si="0"/>
        <v>0</v>
      </c>
    </row>
    <row r="46" spans="1:6" x14ac:dyDescent="0.25">
      <c r="A46" s="86"/>
      <c r="B46" s="45" t="s">
        <v>86</v>
      </c>
      <c r="D46" s="188"/>
      <c r="E46" s="172"/>
      <c r="F46" s="140">
        <f t="shared" si="0"/>
        <v>0</v>
      </c>
    </row>
    <row r="47" spans="1:6" x14ac:dyDescent="0.25">
      <c r="A47" s="86"/>
      <c r="B47" s="45"/>
      <c r="D47" s="188"/>
      <c r="E47" s="172"/>
      <c r="F47" s="140">
        <f t="shared" si="0"/>
        <v>0</v>
      </c>
    </row>
    <row r="48" spans="1:6" x14ac:dyDescent="0.25">
      <c r="A48" s="86" t="s">
        <v>45</v>
      </c>
      <c r="B48" s="45" t="s">
        <v>85</v>
      </c>
      <c r="C48" s="187">
        <v>1</v>
      </c>
      <c r="D48" s="188" t="s">
        <v>6</v>
      </c>
      <c r="E48" s="175">
        <v>687</v>
      </c>
      <c r="F48" s="140">
        <f t="shared" si="0"/>
        <v>687</v>
      </c>
    </row>
    <row r="49" spans="1:8" x14ac:dyDescent="0.25">
      <c r="A49" s="86"/>
      <c r="B49" s="48"/>
      <c r="C49" s="181"/>
      <c r="D49" s="185"/>
      <c r="E49" s="172"/>
      <c r="F49" s="140">
        <f t="shared" si="0"/>
        <v>0</v>
      </c>
    </row>
    <row r="50" spans="1:8" ht="31.5" x14ac:dyDescent="0.25">
      <c r="A50" s="86"/>
      <c r="B50" s="52" t="s">
        <v>84</v>
      </c>
      <c r="C50" s="179"/>
      <c r="D50" s="180"/>
      <c r="E50" s="172"/>
      <c r="F50" s="140">
        <f t="shared" si="0"/>
        <v>0</v>
      </c>
    </row>
    <row r="51" spans="1:8" ht="9.75" customHeight="1" x14ac:dyDescent="0.25">
      <c r="A51" s="86"/>
      <c r="B51" s="51"/>
      <c r="C51" s="181"/>
      <c r="D51" s="182"/>
      <c r="E51" s="172"/>
      <c r="F51" s="140">
        <f t="shared" si="0"/>
        <v>0</v>
      </c>
    </row>
    <row r="52" spans="1:8" x14ac:dyDescent="0.25">
      <c r="A52" s="86"/>
      <c r="B52" s="89" t="s">
        <v>83</v>
      </c>
      <c r="D52" s="188"/>
      <c r="E52" s="172"/>
      <c r="F52" s="140">
        <f t="shared" si="0"/>
        <v>0</v>
      </c>
    </row>
    <row r="53" spans="1:8" ht="87" customHeight="1" x14ac:dyDescent="0.25">
      <c r="A53" s="86"/>
      <c r="B53" s="50" t="s">
        <v>82</v>
      </c>
      <c r="D53" s="188"/>
      <c r="E53" s="172"/>
      <c r="F53" s="140">
        <f t="shared" si="0"/>
        <v>0</v>
      </c>
    </row>
    <row r="54" spans="1:8" ht="10.5" customHeight="1" x14ac:dyDescent="0.25">
      <c r="A54" s="86"/>
      <c r="B54" s="93"/>
      <c r="D54" s="188"/>
      <c r="E54" s="172"/>
      <c r="F54" s="140">
        <f t="shared" si="0"/>
        <v>0</v>
      </c>
    </row>
    <row r="55" spans="1:8" x14ac:dyDescent="0.25">
      <c r="A55" s="86" t="s">
        <v>46</v>
      </c>
      <c r="B55" s="45" t="s">
        <v>81</v>
      </c>
      <c r="C55" s="187">
        <v>500</v>
      </c>
      <c r="D55" s="188" t="s">
        <v>80</v>
      </c>
      <c r="E55" s="175">
        <v>10.25</v>
      </c>
      <c r="F55" s="140">
        <f t="shared" si="0"/>
        <v>5125</v>
      </c>
    </row>
    <row r="56" spans="1:8" x14ac:dyDescent="0.25">
      <c r="A56" s="86"/>
      <c r="B56" s="94"/>
      <c r="D56" s="188"/>
      <c r="E56" s="172"/>
      <c r="F56" s="140">
        <f t="shared" si="0"/>
        <v>0</v>
      </c>
    </row>
    <row r="57" spans="1:8" ht="27" customHeight="1" x14ac:dyDescent="0.25">
      <c r="A57" s="86"/>
      <c r="B57" s="89" t="s">
        <v>79</v>
      </c>
      <c r="D57" s="188"/>
      <c r="E57" s="172"/>
      <c r="F57" s="140">
        <f t="shared" si="0"/>
        <v>0</v>
      </c>
    </row>
    <row r="58" spans="1:8" ht="10.5" customHeight="1" x14ac:dyDescent="0.25">
      <c r="A58" s="86"/>
      <c r="B58" s="49"/>
      <c r="C58" s="189"/>
      <c r="D58" s="190"/>
      <c r="E58" s="172"/>
      <c r="F58" s="140">
        <f t="shared" si="0"/>
        <v>0</v>
      </c>
    </row>
    <row r="59" spans="1:8" x14ac:dyDescent="0.25">
      <c r="A59" s="86"/>
      <c r="B59" s="89" t="s">
        <v>78</v>
      </c>
      <c r="D59" s="188"/>
      <c r="E59" s="172"/>
      <c r="F59" s="140">
        <f t="shared" si="0"/>
        <v>0</v>
      </c>
    </row>
    <row r="60" spans="1:8" x14ac:dyDescent="0.25">
      <c r="A60" s="86"/>
      <c r="B60" s="45"/>
      <c r="D60" s="188"/>
      <c r="E60" s="172"/>
      <c r="F60" s="140">
        <f t="shared" si="0"/>
        <v>0</v>
      </c>
    </row>
    <row r="61" spans="1:8" x14ac:dyDescent="0.25">
      <c r="A61" s="86" t="s">
        <v>47</v>
      </c>
      <c r="B61" s="45" t="s">
        <v>77</v>
      </c>
      <c r="C61" s="187">
        <v>2</v>
      </c>
      <c r="D61" s="188" t="s">
        <v>6</v>
      </c>
      <c r="E61" s="175">
        <v>1689</v>
      </c>
      <c r="F61" s="140">
        <f t="shared" si="0"/>
        <v>3378</v>
      </c>
    </row>
    <row r="62" spans="1:8" x14ac:dyDescent="0.25">
      <c r="A62" s="86"/>
      <c r="B62" s="48"/>
      <c r="C62" s="181"/>
      <c r="D62" s="185"/>
      <c r="E62" s="172"/>
      <c r="F62" s="140">
        <f t="shared" si="0"/>
        <v>0</v>
      </c>
    </row>
    <row r="63" spans="1:8" s="37" customFormat="1" ht="31.5" x14ac:dyDescent="0.25">
      <c r="A63" s="39"/>
      <c r="B63" s="70" t="s">
        <v>173</v>
      </c>
      <c r="C63" s="120"/>
      <c r="D63" s="121"/>
      <c r="E63" s="122"/>
      <c r="F63" s="140">
        <f t="shared" si="0"/>
        <v>0</v>
      </c>
      <c r="G63" s="105"/>
      <c r="H63" s="105"/>
    </row>
    <row r="64" spans="1:8" s="28" customFormat="1" ht="9.75" customHeight="1" x14ac:dyDescent="0.25">
      <c r="A64" s="32"/>
      <c r="B64" s="69"/>
      <c r="C64" s="123"/>
      <c r="D64" s="124"/>
      <c r="E64" s="125"/>
      <c r="F64" s="140">
        <f t="shared" si="0"/>
        <v>0</v>
      </c>
      <c r="G64" s="106"/>
      <c r="H64" s="106"/>
    </row>
    <row r="65" spans="1:8" s="95" customFormat="1" ht="47.25" x14ac:dyDescent="0.25">
      <c r="A65" s="87"/>
      <c r="B65" s="81" t="s">
        <v>172</v>
      </c>
      <c r="C65" s="191"/>
      <c r="D65" s="162"/>
      <c r="E65" s="172"/>
      <c r="F65" s="140">
        <f t="shared" si="0"/>
        <v>0</v>
      </c>
      <c r="G65" s="107"/>
      <c r="H65" s="107"/>
    </row>
    <row r="66" spans="1:8" s="28" customFormat="1" ht="9.75" customHeight="1" x14ac:dyDescent="0.25">
      <c r="A66" s="32"/>
      <c r="B66" s="69"/>
      <c r="C66" s="123"/>
      <c r="D66" s="124"/>
      <c r="E66" s="125"/>
      <c r="F66" s="140">
        <f t="shared" si="0"/>
        <v>0</v>
      </c>
      <c r="G66" s="106"/>
      <c r="H66" s="106"/>
    </row>
    <row r="67" spans="1:8" s="79" customFormat="1" ht="82.5" customHeight="1" x14ac:dyDescent="0.25">
      <c r="A67" s="34" t="s">
        <v>8</v>
      </c>
      <c r="B67" s="56" t="s">
        <v>171</v>
      </c>
      <c r="C67" s="174">
        <v>1</v>
      </c>
      <c r="D67" s="162" t="s">
        <v>6</v>
      </c>
      <c r="E67" s="175">
        <v>480.56800000000004</v>
      </c>
      <c r="F67" s="140">
        <f t="shared" si="0"/>
        <v>480.57</v>
      </c>
      <c r="G67" s="108"/>
      <c r="H67" s="108"/>
    </row>
    <row r="68" spans="1:8" s="28" customFormat="1" ht="9.75" customHeight="1" x14ac:dyDescent="0.25">
      <c r="A68" s="32"/>
      <c r="B68" s="69"/>
      <c r="C68" s="123"/>
      <c r="D68" s="124"/>
      <c r="E68" s="125">
        <v>0</v>
      </c>
      <c r="F68" s="140">
        <f t="shared" si="0"/>
        <v>0</v>
      </c>
      <c r="G68" s="106"/>
      <c r="H68" s="106"/>
    </row>
    <row r="69" spans="1:8" s="79" customFormat="1" ht="80.25" customHeight="1" x14ac:dyDescent="0.25">
      <c r="A69" s="34" t="s">
        <v>44</v>
      </c>
      <c r="B69" s="56" t="s">
        <v>170</v>
      </c>
      <c r="C69" s="174">
        <v>1</v>
      </c>
      <c r="D69" s="162" t="s">
        <v>6</v>
      </c>
      <c r="E69" s="175">
        <v>480.56800000000004</v>
      </c>
      <c r="F69" s="140">
        <f t="shared" si="0"/>
        <v>480.57</v>
      </c>
      <c r="G69" s="108"/>
      <c r="H69" s="108"/>
    </row>
    <row r="70" spans="1:8" s="28" customFormat="1" ht="9.75" customHeight="1" x14ac:dyDescent="0.25">
      <c r="A70" s="32"/>
      <c r="B70" s="69"/>
      <c r="C70" s="123"/>
      <c r="D70" s="124"/>
      <c r="E70" s="125">
        <v>0</v>
      </c>
      <c r="F70" s="140">
        <f t="shared" si="0"/>
        <v>0</v>
      </c>
      <c r="G70" s="106"/>
      <c r="H70" s="106"/>
    </row>
    <row r="71" spans="1:8" s="79" customFormat="1" ht="78.75" x14ac:dyDescent="0.25">
      <c r="A71" s="34" t="s">
        <v>45</v>
      </c>
      <c r="B71" s="80" t="s">
        <v>169</v>
      </c>
      <c r="C71" s="174">
        <v>2</v>
      </c>
      <c r="D71" s="162" t="s">
        <v>6</v>
      </c>
      <c r="E71" s="175">
        <v>1506.56</v>
      </c>
      <c r="F71" s="140">
        <f t="shared" si="0"/>
        <v>3013.12</v>
      </c>
      <c r="G71" s="108"/>
      <c r="H71" s="108"/>
    </row>
    <row r="72" spans="1:8" s="28" customFormat="1" ht="9.75" customHeight="1" x14ac:dyDescent="0.25">
      <c r="A72" s="32"/>
      <c r="B72" s="69"/>
      <c r="C72" s="123"/>
      <c r="D72" s="124"/>
      <c r="E72" s="125">
        <v>0</v>
      </c>
      <c r="F72" s="140">
        <f t="shared" si="0"/>
        <v>0</v>
      </c>
      <c r="G72" s="106"/>
      <c r="H72" s="106"/>
    </row>
    <row r="73" spans="1:8" s="79" customFormat="1" ht="101.25" customHeight="1" x14ac:dyDescent="0.25">
      <c r="A73" s="34" t="s">
        <v>46</v>
      </c>
      <c r="B73" s="56" t="s">
        <v>168</v>
      </c>
      <c r="C73" s="174">
        <v>1</v>
      </c>
      <c r="D73" s="162" t="s">
        <v>6</v>
      </c>
      <c r="E73" s="175">
        <v>1676.5600000000002</v>
      </c>
      <c r="F73" s="140">
        <f t="shared" si="0"/>
        <v>1676.56</v>
      </c>
      <c r="G73" s="108"/>
      <c r="H73" s="108"/>
    </row>
    <row r="74" spans="1:8" s="28" customFormat="1" ht="9.75" customHeight="1" x14ac:dyDescent="0.25">
      <c r="A74" s="32"/>
      <c r="B74" s="69"/>
      <c r="C74" s="123"/>
      <c r="D74" s="124"/>
      <c r="E74" s="125">
        <v>0</v>
      </c>
      <c r="F74" s="140">
        <f t="shared" si="0"/>
        <v>0</v>
      </c>
      <c r="G74" s="106"/>
      <c r="H74" s="106"/>
    </row>
    <row r="75" spans="1:8" s="79" customFormat="1" ht="97.5" customHeight="1" x14ac:dyDescent="0.25">
      <c r="A75" s="34" t="s">
        <v>47</v>
      </c>
      <c r="B75" s="56" t="s">
        <v>167</v>
      </c>
      <c r="C75" s="174">
        <v>1</v>
      </c>
      <c r="D75" s="162" t="s">
        <v>6</v>
      </c>
      <c r="E75" s="175">
        <v>519.88</v>
      </c>
      <c r="F75" s="140">
        <f t="shared" si="0"/>
        <v>519.88</v>
      </c>
      <c r="G75" s="108"/>
      <c r="H75" s="108"/>
    </row>
    <row r="76" spans="1:8" s="28" customFormat="1" ht="9.75" customHeight="1" x14ac:dyDescent="0.25">
      <c r="A76" s="32"/>
      <c r="B76" s="69"/>
      <c r="C76" s="123"/>
      <c r="D76" s="124"/>
      <c r="E76" s="125">
        <v>0</v>
      </c>
      <c r="F76" s="140">
        <f t="shared" si="0"/>
        <v>0</v>
      </c>
      <c r="G76" s="106"/>
      <c r="H76" s="106"/>
    </row>
    <row r="77" spans="1:8" s="79" customFormat="1" ht="94.5" x14ac:dyDescent="0.25">
      <c r="A77" s="87" t="s">
        <v>8</v>
      </c>
      <c r="B77" s="22" t="s">
        <v>166</v>
      </c>
      <c r="C77" s="176">
        <v>1</v>
      </c>
      <c r="D77" s="162" t="s">
        <v>6</v>
      </c>
      <c r="E77" s="175">
        <v>519.88</v>
      </c>
      <c r="F77" s="140">
        <f t="shared" ref="F77:F137" si="1">ROUND(C77*E77,2)</f>
        <v>519.88</v>
      </c>
      <c r="G77" s="108"/>
      <c r="H77" s="108"/>
    </row>
    <row r="78" spans="1:8" s="79" customFormat="1" x14ac:dyDescent="0.25">
      <c r="A78" s="87"/>
      <c r="B78" s="22"/>
      <c r="C78" s="191"/>
      <c r="D78" s="162"/>
      <c r="E78" s="173">
        <v>0</v>
      </c>
      <c r="F78" s="140">
        <f t="shared" si="1"/>
        <v>0</v>
      </c>
      <c r="G78" s="108"/>
      <c r="H78" s="108"/>
    </row>
    <row r="79" spans="1:8" s="78" customFormat="1" ht="102.75" customHeight="1" x14ac:dyDescent="0.2">
      <c r="A79" s="34" t="s">
        <v>44</v>
      </c>
      <c r="B79" s="77" t="s">
        <v>165</v>
      </c>
      <c r="C79" s="174">
        <v>15</v>
      </c>
      <c r="D79" s="162" t="s">
        <v>18</v>
      </c>
      <c r="E79" s="175">
        <v>93.123741935483878</v>
      </c>
      <c r="F79" s="140">
        <f t="shared" si="1"/>
        <v>1396.86</v>
      </c>
      <c r="G79" s="109"/>
      <c r="H79" s="109"/>
    </row>
    <row r="80" spans="1:8" s="78" customFormat="1" ht="19.5" customHeight="1" x14ac:dyDescent="0.2">
      <c r="A80" s="34"/>
      <c r="B80" s="77"/>
      <c r="C80" s="174"/>
      <c r="D80" s="162"/>
      <c r="E80" s="172">
        <v>0</v>
      </c>
      <c r="F80" s="140">
        <f t="shared" si="1"/>
        <v>0</v>
      </c>
      <c r="G80" s="109"/>
      <c r="H80" s="109"/>
    </row>
    <row r="81" spans="1:8" s="95" customFormat="1" ht="66" customHeight="1" x14ac:dyDescent="0.25">
      <c r="A81" s="34" t="s">
        <v>45</v>
      </c>
      <c r="B81" s="21" t="s">
        <v>164</v>
      </c>
      <c r="C81" s="174">
        <v>300</v>
      </c>
      <c r="D81" s="162" t="s">
        <v>18</v>
      </c>
      <c r="E81" s="131">
        <v>13.979799999999999</v>
      </c>
      <c r="F81" s="140">
        <f t="shared" si="1"/>
        <v>4193.9399999999996</v>
      </c>
      <c r="G81" s="107"/>
      <c r="H81" s="107"/>
    </row>
    <row r="82" spans="1:8" s="95" customFormat="1" x14ac:dyDescent="0.25">
      <c r="A82" s="34"/>
      <c r="B82" s="21"/>
      <c r="C82" s="174"/>
      <c r="D82" s="199"/>
      <c r="E82" s="192">
        <v>0</v>
      </c>
      <c r="F82" s="140">
        <f t="shared" si="1"/>
        <v>0</v>
      </c>
      <c r="G82" s="107"/>
      <c r="H82" s="107"/>
    </row>
    <row r="83" spans="1:8" s="95" customFormat="1" ht="52.5" customHeight="1" x14ac:dyDescent="0.25">
      <c r="A83" s="34" t="s">
        <v>46</v>
      </c>
      <c r="B83" s="21" t="s">
        <v>163</v>
      </c>
      <c r="C83" s="174">
        <v>100</v>
      </c>
      <c r="D83" s="162" t="s">
        <v>18</v>
      </c>
      <c r="E83" s="131">
        <v>9.0198</v>
      </c>
      <c r="F83" s="140">
        <f t="shared" si="1"/>
        <v>901.98</v>
      </c>
      <c r="G83" s="107"/>
      <c r="H83" s="107"/>
    </row>
    <row r="84" spans="1:8" s="95" customFormat="1" x14ac:dyDescent="0.25">
      <c r="A84" s="34"/>
      <c r="B84" s="21"/>
      <c r="C84" s="174"/>
      <c r="D84" s="162"/>
      <c r="E84" s="192">
        <v>0</v>
      </c>
      <c r="F84" s="140">
        <f t="shared" si="1"/>
        <v>0</v>
      </c>
      <c r="G84" s="107"/>
      <c r="H84" s="107"/>
    </row>
    <row r="85" spans="1:8" s="92" customFormat="1" ht="120" customHeight="1" x14ac:dyDescent="0.25">
      <c r="A85" s="34" t="s">
        <v>47</v>
      </c>
      <c r="B85" s="21" t="s">
        <v>162</v>
      </c>
      <c r="C85" s="174">
        <v>30</v>
      </c>
      <c r="D85" s="162" t="s">
        <v>18</v>
      </c>
      <c r="E85" s="175">
        <v>23</v>
      </c>
      <c r="F85" s="140">
        <f t="shared" si="1"/>
        <v>690</v>
      </c>
      <c r="G85" s="110"/>
      <c r="H85" s="110"/>
    </row>
    <row r="86" spans="1:8" s="92" customFormat="1" x14ac:dyDescent="0.25">
      <c r="A86" s="34"/>
      <c r="B86" s="21"/>
      <c r="C86" s="174"/>
      <c r="D86" s="162"/>
      <c r="E86" s="172">
        <v>0</v>
      </c>
      <c r="F86" s="140">
        <f t="shared" si="1"/>
        <v>0</v>
      </c>
      <c r="G86" s="110"/>
      <c r="H86" s="110"/>
    </row>
    <row r="87" spans="1:8" s="95" customFormat="1" ht="118.5" customHeight="1" x14ac:dyDescent="0.25">
      <c r="A87" s="34" t="s">
        <v>57</v>
      </c>
      <c r="B87" s="21" t="s">
        <v>161</v>
      </c>
      <c r="C87" s="174">
        <v>1</v>
      </c>
      <c r="D87" s="162" t="s">
        <v>0</v>
      </c>
      <c r="E87" s="131">
        <v>3931.2000000000003</v>
      </c>
      <c r="F87" s="140">
        <f t="shared" si="1"/>
        <v>3931.2</v>
      </c>
      <c r="G87" s="107"/>
      <c r="H87" s="107"/>
    </row>
    <row r="88" spans="1:8" s="95" customFormat="1" x14ac:dyDescent="0.25">
      <c r="A88" s="34"/>
      <c r="B88" s="21"/>
      <c r="C88" s="174"/>
      <c r="D88" s="162"/>
      <c r="E88" s="192">
        <v>0</v>
      </c>
      <c r="F88" s="140">
        <f t="shared" si="1"/>
        <v>0</v>
      </c>
      <c r="G88" s="107"/>
      <c r="H88" s="107"/>
    </row>
    <row r="89" spans="1:8" s="95" customFormat="1" ht="110.25" x14ac:dyDescent="0.25">
      <c r="A89" s="34" t="s">
        <v>8</v>
      </c>
      <c r="B89" s="21" t="s">
        <v>160</v>
      </c>
      <c r="C89" s="174">
        <v>1</v>
      </c>
      <c r="D89" s="162" t="s">
        <v>0</v>
      </c>
      <c r="E89" s="131">
        <v>3931.2000000000003</v>
      </c>
      <c r="F89" s="140">
        <f t="shared" si="1"/>
        <v>3931.2</v>
      </c>
      <c r="G89" s="107"/>
      <c r="H89" s="107"/>
    </row>
    <row r="90" spans="1:8" s="95" customFormat="1" ht="20.100000000000001" customHeight="1" x14ac:dyDescent="0.25">
      <c r="A90" s="34"/>
      <c r="B90" s="21"/>
      <c r="C90" s="174"/>
      <c r="D90" s="162"/>
      <c r="E90" s="192"/>
      <c r="F90" s="140">
        <f t="shared" si="1"/>
        <v>0</v>
      </c>
      <c r="G90" s="107"/>
      <c r="H90" s="107"/>
    </row>
    <row r="91" spans="1:8" ht="31.5" x14ac:dyDescent="0.25">
      <c r="A91" s="86"/>
      <c r="B91" s="47" t="s">
        <v>76</v>
      </c>
      <c r="C91" s="174"/>
      <c r="D91" s="162"/>
      <c r="E91" s="172"/>
      <c r="F91" s="140">
        <f t="shared" si="1"/>
        <v>0</v>
      </c>
    </row>
    <row r="92" spans="1:8" x14ac:dyDescent="0.25">
      <c r="A92" s="86"/>
      <c r="B92" s="38"/>
      <c r="C92" s="174"/>
      <c r="D92" s="162"/>
      <c r="E92" s="172"/>
      <c r="F92" s="140">
        <f t="shared" si="1"/>
        <v>0</v>
      </c>
    </row>
    <row r="93" spans="1:8" x14ac:dyDescent="0.25">
      <c r="B93" s="36" t="s">
        <v>75</v>
      </c>
      <c r="C93" s="176"/>
      <c r="D93" s="162"/>
      <c r="E93" s="172"/>
      <c r="F93" s="140">
        <f t="shared" si="1"/>
        <v>0</v>
      </c>
    </row>
    <row r="94" spans="1:8" x14ac:dyDescent="0.25">
      <c r="B94" s="36"/>
      <c r="C94" s="176"/>
      <c r="D94" s="162"/>
      <c r="E94" s="172"/>
      <c r="F94" s="140">
        <f t="shared" si="1"/>
        <v>0</v>
      </c>
    </row>
    <row r="95" spans="1:8" x14ac:dyDescent="0.25">
      <c r="B95" s="36" t="s">
        <v>74</v>
      </c>
      <c r="C95" s="176"/>
      <c r="D95" s="162"/>
      <c r="E95" s="172"/>
      <c r="F95" s="140">
        <f t="shared" si="1"/>
        <v>0</v>
      </c>
    </row>
    <row r="96" spans="1:8" x14ac:dyDescent="0.25">
      <c r="F96" s="140">
        <f t="shared" si="1"/>
        <v>0</v>
      </c>
    </row>
    <row r="97" spans="1:6" x14ac:dyDescent="0.25">
      <c r="B97" s="36" t="s">
        <v>73</v>
      </c>
      <c r="C97" s="176"/>
      <c r="D97" s="177"/>
      <c r="F97" s="140">
        <f t="shared" si="1"/>
        <v>0</v>
      </c>
    </row>
    <row r="98" spans="1:6" x14ac:dyDescent="0.25">
      <c r="B98" s="36"/>
      <c r="C98" s="176"/>
      <c r="D98" s="177"/>
      <c r="F98" s="140">
        <f t="shared" si="1"/>
        <v>0</v>
      </c>
    </row>
    <row r="99" spans="1:6" x14ac:dyDescent="0.25">
      <c r="A99" s="88" t="s">
        <v>44</v>
      </c>
      <c r="B99" s="30" t="s">
        <v>67</v>
      </c>
      <c r="C99" s="176">
        <v>12</v>
      </c>
      <c r="D99" s="177" t="s">
        <v>6</v>
      </c>
      <c r="E99" s="194">
        <v>680</v>
      </c>
      <c r="F99" s="140">
        <f t="shared" si="1"/>
        <v>8160</v>
      </c>
    </row>
    <row r="100" spans="1:6" x14ac:dyDescent="0.25">
      <c r="E100" s="193">
        <v>0</v>
      </c>
      <c r="F100" s="140">
        <f t="shared" si="1"/>
        <v>0</v>
      </c>
    </row>
    <row r="101" spans="1:6" x14ac:dyDescent="0.25">
      <c r="B101" s="36" t="s">
        <v>72</v>
      </c>
      <c r="C101" s="176"/>
      <c r="D101" s="177"/>
      <c r="E101" s="172">
        <v>0</v>
      </c>
      <c r="F101" s="140">
        <f t="shared" si="1"/>
        <v>0</v>
      </c>
    </row>
    <row r="102" spans="1:6" x14ac:dyDescent="0.25">
      <c r="B102" s="36"/>
      <c r="C102" s="176"/>
      <c r="D102" s="177"/>
      <c r="E102" s="172">
        <v>0</v>
      </c>
      <c r="F102" s="140">
        <f t="shared" si="1"/>
        <v>0</v>
      </c>
    </row>
    <row r="103" spans="1:6" x14ac:dyDescent="0.25">
      <c r="A103" s="88" t="s">
        <v>45</v>
      </c>
      <c r="B103" s="30" t="s">
        <v>68</v>
      </c>
      <c r="C103" s="176">
        <v>2</v>
      </c>
      <c r="D103" s="177" t="s">
        <v>6</v>
      </c>
      <c r="E103" s="175">
        <v>200</v>
      </c>
      <c r="F103" s="140">
        <f t="shared" si="1"/>
        <v>400</v>
      </c>
    </row>
    <row r="104" spans="1:6" x14ac:dyDescent="0.25">
      <c r="E104" s="171">
        <v>0</v>
      </c>
      <c r="F104" s="140">
        <f t="shared" si="1"/>
        <v>0</v>
      </c>
    </row>
    <row r="105" spans="1:6" x14ac:dyDescent="0.25">
      <c r="B105" s="36" t="s">
        <v>71</v>
      </c>
      <c r="E105" s="171">
        <v>0</v>
      </c>
      <c r="F105" s="140">
        <f t="shared" si="1"/>
        <v>0</v>
      </c>
    </row>
    <row r="106" spans="1:6" x14ac:dyDescent="0.25">
      <c r="E106" s="171">
        <v>0</v>
      </c>
      <c r="F106" s="140">
        <f t="shared" si="1"/>
        <v>0</v>
      </c>
    </row>
    <row r="107" spans="1:6" x14ac:dyDescent="0.25">
      <c r="A107" s="88" t="s">
        <v>46</v>
      </c>
      <c r="B107" s="30" t="s">
        <v>68</v>
      </c>
      <c r="C107" s="176">
        <v>2</v>
      </c>
      <c r="D107" s="177" t="s">
        <v>6</v>
      </c>
      <c r="E107" s="175">
        <v>200</v>
      </c>
      <c r="F107" s="140">
        <f t="shared" si="1"/>
        <v>400</v>
      </c>
    </row>
    <row r="108" spans="1:6" x14ac:dyDescent="0.25">
      <c r="B108" s="96"/>
      <c r="C108" s="176"/>
      <c r="D108" s="177"/>
      <c r="E108" s="172">
        <v>0</v>
      </c>
      <c r="F108" s="140">
        <f t="shared" si="1"/>
        <v>0</v>
      </c>
    </row>
    <row r="109" spans="1:6" x14ac:dyDescent="0.25">
      <c r="B109" s="36" t="s">
        <v>70</v>
      </c>
      <c r="C109" s="176"/>
      <c r="D109" s="177"/>
      <c r="E109" s="172">
        <v>0</v>
      </c>
      <c r="F109" s="140">
        <f t="shared" si="1"/>
        <v>0</v>
      </c>
    </row>
    <row r="110" spans="1:6" x14ac:dyDescent="0.25">
      <c r="B110" s="36"/>
      <c r="C110" s="176"/>
      <c r="D110" s="177"/>
      <c r="E110" s="172">
        <v>0</v>
      </c>
      <c r="F110" s="140">
        <f t="shared" si="1"/>
        <v>0</v>
      </c>
    </row>
    <row r="111" spans="1:6" x14ac:dyDescent="0.25">
      <c r="B111" s="26" t="s">
        <v>69</v>
      </c>
      <c r="C111" s="176"/>
      <c r="D111" s="162"/>
      <c r="E111" s="172">
        <v>0</v>
      </c>
      <c r="F111" s="140">
        <f t="shared" si="1"/>
        <v>0</v>
      </c>
    </row>
    <row r="112" spans="1:6" x14ac:dyDescent="0.25">
      <c r="B112" s="26"/>
      <c r="C112" s="176"/>
      <c r="D112" s="162"/>
      <c r="E112" s="172">
        <v>0</v>
      </c>
      <c r="F112" s="140">
        <f t="shared" si="1"/>
        <v>0</v>
      </c>
    </row>
    <row r="113" spans="1:6" x14ac:dyDescent="0.25">
      <c r="A113" s="88" t="s">
        <v>47</v>
      </c>
      <c r="B113" s="30" t="s">
        <v>68</v>
      </c>
      <c r="C113" s="176">
        <v>5</v>
      </c>
      <c r="D113" s="162" t="s">
        <v>18</v>
      </c>
      <c r="E113" s="175">
        <v>41.51</v>
      </c>
      <c r="F113" s="140">
        <f t="shared" si="1"/>
        <v>207.55</v>
      </c>
    </row>
    <row r="114" spans="1:6" x14ac:dyDescent="0.25">
      <c r="B114" s="36"/>
      <c r="C114" s="176"/>
      <c r="D114" s="162"/>
      <c r="E114" s="193">
        <v>0</v>
      </c>
      <c r="F114" s="140">
        <f t="shared" si="1"/>
        <v>0</v>
      </c>
    </row>
    <row r="115" spans="1:6" x14ac:dyDescent="0.25">
      <c r="A115" s="88" t="s">
        <v>57</v>
      </c>
      <c r="B115" s="30" t="s">
        <v>67</v>
      </c>
      <c r="C115" s="176">
        <v>45</v>
      </c>
      <c r="D115" s="162" t="s">
        <v>18</v>
      </c>
      <c r="E115" s="194">
        <v>53.27</v>
      </c>
      <c r="F115" s="140">
        <f t="shared" si="1"/>
        <v>2397.15</v>
      </c>
    </row>
    <row r="116" spans="1:6" x14ac:dyDescent="0.25">
      <c r="B116" s="36"/>
      <c r="C116" s="176"/>
      <c r="D116" s="162"/>
      <c r="E116" s="193">
        <v>0</v>
      </c>
      <c r="F116" s="140">
        <f t="shared" si="1"/>
        <v>0</v>
      </c>
    </row>
    <row r="117" spans="1:6" x14ac:dyDescent="0.25">
      <c r="A117" s="85"/>
      <c r="B117" s="33" t="s">
        <v>66</v>
      </c>
      <c r="C117" s="176"/>
      <c r="D117" s="177"/>
      <c r="E117" s="193">
        <v>0</v>
      </c>
      <c r="F117" s="140">
        <f t="shared" si="1"/>
        <v>0</v>
      </c>
    </row>
    <row r="118" spans="1:6" x14ac:dyDescent="0.25">
      <c r="A118" s="85"/>
      <c r="B118" s="35"/>
      <c r="C118" s="176"/>
      <c r="D118" s="177"/>
      <c r="E118" s="193">
        <v>0</v>
      </c>
      <c r="F118" s="140">
        <f t="shared" si="1"/>
        <v>0</v>
      </c>
    </row>
    <row r="119" spans="1:6" ht="47.25" x14ac:dyDescent="0.25">
      <c r="A119" s="85" t="s">
        <v>55</v>
      </c>
      <c r="B119" s="35" t="s">
        <v>65</v>
      </c>
      <c r="C119" s="176">
        <v>2</v>
      </c>
      <c r="D119" s="177" t="s">
        <v>6</v>
      </c>
      <c r="E119" s="194">
        <v>375</v>
      </c>
      <c r="F119" s="140">
        <f t="shared" si="1"/>
        <v>750</v>
      </c>
    </row>
    <row r="120" spans="1:6" x14ac:dyDescent="0.25">
      <c r="A120" s="85"/>
      <c r="B120" s="30"/>
      <c r="C120" s="176"/>
      <c r="D120" s="177"/>
      <c r="E120" s="193">
        <v>0</v>
      </c>
      <c r="F120" s="140">
        <f t="shared" si="1"/>
        <v>0</v>
      </c>
    </row>
    <row r="121" spans="1:6" ht="31.5" x14ac:dyDescent="0.25">
      <c r="A121" s="85"/>
      <c r="B121" s="47" t="s">
        <v>64</v>
      </c>
      <c r="C121" s="176"/>
      <c r="D121" s="177"/>
      <c r="E121" s="193">
        <v>0</v>
      </c>
      <c r="F121" s="140">
        <f t="shared" si="1"/>
        <v>0</v>
      </c>
    </row>
    <row r="122" spans="1:6" x14ac:dyDescent="0.25">
      <c r="A122" s="85"/>
      <c r="B122" s="47"/>
      <c r="C122" s="176"/>
      <c r="D122" s="177"/>
      <c r="E122" s="193">
        <v>0</v>
      </c>
      <c r="F122" s="140">
        <f t="shared" si="1"/>
        <v>0</v>
      </c>
    </row>
    <row r="123" spans="1:6" ht="31.5" x14ac:dyDescent="0.25">
      <c r="A123" s="85"/>
      <c r="B123" s="26" t="s">
        <v>63</v>
      </c>
      <c r="C123" s="176"/>
      <c r="D123" s="177"/>
      <c r="E123" s="193">
        <v>0</v>
      </c>
      <c r="F123" s="140">
        <f t="shared" si="1"/>
        <v>0</v>
      </c>
    </row>
    <row r="124" spans="1:6" x14ac:dyDescent="0.25">
      <c r="A124" s="85"/>
      <c r="B124" s="36"/>
      <c r="C124" s="176"/>
      <c r="D124" s="177"/>
      <c r="E124" s="193">
        <v>0</v>
      </c>
      <c r="F124" s="140">
        <f t="shared" si="1"/>
        <v>0</v>
      </c>
    </row>
    <row r="125" spans="1:6" ht="31.5" x14ac:dyDescent="0.25">
      <c r="A125" s="85" t="s">
        <v>8</v>
      </c>
      <c r="B125" s="46" t="s">
        <v>62</v>
      </c>
      <c r="C125" s="195">
        <v>1</v>
      </c>
      <c r="D125" s="196" t="s">
        <v>6</v>
      </c>
      <c r="E125" s="194">
        <v>112977.15</v>
      </c>
      <c r="F125" s="140">
        <f t="shared" si="1"/>
        <v>112977.15</v>
      </c>
    </row>
    <row r="126" spans="1:6" x14ac:dyDescent="0.25">
      <c r="A126" s="85"/>
      <c r="B126" s="46"/>
      <c r="C126" s="195"/>
      <c r="D126" s="196"/>
      <c r="E126" s="193">
        <v>0</v>
      </c>
      <c r="F126" s="140">
        <f t="shared" si="1"/>
        <v>0</v>
      </c>
    </row>
    <row r="127" spans="1:6" ht="31.5" x14ac:dyDescent="0.25">
      <c r="A127" s="85" t="s">
        <v>44</v>
      </c>
      <c r="B127" s="46" t="s">
        <v>61</v>
      </c>
      <c r="C127" s="195">
        <v>1</v>
      </c>
      <c r="D127" s="196" t="s">
        <v>6</v>
      </c>
      <c r="E127" s="194">
        <v>112977.15</v>
      </c>
      <c r="F127" s="140">
        <f t="shared" si="1"/>
        <v>112977.15</v>
      </c>
    </row>
    <row r="128" spans="1:6" x14ac:dyDescent="0.25">
      <c r="A128" s="85"/>
      <c r="B128" s="46"/>
      <c r="C128" s="195"/>
      <c r="D128" s="196"/>
      <c r="E128" s="193">
        <v>0</v>
      </c>
      <c r="F128" s="140">
        <f t="shared" si="1"/>
        <v>0</v>
      </c>
    </row>
    <row r="129" spans="1:6" x14ac:dyDescent="0.25">
      <c r="A129" s="85" t="s">
        <v>45</v>
      </c>
      <c r="B129" s="46" t="s">
        <v>60</v>
      </c>
      <c r="C129" s="195">
        <v>1</v>
      </c>
      <c r="D129" s="196" t="s">
        <v>6</v>
      </c>
      <c r="E129" s="194">
        <v>25254.44</v>
      </c>
      <c r="F129" s="140">
        <f t="shared" si="1"/>
        <v>25254.44</v>
      </c>
    </row>
    <row r="130" spans="1:6" x14ac:dyDescent="0.25">
      <c r="A130" s="85"/>
      <c r="B130" s="46"/>
      <c r="C130" s="195"/>
      <c r="D130" s="196"/>
      <c r="E130" s="193">
        <v>0</v>
      </c>
      <c r="F130" s="140">
        <f t="shared" si="1"/>
        <v>0</v>
      </c>
    </row>
    <row r="131" spans="1:6" x14ac:dyDescent="0.25">
      <c r="A131" s="85" t="s">
        <v>46</v>
      </c>
      <c r="B131" s="46" t="s">
        <v>59</v>
      </c>
      <c r="C131" s="195">
        <v>1</v>
      </c>
      <c r="D131" s="196" t="s">
        <v>6</v>
      </c>
      <c r="E131" s="194">
        <v>25254.44</v>
      </c>
      <c r="F131" s="140">
        <f t="shared" si="1"/>
        <v>25254.44</v>
      </c>
    </row>
    <row r="132" spans="1:6" x14ac:dyDescent="0.25">
      <c r="A132" s="85"/>
      <c r="B132" s="46"/>
      <c r="C132" s="195"/>
      <c r="D132" s="196"/>
      <c r="E132" s="193">
        <v>0</v>
      </c>
      <c r="F132" s="140">
        <f t="shared" si="1"/>
        <v>0</v>
      </c>
    </row>
    <row r="133" spans="1:6" x14ac:dyDescent="0.25">
      <c r="A133" s="85" t="s">
        <v>47</v>
      </c>
      <c r="B133" s="46" t="s">
        <v>58</v>
      </c>
      <c r="C133" s="195">
        <v>1</v>
      </c>
      <c r="D133" s="196" t="s">
        <v>6</v>
      </c>
      <c r="E133" s="194">
        <v>13425.61</v>
      </c>
      <c r="F133" s="140">
        <f t="shared" si="1"/>
        <v>13425.61</v>
      </c>
    </row>
    <row r="134" spans="1:6" x14ac:dyDescent="0.25">
      <c r="A134" s="85"/>
      <c r="B134" s="46"/>
      <c r="C134" s="195"/>
      <c r="D134" s="196"/>
      <c r="E134" s="193">
        <v>0</v>
      </c>
      <c r="F134" s="140">
        <f t="shared" si="1"/>
        <v>0</v>
      </c>
    </row>
    <row r="135" spans="1:6" x14ac:dyDescent="0.25">
      <c r="A135" s="85" t="s">
        <v>57</v>
      </c>
      <c r="B135" s="45" t="s">
        <v>56</v>
      </c>
      <c r="C135" s="187">
        <v>1</v>
      </c>
      <c r="D135" s="197" t="s">
        <v>6</v>
      </c>
      <c r="E135" s="194">
        <v>6386.19</v>
      </c>
      <c r="F135" s="140">
        <f t="shared" si="1"/>
        <v>6386.19</v>
      </c>
    </row>
    <row r="136" spans="1:6" x14ac:dyDescent="0.25">
      <c r="A136" s="85"/>
      <c r="B136" s="45"/>
      <c r="E136" s="193">
        <v>0</v>
      </c>
      <c r="F136" s="140">
        <f t="shared" si="1"/>
        <v>0</v>
      </c>
    </row>
    <row r="137" spans="1:6" x14ac:dyDescent="0.25">
      <c r="A137" s="85" t="s">
        <v>55</v>
      </c>
      <c r="B137" s="45" t="s">
        <v>54</v>
      </c>
      <c r="C137" s="187">
        <v>1</v>
      </c>
      <c r="D137" s="197" t="s">
        <v>6</v>
      </c>
      <c r="E137" s="194">
        <v>6386.19</v>
      </c>
      <c r="F137" s="140">
        <f t="shared" si="1"/>
        <v>6386.19</v>
      </c>
    </row>
    <row r="138" spans="1:6" x14ac:dyDescent="0.25">
      <c r="A138" s="85"/>
      <c r="B138" s="45"/>
    </row>
    <row r="139" spans="1:6" x14ac:dyDescent="0.25">
      <c r="A139" s="85"/>
      <c r="B139" s="30"/>
      <c r="C139" s="176"/>
      <c r="D139" s="177"/>
    </row>
    <row r="140" spans="1:6" x14ac:dyDescent="0.25">
      <c r="A140" s="97"/>
    </row>
    <row r="141" spans="1:6" x14ac:dyDescent="0.25">
      <c r="B141" s="44" t="s">
        <v>53</v>
      </c>
      <c r="C141" s="174"/>
      <c r="D141" s="162"/>
      <c r="E141" s="172"/>
      <c r="F141" s="200"/>
    </row>
    <row r="142" spans="1:6" x14ac:dyDescent="0.25">
      <c r="B142" s="34" t="s">
        <v>7</v>
      </c>
      <c r="C142" s="174"/>
      <c r="D142" s="162"/>
      <c r="E142" s="172" t="s">
        <v>42</v>
      </c>
      <c r="F142" s="193">
        <f>SUM(F12:F141)</f>
        <v>403018.08999999997</v>
      </c>
    </row>
    <row r="143" spans="1:6" ht="16.5" thickBot="1" x14ac:dyDescent="0.3">
      <c r="F143" s="201"/>
    </row>
    <row r="144" spans="1:6" ht="16.5" thickTop="1" x14ac:dyDescent="0.25"/>
  </sheetData>
  <sheetProtection formatCells="0" formatColumns="0" formatRows="0" selectLockedCells="1" autoFilter="0"/>
  <autoFilter ref="A1:F143"/>
  <dataValidations count="1">
    <dataValidation allowBlank="1" showErrorMessage="1" errorTitle="Numerical Value" error="Please input numerical value only" promptTitle="Numerical Values" prompt="Please provide numerical values only_x000a_Text input will not be accepted" sqref="F12:F137"/>
  </dataValidations>
  <pageMargins left="0.75" right="0.5" top="1" bottom="1" header="0.5" footer="0.5"/>
  <pageSetup paperSize="9" scale="74" orientation="portrait" r:id="rId1"/>
  <headerFooter>
    <oddHeader>&amp;R&amp;"Times New Roman,Regular"The Construction of the Hot Leaching Compaction Plant</oddHeader>
    <oddFooter>&amp;L&amp;"Times New Roman,Regular"MECHANICAL WORKS
&amp;8J20161-0100D-TD-BOQ-PMC-03 REV 0&amp;R&amp;"Times New Roman,Regular"CA001/ME - Page &amp;P of &amp;N</oddFooter>
  </headerFooter>
  <rowBreaks count="6" manualBreakCount="6">
    <brk id="29" max="5" man="1"/>
    <brk id="61" max="5" man="1"/>
    <brk id="76" max="16383" man="1"/>
    <brk id="88" max="16383" man="1"/>
    <brk id="119" max="5" man="1"/>
    <brk id="1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9"/>
  <sheetViews>
    <sheetView showZeros="0" view="pageBreakPreview" zoomScaleNormal="100" zoomScaleSheetLayoutView="100" workbookViewId="0">
      <selection activeCell="E16" sqref="E16"/>
    </sheetView>
  </sheetViews>
  <sheetFormatPr defaultRowHeight="15.75" x14ac:dyDescent="0.25"/>
  <cols>
    <col min="1" max="1" width="7.7109375" style="29" customWidth="1"/>
    <col min="2" max="2" width="38.7109375" style="29" customWidth="1"/>
    <col min="3" max="4" width="9.7109375" style="127" customWidth="1"/>
    <col min="5" max="5" width="9.7109375" style="133" customWidth="1"/>
    <col min="6" max="6" width="12.7109375" style="133" customWidth="1"/>
    <col min="7" max="16384" width="9.140625" style="28"/>
  </cols>
  <sheetData>
    <row r="1" spans="1:6" x14ac:dyDescent="0.25">
      <c r="A1" s="43" t="s">
        <v>0</v>
      </c>
      <c r="B1" s="42" t="s">
        <v>5</v>
      </c>
      <c r="C1" s="112" t="s">
        <v>3</v>
      </c>
      <c r="D1" s="113" t="s">
        <v>1</v>
      </c>
      <c r="E1" s="134" t="s">
        <v>2</v>
      </c>
      <c r="F1" s="135" t="s">
        <v>4</v>
      </c>
    </row>
    <row r="2" spans="1:6" x14ac:dyDescent="0.25">
      <c r="A2" s="41"/>
      <c r="B2" s="40"/>
      <c r="C2" s="114"/>
      <c r="D2" s="115"/>
      <c r="E2" s="136"/>
      <c r="F2" s="172" t="s">
        <v>42</v>
      </c>
    </row>
    <row r="3" spans="1:6" x14ac:dyDescent="0.25">
      <c r="A3" s="72"/>
      <c r="B3" s="71"/>
      <c r="C3" s="117"/>
      <c r="D3" s="118"/>
      <c r="E3" s="119"/>
      <c r="F3" s="119"/>
    </row>
    <row r="4" spans="1:6" s="37" customFormat="1" x14ac:dyDescent="0.25">
      <c r="A4" s="39"/>
      <c r="B4" s="70" t="s">
        <v>174</v>
      </c>
      <c r="C4" s="120"/>
      <c r="D4" s="121"/>
      <c r="E4" s="122"/>
      <c r="F4" s="122"/>
    </row>
    <row r="5" spans="1:6" s="37" customFormat="1" x14ac:dyDescent="0.25">
      <c r="A5" s="39"/>
      <c r="B5" s="70"/>
      <c r="C5" s="120"/>
      <c r="D5" s="121"/>
      <c r="E5" s="122"/>
      <c r="F5" s="122"/>
    </row>
    <row r="6" spans="1:6" s="37" customFormat="1" ht="31.5" x14ac:dyDescent="0.25">
      <c r="A6" s="39"/>
      <c r="B6" s="70" t="s">
        <v>123</v>
      </c>
      <c r="C6" s="120"/>
      <c r="D6" s="121"/>
      <c r="E6" s="122"/>
      <c r="F6" s="122"/>
    </row>
    <row r="7" spans="1:6" x14ac:dyDescent="0.25">
      <c r="A7" s="32"/>
      <c r="B7" s="69"/>
      <c r="C7" s="123"/>
      <c r="D7" s="124"/>
      <c r="E7" s="125"/>
      <c r="F7" s="125"/>
    </row>
    <row r="8" spans="1:6" ht="31.5" x14ac:dyDescent="0.25">
      <c r="A8" s="63"/>
      <c r="B8" s="65" t="s">
        <v>122</v>
      </c>
      <c r="C8" s="123"/>
      <c r="D8" s="128"/>
      <c r="E8" s="125"/>
      <c r="F8" s="125"/>
    </row>
    <row r="9" spans="1:6" x14ac:dyDescent="0.25">
      <c r="A9" s="63"/>
      <c r="B9" s="62"/>
      <c r="C9" s="123"/>
      <c r="D9" s="128"/>
      <c r="E9" s="125"/>
      <c r="F9" s="125"/>
    </row>
    <row r="10" spans="1:6" ht="31.5" x14ac:dyDescent="0.25">
      <c r="A10" s="63"/>
      <c r="B10" s="67" t="s">
        <v>121</v>
      </c>
      <c r="C10" s="123"/>
      <c r="D10" s="128"/>
      <c r="E10" s="125"/>
      <c r="F10" s="125"/>
    </row>
    <row r="11" spans="1:6" x14ac:dyDescent="0.25">
      <c r="A11" s="63"/>
      <c r="B11" s="62"/>
      <c r="C11" s="123"/>
      <c r="D11" s="128"/>
      <c r="E11" s="125"/>
      <c r="F11" s="125"/>
    </row>
    <row r="12" spans="1:6" x14ac:dyDescent="0.25">
      <c r="A12" s="63" t="s">
        <v>8</v>
      </c>
      <c r="B12" s="62" t="s">
        <v>120</v>
      </c>
      <c r="C12" s="123">
        <v>5</v>
      </c>
      <c r="D12" s="128" t="s">
        <v>18</v>
      </c>
      <c r="E12" s="129">
        <v>84.556000000000012</v>
      </c>
      <c r="F12" s="140">
        <f>ROUND(C12*E12,2)</f>
        <v>422.78</v>
      </c>
    </row>
    <row r="13" spans="1:6" x14ac:dyDescent="0.25">
      <c r="A13" s="63"/>
      <c r="B13" s="62"/>
      <c r="C13" s="123"/>
      <c r="D13" s="128"/>
      <c r="E13" s="125">
        <v>0</v>
      </c>
      <c r="F13" s="140">
        <f t="shared" ref="F13:F38" si="0">ROUND(C13*E13,2)</f>
        <v>0</v>
      </c>
    </row>
    <row r="14" spans="1:6" x14ac:dyDescent="0.25">
      <c r="A14" s="63" t="s">
        <v>44</v>
      </c>
      <c r="B14" s="62" t="s">
        <v>118</v>
      </c>
      <c r="C14" s="123">
        <v>15</v>
      </c>
      <c r="D14" s="128" t="s">
        <v>18</v>
      </c>
      <c r="E14" s="129">
        <v>90.056000000000012</v>
      </c>
      <c r="F14" s="140">
        <f t="shared" si="0"/>
        <v>1350.84</v>
      </c>
    </row>
    <row r="15" spans="1:6" x14ac:dyDescent="0.25">
      <c r="A15" s="63"/>
      <c r="B15" s="62"/>
      <c r="C15" s="123"/>
      <c r="D15" s="128"/>
      <c r="E15" s="125">
        <v>0</v>
      </c>
      <c r="F15" s="140">
        <f t="shared" si="0"/>
        <v>0</v>
      </c>
    </row>
    <row r="16" spans="1:6" ht="47.25" x14ac:dyDescent="0.25">
      <c r="A16" s="63"/>
      <c r="B16" s="67" t="s">
        <v>119</v>
      </c>
      <c r="C16" s="123"/>
      <c r="D16" s="128"/>
      <c r="E16" s="125">
        <v>0</v>
      </c>
      <c r="F16" s="140">
        <f t="shared" si="0"/>
        <v>0</v>
      </c>
    </row>
    <row r="17" spans="1:6" x14ac:dyDescent="0.25">
      <c r="A17" s="63"/>
      <c r="B17" s="62"/>
      <c r="C17" s="123"/>
      <c r="D17" s="128"/>
      <c r="E17" s="125">
        <v>0</v>
      </c>
      <c r="F17" s="140">
        <f t="shared" si="0"/>
        <v>0</v>
      </c>
    </row>
    <row r="18" spans="1:6" x14ac:dyDescent="0.25">
      <c r="A18" s="63" t="s">
        <v>45</v>
      </c>
      <c r="B18" s="62" t="s">
        <v>118</v>
      </c>
      <c r="C18" s="123">
        <v>5</v>
      </c>
      <c r="D18" s="128" t="s">
        <v>18</v>
      </c>
      <c r="E18" s="129">
        <v>158.07400000000004</v>
      </c>
      <c r="F18" s="140">
        <f t="shared" si="0"/>
        <v>790.37</v>
      </c>
    </row>
    <row r="19" spans="1:6" x14ac:dyDescent="0.25">
      <c r="A19" s="63"/>
      <c r="B19" s="62"/>
      <c r="C19" s="123"/>
      <c r="D19" s="128"/>
      <c r="E19" s="125">
        <v>0</v>
      </c>
      <c r="F19" s="140">
        <f t="shared" si="0"/>
        <v>0</v>
      </c>
    </row>
    <row r="20" spans="1:6" x14ac:dyDescent="0.25">
      <c r="A20" s="63"/>
      <c r="B20" s="65" t="s">
        <v>117</v>
      </c>
      <c r="C20" s="123"/>
      <c r="D20" s="128"/>
      <c r="E20" s="125">
        <v>0</v>
      </c>
      <c r="F20" s="140">
        <f t="shared" si="0"/>
        <v>0</v>
      </c>
    </row>
    <row r="21" spans="1:6" x14ac:dyDescent="0.25">
      <c r="A21" s="63"/>
      <c r="B21" s="62"/>
      <c r="C21" s="123"/>
      <c r="D21" s="128"/>
      <c r="E21" s="125">
        <v>0</v>
      </c>
      <c r="F21" s="140">
        <f t="shared" si="0"/>
        <v>0</v>
      </c>
    </row>
    <row r="22" spans="1:6" ht="78.75" x14ac:dyDescent="0.25">
      <c r="A22" s="63"/>
      <c r="B22" s="68" t="s">
        <v>116</v>
      </c>
      <c r="C22" s="123"/>
      <c r="D22" s="128"/>
      <c r="E22" s="125">
        <v>0</v>
      </c>
      <c r="F22" s="140">
        <f t="shared" si="0"/>
        <v>0</v>
      </c>
    </row>
    <row r="23" spans="1:6" x14ac:dyDescent="0.25">
      <c r="A23" s="63"/>
      <c r="B23" s="62"/>
      <c r="C23" s="123"/>
      <c r="D23" s="128"/>
      <c r="E23" s="125">
        <v>0</v>
      </c>
      <c r="F23" s="140">
        <f t="shared" si="0"/>
        <v>0</v>
      </c>
    </row>
    <row r="24" spans="1:6" x14ac:dyDescent="0.25">
      <c r="A24" s="63"/>
      <c r="B24" s="67" t="s">
        <v>115</v>
      </c>
      <c r="C24" s="123"/>
      <c r="D24" s="128"/>
      <c r="E24" s="125">
        <v>0</v>
      </c>
      <c r="F24" s="140">
        <f t="shared" si="0"/>
        <v>0</v>
      </c>
    </row>
    <row r="25" spans="1:6" x14ac:dyDescent="0.25">
      <c r="A25" s="63"/>
      <c r="B25" s="62"/>
      <c r="C25" s="123"/>
      <c r="D25" s="128"/>
      <c r="E25" s="125">
        <v>0</v>
      </c>
      <c r="F25" s="140">
        <f t="shared" si="0"/>
        <v>0</v>
      </c>
    </row>
    <row r="26" spans="1:6" x14ac:dyDescent="0.25">
      <c r="A26" s="63" t="s">
        <v>46</v>
      </c>
      <c r="B26" s="66" t="s">
        <v>114</v>
      </c>
      <c r="C26" s="123">
        <v>2</v>
      </c>
      <c r="D26" s="128" t="s">
        <v>6</v>
      </c>
      <c r="E26" s="129">
        <v>162.18886360558156</v>
      </c>
      <c r="F26" s="140">
        <f t="shared" si="0"/>
        <v>324.38</v>
      </c>
    </row>
    <row r="27" spans="1:6" x14ac:dyDescent="0.25">
      <c r="A27" s="63"/>
      <c r="B27" s="62"/>
      <c r="C27" s="123"/>
      <c r="D27" s="128"/>
      <c r="E27" s="125">
        <v>0</v>
      </c>
      <c r="F27" s="140">
        <f t="shared" si="0"/>
        <v>0</v>
      </c>
    </row>
    <row r="28" spans="1:6" x14ac:dyDescent="0.25">
      <c r="A28" s="63"/>
      <c r="B28" s="67" t="s">
        <v>113</v>
      </c>
      <c r="C28" s="123"/>
      <c r="D28" s="128"/>
      <c r="E28" s="125">
        <v>0</v>
      </c>
      <c r="F28" s="140">
        <f t="shared" si="0"/>
        <v>0</v>
      </c>
    </row>
    <row r="29" spans="1:6" x14ac:dyDescent="0.25">
      <c r="A29" s="63"/>
      <c r="B29" s="62"/>
      <c r="C29" s="123"/>
      <c r="D29" s="128"/>
      <c r="E29" s="125">
        <v>0</v>
      </c>
      <c r="F29" s="140">
        <f t="shared" si="0"/>
        <v>0</v>
      </c>
    </row>
    <row r="30" spans="1:6" x14ac:dyDescent="0.25">
      <c r="A30" s="63" t="s">
        <v>47</v>
      </c>
      <c r="B30" s="66" t="s">
        <v>112</v>
      </c>
      <c r="C30" s="123">
        <v>1</v>
      </c>
      <c r="D30" s="128" t="s">
        <v>6</v>
      </c>
      <c r="E30" s="129">
        <v>172.0421675809304</v>
      </c>
      <c r="F30" s="140">
        <f t="shared" si="0"/>
        <v>172.04</v>
      </c>
    </row>
    <row r="31" spans="1:6" x14ac:dyDescent="0.25">
      <c r="A31" s="63"/>
      <c r="B31" s="66"/>
      <c r="C31" s="123"/>
      <c r="D31" s="128"/>
      <c r="E31" s="125">
        <v>0</v>
      </c>
      <c r="F31" s="140">
        <f t="shared" si="0"/>
        <v>0</v>
      </c>
    </row>
    <row r="32" spans="1:6" x14ac:dyDescent="0.25">
      <c r="A32" s="63" t="s">
        <v>57</v>
      </c>
      <c r="B32" s="66" t="s">
        <v>111</v>
      </c>
      <c r="C32" s="123">
        <v>1</v>
      </c>
      <c r="D32" s="128" t="s">
        <v>6</v>
      </c>
      <c r="E32" s="129">
        <v>4014.0053860649718</v>
      </c>
      <c r="F32" s="140">
        <f t="shared" si="0"/>
        <v>4014.01</v>
      </c>
    </row>
    <row r="33" spans="1:6" x14ac:dyDescent="0.25">
      <c r="A33" s="63"/>
      <c r="B33" s="62"/>
      <c r="C33" s="123"/>
      <c r="D33" s="128"/>
      <c r="E33" s="125">
        <v>0</v>
      </c>
      <c r="F33" s="140">
        <f t="shared" si="0"/>
        <v>0</v>
      </c>
    </row>
    <row r="34" spans="1:6" x14ac:dyDescent="0.25">
      <c r="A34" s="63"/>
      <c r="B34" s="65" t="s">
        <v>110</v>
      </c>
      <c r="C34" s="123"/>
      <c r="D34" s="128"/>
      <c r="E34" s="125">
        <v>0</v>
      </c>
      <c r="F34" s="140">
        <f t="shared" si="0"/>
        <v>0</v>
      </c>
    </row>
    <row r="35" spans="1:6" x14ac:dyDescent="0.25">
      <c r="A35" s="63"/>
      <c r="B35" s="62"/>
      <c r="C35" s="123"/>
      <c r="D35" s="128"/>
      <c r="E35" s="125">
        <v>0</v>
      </c>
      <c r="F35" s="140">
        <f t="shared" si="0"/>
        <v>0</v>
      </c>
    </row>
    <row r="36" spans="1:6" ht="31.5" x14ac:dyDescent="0.25">
      <c r="A36" s="63"/>
      <c r="B36" s="64" t="s">
        <v>109</v>
      </c>
      <c r="C36" s="123"/>
      <c r="D36" s="128"/>
      <c r="E36" s="125">
        <v>0</v>
      </c>
      <c r="F36" s="140">
        <f t="shared" si="0"/>
        <v>0</v>
      </c>
    </row>
    <row r="37" spans="1:6" x14ac:dyDescent="0.25">
      <c r="A37" s="63"/>
      <c r="B37" s="62"/>
      <c r="C37" s="123"/>
      <c r="D37" s="128"/>
      <c r="E37" s="125">
        <v>0</v>
      </c>
      <c r="F37" s="140">
        <f t="shared" si="0"/>
        <v>0</v>
      </c>
    </row>
    <row r="38" spans="1:6" x14ac:dyDescent="0.25">
      <c r="A38" s="63" t="s">
        <v>8</v>
      </c>
      <c r="B38" s="62" t="s">
        <v>108</v>
      </c>
      <c r="C38" s="123">
        <v>19</v>
      </c>
      <c r="D38" s="128" t="s">
        <v>6</v>
      </c>
      <c r="E38" s="129">
        <v>176.52600000000001</v>
      </c>
      <c r="F38" s="140">
        <f t="shared" si="0"/>
        <v>3353.99</v>
      </c>
    </row>
    <row r="39" spans="1:6" x14ac:dyDescent="0.25">
      <c r="A39" s="63"/>
      <c r="B39" s="62"/>
      <c r="C39" s="123"/>
      <c r="D39" s="128"/>
      <c r="E39" s="125"/>
      <c r="F39" s="125"/>
    </row>
    <row r="40" spans="1:6" x14ac:dyDescent="0.25">
      <c r="A40" s="63"/>
      <c r="B40" s="62"/>
      <c r="C40" s="123"/>
      <c r="D40" s="128"/>
      <c r="E40" s="125"/>
      <c r="F40" s="125"/>
    </row>
    <row r="41" spans="1:6" x14ac:dyDescent="0.25">
      <c r="A41" s="63"/>
      <c r="B41" s="62"/>
      <c r="C41" s="123"/>
      <c r="D41" s="128"/>
      <c r="E41" s="125"/>
      <c r="F41" s="125"/>
    </row>
    <row r="42" spans="1:6" x14ac:dyDescent="0.25">
      <c r="A42" s="63"/>
      <c r="B42" s="62"/>
      <c r="C42" s="123"/>
      <c r="D42" s="128"/>
      <c r="E42" s="125"/>
      <c r="F42" s="125"/>
    </row>
    <row r="43" spans="1:6" x14ac:dyDescent="0.25">
      <c r="A43" s="63"/>
      <c r="B43" s="62"/>
      <c r="C43" s="123"/>
      <c r="D43" s="128"/>
      <c r="E43" s="125"/>
      <c r="F43" s="125"/>
    </row>
    <row r="44" spans="1:6" x14ac:dyDescent="0.25">
      <c r="A44" s="32"/>
      <c r="B44" s="31"/>
      <c r="C44" s="132"/>
      <c r="D44" s="128"/>
      <c r="E44" s="125"/>
      <c r="F44" s="125"/>
    </row>
    <row r="46" spans="1:6" x14ac:dyDescent="0.25">
      <c r="B46" s="82" t="s">
        <v>174</v>
      </c>
      <c r="F46" s="138"/>
    </row>
    <row r="47" spans="1:6" x14ac:dyDescent="0.25">
      <c r="B47" s="29" t="s">
        <v>7</v>
      </c>
      <c r="E47" s="172" t="s">
        <v>42</v>
      </c>
      <c r="F47" s="133">
        <f>SUM(F11:F46)</f>
        <v>10428.41</v>
      </c>
    </row>
    <row r="48" spans="1:6" ht="16.5" thickBot="1" x14ac:dyDescent="0.3">
      <c r="F48" s="139"/>
    </row>
    <row r="49" ht="16.5" thickTop="1" x14ac:dyDescent="0.25"/>
  </sheetData>
  <sheetProtection formatCells="0" formatColumns="0" formatRows="0" selectLockedCells="1" autoFilter="0"/>
  <autoFilter ref="A1:F48"/>
  <dataValidations count="1">
    <dataValidation allowBlank="1" showErrorMessage="1" errorTitle="Numerical Value" error="Please input numerical value only" promptTitle="Numerical Values" prompt="Please provide numerical values only_x000a_Text input will not be accepted" sqref="F12:F38"/>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Roman,Regular"ELECTRICAL WORKS
J20161-0100D-TD-BOQ-PMC-03 REV 0&amp;R&amp;"Times New Roman,Regular"CA001/EL-Page &amp;P of &amp;N&amp;O
  </oddFooter>
  </headerFooter>
  <rowBreaks count="1" manualBreakCount="1">
    <brk id="33"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E15"/>
  <sheetViews>
    <sheetView showZeros="0" view="pageBreakPreview" zoomScale="115" zoomScaleNormal="130" zoomScaleSheetLayoutView="115" workbookViewId="0">
      <selection activeCell="D10" sqref="D10"/>
    </sheetView>
  </sheetViews>
  <sheetFormatPr defaultRowHeight="15.75" x14ac:dyDescent="0.25"/>
  <cols>
    <col min="1" max="1" width="6.7109375" style="98" bestFit="1" customWidth="1"/>
    <col min="2" max="2" width="36.5703125" style="98" bestFit="1" customWidth="1"/>
    <col min="3" max="3" width="8.42578125" style="202" customWidth="1"/>
    <col min="4" max="4" width="21.7109375" style="202" customWidth="1"/>
    <col min="5" max="5" width="19.5703125" style="98" customWidth="1"/>
    <col min="6" max="16384" width="9.140625" style="98"/>
  </cols>
  <sheetData>
    <row r="2" spans="1:5" x14ac:dyDescent="0.25">
      <c r="A2" s="204" t="s">
        <v>175</v>
      </c>
      <c r="B2" s="204"/>
      <c r="C2" s="204"/>
      <c r="D2" s="204"/>
    </row>
    <row r="3" spans="1:5" x14ac:dyDescent="0.25">
      <c r="A3" s="100" t="s">
        <v>178</v>
      </c>
      <c r="D3" s="203" t="s">
        <v>177</v>
      </c>
    </row>
    <row r="4" spans="1:5" x14ac:dyDescent="0.25">
      <c r="D4" s="202" t="s">
        <v>42</v>
      </c>
    </row>
    <row r="5" spans="1:5" x14ac:dyDescent="0.25">
      <c r="A5" s="99">
        <v>1</v>
      </c>
      <c r="B5" s="98" t="s">
        <v>150</v>
      </c>
      <c r="D5" s="202">
        <f>'1 ST'!F69</f>
        <v>45699</v>
      </c>
    </row>
    <row r="6" spans="1:5" x14ac:dyDescent="0.25">
      <c r="A6" s="99"/>
    </row>
    <row r="7" spans="1:5" x14ac:dyDescent="0.25">
      <c r="A7" s="99">
        <v>2</v>
      </c>
      <c r="B7" s="98" t="s">
        <v>179</v>
      </c>
      <c r="D7" s="202">
        <f>'2 AR'!F83</f>
        <v>26829</v>
      </c>
    </row>
    <row r="8" spans="1:5" x14ac:dyDescent="0.25">
      <c r="A8" s="99"/>
    </row>
    <row r="9" spans="1:5" x14ac:dyDescent="0.25">
      <c r="A9" s="99">
        <v>3</v>
      </c>
      <c r="B9" s="98" t="s">
        <v>53</v>
      </c>
      <c r="D9" s="202">
        <f>'3 ME'!F142</f>
        <v>403018.08999999997</v>
      </c>
      <c r="E9" s="101"/>
    </row>
    <row r="10" spans="1:5" x14ac:dyDescent="0.25">
      <c r="A10" s="99"/>
    </row>
    <row r="11" spans="1:5" x14ac:dyDescent="0.25">
      <c r="A11" s="99">
        <v>4</v>
      </c>
      <c r="B11" s="98" t="s">
        <v>174</v>
      </c>
      <c r="D11" s="202">
        <f>'4 EL'!F47</f>
        <v>10428.41</v>
      </c>
    </row>
    <row r="14" spans="1:5" x14ac:dyDescent="0.25">
      <c r="B14" s="98" t="s">
        <v>176</v>
      </c>
    </row>
    <row r="15" spans="1:5" x14ac:dyDescent="0.25">
      <c r="B15" s="98" t="s">
        <v>180</v>
      </c>
      <c r="C15" s="202" t="s">
        <v>42</v>
      </c>
      <c r="D15" s="202">
        <f>SUM(D5:D14)</f>
        <v>485974.49999999994</v>
      </c>
      <c r="E15" s="101"/>
    </row>
  </sheetData>
  <sheetProtection selectLockedCells="1" autoFilter="0"/>
  <mergeCells count="1">
    <mergeCell ref="A2:D2"/>
  </mergeCells>
  <pageMargins left="0.75" right="0.5" top="1" bottom="1" header="0.5" footer="0.5"/>
  <pageSetup paperSize="9" scale="98" orientation="portrait" r:id="rId1"/>
  <headerFooter>
    <oddHeader xml:space="preserve">&amp;R&amp;"Times New Roman,Regular"The Construction of the Hot Leaching Compaction Plant
&amp;"Arial,Regular"
</oddHeader>
    <oddFooter xml:space="preserve">&amp;L&amp;"Times New Roman,Regular"SUMMARY
&amp;8J20161-0100D-TD-BOQ-PMC-03 REV 0&amp;R&amp;"Times New Roman,Regular"CA001/S-Page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1" ma:contentTypeDescription="Create a new document." ma:contentTypeScope="" ma:versionID="07be0a521df2c6c9b0d63f59138c140f">
  <xsd:schema xmlns:xsd="http://www.w3.org/2001/XMLSchema" xmlns:xs="http://www.w3.org/2001/XMLSchema" xmlns:p="http://schemas.microsoft.com/office/2006/metadata/properties" xmlns:ns2="96f5ac09-27da-4be4-b163-4472698cffff" targetNamespace="http://schemas.microsoft.com/office/2006/metadata/properties" ma:root="true" ma:fieldsID="3e9353a54724f0ad525720e81c35f511" ns2:_="">
    <xsd:import namespace="96f5ac09-27da-4be4-b163-4472698cfff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5ac09-27da-4be4-b163-4472698cff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4CD5FE-A33F-4C7B-872F-A8C9E88FACAD}">
  <ds:schemaRefs>
    <ds:schemaRef ds:uri="96f5ac09-27da-4be4-b163-4472698cffff"/>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s>
</ds:datastoreItem>
</file>

<file path=customXml/itemProps2.xml><?xml version="1.0" encoding="utf-8"?>
<ds:datastoreItem xmlns:ds="http://schemas.openxmlformats.org/officeDocument/2006/customXml" ds:itemID="{31405F4C-4AB6-4FA0-BAAB-0FDD216DAF11}">
  <ds:schemaRefs>
    <ds:schemaRef ds:uri="http://schemas.microsoft.com/sharepoint/v3/contenttype/forms"/>
  </ds:schemaRefs>
</ds:datastoreItem>
</file>

<file path=customXml/itemProps3.xml><?xml version="1.0" encoding="utf-8"?>
<ds:datastoreItem xmlns:ds="http://schemas.openxmlformats.org/officeDocument/2006/customXml" ds:itemID="{BF4FFB07-24C6-4E14-A022-FB0C57D8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5ac09-27da-4be4-b163-4472698cf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0 INTERLEAF</vt:lpstr>
      <vt:lpstr>1 ST</vt:lpstr>
      <vt:lpstr>2 AR</vt:lpstr>
      <vt:lpstr>3 ME</vt:lpstr>
      <vt:lpstr>4 EL</vt:lpstr>
      <vt:lpstr>5 SUMMARY</vt:lpstr>
      <vt:lpstr>'0 INTERLEAF'!Print_Area</vt:lpstr>
      <vt:lpstr>'1 ST'!Print_Area</vt:lpstr>
      <vt:lpstr>'2 AR'!Print_Area</vt:lpstr>
      <vt:lpstr>'3 ME'!Print_Area</vt:lpstr>
      <vt:lpstr>'4 EL'!Print_Area</vt:lpstr>
      <vt:lpstr>'5 SUMMARY'!Print_Area</vt:lpstr>
      <vt:lpstr>'1 ST'!Print_Titles</vt:lpstr>
      <vt:lpstr>'2 AR'!Print_Titles</vt:lpstr>
      <vt:lpstr>'3 ME'!Print_Titles</vt:lpstr>
      <vt:lpstr>'4 EL'!Print_Titles</vt:lpstr>
    </vt:vector>
  </TitlesOfParts>
  <Company>Dar Al-Handasah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sfahmy</dc:creator>
  <cp:lastModifiedBy>Amr</cp:lastModifiedBy>
  <cp:lastPrinted>2021-11-26T12:16:39Z</cp:lastPrinted>
  <dcterms:created xsi:type="dcterms:W3CDTF">2005-07-28T05:54:40Z</dcterms:created>
  <dcterms:modified xsi:type="dcterms:W3CDTF">2022-06-16T11:03:55Z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