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D:\Jordan Branch\Hot Leaching Compaction Plant - ARAB POTASH\1- Contract\Commercial Excel\Commercial Excel\"/>
    </mc:Choice>
  </mc:AlternateContent>
  <bookViews>
    <workbookView xWindow="0" yWindow="0" windowWidth="28800" windowHeight="12330" tabRatio="698" activeTab="1"/>
  </bookViews>
  <sheets>
    <sheet name="0 INTERLEAF" sheetId="21" r:id="rId1"/>
    <sheet name="1 ST" sheetId="19" r:id="rId2"/>
    <sheet name="2 AR" sheetId="15" r:id="rId3"/>
    <sheet name="3 ME" sheetId="18" r:id="rId4"/>
    <sheet name="4 EL" sheetId="16" r:id="rId5"/>
    <sheet name="5 External Feed" sheetId="22" r:id="rId6"/>
    <sheet name="5 SUMMARY" sheetId="20" r:id="rId7"/>
  </sheets>
  <definedNames>
    <definedName name="_xlnm._FilterDatabase" localSheetId="1" hidden="1">'1 ST'!$A$1:$F$107</definedName>
    <definedName name="_xlnm._FilterDatabase" localSheetId="2" hidden="1">'2 AR'!$A$1:$F$36</definedName>
    <definedName name="_xlnm._FilterDatabase" localSheetId="3" hidden="1">'3 ME'!$A$1:$F$1110</definedName>
    <definedName name="_xlnm._FilterDatabase" localSheetId="4" hidden="1">'4 EL'!$A$1:$F$55</definedName>
    <definedName name="_xlnm._FilterDatabase" localSheetId="5" hidden="1">'5 External Feed'!$A$1:$F$70</definedName>
    <definedName name="_xlnm.Print_Area" localSheetId="0">'0 INTERLEAF'!$A$1:$I$5</definedName>
    <definedName name="_xlnm.Print_Area" localSheetId="1">'1 ST'!$A$1:$F$107</definedName>
    <definedName name="_xlnm.Print_Area" localSheetId="2">'2 AR'!$A:$F</definedName>
    <definedName name="_xlnm.Print_Area" localSheetId="3">'3 ME'!$A$1:$F$1111</definedName>
    <definedName name="_xlnm.Print_Area" localSheetId="4">'4 EL'!$A:$F</definedName>
    <definedName name="_xlnm.Print_Area" localSheetId="5">'5 External Feed'!$A$1:$F$71</definedName>
    <definedName name="_xlnm.Print_Area" localSheetId="6">'5 SUMMARY'!$A$1:$D$17</definedName>
    <definedName name="_xlnm.Print_Titles" localSheetId="1">'1 ST'!$1:$2</definedName>
    <definedName name="_xlnm.Print_Titles" localSheetId="2">'2 AR'!$1:$2</definedName>
    <definedName name="_xlnm.Print_Titles" localSheetId="3">'3 ME'!$1:$2</definedName>
    <definedName name="_xlnm.Print_Titles" localSheetId="4">'4 EL'!$1:$2</definedName>
    <definedName name="_xlnm.Print_Titles" localSheetId="5">'5 External Feed'!$1:$2</definedName>
    <definedName name="Z_D4AF5556_7D24_44CD_A300_3F895EB6911B_.wvu.PrintArea" localSheetId="3" hidden="1">'3 ME'!$A$1:$F$1004</definedName>
    <definedName name="Z_D4AF5556_7D24_44CD_A300_3F895EB6911B_.wvu.PrintArea" localSheetId="5" hidden="1">'5 External Feed'!$A$1:$F$67</definedName>
    <definedName name="Z_D4AF5556_7D24_44CD_A300_3F895EB6911B_.wvu.PrintTitles" localSheetId="3" hidden="1">'3 ME'!$1:$107</definedName>
    <definedName name="Z_D4AF5556_7D24_44CD_A300_3F895EB6911B_.wvu.PrintTitles" localSheetId="5" hidden="1">'5 External Feed'!$1:$19</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80" i="19" l="1"/>
  <c r="H80" i="19"/>
  <c r="F15" i="19" l="1"/>
  <c r="F67" i="22" l="1"/>
  <c r="F16" i="18" l="1"/>
  <c r="F17" i="18"/>
  <c r="F365" i="18" l="1"/>
  <c r="F11" i="22" l="1"/>
  <c r="F12" i="22" l="1"/>
  <c r="F13" i="22"/>
  <c r="F14" i="22"/>
  <c r="F15" i="22"/>
  <c r="F16" i="22"/>
  <c r="F17" i="22"/>
  <c r="F18" i="22"/>
  <c r="F19" i="22"/>
  <c r="F20" i="22"/>
  <c r="F21" i="22"/>
  <c r="F22" i="22"/>
  <c r="F23" i="22"/>
  <c r="F24" i="22"/>
  <c r="F25" i="22"/>
  <c r="F26" i="22"/>
  <c r="F27" i="22"/>
  <c r="F28" i="22"/>
  <c r="F29" i="22"/>
  <c r="F30" i="22"/>
  <c r="F31" i="22"/>
  <c r="F32" i="22"/>
  <c r="F33" i="22"/>
  <c r="F34" i="22"/>
  <c r="F35" i="22"/>
  <c r="F36" i="22"/>
  <c r="F37" i="22"/>
  <c r="F38" i="22"/>
  <c r="F39" i="22"/>
  <c r="F40" i="22"/>
  <c r="F41" i="22"/>
  <c r="F42" i="22"/>
  <c r="F43" i="22"/>
  <c r="F44" i="22"/>
  <c r="F45" i="22"/>
  <c r="F46" i="22"/>
  <c r="F47" i="22"/>
  <c r="F48" i="22"/>
  <c r="F49" i="22"/>
  <c r="F50" i="22"/>
  <c r="F51" i="22"/>
  <c r="F52" i="22"/>
  <c r="F53" i="22"/>
  <c r="F54" i="22"/>
  <c r="F55" i="22"/>
  <c r="F56" i="22"/>
  <c r="F57" i="22"/>
  <c r="F58" i="22"/>
  <c r="F59" i="22"/>
  <c r="F60" i="22"/>
  <c r="F61" i="22"/>
  <c r="F62" i="22"/>
  <c r="F63" i="22"/>
  <c r="F64" i="22"/>
  <c r="F65" i="22"/>
  <c r="F66" i="22"/>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1002" i="18"/>
  <c r="F1003" i="18"/>
  <c r="F1004" i="18"/>
  <c r="F1005" i="18"/>
  <c r="F1006" i="18"/>
  <c r="F1007" i="18"/>
  <c r="F1008" i="18"/>
  <c r="F1009" i="18"/>
  <c r="F1010" i="18"/>
  <c r="F1011" i="18"/>
  <c r="F1012" i="18"/>
  <c r="F1013" i="18"/>
  <c r="F1014" i="18"/>
  <c r="F1015" i="18"/>
  <c r="F1016" i="18"/>
  <c r="F1017" i="18"/>
  <c r="F1018" i="18"/>
  <c r="F1019" i="18"/>
  <c r="F1020" i="18"/>
  <c r="F1021" i="18"/>
  <c r="F1022" i="18"/>
  <c r="F1023" i="18"/>
  <c r="F1024" i="18"/>
  <c r="F1025" i="18"/>
  <c r="F1026" i="18"/>
  <c r="F1027" i="18"/>
  <c r="F1028" i="18"/>
  <c r="F1029" i="18"/>
  <c r="F1030" i="18"/>
  <c r="F1031" i="18"/>
  <c r="F1032" i="18"/>
  <c r="F1033" i="18"/>
  <c r="F1034" i="18"/>
  <c r="F1035" i="18"/>
  <c r="F1036" i="18"/>
  <c r="F1037" i="18"/>
  <c r="F1038" i="18"/>
  <c r="F1039" i="18"/>
  <c r="F1040" i="18"/>
  <c r="F1041" i="18"/>
  <c r="F1042" i="18"/>
  <c r="F1043" i="18"/>
  <c r="F1044" i="18"/>
  <c r="F1045" i="18"/>
  <c r="F1046" i="18"/>
  <c r="F1047" i="18"/>
  <c r="F1048" i="18"/>
  <c r="F1049" i="18"/>
  <c r="F1050" i="18"/>
  <c r="F1051" i="18"/>
  <c r="F1052" i="18"/>
  <c r="F1053" i="18"/>
  <c r="F1054" i="18"/>
  <c r="F1055" i="18"/>
  <c r="F1056" i="18"/>
  <c r="F1057" i="18"/>
  <c r="F1058" i="18"/>
  <c r="F1059" i="18"/>
  <c r="F1060" i="18"/>
  <c r="F1061" i="18"/>
  <c r="F1062" i="18"/>
  <c r="F1063" i="18"/>
  <c r="F1064" i="18"/>
  <c r="F1065" i="18"/>
  <c r="F1066" i="18"/>
  <c r="F1067" i="18"/>
  <c r="F1068" i="18"/>
  <c r="F1069" i="18"/>
  <c r="F1070" i="18"/>
  <c r="F1071" i="18"/>
  <c r="F1072" i="18"/>
  <c r="F1073" i="18"/>
  <c r="F1074" i="18"/>
  <c r="F1075" i="18"/>
  <c r="F1076" i="18"/>
  <c r="F1077" i="18"/>
  <c r="F1078" i="18"/>
  <c r="F1079" i="18"/>
  <c r="F1080" i="18"/>
  <c r="F1081" i="18"/>
  <c r="F1082" i="18"/>
  <c r="F1083" i="18"/>
  <c r="F1084" i="18"/>
  <c r="F1085" i="18"/>
  <c r="F1086" i="18"/>
  <c r="F1087" i="18"/>
  <c r="F1088" i="18"/>
  <c r="F1089" i="18"/>
  <c r="F1090" i="18"/>
  <c r="F1091" i="18"/>
  <c r="F1092" i="18"/>
  <c r="F1093" i="18"/>
  <c r="F1094" i="18"/>
  <c r="F1095" i="18"/>
  <c r="F1096" i="18"/>
  <c r="F1097" i="18"/>
  <c r="F1098" i="18"/>
  <c r="F1099" i="18"/>
  <c r="F1100" i="18"/>
  <c r="F1101" i="18"/>
  <c r="F1102"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12" i="18"/>
  <c r="F13" i="18"/>
  <c r="F14" i="18"/>
  <c r="F15" i="18"/>
  <c r="F12" i="19"/>
  <c r="F13" i="19"/>
  <c r="F14"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70" i="22" l="1"/>
  <c r="D13" i="20" s="1"/>
  <c r="F11" i="18" l="1"/>
  <c r="F278" i="18"/>
  <c r="F27" i="18"/>
  <c r="F11" i="19"/>
  <c r="F106" i="19" s="1"/>
  <c r="F1110" i="18" l="1"/>
  <c r="D9" i="20" s="1"/>
  <c r="D7" i="20"/>
  <c r="D5" i="20"/>
  <c r="C22" i="16" l="1"/>
  <c r="C28" i="16"/>
  <c r="D11" i="20" l="1"/>
  <c r="D17" i="20" s="1"/>
</calcChain>
</file>

<file path=xl/sharedStrings.xml><?xml version="1.0" encoding="utf-8"?>
<sst xmlns="http://schemas.openxmlformats.org/spreadsheetml/2006/main" count="1731" uniqueCount="650">
  <si>
    <t>Item</t>
  </si>
  <si>
    <t>Unit</t>
  </si>
  <si>
    <t>Rate</t>
  </si>
  <si>
    <t>Qty</t>
  </si>
  <si>
    <t>Amount</t>
  </si>
  <si>
    <t xml:space="preserve">                         Description                             </t>
  </si>
  <si>
    <t>To Summary</t>
  </si>
  <si>
    <t>07- THERMAL AND MOISTURE PROTECTION</t>
  </si>
  <si>
    <t>m</t>
  </si>
  <si>
    <t>Roof covering</t>
  </si>
  <si>
    <t>074113 -  METAL ROOF PANELS</t>
  </si>
  <si>
    <t>Corrugated roof sheets; zinc coated galvanzied steel, factory finishes; including flashings, trims, accessories and fixings; complete; as specified and shown on Drawings</t>
  </si>
  <si>
    <t>Gutter; 3 mm thick</t>
  </si>
  <si>
    <t>A</t>
  </si>
  <si>
    <t>B</t>
  </si>
  <si>
    <t>J.D</t>
  </si>
  <si>
    <t>ARCHITECTURAL WORKS</t>
  </si>
  <si>
    <t>03- CONCRETE</t>
  </si>
  <si>
    <t xml:space="preserve">035440 - CEMENT BASED SCREED </t>
  </si>
  <si>
    <t>C</t>
  </si>
  <si>
    <t>Roofs; 100 thick</t>
  </si>
  <si>
    <t>Cement-sand screed; finished to receive sheet membrane, laid to falls and cross falls;</t>
  </si>
  <si>
    <t>09- FINISHES</t>
  </si>
  <si>
    <t>096723 - RESINOUS FLOORING</t>
  </si>
  <si>
    <t>Epoxy concrete floor sealer; water dispersed, chemical resistant, coloured, dustproofer and surface sealer; to</t>
  </si>
  <si>
    <t>D</t>
  </si>
  <si>
    <t>Floors</t>
  </si>
  <si>
    <t>Nr</t>
  </si>
  <si>
    <t>Type F6</t>
  </si>
  <si>
    <t>Type F2</t>
  </si>
  <si>
    <t>Type F1</t>
  </si>
  <si>
    <t>265600 - EXTERIOR LIGHTING</t>
  </si>
  <si>
    <t>20 A, 2P, weatherproof</t>
  </si>
  <si>
    <t>Electrical Outlets</t>
  </si>
  <si>
    <t>Combined unit socket outlet</t>
  </si>
  <si>
    <t>H</t>
  </si>
  <si>
    <t>Socket outlets</t>
  </si>
  <si>
    <t>Wiring devices including boxes, conduits, wires and connections to power source, covers, supports, fittings and accessories; As shown on drawings and described in the specifications .</t>
  </si>
  <si>
    <t>262726 - WIRING DEVICES</t>
  </si>
  <si>
    <t>900mm</t>
  </si>
  <si>
    <t>G</t>
  </si>
  <si>
    <t>600mm</t>
  </si>
  <si>
    <t>F</t>
  </si>
  <si>
    <t>Cable Trays (Ladder Type); hot dip galvanized with powder coating and elevated cover</t>
  </si>
  <si>
    <t>E</t>
  </si>
  <si>
    <t>450mm</t>
  </si>
  <si>
    <t>300mm</t>
  </si>
  <si>
    <t>150mm</t>
  </si>
  <si>
    <t>Cable Trays (Ladder Type); hot dip galvanized with powder coating</t>
  </si>
  <si>
    <t>260536 - CABLE TRAYS FOR ELECTRICAL SYSTEMS</t>
  </si>
  <si>
    <t>SUPPLY AND INSTALLATION WORKS</t>
  </si>
  <si>
    <t>Supply, installation and connection of all interconnecting cables, relays, contactors, connection boxes, panels, not supplied by the Packaged Equipment suppliers &amp; not covered in Contractor scope mentionned above, but required for the complete operation of the system as indicated in Packaged Equipment suppliers Drawings &amp; Documents.</t>
  </si>
  <si>
    <t>Provisional sums for the below items</t>
  </si>
  <si>
    <t>All cables, relays, contactors, connection boxes, panels, not covered in Contractor scope mentionned above, but required for the complete operation of the system as indicated in related Contract Drawings &amp; Documents</t>
  </si>
  <si>
    <t>All bulk material including but not limited to rigid cable conduits, conduits and supports, cable connectors and terminators, required for the complete operation of the system as indicated in relevant Drawings &amp; Documents</t>
  </si>
  <si>
    <t>All required fiber optic patch cord cables (multi-mode), as required and as per relevant drawings and specifications.</t>
  </si>
  <si>
    <t>24 Cores Fiber Optic Multi Mode Armoured Cables, from Compactor 16-27-016 Local HMI panel to the new IT DCS Cabinet, as per relevant drawings and specifications.</t>
  </si>
  <si>
    <t>Ethernet CAT6A Cables, from Compactor 16-27-027 Local HMI panel (16-27-027-HMI) to Compactor 16-27-016 Local HMI panel (16-27-016-HMI), as per relevant drawings and specifications.</t>
  </si>
  <si>
    <t>Profibus DP Cables from the Burner Control Panel (16-25-715-LCB-01) to the new DCS Cabinets, from the Loss in Weight Feeders Control Panels (16-30-205-LCB-01, 16-30-210-LCB-01, 16-30-215-LCB-01) to the new DCS Cabinets, and from the bag filters 16-85-400/600 Control Panels (16-85-400-LCB-01, 16-85-400-LCB-11, 16-85-600-LCB-01) to the new DCS Cabinets, as per relevant drawings and specifications.</t>
  </si>
  <si>
    <t>Modbus RTU Cables, internal to each heat tracing panel, in-between the heat tracing panels, and from the last heat tracing panel in the modbus RTU daisy chain to the DCS Cabinets.</t>
  </si>
  <si>
    <t>0.75mm2,300V, 8 triads,Individually&amp;overall shielded,armoured, as per relevant drawings and specifications.</t>
  </si>
  <si>
    <t>2.5mm2,0.6/1kV,3c,armoured cable, as per relevant drawings and specifications.</t>
  </si>
  <si>
    <t>1.5mm2,300V,20 pairs,Individually&amp;overall shielded,armoured, as per relevant drawings and specifications.</t>
  </si>
  <si>
    <t>1.5mm2,300V,16 pairs,Individually&amp;overall shielded,armoured, as per relevant drawings and specifications.</t>
  </si>
  <si>
    <t>1.5mm2,300V,12 pairs,Individually&amp;overall shielded,armoured, as per relevant drawings and specifications.</t>
  </si>
  <si>
    <t>1.5mm2,300V,10 pairs,Individually&amp;overall shielded,armoured, as per relevant drawings and specifications.</t>
  </si>
  <si>
    <t>K</t>
  </si>
  <si>
    <t>1.5mm2,300V, 8 pairs,Individually&amp;overall shielded,armoured, as per relevant drawings and specifications.</t>
  </si>
  <si>
    <t>J</t>
  </si>
  <si>
    <t>1.5mm2,300V, 6 pairs,Individually&amp;overall shielded,armoured, as per relevant drawings and specifications.</t>
  </si>
  <si>
    <t>1.5mm2,300V, 4 pairs,Individually&amp;overall shielded,armoured, as per relevant drawings and specifications.</t>
  </si>
  <si>
    <t>1.5mm2,300V, 2 pairs,Individually&amp;overall shielded,armoured, as per relevant drawings and specifications.</t>
  </si>
  <si>
    <t>1.5mm2,450/750V,10c,armoured cable, as per relevant drawings and specifications.</t>
  </si>
  <si>
    <t>1.5mm2,450/750V,7c,armoured cable, as per relevant drawings and specifications.</t>
  </si>
  <si>
    <t>1.5mm2,450/750V,5c,armoured cable, as per relevant drawings and specifications.</t>
  </si>
  <si>
    <t>1.5mm2,450/750V,4c,armoured cable, as per relevant drawings and specifications.</t>
  </si>
  <si>
    <t>1.5mm2,450/750V,3c,armoured cable as per relevant drawings and specifications.</t>
  </si>
  <si>
    <t>Instrumentation &amp; Control Cable Ladder 900 mm hot dip galvanized with powder coating, elevated cover and all necessary items as per relevant drawings and specifications.</t>
  </si>
  <si>
    <t>Instrumentation &amp; Control Cable Ladder 600 mm hot dip galvanized with powder coating, elevated cover and all necessary items as per relevant drawings and specifications.</t>
  </si>
  <si>
    <t>Instrumentation &amp; Control Cable Ladder 450 mm hot dip galvanized with powder coating, elevated cover and all necessary items as per relevant drawings and specifications.</t>
  </si>
  <si>
    <t>Instrumentation &amp; Control Cable Ladder 300 mm hot dip galvanized with powder coating, elevated cover and all necessary items as per relevant drawings and specifications.</t>
  </si>
  <si>
    <t>Instrumentation &amp; Control Cable Ladder 150 mm hot dip galvanized with powder coating, elevated cover and all necessary items as per relevant drawings and specifications.</t>
  </si>
  <si>
    <t>Temperature element and related transmitter (30-TE/TIT-3589/3689) installed at each compactor Cooling water return line, and all necessary items as per relevant drawings and specifications.</t>
  </si>
  <si>
    <t xml:space="preserve">Temperature Gauges (16-TI-3589L/3689L)  installed at each Compactor cooling water return line; and all necessary items as per relevant drawings and specifications. </t>
  </si>
  <si>
    <t xml:space="preserve">Pressure Gauges (16-PI-3589/3689) at each Compactor Cooling Water supply line and all necessary items as per relevant drawings and specifications. </t>
  </si>
  <si>
    <t>Differential Pressure Transmitter (16-DPIT-0868) installed at the cooling water supply and return lines (to/from compactors); and all necessary items as per relevant drawings and specifications.</t>
  </si>
  <si>
    <t>Temperature element and related transmitter (16-TE/TIT-0869) installed at the cooling water return line from compactors, and all necessary items as per relevant drawings and specifications.</t>
  </si>
  <si>
    <t>Pressure Transmitter (16-PIT-0866) installed at the cooling water supply pumps discharge header; and all necessary items as per relevant drawings and specifications.</t>
  </si>
  <si>
    <t>Temperature element and related transmitter (16-TE/TIT-0865) installed at the cooling water supply pumps discharge header, and all necessary items as per relevant drawings and specifications.</t>
  </si>
  <si>
    <t>Pressure Gauges (16-PI-0859/0862) at the cooling water supply pumps 1&amp;2 Discharge lines and all necessary items as per relevant drawings and specifications.</t>
  </si>
  <si>
    <t>Pressure Gauges (16-PI-0860/0861) at the cooling water supply pump 2 No. 16-01-231 Suction line across the strainer and all necessary items as per relevant drawings and specifications.</t>
  </si>
  <si>
    <t>Pressure Gauges (16-PI-0857/0858) at the cooling water supply pump 1 No. 16-01-230 Suction line across the strainer and all necessary items as per relevant drawings and specifications.</t>
  </si>
  <si>
    <t>Pressure Gauge (16-PI-0864) at the compactors cooling water system expansion tank and all necessary items as per relevant drawings and specifications.</t>
  </si>
  <si>
    <t>Pressure Gauges (16-PI-0813/0823) at the Diesel Tank pumps 1&amp;2 Discharge lines and all necessary items as per relevant drawings and specifications.</t>
  </si>
  <si>
    <t>Pressure Gauges (16-PI-0811/0821) at the Diesel Tank pumps 1&amp;2 Suction lines and all necessary items as per relevant drawings and specifications.</t>
  </si>
  <si>
    <t>Ultrasonic Level element and related transmitter (16-LE/LIT-0801)  installed at the Diesel Tank, and all necessary items as per relevant drawings and specifications.</t>
  </si>
  <si>
    <t>Pressure Gauges (16-PI-0764/0774) at the Mineral Oil Storage Tank pumps 1&amp;2 Discharge lines and all necessary items as per relevant drawings and specifications.</t>
  </si>
  <si>
    <t>Pressure Gauges (16-PI-0771/0772) at the Mineral Oil Storage Tank pump 2 No. 16-01-228 Suction line  across the strainer and all necessary items as per relevant drawings and specifications.</t>
  </si>
  <si>
    <t>Pressure Gauges (16-PI-0761/0762) at the Mineral Oil Storage Tank pump 1 No. 16-01-227 Suction line  across the strainer and all necessary items as per relevant drawings and specifications.</t>
  </si>
  <si>
    <t>Ultrasonic Level element and related transmitter (16-LE/LIT-0751)  installed at the Mineral Oil Storage Tank, and all necessary items as per relevant drawings and specifications.</t>
  </si>
  <si>
    <t>Pressure Gauges (16-PI-0724/0734) at the glazing reagent preparation tank pumps 1&amp;2 Discharge lines and all necessary items as per relevant drawings and specifications.</t>
  </si>
  <si>
    <t>Pressure Gauges (16-PI-0731/0732) at the glazing reagent preparation tank pump 2 No. 16-01-218 Suction line  across the strainer and all necessary items as per relevant drawings and specifications.</t>
  </si>
  <si>
    <t>Pressure Gauges (16-PI-0721/0722) at the glazing reagent preparation tank pump 1 No. 16-01-217 Suction line  across the strainer and all necessary items as per relevant drawings and specifications.</t>
  </si>
  <si>
    <t>Ultrasonic Level element and related transmitter (16-LE/LIT-0711)  installed at the Glazing Reagent Preparation Tank, and all necessary items as per relevant drawings and specifications.</t>
  </si>
  <si>
    <t>Pressure Gauge (16-PG-1385) at the post treatment oil/amine pump 2 No. 16-01-224 discharge line, and all necessary items as per relevant drawings and specifications.</t>
  </si>
  <si>
    <t>Pressure Gauge (16-PG-1384) at the post treatment oil/amine pump 2 No. 16-01-224 suction line, and all necessary items as per relevant drawings and specifications.</t>
  </si>
  <si>
    <t>Pressure Gauge (16-PG-1369) at the post treatment oil/amine pump 1 No. 16-01-223 discharge line, and all necessary items as per relevant drawings and specifications.</t>
  </si>
  <si>
    <t>Pressure Gauge (16-PG-1368) at the post treatment oil/amine pump 1 No. 16-01-223 suction line, and all necessary items as per relevant drawings and specifications.</t>
  </si>
  <si>
    <t>Pressure Gauge (16-PG-4165) at the post treatment water pump 2 No. 16-01-214 discharge line, and all necessary items as per relevant drawings and specifications.</t>
  </si>
  <si>
    <t>Pressure Gauge (16-PG-4164) at the post treatment water pump 2 No. 16-01-214 suction line, and all necessary items as per relevant drawings and specifications.</t>
  </si>
  <si>
    <t>Pressure Gauge (16-PG-4149) at the post treatment water pump 1 No. 16-01-213 discharge line, and all necessary items as per relevant drawings and specifications.</t>
  </si>
  <si>
    <t>Pressure Gauge (16-PG-4148) at the post treatment water pump 1 No. 16-01-213 suction line, and all necessary items as per relevant drawings and specifications.</t>
  </si>
  <si>
    <t>Local Control Station Type VFDR and all necessary items as per relevant drawings and specifications.</t>
  </si>
  <si>
    <t>Local Control Station Type VFD and all necessary items as per relevant drawings and specifications.</t>
  </si>
  <si>
    <t>Local Control Station Type FVR and all necessary items as per relevant drawings and specifications.</t>
  </si>
  <si>
    <t>Local Control Station Type FVNR and all necessary items as per relevant drawings and specifications.</t>
  </si>
  <si>
    <t>Instrument Power Panels (IPP) and all necessary items as per relevant drawings and specifications.</t>
  </si>
  <si>
    <t>Instrument Junction Box (IJB) Type D and all necessary items as per relevant drawings and specifications.</t>
  </si>
  <si>
    <t>Instrument Junction Box (IJB) Type C and all necessary items as per relevant drawings and specifications.</t>
  </si>
  <si>
    <t>Instrument Junction Box (IJB) Type B and all necessary items as per relevant drawings and specifications.</t>
  </si>
  <si>
    <t>Instrument Junction Box (IJB) Type A and all necessary items as per relevant drawings and specifications.</t>
  </si>
  <si>
    <t>Belt conveyors pull rope switches Junction Box - Type A - (W:406mm x H:508mm x D:203 mm) to be used for connecting the pull rope switches of each belt conveyor (14-29-200, 14-29-120, 16-29-140 and 16-29-200) in series, and then connect to the relevant motor starter for hardwired interlock purposes, including all necessary items as per vendor drawings and specifications.</t>
  </si>
  <si>
    <t>Compactors Local Emergency Stop Panels, including but not limited to Emergency Stop Push Buttons, PILZ (PNOZ X10) safety relay devices, Enclosures Stainless Steel Type 316L, and all required devices, components and accessories, all as per relevant drawings and specifications.</t>
  </si>
  <si>
    <t>Compactor 16-27-016 Local HMI Panel, including but not limited to HMI from ABB (800xA series), Double Enclosure Stainless Steel Type 316L with sight glass, and all required devices, components and accessories, all as per relevant drawings and specifications.</t>
  </si>
  <si>
    <t>Compactor 16-27-027 Local HMI Panel, including but not limited to HMI from ABB (800xA series), Patch Panel, Industrial Managed Ethernet Switch, Double Enclosure Stainless Steel Type 316L with sight glass, and all required devices, components and accessories, all as per relevant drawings and specifications.</t>
  </si>
  <si>
    <t>Supply, Installation, Connection, Testing and Commissioning Works of:</t>
  </si>
  <si>
    <t>All Instruments, Cables, Local Control Panels and Junction Boxes and all related items related to Koppern Procured Equipment as indicated in Vendor/Manufacturer drawings/documents.</t>
  </si>
  <si>
    <t>Installation, Connection, Assisting in Testing and Commissioning Works of:</t>
  </si>
  <si>
    <t>25 - INTEGRATED AUTOMATION</t>
  </si>
  <si>
    <t>J.D.</t>
  </si>
  <si>
    <t>MECHANICAL WORKS</t>
  </si>
  <si>
    <t>Installation of  Dryer Inlet Valve 16-25-400 V16 with all necessary components as per design drawings, vendor's documentation and requirements, Including supply and manufacturing of miscellaneous items indicated on vendor drawings or necessary for the correct equipment installation.</t>
  </si>
  <si>
    <t>Installation of  Dryer Inlet Valve 16-25-400 V15 with all necessary components as per design drawings, vendor's documentation and requirements, Including supply and manufacturing of miscellaneous items indicated on vendor drawings or necessary for the correct equipment installation.</t>
  </si>
  <si>
    <t>Installation of  Dryer Inlet Valve 16-25-400 V14 with all necessary components as per design drawings, vendor's documentation and requirements, Including supply and manufacturing of miscellaneous items indicated on vendor drawings or necessary for the correct equipment installation.</t>
  </si>
  <si>
    <t>Installation of  Dryer Inlet Valve 16-25-400 V13 with all necessary components as per design drawings, vendor's documentation and requirements, Including supply and manufacturing of miscellaneous items indicated on vendor drawings or necessary for the correct equipment installation.</t>
  </si>
  <si>
    <t>Installation of  Dryer Inlet Valve 16-25-400 V12 with all necessary components as per design drawings, vendor's documentation and requirements, Including supply and manufacturing of miscellaneous items indicated on vendor drawings or necessary for the correct equipment installation.</t>
  </si>
  <si>
    <t>Installation of  Dryer Inlet Valve 16-25-400 V11 with all necessary components as per design drawings, vendor's documentation and requirements, Including supply and manufacturing of miscellaneous items indicated on vendor drawings or necessary for the correct equipment installation.</t>
  </si>
  <si>
    <t>Installation of  Bag House Fresh Air Valve 16-85-400 V4 with all necessary components as per design drawings, vendor's documentation and requirements, Including supply and manufacturing of miscellaneous items indicated on vendor drawings or necessary for the correct equipment installation.</t>
  </si>
  <si>
    <t>Installation of  Bag House Inlet Valve 16-85-600 M2 with all necessary components as per design drawings, vendor's documentation and requirements, Including supply and manufacturing of miscellaneous items indicated on vendor drawings or necessary for the correct equipment installation.</t>
  </si>
  <si>
    <t>Installation of  Bag House Inlet Valve 16-85-600 M1 with all necessary components as per design drawings, vendor's documentation and requirements, Including supply and manufacturing of miscellaneous items indicated on vendor drawings or necessary for the correct equipment installation.</t>
  </si>
  <si>
    <t>Installation of  Bag House Filter 16-85-400 with all necessary components as per design drawings, vendor's documentation and requirements. Including supply and manufacturing of miscellaneous items indicated on vendor drawings or necessary for the correct equipment installation.</t>
  </si>
  <si>
    <t>Installation of  Inlet Filter 16-85-405 with all necessary components as per design drawings, vendor's documentation and requirements. Including supply and manufacturing of miscellaneous items indicated on vendor drawings or necessary for the correct equipment installation.</t>
  </si>
  <si>
    <t>Installation of  Bag House Filter 16-85-600 with all necessary components as per design drawings, vendor's documentation and requirements. Including supply and manufacturing of miscellaneous items indicated on vendor drawings or necessary for the correct equipment installation.</t>
  </si>
  <si>
    <t>Bag House Filter</t>
  </si>
  <si>
    <t>Installation of  Sound Absorber 16-80-7105 with all necessary components as per design drawings, vendor's documentation and requirements. Including supply and manufacturing of miscellaneous items indicated on vendor drawings or necessary for the correct equipment installation.</t>
  </si>
  <si>
    <t>Installation of  Sound Absorber 16-80-7405 with all necessary components as per design drawings, vendor's documentation and requirements. Including supply and manufacturing of miscellaneous items indicated on vendor drawings or necessary for the correct equipment installation.</t>
  </si>
  <si>
    <t>Installation of  Sound Absorber 16-80-7305 with all necessary components as per design drawings, vendor's documentation and requirements. Including supply and manufacturing of miscellaneous items indicated on vendor drawings or necessary for the correct equipment installation.</t>
  </si>
  <si>
    <t>Installation of  Sound Absorber 16-80-7205 with all necessary components as per design drawings, vendor's documentation and requirements. Including supply and manufacturing of miscellaneous items indicated on vendor drawings or necessary for the correct equipment installation.</t>
  </si>
  <si>
    <t>Sound Absorber</t>
  </si>
  <si>
    <t>Installation of  Belt Scale 16-75-5200 with all necessary components as per design drawings, vendor's documentation and requirements. Including supply and manufacturing of miscellaneous items indicated on vendor drawings or necessary for the correct equipment installation.</t>
  </si>
  <si>
    <t>Installation of  Belt Scales 16-75-5140/5141 with all necessary components as per design drawings, vendor's documentation and requirements. Including supply and manufacturing of miscellaneous items indicated on vendor drawings or necessary for the correct equipment installation.</t>
  </si>
  <si>
    <t>Installation of  Diverter Gate 16-75-0755 with all necessary components as per design drawings, vendor's documentation and requirements. Including supply and manufacturing of miscellaneous items indicated on vendor drawings or necessary for the correct equipment installation.</t>
  </si>
  <si>
    <t>Installation of  Diverter Gate 16-75-0750 with all necessary components as per design drawings, vendor's documentation and requirements. Including supply and manufacturing of miscellaneous items indicated on vendor drawings or necessary for the correct equipment installation.</t>
  </si>
  <si>
    <t>Installation of  Belt Scale 14-75-5120 with all necessary components as per design drawings, vendor's documentation and requirements. Including supply and manufacturing of miscellaneous items indicated on vendor drawings or necessary for the correct equipment installation.</t>
  </si>
  <si>
    <t>Installation of  Belt Scale 14-75-5100 with all necessary components as per design drawings, vendor's documentation and requirements. Including supply and manufacturing of miscellaneous items indicated on vendor drawings or necessary for the correct equipment installation.</t>
  </si>
  <si>
    <t>Belt Scale</t>
  </si>
  <si>
    <t>Installation of 4  Air Cannons 16-70-185 with all necessary components as per design drawings, vendor's documentation and requirements. Including supply and manufacturing of miscellaneous items indicated on vendor drawings or necessary for the correct equipment installation.</t>
  </si>
  <si>
    <t>Installation of  4 Air Cannons 16-70-195 with all necessary components as per design drawings, vendor's documentation and requirements. Including supply and manufacturing of miscellaneous items indicated on vendor drawings or necessary for the correct equipment installation.</t>
  </si>
  <si>
    <t>Installation of  4 Air Cannons 16-70-125 with all necessary components as per design drawings, vendor's documentation and requirements. Including supply and manufacturing of miscellaneous items indicated on vendor drawings or necessary for the correct equipment installation.</t>
  </si>
  <si>
    <t>Installation of  4 Air Cannons 16-70-190 with all necessary components as per design drawings, vendor's documentation and requirements. Including supply and manufacturing of miscellaneous items indicated on vendor drawings or necessary for the correct equipment installation.</t>
  </si>
  <si>
    <t>Air Cannons</t>
  </si>
  <si>
    <t>Installation of  Flow Meters 16-65-4200/4300 with all necessary components as per design drawings, vendor's documentation and requirements. Including supply and manufacturing of miscellaneous items indicated on vendor drawings or necessary for the correct equipment installation.</t>
  </si>
  <si>
    <t>Installation of  Flow Meter 16-65-4100 with all necessary components as per design drawings, vendor's documentation and requirements. Including supply and manufacturing of miscellaneous items indicated on vendor drawings or necessary for the correct equipment installation.</t>
  </si>
  <si>
    <t>Flow Meter</t>
  </si>
  <si>
    <t>Installation of  Slide Gate 16-60-1805 with all necessary components as per design drawings, vendor's documentation and requirements. Including supply and manufacturing of miscellaneous items indicated on vendor drawings or necessary for the correct equipment installation.</t>
  </si>
  <si>
    <t>Installation of  Slide Gate 16-60-1705 with all necessary components as per design drawings, vendor's documentation and requirements. Including supply and manufacturing of miscellaneous items indicated on vendor drawings or necessary for the correct equipment installation.</t>
  </si>
  <si>
    <t>Installation of  Louver Damper 16-60-0745 with all necessary components as per design drawings, vendor's documentation and requirements. Including supply and manufacturing of miscellaneous items indicated on vendor drawings or necessary for the correct equipment installation.</t>
  </si>
  <si>
    <t>Installation of  Slide Gates 16-60-1755/2755 with all necessary components as per design drawings, vendor's documentation and requirements. Including supply and manufacturing of miscellaneous items indicated on vendor drawings or necessary for the correct equipment installation.</t>
  </si>
  <si>
    <t>Installation of  Slide Gates 16-60-1655/2655 with all necessary components as per design drawings, vendor's documentation and requirements. Including supply and manufacturing of miscellaneous items indicated on vendor drawings or necessary for the correct equipment installation.</t>
  </si>
  <si>
    <t>Installation of  Slide Gate 16-60-1605 with all necessary components as per design drawings, vendor's documentation and requirements. Including supply and manufacturing of miscellaneous items indicated on vendor drawings or necessary for the correct equipment installation.</t>
  </si>
  <si>
    <t>Installation of  Slide Gate 16-60-1005 with all necessary components as per design drawings, vendor's documentation and requirements. Including supply and manufacturing of miscellaneous items indicated on vendor drawings or necessary for the correct equipment installation.</t>
  </si>
  <si>
    <t>Installation of  Slide Gate 16-60-2205 with all necessary components as per design drawings, vendor's documentation and requirements. Including supply and manufacturing of miscellaneous items indicated on vendor drawings or necessary for the correct equipment installation.</t>
  </si>
  <si>
    <t>Installation of  Slide Gate 14-60-2005 with all necessary components as per design drawings, vendor's documentation and requirements. Including supply and manufacturing of miscellaneous items indicated on vendor drawings or necessary for the correct equipment installation.</t>
  </si>
  <si>
    <t>Installation of  Slide Gate 14-60-4055 with all necessary components as per design drawings, vendor's documentation and requirements. Including supply and manufacturing of miscellaneous items indicated on vendor drawings or necessary for the correct equipment installation.</t>
  </si>
  <si>
    <t>Slide Gate</t>
  </si>
  <si>
    <t>Installation of  Rotary Valve 16-54-701 with all necessary components as per design drawings, vendor's documentation and requirements. Including supply and manufacturing of miscellaneous items indicated on vendor drawings or necessary for the correct equipment installation.</t>
  </si>
  <si>
    <t>Installation of  Rotary Valve 16-54-700 with all necessary components as per design drawings, vendor's documentation and requirements. Including supply and manufacturing of miscellaneous items indicated on vendor drawings or necessary for the correct equipment installation.</t>
  </si>
  <si>
    <t>Installation of  Rotary Valve 16-54-600 with all necessary components as per design drawings, vendor's documentation and requirements. Including supply and manufacturing of miscellaneous items indicated on vendor drawings or necessary for the correct equipment installation.</t>
  </si>
  <si>
    <t>Rotary Valve</t>
  </si>
  <si>
    <t>Installation of  Magnetic Separators 16-40-333/444 with all necessary components as per design drawings, vendor's documentation and requirements. Including supply and manufacturing of miscellaneous items indicated on vendor drawings or necessary for the correct equipment installation.</t>
  </si>
  <si>
    <t>Installation of  Magnetic Separator 16-40-222 with all necessary components as per design drawings, vendor's documentation and requirements. Including supply and manufacturing of miscellaneous items indicated on vendor drawings or necessary for the correct equipment installation.</t>
  </si>
  <si>
    <t>Installation of  Magnetic Separator 16-40-111 with all necessary components as per design drawings, vendor's documentation and requirements. Including supply and manufacturing of miscellaneous items indicated on vendor drawings or necessary for the correct equipment installation.</t>
  </si>
  <si>
    <t>Magnetic Separator</t>
  </si>
  <si>
    <t>Installation of  Bucket Elevator 16-31-130 with all necessary components as per design drawings, vendor's documentation and requirements. Including supply and manufacturing of miscellaneous items indicated on vendor drawings or necessary for the correct equipment installation.</t>
  </si>
  <si>
    <t>Installation of  Bucket Elevator 16-31-120 with all necessary components as per design drawings, vendor's documentation and requirements. Including supply and manufacturing of miscellaneous items indicated on vendor drawings or necessary for the correct equipment installation.</t>
  </si>
  <si>
    <t>Installation of  Bucket Elevators 16-31-100/110 with all necessary components as per design drawings, vendor's documentation and requirements. Including supply and manufacturing of miscellaneous items indicated on vendor drawings or necessary for the correct equipment installation.</t>
  </si>
  <si>
    <t>Installation of  Bucket Elevator 16-31-090 with all necessary components as per design drawings, vendor's documentation and requirements. Including supply and manufacturing of miscellaneous items indicated on vendor drawings or necessary for the correct equipment installation.</t>
  </si>
  <si>
    <t>Installation of  Bucket Elevator 16-31-080 with all necessary components as per design drawings, vendor's documentation and requirements. Including supply and manufacturing of miscellaneous items indicated on vendor drawings or necessary for the correct equipment installation.</t>
  </si>
  <si>
    <t>Installation of  Bucket Elevator 14-31-070 with all necessary components as per design drawings, vendor's documentation and requirements. Including supply and manufacturing of miscellaneous items indicated on vendor drawings or necessary for the correct equipment installation.</t>
  </si>
  <si>
    <t>Bucket Elevator</t>
  </si>
  <si>
    <t>Installation of  Loss-In-Weight Feeder (Bigbag-Station) 16-30-215 with all necessary components as per design drawings, vendor's documentation and requirements. Including supply and manufacturing of miscellaneous items indicated on vendor drawings or necessary for the correct equipment installation.</t>
  </si>
  <si>
    <t>Installation of  Mixer 16-30-255 with all necessary components as per design drawings, vendor's documentation and requirements. Including supply and manufacturing of miscellaneous items indicated on vendor drawings or necessary for the correct equipment installation.</t>
  </si>
  <si>
    <t>Installation of  Screw Feeder 16-30-290 with all necessary components as per design drawings, vendor's documentation and requirements. Including supply and manufacturing of miscellaneous items indicated on vendor drawings or necessary for the correct equipment installation.</t>
  </si>
  <si>
    <t>Installation of  Screw Feeder 16-30-280 with all necessary components as per design drawings, vendor's documentation and requirements. Including supply and manufacturing of miscellaneous items indicated on vendor drawings or necessary for the correct equipment installation.</t>
  </si>
  <si>
    <t>Installation of  Mixer 16-30-222 with all necessary components as per design drawings, vendor's documentation and requirements. Including supply and manufacturing of miscellaneous items indicated on vendor drawings or necessary for the correct equipment installation.</t>
  </si>
  <si>
    <t>Installation of  Screw Feeder 16-30-240 with all necessary components as per design drawings, vendor's documentation and requirements. Including supply and manufacturing of miscellaneous items indicated on vendor drawings or necessary for the correct equipment installation.</t>
  </si>
  <si>
    <t>Installation of  Vibration Feeders 16-30-161/171/162/172 with all necessary components as per design drawings, vendor's documentation and requirements. Including supply and manufacturing of miscellaneous items indicated on vendor drawings or necessary for the correct equipment installation.</t>
  </si>
  <si>
    <t>Installation of  Screw Feeder 16-30-260 with all necessary components as per design drawings, vendor's documentation and requirements. Including supply and manufacturing of miscellaneous items indicated on vendor drawings or necessary for the correct equipment installation.</t>
  </si>
  <si>
    <t>Installation of  Loss-In-Weight Feeder (Bigbag-Station) 16-30-205/210 with all necessary components as per design drawings, vendor's documentation and requirements. Including supply and manufacturing of miscellaneous items indicated on vendor drawings or necessary for the correct equipment installation.</t>
  </si>
  <si>
    <t>Installation of  Screw Feeder 16-30-220 with all necessary components as per design drawings, vendor's documentation and requirements. Including supply and manufacturing of miscellaneous items indicated on vendor drawings or necessary for the correct equipment installation.</t>
  </si>
  <si>
    <t>Installation of  Screw Feeder 14-30-200 with all necessary components as per design drawings, vendor's documentation and requirements. Including supply and manufacturing of miscellaneous items indicated on vendor drawings or necessary for the correct equipment installation.</t>
  </si>
  <si>
    <t>Feeder/Mixer</t>
  </si>
  <si>
    <t>Installation of  Belt Conveyor 16-29-200 with all necessary components as per design drawings, vendor's documentation and requirements. Including supply and manufacturing of miscellaneous items indicated on vendor drawings or necessary for the correct equipment installation.</t>
  </si>
  <si>
    <t>Installation of  Weigh Feeder 16-29-180 with all necessary components as per design drawings, vendor's documentation and requirements. Including supply and manufacturing of miscellaneous items indicated on vendor drawings or necessary for the correct equipment installation.</t>
  </si>
  <si>
    <t>Installation of  Weigh Feeder 16-29-160 with all necessary components as per design drawings, vendor's documentation and requirements. Including supply and manufacturing of miscellaneous items indicated on vendor drawings or necessary for the correct equipment installation.</t>
  </si>
  <si>
    <t>Installation of  Belt Conveyor 16-29-140 with all necessary components as per design drawings, vendor's documentation and requirements. Including supply and manufacturing of miscellaneous items indicated on vendor drawings or necessary for the correct equipment installation.</t>
  </si>
  <si>
    <t>Installation of  Belt Conveyor 14-29-200 with all necessary components as per design drawings, vendor's documentation and requirements. Including supply and manufacturing of miscellaneous items indicated on vendor drawings or necessary for the correct equipment installation.</t>
  </si>
  <si>
    <t>Installation of  Belt Conveyor 14-29-120 with all necessary components as per design drawings, vendor's documentation and requirements. Including supply and manufacturing of miscellaneous items indicated on vendor drawings or necessary for the correct equipment installation.</t>
  </si>
  <si>
    <t>Belt Conveyor</t>
  </si>
  <si>
    <t>Installation of  Static Screen 16-28-070 with all necessary components as per design drawings, vendor's documentation and requirements. Including supply and manufacturing of miscellaneous items indicated on vendor drawings or necessary for the correct equipment installation.</t>
  </si>
  <si>
    <t>Installation of  Screen 16-28-050 with all necessary components as per design drawings, vendor's documentation and requirements. Including supply and manufacturing of miscellaneous items indicated on vendor drawings or necessary for the correct equipment installation.</t>
  </si>
  <si>
    <t>Installation of  Static Screen 16-28-060 with all necessary components as per design drawings, vendor's documentation and requirements. Including supply and manufacturing of miscellaneous items indicated on vendor drawings or necessary for the correct equipment installation.</t>
  </si>
  <si>
    <t>Installation of  Screens 16-28-041/042/043/044 with all necessary components as per design drawings, vendor's documentation and requirements. Including supply and manufacturing of miscellaneous items indicated on vendor drawings or necessary for the correct equipment installation.</t>
  </si>
  <si>
    <t>Installation of  Screens 16-28-031/032 with all necessary components as per design drawings, vendor's documentation and requirements. Including supply and manufacturing of miscellaneous items indicated on vendor drawings or necessary for the correct equipment installation.</t>
  </si>
  <si>
    <t>Installation of  Screen 16-28-020 with all necessary components as per design drawings, vendor's documentation and requirements. Including supply and manufacturing of miscellaneous items indicated on vendor drawings or necessary for the correct equipment installation.</t>
  </si>
  <si>
    <t>Installation of  Static Screen 16-28-010 with all necessary components as per design drawings, vendor's documentation and requirements. Including supply and manufacturing of miscellaneous items indicated on vendor drawings or necessary for the correct equipment installation.</t>
  </si>
  <si>
    <t>Screen</t>
  </si>
  <si>
    <t>Installation of  Roller Press (Compactor) 16-27-016/027 with all necessary components as per design drawings, vendor's documentation and requirements.Including supply and manufacturing of miscellaneous items indicated on vendor drawings or necessary for the correct equipment installation.</t>
  </si>
  <si>
    <t>Roller Presses (Compactors)</t>
  </si>
  <si>
    <t>Installation of  Crushers 16-26-033/034/035/036 with all necessary components as per design drawings, vendor's documentation and requirements. Including supply and manufacturing of miscellaneous items indicated on vendor drawings or necessary for the correct equipment installation.</t>
  </si>
  <si>
    <t>Installation of  Crushers 16-26-031/032 with all necessary components as per design drawings, vendor's documentation and requirements. Including supply and manufacturing of miscellaneous items indicated on vendor drawings or necessary for the correct equipment installation.</t>
  </si>
  <si>
    <t>Installation of  Crushers 16-26-017/027 with all necessary components as per design drawings, vendor's documentation and requirements. Including supply and manufacturing of miscellaneous items indicated on vendor drawings or necessary for the correct equipment installation.</t>
  </si>
  <si>
    <t>Installation of  Crusher 16-26-010 with all necessary components as per design drawings, vendor's documentation and requirements. Including supply and manufacturing of miscellaneous items indicated on vendor drawings or necessary for the correct equipment installation.</t>
  </si>
  <si>
    <t>Crusher</t>
  </si>
  <si>
    <t>Installation of  Hot Gas Generator 16-25-715 with all necessary components as per design drawings, vendor's documentation and requirements. Including supply and manufacturing of miscellaneous items indicated on vendor drawings or necessary for the correct equipment installation.</t>
  </si>
  <si>
    <t>Installation of  Dryer/Cooler 16-25-400 with all necessary components as per design drawings, vendor's documentation and requirements. Including supply and manufacturing of miscellaneous items indicated on vendor drawings or necessary for the correct equipment installation.</t>
  </si>
  <si>
    <t>Dryer/Cooler</t>
  </si>
  <si>
    <t>Installation of  Drag Conveyors 16-20-080/090 with all necessary components as per design drawings, vendor's documentation and requirements. Including supply and manufacturing of miscellaneous items indicated on vendor drawings or necessary for the correct equipment installation.</t>
  </si>
  <si>
    <t>Installation of  Drag Conveyor 16-20-070 with all necessary components as per design drawings, vendor's documentation and requirements. Including supply and manufacturing of miscellaneous items indicated on vendor drawings or necessary for the correct equipment installation.</t>
  </si>
  <si>
    <t>Installation of  Drag Conveyor 16-20-100 with all necessary components as per design drawings, vendor's documentation and requirements. Including supply and manufacturing of miscellaneous items indicated on vendor drawings or necessary for the correct equipment installation.</t>
  </si>
  <si>
    <t>Drag Conveyor</t>
  </si>
  <si>
    <t>Installation of  Bin 16-15-120 with all necessary components as per design drawings, vendor's documentation and requirements. Including supply and manufacturing of miscellaneous items indicated on vendor drawings or necessary for the correct equipment installation.</t>
  </si>
  <si>
    <t>Installation of  Bin 16-15-110 with all necessary components as per design drawings, vendor's documentation and requirements. Including supply and manufacturing of miscellaneous items indicated on vendor drawings or necessary for the correct equipment installation.</t>
  </si>
  <si>
    <t>Installation of  Bin 16-15-100 with all necessary components as per design drawings, vendor's documentation and requirements. Including supply and manufacturing of miscellaneous items indicated on vendor drawings or necessary for the correct equipment installation.</t>
  </si>
  <si>
    <t>Bin</t>
  </si>
  <si>
    <t>Installation of  Tank 16-09-130 with all necessary components as per design drawings, vendor's documentation and requirements. Including supply and manufacturing of miscellaneous items indicated on vendor drawings or necessary for the correct equipment installation.</t>
  </si>
  <si>
    <t>Installation of  Tank 16-09-120 with all necessary components as per design drawings, vendor's documentation and requirements. Including supply and manufacturing of miscellaneous items indicated on vendor drawings or necessary for the correct equipment installation.</t>
  </si>
  <si>
    <t>Installation of  Tank 16-09-110 with all necessary components as per design drawings, vendor's documentation and requirements. Including supply and manufacturing of miscellaneous items indicated on vendor drawings or necessary for the correct equipment installation.</t>
  </si>
  <si>
    <t>Tank</t>
  </si>
  <si>
    <t>Installation of  Agitator 16-05-135 with all necessary components as per design drawings, vendor's documentation and requirements. Including supply and manufacturing of miscellaneous items indicated on vendor drawings or necessary for the correct equipment installation.</t>
  </si>
  <si>
    <t>Installation of  Agitator 16-05-125 with all necessary components as per design drawings, vendor's documentation and requirements. Including supply and manufacturing of miscellaneous items indicated on vendor drawings or necessary for the correct equipment installation.</t>
  </si>
  <si>
    <t>Agitator</t>
  </si>
  <si>
    <t>Installation of  Fan 16-03-730 with all necessary components as per design drawings, vendor's documentation and requirements. Including supply and manufacturing of miscellaneous items indicated on vendor drawings.</t>
  </si>
  <si>
    <t>Installation of  Fan 16-03-310 with all necessary components as per design drawings, vendor's documentation and requirements. Including supply and manufacturing of miscellaneous items indicated on vendor drawings or necessary for the correct equipment installation.</t>
  </si>
  <si>
    <t>Installation of  Fan 16-03-720 with all necessary components as per design drawings, vendor's documentation and requirements. Including supply and manufacturing of miscellaneous items indicated on vendor drawings or necessary for the correct equipment installation.</t>
  </si>
  <si>
    <t>Installation of  Fan 16-03-710 with all necessary components as per design drawings, vendor's documentation and requirements. Including supply and manufacturing of miscellaneous items indicated on vendor drawings or necessary for the correct equipment installation.</t>
  </si>
  <si>
    <t xml:space="preserve">Installation of  Fan 16-03-740 with all necessary components as per design drawings, vendor's documentation and requirements. Including supply and manufacturing of miscellaneous items indicated on vendor drawings or necessary for the correct equipment installation. </t>
  </si>
  <si>
    <t>Fan</t>
  </si>
  <si>
    <t>Installation of  Pumps 16-01-223/224 with all necessary components as per design drawings, vendor's documentation and requirements. Including supply and manufacturing of miscellaneous items indicated on vendor drawings or necessary for the correct equipment installation.</t>
  </si>
  <si>
    <t>Installation of  Pumps 16-01-213/214 with all necessary components as per design drawings, vendor's documentation and requirements. Including supply and manufacturing of miscellaneous items indicated on vendor drawings or necessary for the correct equipment installation.</t>
  </si>
  <si>
    <t>Installation of  Pumps 16-01-216/226 including grease piping and barrels with all necessary components as per design drawings, vendor's documentation and requirements. Including supply and manufacturing of miscellaneous items indicated on vendor drawings or necessary for the correct equipment installation.</t>
  </si>
  <si>
    <t>Pumps</t>
  </si>
  <si>
    <t>410000 - MECHANICAL &amp; PIPING CONSTRUCTION SPECIFICATION</t>
  </si>
  <si>
    <t>41 - MATERIAL PROCESSING AND HANDLING EQUIPMENT</t>
  </si>
  <si>
    <t>Take Delivery &amp; Install</t>
  </si>
  <si>
    <t>Expansion Tank 16-09-200</t>
  </si>
  <si>
    <t>Set</t>
  </si>
  <si>
    <t>Booster Pump Set unit 16-01-236/237</t>
  </si>
  <si>
    <t>Booster Pump Set unit 16-01-234/235</t>
  </si>
  <si>
    <t>Pumps Optional</t>
  </si>
  <si>
    <t>Booster Pump Set unit 16-01-232/233</t>
  </si>
  <si>
    <t>End Suction Centrifugal Pump 
16-01-230/231</t>
  </si>
  <si>
    <t>End Suction Centrifugal Pump 
16-01-221</t>
  </si>
  <si>
    <t>End Suction Centrifugal Pump 
16-01-219/220</t>
  </si>
  <si>
    <t>Rotary Lobe Pump 16-01-227/228</t>
  </si>
  <si>
    <t>Rotary Lobe Pump 16-01-217/218</t>
  </si>
  <si>
    <t xml:space="preserve">Pumps </t>
  </si>
  <si>
    <t>432113.10 - UTILITY PUMPS</t>
  </si>
  <si>
    <t xml:space="preserve">Mixing Agitator 16-05-145 complete with mounting structure and access as per drawings and specs </t>
  </si>
  <si>
    <t>432216 - AGITATORS</t>
  </si>
  <si>
    <t>43 - PROCESS GAS AND LIQUID HANDLING</t>
  </si>
  <si>
    <t>Plate Heat Exchanger 16-11-100</t>
  </si>
  <si>
    <t>421319 - HEAT EXCHANGERS</t>
  </si>
  <si>
    <t>30 kW Immersion Heater
16-12-010/020 for Miniral Oil Tank</t>
  </si>
  <si>
    <t>Heaters</t>
  </si>
  <si>
    <t>421213 - ELECTRIC IMMERSION HEATERS</t>
  </si>
  <si>
    <t xml:space="preserve">42 - PROCESS HEATING, COOLING, AND DRYING EQUIPMENT </t>
  </si>
  <si>
    <t>De-dusting Blast Gates as per specifications and De-dusting drawings, Flow Sheets and Schedules</t>
  </si>
  <si>
    <t>Blast Gates</t>
  </si>
  <si>
    <t>De-Dusting Hoods as per De-dusting drawings, Flow Sheets and Schedules</t>
  </si>
  <si>
    <t xml:space="preserve">Ducting </t>
  </si>
  <si>
    <t>De-dusting Ducting (including but not limited to steel ducts, chutes, Y-branches, reducers, ductwork etc.) as per De-dusting drawings, Flow Sheets and Schedules</t>
  </si>
  <si>
    <t>410000 - MECHANICAL &amp; PIPING CONSTRUCTION SPECIFICATION 
403200 - CHUTES, DIVERTERS, BINS…</t>
  </si>
  <si>
    <t>Design, Supply and Installion of   Silencer 16-80-7205 Steel Support with all necessary components as per  drawings, vendor's documentation and requirements.</t>
  </si>
  <si>
    <t>Design, Supply and Installion of   Diverter 16-75-0755 Steel Support with all necessary components as per  drawings, vendor's documentation and requirements.</t>
  </si>
  <si>
    <t>Design, Supply and Installion of   Diverter 16-75-0750 Steel Support with all necessary components as per  drawings, vendor's documentation and requirements.</t>
  </si>
  <si>
    <t>Design, Supply and Installion of   Flow Meter 16-65-4300 Steel Support with all necessary components as per  drawings, vendor's documentation and requirements.</t>
  </si>
  <si>
    <t>Design, Supply and Installion of   Flow Meter 16-65-4200 Steel Support with all necessary components as per  drawings, vendor's documentation and requirements.</t>
  </si>
  <si>
    <t>Design, Supply and Installion of   Flow Meter 16-65-4100 Steel Support with all necessary components as per  drawings, vendor's documentation and requirements.</t>
  </si>
  <si>
    <t>Design, Supply and Installion of   Magnetic Seperator 16-40-444 Steel Support with all necessary components as per  drawings, vendor's documentation and requirements.</t>
  </si>
  <si>
    <t>Design, Supply and Installion of   Magnetic Seperator 16-40-333 Steel Support with all necessary components as per  drawings, vendor's documentation and requirements.</t>
  </si>
  <si>
    <t>Design, Supply and Installion of   Magnetic Seperator 16-40-222 Steel Support with all necessary components as per  drawings, vendor's documentation and requirements.</t>
  </si>
  <si>
    <t>Design, Supply and Installion of    Grizzly 16-28-070 Steel Support with all necessary components as per  drawings, vendor's documentation and requirements.</t>
  </si>
  <si>
    <t>Design, Supply and Installion of   Grizzly 16-28-060 Steel Support with all necessary components as per  drawings, vendor's documentation and requirements.</t>
  </si>
  <si>
    <t>Design, Supply and Installion of   Grizzly 16-28-010 Steel Support with all necessary components as per  drawings, vendor's documentation and requirements.</t>
  </si>
  <si>
    <t>Supply and Installion of  as per Vendor Detailed Drawings  of Bag House 16-85-600 Steel Support with all necessary components as per  drawings, vendor's documentation and requirements.</t>
  </si>
  <si>
    <t>Supply and Installion of  as per Vendor Detailed Drawings  of Bag House 16-85-400 Steel Support with all necessary components as per  drawings, vendor's documentation and requirements.</t>
  </si>
  <si>
    <t>Design, Supply and Installion of  Bag House 16-85-400 Intake manifold steel support with all necessary components as per  drawings, vendor's documentation and requirements.</t>
  </si>
  <si>
    <t>Supply and Install as per Vendor Detailed Drawings  of Bag House 16-85-400 Intake manifold with all necessary components as per  drawings, vendor's documentation and requirements.</t>
  </si>
  <si>
    <t>M</t>
  </si>
  <si>
    <t>Airconditioned, fire and thermally insulated and prefabricated sandwich structure BMS Room for Burner including, lighting, viewing glass and housing all necessary electronic equipment</t>
  </si>
  <si>
    <t>L</t>
  </si>
  <si>
    <t xml:space="preserve">Miscellaneous </t>
  </si>
  <si>
    <t>2 Ton Movable Jib Crane 16-08-160</t>
  </si>
  <si>
    <t>5 Ton Monorail Crane 16-08-150</t>
  </si>
  <si>
    <t>5 Ton Monorail Crane 16-08-120</t>
  </si>
  <si>
    <t>5 Ton Monorail Crane 16-08-110</t>
  </si>
  <si>
    <t>5 Ton Monorail Crane 16-08-100</t>
  </si>
  <si>
    <t>5 Ton Monorail Crane 16-08-090</t>
  </si>
  <si>
    <t>5 Ton Monorail Crane 16-08-080</t>
  </si>
  <si>
    <t>5 Ton Monorail Crane 16-08-070</t>
  </si>
  <si>
    <t>5 Ton Monorail Crane 16-08-060</t>
  </si>
  <si>
    <t>5 Ton Monorail Crane 16-08-050</t>
  </si>
  <si>
    <t>5 Ton Monorail Crane 16-08-040</t>
  </si>
  <si>
    <t>5 Ton Monorail Crane 16-08-030</t>
  </si>
  <si>
    <t>5 Ton Monorail Crane 16-08-020</t>
  </si>
  <si>
    <t>5 Ton Monorail Crane 16-08-010</t>
  </si>
  <si>
    <t>Cranes</t>
  </si>
  <si>
    <t>412200 - OVERHEAD CRANE</t>
  </si>
  <si>
    <t>30 Pax Industrial Man Lift 16-40-100</t>
  </si>
  <si>
    <t>412123 -INDUSTRIAL MAN LIFT</t>
  </si>
  <si>
    <t>Insulation and Cladding for Tank  16-09-130 as specified and as per manufacturer drawings including all components, accessories, and parts.</t>
  </si>
  <si>
    <t>Insulation and Cladding for Tank  16-09-120 as specified and as per manufacturer drawings including all components, accessories, and parts.</t>
  </si>
  <si>
    <t>Insulation and Cladding for Sound Absorber 16-80-7405 as specified and as per manufacturer drawings including all components, accessories, and parts.</t>
  </si>
  <si>
    <t>Insulation and Cladding for Sound Absorber 16-80-7305 as specified and as per manufacturer drawings including all components, accessories, and parts.</t>
  </si>
  <si>
    <t>Insulation and Cladding for Inlet Filter 16-85-405 as specified and as per manufacturer drawings including all components, accessories, and parts.</t>
  </si>
  <si>
    <t>Insulation and Cladding for Hot Gas Generator 16-25-715 as specified and as per manufacturer drawings including all components, accessories, and parts.</t>
  </si>
  <si>
    <t>Insulation and Cladding for Dryer/Cooler 16-25-400 as specified and as per manufacturer drawings including all components, accessories, and parts.</t>
  </si>
  <si>
    <t>Insulation and Cladding for Sound Absorber 16-80-7105 as specified and as per manufacturer drawings including all components, accessories, and parts.</t>
  </si>
  <si>
    <t>Insulation and Cladding for Tank 16-09-110 as specified and as per manufacturer drawings including all components, accessories, and parts.</t>
  </si>
  <si>
    <t>Insulation and Cladding for Bin 16-15-120 as specified and as per manufacturer drawings including all components, accessories, and parts.</t>
  </si>
  <si>
    <t>Insulation and Cladding for Bin 16-15-110 as specified and as per manufacturer drawings including all components, accessories, and parts.</t>
  </si>
  <si>
    <t>Insulation and Cladding for Diverter Gate 16-75-0755 as specified and as per manufacturer drawings including all components, accessories, and parts.</t>
  </si>
  <si>
    <t>Insulation and Cladding for Bag House Filter 16-85-600 as specified and as per manufacturer drawings including all components, accessories, and parts.</t>
  </si>
  <si>
    <t>Insulation and Cladding for Bin  16-15-100 as specified and as per manufacturer drawings including all components, accessories, and parts.</t>
  </si>
  <si>
    <t>Insulation and Cladding for Diverter Gate 16-75-0750 as specified and as per manufacturer drawings including all components, accessories, and parts.</t>
  </si>
  <si>
    <t>Ton</t>
  </si>
  <si>
    <t>De-dusting Hanger Rod supports with clamps and all related accessories as per specifications and drawings</t>
  </si>
  <si>
    <t>De-Dusting Ducts Steel Supports</t>
  </si>
  <si>
    <t>400529 - HANGERS AND SUPPORTS FOR PROCESS PIPING</t>
  </si>
  <si>
    <t xml:space="preserve">Item </t>
  </si>
  <si>
    <t>Insulation for De-dusting ducts including all accessories, Jacketing and components</t>
  </si>
  <si>
    <t>De-Dusting Ducts Insulation</t>
  </si>
  <si>
    <t>404213 - PIPE INSULATION</t>
  </si>
  <si>
    <t>Electrical heat trace system for De-dusting ducts including all accessories , components , control devies, feedback devices as per specs and drawings</t>
  </si>
  <si>
    <t xml:space="preserve">De-Dusting Electrical heat trace system </t>
  </si>
  <si>
    <t>404113 - ELECTRIC HEAT TRACE CABLE</t>
  </si>
  <si>
    <t>Chute CH-310  with all necessary flanges, access doors, supports and components as per drawings and specs.</t>
  </si>
  <si>
    <t>Chute CH-528  with all necessary flanges, access doors, supports and components as per drawings and specs.</t>
  </si>
  <si>
    <t>Chute CH-526  with all necessary flanges, access doors, supports and components as per drawings and specs.</t>
  </si>
  <si>
    <t>Chute CH-524  with all necessary flanges, access doors, supports and components as per drawings and specs.</t>
  </si>
  <si>
    <t>Chute CH-522  with all necessary flanges, access doors, supports and components as per drawings and specs.</t>
  </si>
  <si>
    <t>Chute CH-520  with all necessary flanges, access doors, supports and components as per drawings and specs.</t>
  </si>
  <si>
    <t>Chute CH-518  with all necessary flanges, access doors, supports and components as per drawings and specs.</t>
  </si>
  <si>
    <t>Chute CH-514  with all necessary flanges, access doors, supports and components as per drawings and specs.</t>
  </si>
  <si>
    <t>Chute CH-512  with all necessary flanges, access doors, supports and components as per drawings and specs.</t>
  </si>
  <si>
    <t>Chute CH-510  with all necessary flanges, access doors, supports and components as per drawings and specs.</t>
  </si>
  <si>
    <t>Chute CH-508  with all necessary flanges, access doors, supports and components as per drawings and specs.</t>
  </si>
  <si>
    <t>Chute CH-506  with all necessary flanges, access doors, supports and components as per drawings and specs.</t>
  </si>
  <si>
    <t>Chute CH-502  with all necessary flanges, access doors, supports and components as per drawings and specs.</t>
  </si>
  <si>
    <t>Chute CH-412  with all necessary flanges, access doors, supports and components as per drawings and specs.</t>
  </si>
  <si>
    <t>Chute CH-410  with all necessary flanges, access doors, supports and components as per drawings and specs.</t>
  </si>
  <si>
    <t>Chute CH-408  with all necessary flanges, access doors, supports and components as per drawings and specs.</t>
  </si>
  <si>
    <t xml:space="preserve">Chute CH-406  with all necessary flanges, access doors, supports and components as per drawings and specs.With Inlet Compensator </t>
  </si>
  <si>
    <t xml:space="preserve">Chute CH-404  with all necessary flanges, access doors, supports and components as per drawings and specs.With Inlet Compensator </t>
  </si>
  <si>
    <t xml:space="preserve">Chute CH-402  with all necessary flanges, access doors, supports and components as per drawings and specs.With Inlet Compensator </t>
  </si>
  <si>
    <t>Chute CH-306  with all necessary flanges, access doors, supports and components as per drawings and specs.</t>
  </si>
  <si>
    <t xml:space="preserve">Chute CH-304  with all necessary flanges, access doors, supports and components as per drawings and specs.With Outlet Compensator  </t>
  </si>
  <si>
    <t xml:space="preserve">Chute CH-302  with all necessary flanges, access doors, supports and components as per drawings and specs.With Outlet Compensator  </t>
  </si>
  <si>
    <t xml:space="preserve">50mm Insulated Chute CH-88  with all necessary flanges, access doors, supports and components as per drawings and specs.With Outlet Compensator  </t>
  </si>
  <si>
    <t>Chute CH-87  with all necessary flanges, access doors, supports and components as per drawings and specs.</t>
  </si>
  <si>
    <t xml:space="preserve">Chute CH-86  with all necessary flanges, access doors, supports and components as per drawings and specs.With Outlet Compensator  </t>
  </si>
  <si>
    <t xml:space="preserve">Chute CH-82  with all necessary flanges, access doors, supports and components as per drawings and specs.With Outlet Compensator  </t>
  </si>
  <si>
    <t xml:space="preserve">Chute CH-80  with all necessary flanges, access doors, supports and components as per drawings and specs.With Inlet Compensator </t>
  </si>
  <si>
    <t xml:space="preserve">Chute CH-78  with all necessary flanges, access doors, supports and components as per drawings and specs.With Inlet and Outlet Compensator  </t>
  </si>
  <si>
    <t>Chute CH-76  with all necessary flanges, access doors, supports and components as per drawings and specs.</t>
  </si>
  <si>
    <t>Chute CH-72  with all necessary flanges, access doors, supports and components as per drawings and specs.</t>
  </si>
  <si>
    <t>Chute CH-70  with all necessary flanges, access doors, supports and components as per drawings and specs.</t>
  </si>
  <si>
    <t>Chute CH-69  with all necessary flanges, access doors, supports and components as per drawings and specs.</t>
  </si>
  <si>
    <t>Chute CH-68  with all necessary flanges, access doors, supports and components as per drawings and specs.</t>
  </si>
  <si>
    <t xml:space="preserve">Chute CH-64  with all necessary flanges, access doors, supports and components as per drawings and specs.With Inlet and Outlet Compensator  </t>
  </si>
  <si>
    <t>Chute CH-62  with all necessary flanges, access doors, supports and components as per drawings and specs.</t>
  </si>
  <si>
    <t xml:space="preserve">Chute CH-60  with all necessary flanges, access doors, supports and components as per drawings and specs.With Inlet Compensator </t>
  </si>
  <si>
    <t>Compensator CH-58  with all necessary flanges, supports and components as per drawings and specs.</t>
  </si>
  <si>
    <t xml:space="preserve">50mm Insulated Chute CH-56  with all necessary flanges, access doors, supports and components as per drawings and specs.With Outlet Compensator  </t>
  </si>
  <si>
    <t>Chute CH-140/240  with all necessary flanges, access doors, supports and components as per drawings and specs.</t>
  </si>
  <si>
    <t>Chute CH-138/238  with all necessary flanges, access doors, supports and components as per drawings and specs.</t>
  </si>
  <si>
    <t>Chute CH-136/236  with all necessary flanges, access doors, supports and components as per drawings and specs.</t>
  </si>
  <si>
    <t>Chute CH-134/234  with all necessary flanges, access doors, supports and components as per drawings and specs.</t>
  </si>
  <si>
    <t xml:space="preserve">Chute CH-132/232  with all necessary flanges, access doors, supports and components as per drawings and specs.With Inlet and Outlet Compensator  </t>
  </si>
  <si>
    <t>Chute CH-128/130/228/230  with all necessary flanges, access doors, supports and components as per drawings and specs.</t>
  </si>
  <si>
    <t>Chute CH-126/226  with all necessary flanges, access doors, supports and components as per drawings and specs.</t>
  </si>
  <si>
    <t>Chute CH-124/224  with all necessary flanges, access doors, supports and components as per drawings and specs.</t>
  </si>
  <si>
    <t>Chute CH-122/222  with all necessary flanges, access doors, supports and components as per drawings and specs.</t>
  </si>
  <si>
    <t>Chute CH-120/220  with all necessary flanges, access doors, supports and components as per drawings and specs.</t>
  </si>
  <si>
    <t xml:space="preserve">Chute CH-118/218  with all necessary flanges, access doors, supports and components as per drawings and specs.With Inlet and Outlet Compensator   </t>
  </si>
  <si>
    <t>Chute CH-116/216  with all necessary flanges, access doors, supports and components as per drawings and specs.</t>
  </si>
  <si>
    <t>Chute CH-114/214  with all necessary flanges, access doors, supports and components as per drawings and specs.</t>
  </si>
  <si>
    <t xml:space="preserve">Chute CH-112/212  with all necessary flanges, access doors, supports and components as per drawings and specs.With Inlet Compensator </t>
  </si>
  <si>
    <t>Chute CH-110/210  with all necessary flanges, access doors, supports and components as per drawings and specs.</t>
  </si>
  <si>
    <t xml:space="preserve">Chute CH-108/208  with all necessary flanges, access doors, supports and components as per drawings and specs.With Outlet Compensator  </t>
  </si>
  <si>
    <t xml:space="preserve">Chute CH-106/206  with all necessary flanges, access doors, supports and components as per drawings and specs.With Inlet Compensator </t>
  </si>
  <si>
    <t xml:space="preserve">Chute CH-104/204  with all necessary flanges, access doors, supports and components as per drawings and specs.With Inlet and Outlet Compensator  </t>
  </si>
  <si>
    <t xml:space="preserve">Chute CH-102/202  with all necessary flanges, access doors, supports and components as per drawings and specs.With Inlet and Outlet Compensator  </t>
  </si>
  <si>
    <t>Chute CH-54  with all necessary flanges, access doors, supports and components as per drawings and specs.</t>
  </si>
  <si>
    <t xml:space="preserve">Chute CH-50  with all necessary flanges, access doors, supports and components as per drawings and specs.With Outlet Compensator  Compensator </t>
  </si>
  <si>
    <t>Compensator CH-48  with all necessary flanges, supports and components as per drawings and specs.</t>
  </si>
  <si>
    <t xml:space="preserve">Chute CH-46  with all necessary flanges, access doors, supports and components as per drawings and specs.With Outlet Compensator  </t>
  </si>
  <si>
    <t xml:space="preserve">Chute CH-44  with all necessary flanges, access doors, supports and components as per drawings and specs.With Outlet Compensator   </t>
  </si>
  <si>
    <t>Chute CH-42  with all necessary flanges, access doors, supports and components as per drawings and specs.</t>
  </si>
  <si>
    <t>Chute CH-40  with all necessary flanges, access doors, supports and components as per drawings and specs.</t>
  </si>
  <si>
    <t xml:space="preserve">Chute CH-36  with all necessary flanges, access doors, supports and components as per drawings and specs.With Inlet Compensator </t>
  </si>
  <si>
    <t>Chute CH-34  with all necessary flanges, access doors, supports and components as per drawings and specs.</t>
  </si>
  <si>
    <t xml:space="preserve">Chute CH-30  with all necessary flanges, access doors, supports and components as per drawings and specs.With Outlet Compensator  </t>
  </si>
  <si>
    <t>Compensator CH-28  with all necessary flanges, supports and components as per drawings and specs.</t>
  </si>
  <si>
    <t>Chute CH-26  with all necessary flanges, access doors, supports and components as per drawings and specs.</t>
  </si>
  <si>
    <t xml:space="preserve">Chute CH-22  with all necessary flanges, access doors, supports and components as per drawings and specs.With Inlet Compensator </t>
  </si>
  <si>
    <t>Chute CH-20  with all necessary flanges, access doors, supports and components as per drawings and specs.</t>
  </si>
  <si>
    <t>Chute CH-19  with all necessary flanges, access doors, supports and components as per drawings and specs.</t>
  </si>
  <si>
    <t>Chute CH-18  with all necessary flanges, access doors, supports and components as per drawings and specs.</t>
  </si>
  <si>
    <t>Chute CH-16  with all necessary flanges, access doors, supports and components as per drawings and specs.</t>
  </si>
  <si>
    <t>Chute CH-10  with all necessary flanges, access doors, supports and components as per drawings and specs.</t>
  </si>
  <si>
    <t xml:space="preserve">Chute CH-8  with all necessary flanges, access doors, supports and components as per drawings and specs.With Inlet Compensator </t>
  </si>
  <si>
    <t>Compensator CH-6  with all necessary flanges, supports and components as per drawings and specs.</t>
  </si>
  <si>
    <t xml:space="preserve">Chute CH-5  with all necessary flanges, access doors, supports and components as per drawings and specs.With Outlet Compensator  </t>
  </si>
  <si>
    <t>Chute CH-4  with all necessary flanges, access doors, supports and components as per drawings and specs.</t>
  </si>
  <si>
    <t xml:space="preserve">Chute CH-3  with all necessary flanges, access doors, supports and components as per drawings and specs.With Outlet Compensator  </t>
  </si>
  <si>
    <t xml:space="preserve">Chute CH-2  with all necessary flanges, access doors, supports and components as per drawings and specs.With Outlet Compensator   </t>
  </si>
  <si>
    <t xml:space="preserve">Chute CH-1  with all necessary flanges, access doors, supports and components as per drawings and specs.With Outlet Compensator  </t>
  </si>
  <si>
    <t>Chutes</t>
  </si>
  <si>
    <t>400 Tons Bin 16-15-130 including all  components and accessories, man access, latches, openings, stiffeners handrails, as per process requirements and drawings</t>
  </si>
  <si>
    <t>Bins</t>
  </si>
  <si>
    <t>Diverter 14-75-800, capacity 200T/h as per relevant drawings and specs</t>
  </si>
  <si>
    <t>Diverter</t>
  </si>
  <si>
    <t>Compaction Baghouses Stacks
16-19-100/200 as per drawings and specs</t>
  </si>
  <si>
    <t>Stack</t>
  </si>
  <si>
    <r>
      <t>Design and supply 10 m</t>
    </r>
    <r>
      <rPr>
        <vertAlign val="superscript"/>
        <sz val="12"/>
        <rFont val="Times New Roman"/>
        <family val="1"/>
      </rPr>
      <t>3</t>
    </r>
    <r>
      <rPr>
        <sz val="12"/>
        <rFont val="Times New Roman"/>
        <family val="1"/>
      </rPr>
      <t xml:space="preserve"> Glazing Tank 16-09-1140 with all componants and accessories as per drawings and specs</t>
    </r>
  </si>
  <si>
    <r>
      <t>Design and supply 10 m</t>
    </r>
    <r>
      <rPr>
        <vertAlign val="superscript"/>
        <sz val="12"/>
        <rFont val="Times New Roman"/>
        <family val="1"/>
      </rPr>
      <t>3</t>
    </r>
    <r>
      <rPr>
        <sz val="12"/>
        <rFont val="Times New Roman"/>
        <family val="1"/>
      </rPr>
      <t xml:space="preserve"> Diesel Storage Tank 16-09-150 with all componants and accessories as per drawings and specs</t>
    </r>
  </si>
  <si>
    <t>Design and supply 30 Tons Mineral Oil Storage Tank 16-09-160 with all componants and accessories as per drawings and specs</t>
  </si>
  <si>
    <t>Tanks</t>
  </si>
  <si>
    <t>403200 - CHUTES, DIVERTERS, BINS</t>
  </si>
  <si>
    <t>Heat Trace for 1.5"dn pipe</t>
  </si>
  <si>
    <t>R</t>
  </si>
  <si>
    <t>Heat Trace for 1"dn pipe</t>
  </si>
  <si>
    <t>Q</t>
  </si>
  <si>
    <t>Piping Heat Trace</t>
  </si>
  <si>
    <t>38mm thick for 6"dn pipe</t>
  </si>
  <si>
    <t>P</t>
  </si>
  <si>
    <t>38mm thick for 4"dn pipe</t>
  </si>
  <si>
    <t>N</t>
  </si>
  <si>
    <t>25mm thick for 1.5"dn pipe</t>
  </si>
  <si>
    <t>25mm thick for 1"dn pipe</t>
  </si>
  <si>
    <t>Piping Insulatoin</t>
  </si>
  <si>
    <t>404213- PIPE INSULATION</t>
  </si>
  <si>
    <t xml:space="preserve">3" dn </t>
  </si>
  <si>
    <t>2" dn</t>
  </si>
  <si>
    <t>1.5" dn</t>
  </si>
  <si>
    <t/>
  </si>
  <si>
    <t>1.25" dn</t>
  </si>
  <si>
    <t>0.75" dn</t>
  </si>
  <si>
    <t>0.5" dn</t>
  </si>
  <si>
    <t>Spec H</t>
  </si>
  <si>
    <t>3" dn</t>
  </si>
  <si>
    <t>1" dn</t>
  </si>
  <si>
    <t>Spec E</t>
  </si>
  <si>
    <t>6" dn with Epoxy paint and Teflon Wrapping for underground routing</t>
  </si>
  <si>
    <t xml:space="preserve">6" dn </t>
  </si>
  <si>
    <t>4" dn</t>
  </si>
  <si>
    <t>Spec A</t>
  </si>
  <si>
    <t xml:space="preserve">PIPING WORK </t>
  </si>
  <si>
    <t>6"dn</t>
  </si>
  <si>
    <t>Expansion Joint-Below</t>
  </si>
  <si>
    <t>0.5"dn</t>
  </si>
  <si>
    <t xml:space="preserve">Compressed Air Female Socket </t>
  </si>
  <si>
    <t>Automatic Drain Valve</t>
  </si>
  <si>
    <t>Automatic Air Valve</t>
  </si>
  <si>
    <t>Pressure Reief Valve</t>
  </si>
  <si>
    <t>Solinoid Valve</t>
  </si>
  <si>
    <t>6" dn</t>
  </si>
  <si>
    <t>T</t>
  </si>
  <si>
    <t>Suction Strainer</t>
  </si>
  <si>
    <t>Gate Valve V-109</t>
  </si>
  <si>
    <t>Ball Valve V-507</t>
  </si>
  <si>
    <t>Ball Valve V-506</t>
  </si>
  <si>
    <t>Ball Valve V-501</t>
  </si>
  <si>
    <t>Check Valve V-301</t>
  </si>
  <si>
    <t>Check Valve V-307</t>
  </si>
  <si>
    <t>Check Valve V-308</t>
  </si>
  <si>
    <t>400500 - PIPING MATERIALS</t>
  </si>
  <si>
    <t>40 – PROCESS INTERCONNECTIONS</t>
  </si>
  <si>
    <t>Eye/Shower Wash</t>
  </si>
  <si>
    <t>224000 - PLUMBING FIXTURES</t>
  </si>
  <si>
    <t>TD - 150mm</t>
  </si>
  <si>
    <t>Trench Drain</t>
  </si>
  <si>
    <t>500mm Width</t>
  </si>
  <si>
    <t>Trench Cover</t>
  </si>
  <si>
    <t>2000x2000</t>
  </si>
  <si>
    <t>1500x1500</t>
  </si>
  <si>
    <t>Oil Inspection Chamber with Heavy Duty Cast Iron Cover</t>
  </si>
  <si>
    <t>IC-01</t>
  </si>
  <si>
    <t>Inspection Chamber</t>
  </si>
  <si>
    <t>FD-02 200x200, 100 mm</t>
  </si>
  <si>
    <t>FD-01 400x400, 100 mm</t>
  </si>
  <si>
    <t>Floor drains</t>
  </si>
  <si>
    <t>Type CO-1, 150 mm</t>
  </si>
  <si>
    <t>Type CO-1, 100 mm</t>
  </si>
  <si>
    <t>Type CO-1, 75 mm</t>
  </si>
  <si>
    <t>Cleanouts</t>
  </si>
  <si>
    <t>221319 - SANITARY WASTE PIPING SPECIALTIES</t>
  </si>
  <si>
    <t>100 mm dn</t>
  </si>
  <si>
    <t>Storm Drain - CAST IRON PIPES</t>
  </si>
  <si>
    <t>150 mm dn</t>
  </si>
  <si>
    <t>75 mm dn</t>
  </si>
  <si>
    <t>Vent - CAST IRON PIPES</t>
  </si>
  <si>
    <t>200 mm dn</t>
  </si>
  <si>
    <t>Drainage - UPVC</t>
  </si>
  <si>
    <t>110 mm dn</t>
  </si>
  <si>
    <t>Oil Collection - UPVC</t>
  </si>
  <si>
    <t>50 mm dn</t>
  </si>
  <si>
    <t>Drainage - CAST IRON PIPES</t>
  </si>
  <si>
    <t>Including piping, fittings, connections, joints, encasement and valves</t>
  </si>
  <si>
    <t>221316 - SANITARY WASTE AND VENT PIPING</t>
  </si>
  <si>
    <t>Hose Bibs</t>
  </si>
  <si>
    <t>Hose Stations</t>
  </si>
  <si>
    <t>221119 FL - DOMESTIC WATER PIPING SPECIALTIES</t>
  </si>
  <si>
    <t>22 - PLUMBING</t>
  </si>
  <si>
    <t>FE-2 (4.5kg CO2 extinguisher)</t>
  </si>
  <si>
    <t>FE-1 (4.5kg Dry Chemical extinguisher)</t>
  </si>
  <si>
    <t>Fire extinguishers</t>
  </si>
  <si>
    <t>104400 - FIRE PROTECTION SPECIALTIES</t>
  </si>
  <si>
    <t>10 - SPECIALTIES</t>
  </si>
  <si>
    <t>Backfill</t>
  </si>
  <si>
    <t xml:space="preserve">Trench Excavation </t>
  </si>
  <si>
    <t>EXCAVATION, BACKFILL, AND COMPACTION FOR PIPING INSTALLATION</t>
  </si>
  <si>
    <t>Testing and commisioning in conjunction with the blow works</t>
  </si>
  <si>
    <t>011117 - MECHANICAL AND PIPING SCOPE OF WORK</t>
  </si>
  <si>
    <t>01 – GENERAL REQUIREMENTS</t>
  </si>
  <si>
    <t>SUPPLY AND INSTALL</t>
  </si>
  <si>
    <t xml:space="preserve">          Description                                </t>
  </si>
  <si>
    <t>03 - CONCRETE</t>
  </si>
  <si>
    <t>High yield steel; 420 mpa specified yield strength</t>
  </si>
  <si>
    <t>Steel reinforcement</t>
  </si>
  <si>
    <t>m³</t>
  </si>
  <si>
    <t>Pedestals</t>
  </si>
  <si>
    <t>Cast in place concrete with 60 mpa compressive strength(cylinder); ordinary  portland cement; reinforced</t>
  </si>
  <si>
    <t>Concrete deck</t>
  </si>
  <si>
    <t>Walls</t>
  </si>
  <si>
    <t>Beds</t>
  </si>
  <si>
    <t>Ground beams</t>
  </si>
  <si>
    <t>Machine bases</t>
  </si>
  <si>
    <t>Mat foundation</t>
  </si>
  <si>
    <t>Cast in place concrete with 35 mpa compressive strength(cylinder); ordinary  portland cement; reinforced</t>
  </si>
  <si>
    <t>Blinding</t>
  </si>
  <si>
    <t>Cast in place concrete with 11 mpa compressive strength(cylinder); sulphate resisting portland cement; plain</t>
  </si>
  <si>
    <t>33000 - CAST IN PLACE CONCRETE</t>
  </si>
  <si>
    <t>07 - THERMAL AND MOISTURE PROTECTION</t>
  </si>
  <si>
    <t>71113 - BITUMINOUS DAMP-PROOFING</t>
  </si>
  <si>
    <t>Bituminous damp-proofing coating,  applied to reinforced 'concrete surfaces in direct contact with soil not receiving water proofing membrane ,including appropriate protection system, for the following:</t>
  </si>
  <si>
    <t>Foundations ( sides &amp; top)</t>
  </si>
  <si>
    <t>m²</t>
  </si>
  <si>
    <t>Columns,</t>
  </si>
  <si>
    <t>Ground beams,</t>
  </si>
  <si>
    <t>31 - EARTHWORK</t>
  </si>
  <si>
    <t>311000 - SITE CLEARING</t>
  </si>
  <si>
    <t>Site preparation</t>
  </si>
  <si>
    <t>Clearing the site generally</t>
  </si>
  <si>
    <t>312000 - EARTHMOVING</t>
  </si>
  <si>
    <t>Excavating</t>
  </si>
  <si>
    <t>To reduce levels</t>
  </si>
  <si>
    <t>Soil fill and engineered fill</t>
  </si>
  <si>
    <t>Engineered fill</t>
  </si>
  <si>
    <t>STRUCTURAL WORKS</t>
  </si>
  <si>
    <t>05 METALS</t>
  </si>
  <si>
    <t>Includes Compaction Plant, Fresh Feed Conveyor and Fresh Feed Bucket Elevator Steel Structures</t>
  </si>
  <si>
    <t>05 12 00 - STRUCTURAL STEEL FRAMING</t>
  </si>
  <si>
    <t>All works shall be completed in all respect as per specifications, method of measurement, drawings or as directed by  the Contractor Engineer.</t>
  </si>
  <si>
    <t>High Strength Steel</t>
  </si>
  <si>
    <t>Grating</t>
  </si>
  <si>
    <t>To include galvanization, kicker plates and all fixation accessories as per the specifications.</t>
  </si>
  <si>
    <t>Checkered Plates</t>
  </si>
  <si>
    <t>Handrails</t>
  </si>
  <si>
    <t>lm</t>
  </si>
  <si>
    <t>Stairs and ladders for platforms located above levels 1, 3, 5 &amp; 6.</t>
  </si>
  <si>
    <t xml:space="preserve">Design, Fabricate, Supply, Transport and Erect in position structural steel work and framing including steel columns, steel beams, connections design, shop drawings, all bolts, nuts, washers, plates, stiffening plates, gusset plates, shear connectors, angle sections, cleats, bracing, etc. including all fixation accessories, grating, handrails and galvanization or corrosion protection paint system to ensure life to first maintenance as per specifications.
This shall include the analysis, design and detailing of all steelwork joints and connections during the development of Contractor's (and sub-contractors') steelwork shop drawings. </t>
  </si>
  <si>
    <t xml:space="preserve"> Feed Equipment inside Screening Building</t>
  </si>
  <si>
    <t>Survey to ensure/verify that all the affected floor members/connections at  Feed Equipment supports in the Screening Building and make the necessary adjustments to ensure adequate support for the Feed Equipmemt.
Design, Fabricate, Supply, Transport and Erect in position structural steel work and framing for the Feed Equipment steel support inside the Screening Building including steel columns, steel beams, connections design, shop drawings, all bolts, nuts, washers, plates, stiffening plates, gusset plates, shear connectors, angle sections, cleats, bracing, etc. including all fixation accessories and galvanization or corrosion protection paint system to ensure life to first maintenance as per specifications.
This shall include the analysis, design and detailing of all steelwork joints and connections during the development of Contractor's (and sub-contractors') steelwork shop drawings.
Submit as-built drawings for the existing floor supporting the Feed Equipment in the Screening Building that include the new works.</t>
  </si>
  <si>
    <t>05 31 00 - STEEL DECKING</t>
  </si>
  <si>
    <t>Galvanized steel formed deck  as specified in drawings or approved equal</t>
  </si>
  <si>
    <t>ELECTRICAL WORKS</t>
  </si>
  <si>
    <t xml:space="preserve">Fabricate, Supply, Transport and Erect in position structural steel work and framing including steel columns, steel beams, steels canopy, truss,cable tray rack structure, connections design, shop drawings, all bolts, nuts, washers, plates, base plates, stiffening plates, gusset plates, holding down of anchor bolts, shear connectors, angle sections, cleats, bracing, etc. including grouting, cutting, welding, threading, fixing and corrosion protection paint system to ensure life to first maintenance as per specifications.
Allowance for steel-to-steel connections, caps, plates,embeded plates and bases, fittings, weight of welds, bolts, nuts, washers, shear studs, rivets and weight of protective coatings, etc. are considered as a percentage of total steel tonnage (max of 30 % is envisaged)
This shall include the analysis, design and detailing of all steelwork joints and connections during the development of Contractor's (and sub-contractors') steelwork shop drawings. 
</t>
  </si>
  <si>
    <t>SUMMARY</t>
  </si>
  <si>
    <t>ITEM</t>
  </si>
  <si>
    <t>AMOUNT</t>
  </si>
  <si>
    <t xml:space="preserve">ARCHITECTURAL WORKS </t>
  </si>
  <si>
    <t>TOTAL</t>
  </si>
  <si>
    <t>To General Summary</t>
  </si>
  <si>
    <t>CP001: COMPACTION PLANT</t>
  </si>
  <si>
    <t>30 Ton Double Girder Overhead Crane 
16-08-160</t>
  </si>
  <si>
    <t>10 Ton Monorail Crane 16-08-130</t>
  </si>
  <si>
    <t>10 Ton Monorail Crane 16-08-140</t>
  </si>
  <si>
    <t>404113 - ELECTRICAL HEAT TRACE</t>
  </si>
  <si>
    <t>26 ELECTRICAL</t>
  </si>
  <si>
    <t>Local Control Station Type SG for Pneumatic Slide Gates, and all necessary items as per relevant drawings and specifications.</t>
  </si>
  <si>
    <t>6" Electromagnetic Flowmeter and Remote Transmitter (16-FE/FIT-0867), with additional weatherproof enclosure (Stainless Steel 316L, IP66, and with viewing window), installation accessories, cables/cable containment,  installed at the cooling water supply pumps discharge header; complete with all necessary items as per relevant drawings and specifications.</t>
  </si>
  <si>
    <t>All required steel supports, sun shades, cable glands, and necessary accessories for the junction boxes and panels supplied by the Equipment Vendor (shown on drawings), and for the junction boxes, panels, local control stations to be supplied by the Contractor (shown on drawings).</t>
  </si>
  <si>
    <t xml:space="preserve">Field Routed I&amp;C Cable Trays, to be used to route instrumentation cables from the instruments to the nearest I&amp;C Cable Ladder, in order to reach the destination junction box, hot dip galvanized with powder coating, elevated cover and all necessary items as per relevant drawings and specifications. </t>
  </si>
  <si>
    <t>Gate Valve V-102</t>
  </si>
  <si>
    <t>25mm thick for 2"dn pipe</t>
  </si>
  <si>
    <t>38mm thick for 3"dn pipe</t>
  </si>
  <si>
    <t xml:space="preserve">Design and Supply of Screening Building Dump Chute as per drawings, specs, and existing Site Conditions </t>
  </si>
  <si>
    <t xml:space="preserve">Design and Supply of L500mm x W500mm, 40 m long  house keeping Dump Chute including connections, cleanouts, and accessories as per specs, and actual Site Conditions </t>
  </si>
  <si>
    <t>50mm Insulated Chute PL-528  with all necessary flanges, access doors, supports and components as per drawings and specs.</t>
  </si>
  <si>
    <t>50mm Insulated Chute PL-526  with all necessary flanges, access doors, supports and components as per drawings and specs.</t>
  </si>
  <si>
    <t>50mm Insulated Chute PL-524  with all necessary flanges, access doors, supports and components as per drawings and specs.</t>
  </si>
  <si>
    <t>50mm Insulated Chute PL-522  with all necessary flanges, access doors, supports and components as per drawings and specs.</t>
  </si>
  <si>
    <t>50mm Insulated Chute PL-520  with all necessary flanges, access doors, supports and components as per drawings and specs.</t>
  </si>
  <si>
    <t>50mm Insulated Chute PL-518  with all necessary flanges, access doors, supports and components as per drawings and specs.</t>
  </si>
  <si>
    <t>50mm Insulated Chute PL-514  with all necessary flanges, access doors, supports and components as per drawings and specs.</t>
  </si>
  <si>
    <t>50mm Insulated Chute PL-512  with all necessary flanges, access doors, supports and components as per drawings and specs.</t>
  </si>
  <si>
    <t>50mm Insulated Chute PL-510  with all necessary flanges, access doors, supports and components as per drawings and specs.</t>
  </si>
  <si>
    <t>50mm Insulated Chute PL-508  with all necessary flanges, access doors, supports and components as per drawings and specs.</t>
  </si>
  <si>
    <t>50mm Insulated Chute PL-506  with all necessary flanges, access doors, supports and components as per drawings and specs.</t>
  </si>
  <si>
    <t>50mm Insulated Chute PL-502  with all necessary flanges, access doors, supports and components as per drawings and specs.</t>
  </si>
  <si>
    <t>50mm Insulated Chute PL-412  with all necessary flanges, access doors, supports and components as per drawings and specs.</t>
  </si>
  <si>
    <t>50mm Insulated Chute PL-410  with all necessary flanges, access doors, supports and components as per drawings and specs.</t>
  </si>
  <si>
    <t>50mm Insulated Chute PL-408  with all necessary flanges, access doors, supports and components as per drawings and specs.</t>
  </si>
  <si>
    <t>50mm Insulated Chute PL-406  with all necessary flanges, access doors, supports and components as per drawings and specs.</t>
  </si>
  <si>
    <t>50mm Insulated Chute PL-404  with all necessary flanges, access doors, supports and components as per drawings and specs.</t>
  </si>
  <si>
    <t>50mm Insulated Chute PL-402  with all necessary flanges, access doors, supports and components as per drawings and specs.</t>
  </si>
  <si>
    <t xml:space="preserve">Provisional sum for Cranes maintenance platforms including, cage ladders, grating and handrails as per structural steel specifications, actual site conditions, and as per Owner/Engineer’s requirements and approval.    </t>
  </si>
  <si>
    <t>Flame Arrestor</t>
  </si>
  <si>
    <t>EXCAVATION, BACKFILL, AND COMPACTION FOR  INSTALLATION</t>
  </si>
  <si>
    <t xml:space="preserve">Excavation </t>
  </si>
  <si>
    <t xml:space="preserve">Supply, Installation, Connection, Testing and Commissioning of all I&amp;C Works for External Feed Equipment </t>
  </si>
  <si>
    <t xml:space="preserve">Supply, Installation, Connection, Testing and Commissioning of all Electrical Works for External Feed Equipment </t>
  </si>
  <si>
    <t>05 STRUCTURAL STEEL FRAMING</t>
  </si>
  <si>
    <t>01 GENERAL REQUIREMENTS</t>
  </si>
  <si>
    <t xml:space="preserve">All Concrete Works for External Feed Equipment </t>
  </si>
  <si>
    <t>40 MECHANICAL</t>
  </si>
  <si>
    <t>Hopper</t>
  </si>
  <si>
    <t xml:space="preserve">Rotary Valve </t>
  </si>
  <si>
    <t xml:space="preserve">All Chute Works for External Feed Equipment </t>
  </si>
  <si>
    <t xml:space="preserve">Hopper similar to 16-35-100 with steel mesh including steel support, steel frame, and all accessories and components and as indicated in drawings and specifications </t>
  </si>
  <si>
    <t>100T/h Rotary Valve similar to  16-54-800</t>
  </si>
  <si>
    <t>Installation of  25 meters long 100T/h Belt Conveyor  with all necessary components as per design drawings, vendor's documentation and requirements. Including supply and manufacturing of miscellaneous items indicated on vendor drawings or necessary for the correct equipment installation.</t>
  </si>
  <si>
    <t>Installation of  15 meters long 100T/h Belt Conveyor  with all necessary components as per design drawings, vendor's documentation and requirements. Including supply and manufacturing of miscellaneous items indicated on vendor drawings or necessary for the correct equipment installation.</t>
  </si>
  <si>
    <t>Installation of  43 meters high 100T/h Bucket Elevator  with all necessary components as per design drawings, vendor's documentation and requirements. Including supply and manufacturing of miscellaneous items indicated on vendor drawings or necessary for the correct equipment installation.</t>
  </si>
  <si>
    <t xml:space="preserve">Fabricate, Supply, Transport and Erect in position structural steel work and framing including steel columns, steel beams, steels canopy, truss, gratings, handrails, stairs, ladders, cable tray rack structure, connections design, shop drawings, all bolts, nuts, washers, plates, base plates, stiffening plates, gusset plates, holding down of anchor bolts, shear connectors, angle sections, cleats, bracing, etc. including grouting, cutting, welding, threading, fixing and corrosion protection paint system to ensure life to first maintenance as per specifications.
Allowance for steel-to-steel connections, caps, plates,embeded plates and bases, fittings, weight of welds, bolts, nuts, washers, shear studs, rivets and weight of protective coatings, etc. are considered as a percentage of total steel tonnage (max of 30 % is envisaged)
This shall include the analysis, design and detailing of all steelwork joints and connections during the development of Contractor's (and sub-contractors') steelwork shop drawings. 
</t>
  </si>
  <si>
    <t>OPTIONAL PROVISION FOR EXTERNAL PROCESS FEED WORKS</t>
  </si>
  <si>
    <t>deleted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</si>
</sst>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1" x14ac:knownFonts="1">
    <font>
      <sz val="10"/>
      <name val="Arial"/>
      <charset val="178"/>
    </font>
    <font>
      <sz val="11"/>
      <color theme="1"/>
      <name val="Calibri"/>
      <family val="2"/>
      <scheme val="minor"/>
    </font>
    <font>
      <sz val="11"/>
      <color theme="1"/>
      <name val="Calibri"/>
      <family val="2"/>
      <scheme val="minor"/>
    </font>
    <font>
      <sz val="10"/>
      <name val="Arial"/>
      <family val="2"/>
    </font>
    <font>
      <u/>
      <sz val="12"/>
      <name val="Times New Roman"/>
      <family val="1"/>
    </font>
    <font>
      <sz val="12"/>
      <name val="Times New Roman"/>
      <family val="1"/>
    </font>
    <font>
      <u/>
      <sz val="12"/>
      <color rgb="FF000000"/>
      <name val="Times New Roman"/>
      <family val="1"/>
    </font>
    <font>
      <sz val="12"/>
      <color rgb="FF000000"/>
      <name val="Times New Roman"/>
      <family val="1"/>
    </font>
    <font>
      <b/>
      <u/>
      <sz val="12"/>
      <name val="Times New Roman"/>
      <family val="1"/>
    </font>
    <font>
      <b/>
      <sz val="12"/>
      <name val="Times New Roman"/>
      <family val="1"/>
    </font>
    <font>
      <sz val="12"/>
      <name val="Times New Roman"/>
      <family val="1"/>
      <charset val="178"/>
    </font>
    <font>
      <u/>
      <sz val="12"/>
      <name val="Times New Roman"/>
      <family val="1"/>
      <charset val="178"/>
    </font>
    <font>
      <sz val="12"/>
      <color indexed="8"/>
      <name val="Times New Roman"/>
      <family val="1"/>
    </font>
    <font>
      <sz val="12"/>
      <color theme="1"/>
      <name val="Times New Roman"/>
      <family val="1"/>
    </font>
    <font>
      <vertAlign val="superscript"/>
      <sz val="12"/>
      <name val="Times New Roman"/>
      <family val="1"/>
    </font>
    <font>
      <b/>
      <i/>
      <u/>
      <sz val="12"/>
      <name val="Times New Roman"/>
      <family val="1"/>
    </font>
    <font>
      <strike/>
      <sz val="12"/>
      <color rgb="FFFF0000"/>
      <name val="Times New Roman"/>
      <family val="1"/>
    </font>
    <font>
      <b/>
      <i/>
      <sz val="20"/>
      <name val="Times New Roman"/>
      <family val="1"/>
    </font>
    <font>
      <sz val="20"/>
      <name val="Times New Roman"/>
      <family val="1"/>
    </font>
    <font>
      <b/>
      <u/>
      <sz val="12"/>
      <color rgb="FF000000"/>
      <name val="Times New Roman"/>
      <family val="1"/>
    </font>
    <font>
      <sz val="10"/>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3">
    <border>
      <left/>
      <right/>
      <top/>
      <bottom/>
      <diagonal/>
    </border>
    <border>
      <left/>
      <right/>
      <top style="thin">
        <color indexed="64"/>
      </top>
      <bottom/>
      <diagonal/>
    </border>
    <border>
      <left/>
      <right/>
      <top/>
      <bottom style="double">
        <color indexed="64"/>
      </bottom>
      <diagonal/>
    </border>
  </borders>
  <cellStyleXfs count="10">
    <xf numFmtId="0" fontId="0" fillId="0" borderId="0"/>
    <xf numFmtId="0" fontId="3" fillId="0" borderId="0"/>
    <xf numFmtId="0" fontId="3" fillId="0" borderId="0"/>
    <xf numFmtId="0" fontId="3" fillId="0" borderId="0"/>
    <xf numFmtId="0" fontId="3" fillId="0" borderId="0"/>
    <xf numFmtId="0" fontId="2" fillId="0" borderId="0"/>
    <xf numFmtId="43" fontId="3" fillId="0" borderId="0" applyFont="0" applyFill="0" applyBorder="0" applyAlignment="0" applyProtection="0"/>
    <xf numFmtId="0" fontId="2" fillId="0" borderId="0"/>
    <xf numFmtId="0" fontId="1" fillId="0" borderId="0"/>
    <xf numFmtId="43" fontId="20" fillId="0" borderId="0" applyFont="0" applyFill="0" applyBorder="0" applyAlignment="0" applyProtection="0"/>
  </cellStyleXfs>
  <cellXfs count="265">
    <xf numFmtId="0" fontId="0" fillId="0" borderId="0" xfId="0"/>
    <xf numFmtId="4" fontId="4" fillId="0" borderId="0" xfId="0" applyNumberFormat="1" applyFont="1" applyFill="1" applyBorder="1" applyAlignment="1" applyProtection="1">
      <alignment horizontal="left" vertical="top" wrapText="1"/>
    </xf>
    <xf numFmtId="0" fontId="5" fillId="0" borderId="0" xfId="0" quotePrefix="1" applyNumberFormat="1" applyFont="1" applyFill="1" applyBorder="1" applyAlignment="1" applyProtection="1">
      <alignment horizontal="left" vertical="top"/>
    </xf>
    <xf numFmtId="0" fontId="5" fillId="0" borderId="0" xfId="0" applyNumberFormat="1" applyFont="1" applyFill="1" applyBorder="1" applyAlignment="1" applyProtection="1">
      <alignment horizontal="left" vertical="top"/>
    </xf>
    <xf numFmtId="0" fontId="6" fillId="0" borderId="0" xfId="0" applyFont="1" applyFill="1" applyAlignment="1" applyProtection="1">
      <alignment horizontal="left" vertical="top"/>
    </xf>
    <xf numFmtId="0" fontId="6" fillId="0" borderId="0" xfId="0" applyFont="1" applyFill="1" applyAlignment="1" applyProtection="1">
      <alignment horizontal="left" vertical="top" wrapText="1"/>
    </xf>
    <xf numFmtId="0" fontId="5" fillId="0" borderId="0" xfId="0" applyFont="1" applyProtection="1"/>
    <xf numFmtId="0" fontId="7" fillId="0" borderId="0" xfId="0" applyFont="1" applyFill="1" applyBorder="1" applyAlignment="1" applyProtection="1">
      <alignment horizontal="left" vertical="top"/>
    </xf>
    <xf numFmtId="0" fontId="4" fillId="0" borderId="0" xfId="0" applyNumberFormat="1" applyFont="1" applyFill="1" applyBorder="1" applyAlignment="1" applyProtection="1">
      <alignment horizontal="left" vertical="top"/>
    </xf>
    <xf numFmtId="0" fontId="5" fillId="0" borderId="0" xfId="0" applyFont="1" applyFill="1" applyAlignment="1" applyProtection="1">
      <alignment horizontal="left" vertical="top" wrapText="1"/>
    </xf>
    <xf numFmtId="0" fontId="5" fillId="0" borderId="0" xfId="0" applyFont="1" applyAlignment="1" applyProtection="1">
      <alignment horizontal="left" vertical="top"/>
    </xf>
    <xf numFmtId="0" fontId="6" fillId="0" borderId="0" xfId="0" applyFont="1" applyFill="1" applyBorder="1" applyAlignment="1" applyProtection="1">
      <alignment horizontal="left" vertical="top" wrapText="1"/>
    </xf>
    <xf numFmtId="0" fontId="5" fillId="0" borderId="0" xfId="0" quotePrefix="1" applyFont="1" applyFill="1" applyBorder="1" applyAlignment="1" applyProtection="1">
      <alignment horizontal="left" vertical="top" wrapText="1"/>
    </xf>
    <xf numFmtId="0" fontId="4" fillId="0" borderId="0" xfId="0" applyFont="1" applyFill="1" applyAlignment="1" applyProtection="1">
      <alignment horizontal="left" vertical="top" wrapText="1"/>
    </xf>
    <xf numFmtId="0" fontId="5" fillId="0" borderId="0" xfId="0" applyFont="1" applyFill="1" applyBorder="1" applyAlignment="1" applyProtection="1">
      <alignment horizontal="left" vertical="top" wrapText="1"/>
    </xf>
    <xf numFmtId="0" fontId="9" fillId="0" borderId="0" xfId="0" quotePrefix="1" applyNumberFormat="1" applyFont="1" applyFill="1" applyBorder="1" applyAlignment="1" applyProtection="1">
      <alignment horizontal="left" vertical="top"/>
    </xf>
    <xf numFmtId="0" fontId="8" fillId="0" borderId="0" xfId="0" quotePrefix="1" applyFont="1" applyFill="1" applyBorder="1" applyAlignment="1" applyProtection="1">
      <alignment horizontal="left" vertical="top" wrapText="1"/>
    </xf>
    <xf numFmtId="0" fontId="9" fillId="0" borderId="0" xfId="0" applyFont="1" applyProtection="1"/>
    <xf numFmtId="0" fontId="4" fillId="0" borderId="0" xfId="0" applyFont="1" applyAlignment="1" applyProtection="1">
      <alignment horizontal="left" vertical="top"/>
    </xf>
    <xf numFmtId="0" fontId="4" fillId="0" borderId="0" xfId="0" applyFont="1" applyFill="1" applyBorder="1" applyAlignment="1" applyProtection="1">
      <alignment horizontal="left" vertical="top" wrapText="1"/>
    </xf>
    <xf numFmtId="0" fontId="4" fillId="0" borderId="0" xfId="0" quotePrefix="1" applyFont="1" applyFill="1" applyBorder="1" applyAlignment="1" applyProtection="1">
      <alignment horizontal="left" vertical="top" wrapText="1"/>
    </xf>
    <xf numFmtId="0" fontId="5" fillId="0" borderId="0" xfId="0" applyFont="1" applyFill="1" applyAlignment="1" applyProtection="1">
      <alignment horizontal="left" vertical="top"/>
    </xf>
    <xf numFmtId="0" fontId="10" fillId="0" borderId="0" xfId="4" applyFont="1" applyFill="1" applyAlignment="1">
      <alignment vertical="center" wrapText="1"/>
    </xf>
    <xf numFmtId="0" fontId="11" fillId="0" borderId="0" xfId="4" applyFont="1" applyFill="1" applyAlignment="1">
      <alignment vertical="center" wrapText="1"/>
    </xf>
    <xf numFmtId="0" fontId="10" fillId="0" borderId="0" xfId="4" applyFont="1" applyFill="1" applyAlignment="1">
      <alignment vertical="top" wrapText="1"/>
    </xf>
    <xf numFmtId="0" fontId="5" fillId="0" borderId="0" xfId="0" applyFont="1" applyFill="1" applyAlignment="1">
      <alignment horizontal="left" vertical="top" wrapText="1"/>
    </xf>
    <xf numFmtId="0" fontId="5" fillId="0" borderId="0" xfId="0" applyFont="1" applyFill="1" applyAlignment="1">
      <alignment horizontal="justify" vertical="center"/>
    </xf>
    <xf numFmtId="0" fontId="8" fillId="0" borderId="0" xfId="0" applyFont="1" applyFill="1" applyAlignment="1">
      <alignment horizontal="left" vertical="top" wrapText="1"/>
    </xf>
    <xf numFmtId="0" fontId="5" fillId="0" borderId="0" xfId="0" applyFont="1" applyFill="1" applyAlignment="1">
      <alignment vertical="top" wrapText="1"/>
    </xf>
    <xf numFmtId="0" fontId="5" fillId="0" borderId="0" xfId="0" applyFont="1" applyFill="1" applyBorder="1" applyAlignment="1">
      <alignment vertical="top"/>
    </xf>
    <xf numFmtId="0" fontId="5" fillId="0" borderId="0" xfId="3" applyFont="1" applyFill="1" applyAlignment="1">
      <alignment horizontal="left" vertical="top" wrapText="1"/>
    </xf>
    <xf numFmtId="0" fontId="5" fillId="0" borderId="0" xfId="0" applyFont="1" applyFill="1" applyBorder="1" applyAlignment="1"/>
    <xf numFmtId="0" fontId="5" fillId="0" borderId="0" xfId="0" applyFont="1" applyFill="1" applyBorder="1" applyAlignment="1">
      <alignment vertical="top" wrapText="1"/>
    </xf>
    <xf numFmtId="0" fontId="5" fillId="0" borderId="0" xfId="0" applyFont="1" applyFill="1" applyBorder="1" applyAlignment="1">
      <alignment horizontal="left" vertical="top" wrapText="1"/>
    </xf>
    <xf numFmtId="0" fontId="12" fillId="0" borderId="0" xfId="0" applyFont="1" applyFill="1" applyAlignment="1">
      <alignment horizontal="left" vertical="top" wrapText="1"/>
    </xf>
    <xf numFmtId="0" fontId="4" fillId="0" borderId="0" xfId="0" applyFont="1" applyFill="1" applyAlignment="1">
      <alignment horizontal="left" vertical="top" wrapText="1"/>
    </xf>
    <xf numFmtId="0" fontId="5" fillId="0" borderId="0" xfId="1" applyFont="1" applyFill="1" applyBorder="1" applyAlignment="1">
      <alignment horizontal="left" vertical="top"/>
    </xf>
    <xf numFmtId="0" fontId="4" fillId="0" borderId="0" xfId="1" applyFont="1" applyFill="1" applyAlignment="1">
      <alignment horizontal="left" vertical="top"/>
    </xf>
    <xf numFmtId="0" fontId="5" fillId="0" borderId="0" xfId="5" applyFont="1" applyFill="1" applyAlignment="1">
      <alignment horizontal="justify"/>
    </xf>
    <xf numFmtId="0" fontId="13" fillId="0" borderId="0" xfId="5" applyFont="1" applyFill="1" applyBorder="1" applyAlignment="1">
      <alignment wrapText="1"/>
    </xf>
    <xf numFmtId="0" fontId="6" fillId="0" borderId="0" xfId="5" applyFont="1" applyFill="1" applyBorder="1" applyAlignment="1">
      <alignment wrapText="1"/>
    </xf>
    <xf numFmtId="0" fontId="4" fillId="0" borderId="0" xfId="1" applyFont="1" applyFill="1" applyBorder="1" applyAlignment="1">
      <alignment horizontal="left" vertical="top" wrapText="1"/>
    </xf>
    <xf numFmtId="0" fontId="8" fillId="0" borderId="0" xfId="1" quotePrefix="1" applyFont="1" applyFill="1" applyBorder="1" applyAlignment="1">
      <alignment horizontal="left" vertical="top" wrapText="1"/>
    </xf>
    <xf numFmtId="0" fontId="8" fillId="0" borderId="0" xfId="1" applyFont="1" applyFill="1" applyBorder="1" applyAlignment="1">
      <alignment horizontal="justify" vertical="top"/>
    </xf>
    <xf numFmtId="0" fontId="5" fillId="0" borderId="0" xfId="1" applyFont="1" applyFill="1" applyAlignment="1">
      <alignment horizontal="justify" vertical="top"/>
    </xf>
    <xf numFmtId="0" fontId="5" fillId="0" borderId="0" xfId="1" applyFont="1" applyFill="1" applyAlignment="1">
      <alignment horizontal="justify" vertical="top" wrapText="1"/>
    </xf>
    <xf numFmtId="0" fontId="8" fillId="0" borderId="0" xfId="1" quotePrefix="1" applyFont="1" applyFill="1" applyBorder="1" applyAlignment="1">
      <alignment horizontal="justify" vertical="top"/>
    </xf>
    <xf numFmtId="0" fontId="5" fillId="0" borderId="0" xfId="1" applyFont="1" applyFill="1" applyBorder="1" applyAlignment="1">
      <alignment horizontal="justify" vertical="top"/>
    </xf>
    <xf numFmtId="0" fontId="5" fillId="0" borderId="0" xfId="1" quotePrefix="1" applyFont="1" applyFill="1" applyBorder="1" applyAlignment="1">
      <alignment horizontal="justify" vertical="top" wrapText="1"/>
    </xf>
    <xf numFmtId="0" fontId="5" fillId="0" borderId="0" xfId="5" applyFont="1" applyFill="1" applyAlignment="1" applyProtection="1">
      <alignment horizontal="left" vertical="top" wrapText="1"/>
    </xf>
    <xf numFmtId="0" fontId="6" fillId="0" borderId="0" xfId="5" applyFont="1" applyFill="1" applyAlignment="1" applyProtection="1">
      <alignment horizontal="left" vertical="top" wrapText="1"/>
    </xf>
    <xf numFmtId="0" fontId="5" fillId="0" borderId="0" xfId="5" quotePrefix="1" applyFont="1" applyFill="1" applyBorder="1" applyAlignment="1" applyProtection="1">
      <alignment horizontal="left" vertical="top" wrapText="1"/>
    </xf>
    <xf numFmtId="0" fontId="8" fillId="0" borderId="0" xfId="5" quotePrefix="1" applyFont="1" applyFill="1" applyBorder="1" applyAlignment="1" applyProtection="1">
      <alignment horizontal="left" vertical="top" wrapText="1"/>
    </xf>
    <xf numFmtId="0" fontId="5" fillId="0" borderId="0" xfId="5" applyFont="1" applyFill="1" applyBorder="1" applyAlignment="1" applyProtection="1">
      <alignment horizontal="left" vertical="top" wrapText="1"/>
    </xf>
    <xf numFmtId="0" fontId="4" fillId="0" borderId="0" xfId="5" applyFont="1" applyFill="1" applyAlignment="1" applyProtection="1">
      <alignment horizontal="left" vertical="top" wrapText="1"/>
    </xf>
    <xf numFmtId="0" fontId="4" fillId="0" borderId="0" xfId="1" applyFont="1" applyFill="1" applyAlignment="1">
      <alignment horizontal="left" vertical="top" wrapText="1"/>
    </xf>
    <xf numFmtId="0" fontId="5" fillId="0" borderId="0" xfId="1" quotePrefix="1" applyFont="1" applyFill="1" applyBorder="1" applyAlignment="1" applyProtection="1">
      <alignment horizontal="left" vertical="top"/>
    </xf>
    <xf numFmtId="0" fontId="15" fillId="0" borderId="0" xfId="0" applyFont="1" applyFill="1" applyAlignment="1" applyProtection="1">
      <alignment horizontal="left" vertical="top" wrapText="1"/>
    </xf>
    <xf numFmtId="0" fontId="8" fillId="0" borderId="0" xfId="1" applyFont="1" applyFill="1" applyBorder="1" applyAlignment="1">
      <alignment horizontal="justify" vertical="top" wrapText="1"/>
    </xf>
    <xf numFmtId="0" fontId="4" fillId="0" borderId="0" xfId="7" applyFont="1" applyFill="1" applyBorder="1" applyAlignment="1">
      <alignment vertical="top" wrapText="1"/>
    </xf>
    <xf numFmtId="0" fontId="5" fillId="0" borderId="0" xfId="1" applyFont="1" applyFill="1" applyAlignment="1">
      <alignment vertical="top"/>
    </xf>
    <xf numFmtId="0" fontId="5" fillId="0" borderId="0" xfId="0" applyFont="1" applyBorder="1" applyAlignment="1">
      <alignment horizontal="left" vertical="center" wrapText="1"/>
    </xf>
    <xf numFmtId="0" fontId="5" fillId="0" borderId="0" xfId="0" applyFont="1"/>
    <xf numFmtId="0" fontId="5" fillId="0" borderId="0" xfId="0" applyFont="1" applyBorder="1" applyAlignment="1">
      <alignment horizontal="center" vertical="center"/>
    </xf>
    <xf numFmtId="0" fontId="9" fillId="0" borderId="0" xfId="1" quotePrefix="1" applyFont="1" applyFill="1" applyBorder="1" applyAlignment="1">
      <alignment horizontal="justify" vertical="top"/>
    </xf>
    <xf numFmtId="0" fontId="5" fillId="0" borderId="0" xfId="0" applyFont="1" applyBorder="1" applyAlignment="1">
      <alignment vertical="top"/>
    </xf>
    <xf numFmtId="0" fontId="5" fillId="0" borderId="0" xfId="0" applyFont="1" applyBorder="1" applyAlignment="1">
      <alignment vertical="top" wrapText="1"/>
    </xf>
    <xf numFmtId="0" fontId="5" fillId="0" borderId="0" xfId="0" applyFont="1" applyFill="1" applyBorder="1" applyAlignment="1">
      <alignment horizontal="center" vertical="center"/>
    </xf>
    <xf numFmtId="0" fontId="5" fillId="0" borderId="0" xfId="7" applyFont="1" applyFill="1" applyBorder="1" applyAlignment="1">
      <alignment vertical="top" wrapText="1"/>
    </xf>
    <xf numFmtId="0" fontId="5" fillId="0" borderId="0" xfId="0" applyFont="1" applyBorder="1" applyAlignment="1" applyProtection="1">
      <alignment horizontal="left" vertical="top" wrapText="1"/>
    </xf>
    <xf numFmtId="0" fontId="7" fillId="0" borderId="0" xfId="5" applyFont="1" applyFill="1" applyAlignment="1" applyProtection="1">
      <alignment horizontal="left" vertical="top" wrapText="1"/>
    </xf>
    <xf numFmtId="0" fontId="5" fillId="0" borderId="0" xfId="1" quotePrefix="1" applyFont="1" applyFill="1" applyBorder="1" applyAlignment="1">
      <alignment horizontal="left" vertical="top"/>
    </xf>
    <xf numFmtId="0" fontId="5" fillId="0" borderId="0" xfId="0" applyFont="1" applyFill="1" applyAlignment="1">
      <alignment horizontal="left" vertical="top"/>
    </xf>
    <xf numFmtId="2" fontId="5" fillId="0" borderId="0" xfId="0" applyNumberFormat="1" applyFont="1" applyFill="1" applyAlignment="1">
      <alignment horizontal="left" vertical="top"/>
    </xf>
    <xf numFmtId="0" fontId="5" fillId="0" borderId="0" xfId="0" applyFont="1" applyFill="1" applyBorder="1" applyAlignment="1">
      <alignment horizontal="left" vertical="top"/>
    </xf>
    <xf numFmtId="0" fontId="5" fillId="0" borderId="0" xfId="5" applyFont="1" applyFill="1" applyAlignment="1">
      <alignment horizontal="left" vertical="top"/>
    </xf>
    <xf numFmtId="0" fontId="4" fillId="0" borderId="0" xfId="5" applyFont="1" applyFill="1" applyAlignment="1">
      <alignment horizontal="left" vertical="top" wrapText="1"/>
    </xf>
    <xf numFmtId="0" fontId="5" fillId="0" borderId="0" xfId="5" applyFont="1" applyFill="1" applyAlignment="1">
      <alignment horizontal="left" vertical="top" wrapText="1"/>
    </xf>
    <xf numFmtId="0" fontId="5" fillId="0" borderId="0" xfId="5" applyFont="1" applyFill="1" applyAlignment="1"/>
    <xf numFmtId="0" fontId="5" fillId="0" borderId="0" xfId="5" applyFont="1" applyFill="1"/>
    <xf numFmtId="0" fontId="5" fillId="0" borderId="0" xfId="5" applyFont="1" applyFill="1" applyAlignment="1">
      <alignment horizontal="left"/>
    </xf>
    <xf numFmtId="0" fontId="5" fillId="0" borderId="0" xfId="1" applyFont="1" applyFill="1" applyAlignment="1">
      <alignment horizontal="justify"/>
    </xf>
    <xf numFmtId="0" fontId="5" fillId="0" borderId="0" xfId="5" applyFont="1" applyAlignment="1">
      <alignment horizontal="left" vertical="top"/>
    </xf>
    <xf numFmtId="0" fontId="8" fillId="0" borderId="0" xfId="0" applyFont="1" applyFill="1" applyAlignment="1" applyProtection="1">
      <alignment horizontal="left" vertical="top" wrapText="1"/>
    </xf>
    <xf numFmtId="0" fontId="8" fillId="0" borderId="0" xfId="1" applyFont="1" applyFill="1" applyBorder="1" applyAlignment="1">
      <alignment horizontal="left" vertical="top" wrapText="1"/>
    </xf>
    <xf numFmtId="0" fontId="5" fillId="0" borderId="0" xfId="0" applyFont="1" applyAlignment="1">
      <alignment horizontal="left" vertical="center" wrapText="1"/>
    </xf>
    <xf numFmtId="0" fontId="5" fillId="0" borderId="0" xfId="0" applyFont="1" applyAlignment="1">
      <alignment horizontal="justify" vertical="center"/>
    </xf>
    <xf numFmtId="0" fontId="5" fillId="0" borderId="0" xfId="0" quotePrefix="1" applyNumberFormat="1" applyFont="1" applyFill="1" applyBorder="1" applyAlignment="1" applyProtection="1">
      <alignment horizontal="left" vertical="top"/>
    </xf>
    <xf numFmtId="0" fontId="5" fillId="0" borderId="0" xfId="0" applyFont="1" applyProtection="1"/>
    <xf numFmtId="0" fontId="5" fillId="0" borderId="0" xfId="0" applyFont="1" applyFill="1" applyAlignment="1" applyProtection="1">
      <alignment horizontal="left" vertical="top" wrapText="1"/>
    </xf>
    <xf numFmtId="0" fontId="9" fillId="0" borderId="0" xfId="0" quotePrefix="1" applyNumberFormat="1" applyFont="1" applyFill="1" applyBorder="1" applyAlignment="1" applyProtection="1">
      <alignment horizontal="left" vertical="top"/>
    </xf>
    <xf numFmtId="0" fontId="9" fillId="0" borderId="0" xfId="0" applyFont="1" applyProtection="1"/>
    <xf numFmtId="0" fontId="5" fillId="0" borderId="0" xfId="1" applyFont="1" applyProtection="1"/>
    <xf numFmtId="0" fontId="5" fillId="0" borderId="0" xfId="1" applyFont="1" applyAlignment="1" applyProtection="1">
      <alignment horizontal="left" vertical="top"/>
    </xf>
    <xf numFmtId="0" fontId="5" fillId="0" borderId="0" xfId="1" applyFont="1" applyFill="1" applyBorder="1" applyAlignment="1">
      <alignment horizontal="justify" vertical="top" wrapText="1"/>
    </xf>
    <xf numFmtId="0" fontId="5" fillId="0" borderId="0" xfId="1" applyFont="1" applyFill="1" applyAlignment="1" applyProtection="1">
      <alignment horizontal="left" vertical="top" wrapText="1"/>
    </xf>
    <xf numFmtId="0" fontId="5" fillId="0" borderId="0" xfId="1" quotePrefix="1" applyNumberFormat="1" applyFont="1" applyFill="1" applyBorder="1" applyAlignment="1" applyProtection="1">
      <alignment horizontal="left" vertical="top"/>
    </xf>
    <xf numFmtId="0" fontId="4" fillId="0" borderId="0" xfId="1" applyFont="1" applyFill="1" applyBorder="1" applyAlignment="1">
      <alignment horizontal="justify" vertical="top" wrapText="1"/>
    </xf>
    <xf numFmtId="0" fontId="9" fillId="0" borderId="0" xfId="1" applyFont="1" applyProtection="1"/>
    <xf numFmtId="0" fontId="8" fillId="0" borderId="0" xfId="1" quotePrefix="1" applyFont="1" applyFill="1" applyBorder="1" applyAlignment="1">
      <alignment horizontal="justify" vertical="top" wrapText="1"/>
    </xf>
    <xf numFmtId="0" fontId="9" fillId="0" borderId="0" xfId="1" quotePrefix="1" applyNumberFormat="1" applyFont="1" applyFill="1" applyBorder="1" applyAlignment="1" applyProtection="1">
      <alignment horizontal="left" vertical="top"/>
    </xf>
    <xf numFmtId="0" fontId="6" fillId="0" borderId="0" xfId="1" applyFont="1" applyFill="1" applyBorder="1" applyAlignment="1" applyProtection="1">
      <alignment horizontal="left" vertical="top" wrapText="1"/>
    </xf>
    <xf numFmtId="0" fontId="7" fillId="0" borderId="0" xfId="1" applyFont="1" applyFill="1" applyBorder="1" applyAlignment="1" applyProtection="1">
      <alignment horizontal="left" vertical="top"/>
    </xf>
    <xf numFmtId="0" fontId="6" fillId="0" borderId="0" xfId="1" applyFont="1" applyFill="1" applyAlignment="1" applyProtection="1">
      <alignment horizontal="left" vertical="top" wrapText="1"/>
    </xf>
    <xf numFmtId="0" fontId="6" fillId="0" borderId="0" xfId="1" applyFont="1" applyFill="1" applyAlignment="1" applyProtection="1">
      <alignment horizontal="left" vertical="top"/>
    </xf>
    <xf numFmtId="0" fontId="5" fillId="0" borderId="0" xfId="1" applyFont="1" applyFill="1" applyBorder="1" applyAlignment="1">
      <alignment horizontal="left" vertical="top" wrapText="1"/>
    </xf>
    <xf numFmtId="0" fontId="4" fillId="0" borderId="0" xfId="1" applyFont="1" applyAlignment="1" applyProtection="1">
      <alignment horizontal="left" vertical="top"/>
    </xf>
    <xf numFmtId="0" fontId="5" fillId="0" borderId="0" xfId="1" applyFont="1" applyFill="1" applyBorder="1" applyAlignment="1" applyProtection="1">
      <alignment horizontal="left" vertical="top" wrapText="1"/>
    </xf>
    <xf numFmtId="0" fontId="5" fillId="0" borderId="0" xfId="1" applyNumberFormat="1" applyFont="1" applyFill="1" applyBorder="1" applyAlignment="1" applyProtection="1">
      <alignment horizontal="left" vertical="top"/>
    </xf>
    <xf numFmtId="0" fontId="4" fillId="0" borderId="0" xfId="1" applyFont="1" applyFill="1" applyAlignment="1" applyProtection="1">
      <alignment horizontal="left" vertical="top" wrapText="1"/>
    </xf>
    <xf numFmtId="0" fontId="5" fillId="0" borderId="0" xfId="1" quotePrefix="1" applyFont="1" applyFill="1" applyBorder="1" applyAlignment="1" applyProtection="1">
      <alignment horizontal="left" vertical="top" wrapText="1"/>
    </xf>
    <xf numFmtId="0" fontId="8" fillId="0" borderId="0" xfId="1" quotePrefix="1" applyFont="1" applyFill="1" applyBorder="1" applyAlignment="1" applyProtection="1">
      <alignment horizontal="left" vertical="top" wrapText="1"/>
    </xf>
    <xf numFmtId="0" fontId="4" fillId="0" borderId="0" xfId="1" applyNumberFormat="1" applyFont="1" applyFill="1" applyBorder="1" applyAlignment="1" applyProtection="1">
      <alignment horizontal="left" vertical="top"/>
    </xf>
    <xf numFmtId="0" fontId="5" fillId="0" borderId="0" xfId="1" applyFont="1" applyAlignment="1" applyProtection="1">
      <alignment horizontal="left" vertical="top" wrapText="1"/>
    </xf>
    <xf numFmtId="0" fontId="4" fillId="0" borderId="0" xfId="1" applyFont="1" applyAlignment="1" applyProtection="1">
      <alignment horizontal="left" vertical="top" wrapText="1"/>
    </xf>
    <xf numFmtId="0" fontId="5" fillId="0" borderId="0" xfId="1" applyFont="1" applyFill="1" applyAlignment="1" applyProtection="1">
      <alignment horizontal="left" vertical="top"/>
    </xf>
    <xf numFmtId="0" fontId="4" fillId="0" borderId="0" xfId="1" applyFont="1" applyFill="1" applyBorder="1" applyAlignment="1" applyProtection="1">
      <alignment horizontal="left" vertical="top" wrapText="1"/>
    </xf>
    <xf numFmtId="0" fontId="5" fillId="0" borderId="0" xfId="1" applyFont="1" applyFill="1" applyAlignment="1">
      <alignment horizontal="left" vertical="top"/>
    </xf>
    <xf numFmtId="0" fontId="5" fillId="0" borderId="0" xfId="1" applyFont="1"/>
    <xf numFmtId="0" fontId="4" fillId="0" borderId="0" xfId="1" applyFont="1" applyAlignment="1">
      <alignment horizontal="center"/>
    </xf>
    <xf numFmtId="0" fontId="5" fillId="0" borderId="0" xfId="1" applyFont="1" applyAlignment="1">
      <alignment horizontal="center"/>
    </xf>
    <xf numFmtId="0" fontId="17" fillId="0" borderId="0" xfId="1" applyFont="1"/>
    <xf numFmtId="0" fontId="18" fillId="0" borderId="0" xfId="1" applyFont="1"/>
    <xf numFmtId="0" fontId="8" fillId="0" borderId="0" xfId="1" applyFont="1" applyAlignment="1" applyProtection="1">
      <alignment horizontal="left" vertical="top"/>
    </xf>
    <xf numFmtId="0" fontId="19" fillId="0" borderId="0" xfId="0" applyFont="1" applyFill="1" applyBorder="1" applyAlignment="1" applyProtection="1">
      <alignment horizontal="left" vertical="top" wrapText="1"/>
    </xf>
    <xf numFmtId="2" fontId="5" fillId="0" borderId="0" xfId="0" applyNumberFormat="1" applyFont="1" applyFill="1" applyAlignment="1">
      <alignment horizontal="center" vertical="top"/>
    </xf>
    <xf numFmtId="0" fontId="5" fillId="0" borderId="0" xfId="0" applyFont="1" applyFill="1" applyBorder="1" applyAlignment="1">
      <alignment horizontal="center" vertical="top"/>
    </xf>
    <xf numFmtId="0" fontId="0" fillId="0" borderId="0" xfId="0" applyFill="1" applyAlignment="1">
      <alignment horizontal="left"/>
    </xf>
    <xf numFmtId="0" fontId="13" fillId="0" borderId="0" xfId="5" applyFont="1" applyFill="1" applyBorder="1" applyAlignment="1">
      <alignment vertical="top" wrapText="1"/>
    </xf>
    <xf numFmtId="0" fontId="5" fillId="0" borderId="0" xfId="5" applyFont="1" applyFill="1" applyAlignment="1">
      <alignment horizontal="justify" vertical="top"/>
    </xf>
    <xf numFmtId="0" fontId="5" fillId="0" borderId="0" xfId="1" applyFont="1" applyFill="1" applyAlignment="1">
      <alignment vertical="top" wrapText="1"/>
    </xf>
    <xf numFmtId="0" fontId="8" fillId="0" borderId="0" xfId="1" applyFont="1" applyFill="1" applyBorder="1" applyAlignment="1">
      <alignment horizontal="left" vertical="top"/>
    </xf>
    <xf numFmtId="0" fontId="5" fillId="0" borderId="0" xfId="1" applyFont="1" applyAlignment="1">
      <alignment wrapText="1"/>
    </xf>
    <xf numFmtId="0" fontId="5" fillId="0" borderId="0" xfId="5" applyFont="1" applyFill="1" applyAlignment="1" applyProtection="1">
      <alignment horizontal="left" vertical="top"/>
    </xf>
    <xf numFmtId="0" fontId="9" fillId="0" borderId="0" xfId="0" applyFont="1" applyFill="1" applyProtection="1"/>
    <xf numFmtId="0" fontId="5" fillId="0" borderId="0" xfId="0" applyFont="1" applyFill="1" applyProtection="1"/>
    <xf numFmtId="0" fontId="5" fillId="0" borderId="0" xfId="0" applyFont="1" applyFill="1"/>
    <xf numFmtId="0" fontId="0" fillId="0" borderId="0" xfId="0" applyFill="1"/>
    <xf numFmtId="1" fontId="6" fillId="0" borderId="0" xfId="5" applyNumberFormat="1" applyFont="1" applyFill="1" applyAlignment="1" applyProtection="1">
      <alignment horizontal="center" vertical="center" wrapText="1"/>
    </xf>
    <xf numFmtId="0" fontId="6" fillId="0" borderId="0" xfId="5" applyFont="1" applyFill="1" applyAlignment="1" applyProtection="1">
      <alignment horizontal="center" vertical="center" wrapText="1"/>
    </xf>
    <xf numFmtId="0" fontId="6" fillId="0" borderId="0" xfId="5" applyFont="1" applyFill="1" applyAlignment="1" applyProtection="1">
      <alignment horizontal="left" vertical="center" wrapText="1"/>
    </xf>
    <xf numFmtId="1" fontId="5" fillId="0" borderId="0" xfId="1" quotePrefix="1" applyNumberFormat="1" applyFont="1" applyFill="1" applyBorder="1" applyAlignment="1">
      <alignment horizontal="center" vertical="center"/>
    </xf>
    <xf numFmtId="0" fontId="5" fillId="0" borderId="0" xfId="1" quotePrefix="1" applyFont="1" applyFill="1" applyBorder="1" applyAlignment="1">
      <alignment horizontal="center" vertical="center"/>
    </xf>
    <xf numFmtId="0" fontId="5" fillId="0" borderId="0" xfId="5" applyFont="1" applyFill="1" applyAlignment="1">
      <alignment horizontal="center" vertical="center"/>
    </xf>
    <xf numFmtId="1" fontId="5" fillId="0" borderId="0" xfId="1" applyNumberFormat="1" applyFont="1" applyFill="1" applyAlignment="1">
      <alignment horizontal="center" vertical="center"/>
    </xf>
    <xf numFmtId="0" fontId="5" fillId="0" borderId="0" xfId="1" applyFont="1" applyFill="1" applyAlignment="1">
      <alignment horizontal="center" vertical="center"/>
    </xf>
    <xf numFmtId="4" fontId="7" fillId="0" borderId="0" xfId="5" applyNumberFormat="1" applyFont="1" applyFill="1" applyAlignment="1" applyProtection="1">
      <alignment horizontal="center" vertical="center" wrapText="1"/>
      <protection locked="0"/>
    </xf>
    <xf numFmtId="1" fontId="5" fillId="0" borderId="0" xfId="1" applyNumberFormat="1" applyFont="1" applyFill="1" applyBorder="1" applyAlignment="1">
      <alignment horizontal="center" vertical="center"/>
    </xf>
    <xf numFmtId="0" fontId="5" fillId="0" borderId="0" xfId="1" applyFont="1" applyFill="1" applyBorder="1" applyAlignment="1">
      <alignment horizontal="center" vertical="center"/>
    </xf>
    <xf numFmtId="1" fontId="5" fillId="0" borderId="0" xfId="1" quotePrefix="1" applyNumberFormat="1" applyFont="1" applyFill="1" applyAlignment="1">
      <alignment horizontal="center" vertical="center"/>
    </xf>
    <xf numFmtId="1" fontId="9" fillId="0" borderId="0" xfId="5" applyNumberFormat="1" applyFont="1" applyFill="1" applyBorder="1" applyAlignment="1" applyProtection="1">
      <alignment horizontal="center" vertical="center"/>
    </xf>
    <xf numFmtId="0" fontId="9" fillId="0" borderId="0" xfId="5" quotePrefix="1" applyFont="1" applyFill="1" applyBorder="1" applyAlignment="1" applyProtection="1">
      <alignment horizontal="center" vertical="center"/>
    </xf>
    <xf numFmtId="1" fontId="5" fillId="0" borderId="0" xfId="5" applyNumberFormat="1" applyFont="1" applyFill="1" applyBorder="1" applyAlignment="1" applyProtection="1">
      <alignment horizontal="center" vertical="center"/>
    </xf>
    <xf numFmtId="0" fontId="5" fillId="0" borderId="0" xfId="5" quotePrefix="1" applyFont="1" applyFill="1" applyBorder="1" applyAlignment="1" applyProtection="1">
      <alignment horizontal="center" vertical="center"/>
    </xf>
    <xf numFmtId="0" fontId="5" fillId="0" borderId="0" xfId="5" applyFont="1" applyFill="1" applyAlignment="1" applyProtection="1">
      <alignment horizontal="center" vertical="center"/>
    </xf>
    <xf numFmtId="0" fontId="5" fillId="0" borderId="0" xfId="5" applyFont="1" applyFill="1" applyBorder="1" applyAlignment="1" applyProtection="1">
      <alignment horizontal="center" vertical="center"/>
    </xf>
    <xf numFmtId="0" fontId="5" fillId="0" borderId="0" xfId="5" quotePrefix="1" applyFont="1" applyFill="1" applyAlignment="1" applyProtection="1">
      <alignment horizontal="center" vertical="center"/>
    </xf>
    <xf numFmtId="4" fontId="4" fillId="0" borderId="0" xfId="1" applyNumberFormat="1" applyFont="1" applyFill="1" applyBorder="1" applyAlignment="1" applyProtection="1">
      <alignment horizontal="center" vertical="center"/>
    </xf>
    <xf numFmtId="4" fontId="5" fillId="0" borderId="0" xfId="5" applyNumberFormat="1" applyFont="1" applyFill="1" applyAlignment="1">
      <alignment horizontal="center" vertical="center"/>
    </xf>
    <xf numFmtId="4" fontId="5" fillId="0" borderId="0" xfId="5" applyNumberFormat="1" applyFont="1" applyFill="1" applyAlignment="1">
      <alignment horizontal="center" vertical="center" wrapText="1"/>
    </xf>
    <xf numFmtId="1" fontId="5" fillId="0" borderId="0" xfId="5" applyNumberFormat="1" applyFont="1" applyFill="1" applyAlignment="1">
      <alignment horizontal="center" vertical="center"/>
    </xf>
    <xf numFmtId="4" fontId="5" fillId="0" borderId="0" xfId="1" applyNumberFormat="1" applyFont="1" applyFill="1" applyBorder="1" applyAlignment="1" applyProtection="1">
      <alignment horizontal="center" vertical="center"/>
      <protection locked="0"/>
    </xf>
    <xf numFmtId="1" fontId="5" fillId="0" borderId="0" xfId="5" applyNumberFormat="1" applyFont="1" applyFill="1" applyAlignment="1" applyProtection="1">
      <alignment horizontal="center" vertical="center"/>
    </xf>
    <xf numFmtId="4" fontId="5" fillId="0" borderId="0" xfId="1" quotePrefix="1" applyNumberFormat="1" applyFont="1" applyFill="1" applyBorder="1" applyAlignment="1" applyProtection="1">
      <alignment horizontal="center" vertical="center"/>
      <protection locked="0"/>
    </xf>
    <xf numFmtId="4" fontId="5" fillId="0" borderId="0" xfId="1" quotePrefix="1" applyNumberFormat="1" applyFont="1" applyFill="1" applyBorder="1" applyAlignment="1" applyProtection="1">
      <alignment horizontal="center" vertical="center"/>
    </xf>
    <xf numFmtId="4" fontId="5" fillId="0" borderId="0" xfId="1" applyNumberFormat="1" applyFont="1" applyFill="1" applyAlignment="1" applyProtection="1">
      <alignment horizontal="center" vertical="center"/>
    </xf>
    <xf numFmtId="1" fontId="9" fillId="0" borderId="0" xfId="0" applyNumberFormat="1" applyFont="1" applyFill="1" applyBorder="1" applyAlignment="1" applyProtection="1">
      <alignment horizontal="center" vertical="center"/>
    </xf>
    <xf numFmtId="0" fontId="9" fillId="0" borderId="0" xfId="0" quotePrefix="1" applyFont="1" applyFill="1" applyBorder="1" applyAlignment="1" applyProtection="1">
      <alignment horizontal="center" vertical="center"/>
    </xf>
    <xf numFmtId="4" fontId="9" fillId="0" borderId="0" xfId="0" applyNumberFormat="1" applyFont="1" applyFill="1" applyBorder="1" applyAlignment="1" applyProtection="1">
      <alignment horizontal="center" vertical="center"/>
    </xf>
    <xf numFmtId="1" fontId="5" fillId="0" borderId="0" xfId="0" applyNumberFormat="1" applyFont="1" applyFill="1" applyBorder="1" applyAlignment="1" applyProtection="1">
      <alignment horizontal="center" vertical="center"/>
    </xf>
    <xf numFmtId="0" fontId="5" fillId="0" borderId="0" xfId="0" quotePrefix="1" applyFont="1" applyFill="1" applyBorder="1" applyAlignment="1" applyProtection="1">
      <alignment horizontal="center" vertical="center"/>
    </xf>
    <xf numFmtId="4" fontId="5" fillId="0" borderId="0" xfId="0" applyNumberFormat="1" applyFont="1" applyFill="1" applyBorder="1" applyAlignment="1" applyProtection="1">
      <alignment horizontal="center" vertical="center"/>
    </xf>
    <xf numFmtId="0" fontId="5" fillId="0" borderId="0" xfId="0" applyFont="1" applyFill="1" applyAlignment="1">
      <alignment horizontal="center" vertical="center"/>
    </xf>
    <xf numFmtId="1" fontId="5" fillId="0" borderId="0" xfId="0" applyNumberFormat="1" applyFont="1" applyFill="1" applyAlignment="1" applyProtection="1">
      <alignment horizontal="center" vertical="center"/>
    </xf>
    <xf numFmtId="1" fontId="5" fillId="0" borderId="0" xfId="0" applyNumberFormat="1" applyFont="1" applyFill="1" applyAlignment="1">
      <alignment horizontal="center" vertical="center"/>
    </xf>
    <xf numFmtId="4" fontId="5" fillId="0" borderId="0" xfId="0" applyNumberFormat="1" applyFont="1" applyFill="1" applyAlignment="1" applyProtection="1">
      <alignment horizontal="center" vertical="center"/>
      <protection locked="0"/>
    </xf>
    <xf numFmtId="0" fontId="5" fillId="0" borderId="0" xfId="0" applyFont="1" applyFill="1" applyAlignment="1" applyProtection="1">
      <alignment horizontal="center" vertical="center"/>
    </xf>
    <xf numFmtId="4" fontId="5" fillId="0" borderId="0" xfId="0" applyNumberFormat="1" applyFont="1" applyFill="1" applyBorder="1" applyAlignment="1" applyProtection="1">
      <alignment horizontal="center" vertical="center"/>
      <protection locked="0"/>
    </xf>
    <xf numFmtId="1" fontId="5" fillId="0" borderId="0" xfId="0" applyNumberFormat="1" applyFont="1" applyFill="1" applyBorder="1" applyAlignment="1">
      <alignment horizontal="center" vertical="center"/>
    </xf>
    <xf numFmtId="0" fontId="5" fillId="0" borderId="0" xfId="0" applyNumberFormat="1" applyFont="1" applyFill="1" applyBorder="1" applyAlignment="1">
      <alignment horizontal="center" vertical="center"/>
    </xf>
    <xf numFmtId="1" fontId="5" fillId="0" borderId="0" xfId="3" applyNumberFormat="1" applyFont="1" applyFill="1" applyAlignment="1">
      <alignment horizontal="center" vertical="center"/>
    </xf>
    <xf numFmtId="0" fontId="5" fillId="0" borderId="0" xfId="3" applyFont="1" applyFill="1" applyAlignment="1">
      <alignment horizontal="center" vertical="center"/>
    </xf>
    <xf numFmtId="1" fontId="5" fillId="0" borderId="0" xfId="0" applyNumberFormat="1" applyFont="1" applyFill="1" applyAlignment="1" applyProtection="1">
      <alignment vertical="center"/>
    </xf>
    <xf numFmtId="1" fontId="0" fillId="0" borderId="0" xfId="0" applyNumberFormat="1" applyFill="1" applyAlignment="1">
      <alignment vertical="center"/>
    </xf>
    <xf numFmtId="1" fontId="9" fillId="0" borderId="0" xfId="0" applyNumberFormat="1" applyFont="1" applyFill="1" applyAlignment="1" applyProtection="1">
      <alignment horizontal="center" vertical="center"/>
    </xf>
    <xf numFmtId="4" fontId="5" fillId="0" borderId="0" xfId="0" applyNumberFormat="1" applyFont="1" applyFill="1" applyAlignment="1">
      <alignment horizontal="center" vertical="center"/>
    </xf>
    <xf numFmtId="4" fontId="5" fillId="0" borderId="0" xfId="1" applyNumberFormat="1" applyFont="1" applyFill="1" applyAlignment="1" applyProtection="1">
      <alignment horizontal="center" vertical="center"/>
      <protection locked="0"/>
    </xf>
    <xf numFmtId="0" fontId="5" fillId="0" borderId="0" xfId="5" applyFont="1" applyFill="1" applyAlignment="1" applyProtection="1">
      <alignment vertical="center"/>
    </xf>
    <xf numFmtId="4" fontId="5" fillId="0" borderId="0" xfId="5" applyNumberFormat="1" applyFont="1" applyFill="1" applyAlignment="1" applyProtection="1">
      <alignment horizontal="center" vertical="center"/>
      <protection locked="0"/>
    </xf>
    <xf numFmtId="4" fontId="5" fillId="0" borderId="0" xfId="1" applyNumberFormat="1" applyFont="1" applyFill="1" applyBorder="1" applyAlignment="1" applyProtection="1">
      <alignment horizontal="center" vertical="center" wrapText="1"/>
      <protection locked="0"/>
    </xf>
    <xf numFmtId="0" fontId="5" fillId="0" borderId="0" xfId="1" applyFont="1" applyFill="1" applyBorder="1" applyAlignment="1" applyProtection="1">
      <alignment horizontal="left" vertical="center" wrapText="1"/>
    </xf>
    <xf numFmtId="1" fontId="4" fillId="0" borderId="0" xfId="1" applyNumberFormat="1" applyFont="1" applyFill="1" applyBorder="1" applyAlignment="1">
      <alignment horizontal="center" vertical="center"/>
    </xf>
    <xf numFmtId="0" fontId="4" fillId="0" borderId="0" xfId="1" applyFont="1" applyFill="1" applyBorder="1" applyAlignment="1">
      <alignment horizontal="center" vertical="center"/>
    </xf>
    <xf numFmtId="4" fontId="5" fillId="0" borderId="0" xfId="5" applyNumberFormat="1" applyFont="1" applyFill="1" applyAlignment="1" applyProtection="1">
      <alignment horizontal="center" vertical="center"/>
    </xf>
    <xf numFmtId="0" fontId="5" fillId="0" borderId="0" xfId="5" applyFont="1" applyFill="1" applyAlignment="1" applyProtection="1">
      <alignment vertical="center"/>
      <protection locked="0"/>
    </xf>
    <xf numFmtId="4" fontId="5" fillId="0" borderId="0" xfId="6" applyNumberFormat="1" applyFont="1" applyFill="1" applyBorder="1" applyAlignment="1">
      <alignment horizontal="center" vertical="center"/>
    </xf>
    <xf numFmtId="4" fontId="6" fillId="0" borderId="0" xfId="5" applyNumberFormat="1" applyFont="1" applyFill="1" applyAlignment="1" applyProtection="1">
      <alignment horizontal="center" vertical="center" wrapText="1"/>
    </xf>
    <xf numFmtId="4" fontId="7" fillId="0" borderId="0" xfId="5" applyNumberFormat="1" applyFont="1" applyFill="1" applyAlignment="1" applyProtection="1">
      <alignment horizontal="center" vertical="center" wrapText="1"/>
    </xf>
    <xf numFmtId="4" fontId="5" fillId="0" borderId="0" xfId="6" applyNumberFormat="1" applyFont="1" applyFill="1" applyBorder="1" applyAlignment="1" applyProtection="1">
      <alignment horizontal="center" vertical="center"/>
    </xf>
    <xf numFmtId="4" fontId="5" fillId="0" borderId="1" xfId="6" applyNumberFormat="1" applyFont="1" applyFill="1" applyBorder="1" applyAlignment="1">
      <alignment horizontal="center" vertical="center"/>
    </xf>
    <xf numFmtId="4" fontId="5" fillId="0" borderId="2" xfId="5" applyNumberFormat="1" applyFont="1" applyFill="1" applyBorder="1" applyAlignment="1">
      <alignment horizontal="center" vertical="center"/>
    </xf>
    <xf numFmtId="0" fontId="6" fillId="0" borderId="0" xfId="1" applyFont="1" applyFill="1" applyAlignment="1" applyProtection="1">
      <alignment horizontal="center" vertical="center" wrapText="1"/>
    </xf>
    <xf numFmtId="0" fontId="7" fillId="0" borderId="0" xfId="1" applyFont="1" applyFill="1" applyBorder="1" applyAlignment="1" applyProtection="1">
      <alignment horizontal="center" vertical="center" wrapText="1"/>
    </xf>
    <xf numFmtId="4" fontId="9" fillId="0" borderId="0" xfId="1" applyNumberFormat="1" applyFont="1" applyFill="1" applyBorder="1" applyAlignment="1" applyProtection="1">
      <alignment horizontal="center" vertical="center"/>
    </xf>
    <xf numFmtId="4" fontId="5" fillId="0" borderId="0" xfId="1" applyNumberFormat="1" applyFont="1" applyFill="1" applyBorder="1" applyAlignment="1" applyProtection="1">
      <alignment horizontal="center" vertical="center"/>
    </xf>
    <xf numFmtId="0" fontId="5" fillId="0" borderId="0" xfId="1" applyFont="1" applyFill="1" applyBorder="1" applyAlignment="1" applyProtection="1">
      <alignment horizontal="center" vertical="center"/>
    </xf>
    <xf numFmtId="0" fontId="5" fillId="0" borderId="0" xfId="1" applyFont="1" applyAlignment="1" applyProtection="1">
      <alignment horizontal="center" vertical="center"/>
    </xf>
    <xf numFmtId="4" fontId="5" fillId="0" borderId="0" xfId="1" applyNumberFormat="1" applyFont="1" applyAlignment="1" applyProtection="1">
      <alignment horizontal="center" vertical="center"/>
      <protection locked="0"/>
    </xf>
    <xf numFmtId="0" fontId="5" fillId="0" borderId="0" xfId="0" applyFont="1" applyFill="1" applyBorder="1" applyAlignment="1" applyProtection="1">
      <alignment horizontal="center" vertical="center"/>
    </xf>
    <xf numFmtId="0" fontId="5" fillId="0" borderId="0" xfId="0" applyFont="1" applyAlignment="1" applyProtection="1">
      <alignment horizontal="center" vertical="center"/>
    </xf>
    <xf numFmtId="4" fontId="5" fillId="0" borderId="0" xfId="0" applyNumberFormat="1" applyFont="1" applyAlignment="1" applyProtection="1">
      <alignment horizontal="center" vertical="center"/>
      <protection locked="0"/>
    </xf>
    <xf numFmtId="4" fontId="5" fillId="0" borderId="0" xfId="1" applyNumberFormat="1" applyFont="1" applyAlignment="1" applyProtection="1">
      <alignment horizontal="center" vertical="center"/>
    </xf>
    <xf numFmtId="43" fontId="5" fillId="0" borderId="0" xfId="9" applyFont="1" applyAlignment="1" applyProtection="1">
      <alignment horizontal="center" vertical="center"/>
    </xf>
    <xf numFmtId="43" fontId="9" fillId="0" borderId="0" xfId="9" applyFont="1" applyAlignment="1" applyProtection="1">
      <alignment horizontal="center" vertical="center"/>
    </xf>
    <xf numFmtId="43" fontId="5" fillId="0" borderId="0" xfId="0" applyNumberFormat="1" applyFont="1" applyProtection="1"/>
    <xf numFmtId="164" fontId="5" fillId="0" borderId="0" xfId="9" applyNumberFormat="1" applyFont="1" applyProtection="1"/>
    <xf numFmtId="43" fontId="5" fillId="0" borderId="0" xfId="9" applyFont="1" applyFill="1" applyAlignment="1">
      <alignment horizontal="center" vertical="center"/>
    </xf>
    <xf numFmtId="43" fontId="9" fillId="0" borderId="0" xfId="9" applyFont="1" applyFill="1" applyAlignment="1" applyProtection="1">
      <alignment horizontal="center" vertical="center"/>
    </xf>
    <xf numFmtId="43" fontId="5" fillId="0" borderId="0" xfId="9" applyFont="1" applyFill="1" applyAlignment="1" applyProtection="1">
      <alignment horizontal="center" vertical="center"/>
    </xf>
    <xf numFmtId="43" fontId="5" fillId="0" borderId="0" xfId="9" applyFont="1" applyFill="1" applyBorder="1" applyAlignment="1">
      <alignment horizontal="center" vertical="center"/>
    </xf>
    <xf numFmtId="3" fontId="5" fillId="2" borderId="0" xfId="6" applyNumberFormat="1" applyFont="1" applyFill="1" applyAlignment="1">
      <alignment horizontal="center" vertical="center"/>
    </xf>
    <xf numFmtId="43" fontId="3" fillId="0" borderId="0" xfId="9" applyFont="1" applyFill="1" applyAlignment="1">
      <alignment horizontal="center" vertical="center"/>
    </xf>
    <xf numFmtId="43" fontId="5" fillId="0" borderId="0" xfId="9" applyFont="1" applyFill="1" applyBorder="1" applyAlignment="1">
      <alignment horizontal="center" vertical="center" wrapText="1"/>
    </xf>
    <xf numFmtId="4" fontId="6" fillId="0" borderId="0" xfId="1" applyNumberFormat="1" applyFont="1" applyFill="1" applyAlignment="1" applyProtection="1">
      <alignment horizontal="center" vertical="center" wrapText="1"/>
    </xf>
    <xf numFmtId="4" fontId="6" fillId="0" borderId="0" xfId="1" applyNumberFormat="1" applyFont="1" applyFill="1" applyBorder="1" applyAlignment="1" applyProtection="1">
      <alignment horizontal="center" vertical="center" wrapText="1"/>
    </xf>
    <xf numFmtId="4" fontId="7" fillId="0" borderId="0" xfId="1" applyNumberFormat="1" applyFont="1" applyFill="1" applyBorder="1" applyAlignment="1" applyProtection="1">
      <alignment horizontal="center" vertical="center" wrapText="1"/>
    </xf>
    <xf numFmtId="4" fontId="5" fillId="0" borderId="0" xfId="0" applyNumberFormat="1" applyFont="1" applyAlignment="1" applyProtection="1">
      <alignment horizontal="center" vertical="center"/>
    </xf>
    <xf numFmtId="4" fontId="5" fillId="0" borderId="1" xfId="1" applyNumberFormat="1" applyFont="1" applyBorder="1" applyAlignment="1" applyProtection="1">
      <alignment horizontal="center" vertical="center"/>
    </xf>
    <xf numFmtId="4" fontId="5" fillId="0" borderId="2" xfId="1" applyNumberFormat="1" applyFont="1" applyBorder="1" applyAlignment="1" applyProtection="1">
      <alignment horizontal="center" vertical="center"/>
    </xf>
    <xf numFmtId="0" fontId="6" fillId="0" borderId="0" xfId="1" applyFont="1" applyFill="1" applyAlignment="1" applyProtection="1">
      <alignment horizontal="center" vertical="center"/>
    </xf>
    <xf numFmtId="0" fontId="7" fillId="0" borderId="0" xfId="1" applyFont="1" applyFill="1" applyBorder="1" applyAlignment="1" applyProtection="1">
      <alignment horizontal="center" vertical="center"/>
    </xf>
    <xf numFmtId="1" fontId="4" fillId="0" borderId="0" xfId="1" applyNumberFormat="1" applyFont="1" applyFill="1" applyBorder="1" applyAlignment="1" applyProtection="1">
      <alignment horizontal="center" vertical="center"/>
    </xf>
    <xf numFmtId="0" fontId="4" fillId="0" borderId="0" xfId="1" applyFont="1" applyFill="1" applyBorder="1" applyAlignment="1" applyProtection="1">
      <alignment horizontal="center" vertical="center"/>
    </xf>
    <xf numFmtId="1" fontId="9" fillId="0" borderId="0" xfId="1" applyNumberFormat="1" applyFont="1" applyFill="1" applyBorder="1" applyAlignment="1" applyProtection="1">
      <alignment horizontal="center" vertical="center"/>
    </xf>
    <xf numFmtId="0" fontId="9" fillId="0" borderId="0" xfId="1" quotePrefix="1" applyFont="1" applyFill="1" applyBorder="1" applyAlignment="1" applyProtection="1">
      <alignment horizontal="center" vertical="center"/>
    </xf>
    <xf numFmtId="1" fontId="5" fillId="0" borderId="0" xfId="1" applyNumberFormat="1" applyFont="1" applyFill="1" applyBorder="1" applyAlignment="1" applyProtection="1">
      <alignment horizontal="center" vertical="center"/>
    </xf>
    <xf numFmtId="0" fontId="5" fillId="0" borderId="0" xfId="1" quotePrefix="1" applyFont="1" applyFill="1" applyBorder="1" applyAlignment="1" applyProtection="1">
      <alignment horizontal="center" vertical="center"/>
    </xf>
    <xf numFmtId="0" fontId="5" fillId="0" borderId="0" xfId="1" applyFont="1" applyFill="1" applyAlignment="1" applyProtection="1">
      <alignment horizontal="center" vertical="center"/>
    </xf>
    <xf numFmtId="1" fontId="5" fillId="0" borderId="0" xfId="1" applyNumberFormat="1" applyFont="1" applyFill="1" applyAlignment="1" applyProtection="1">
      <alignment horizontal="center" vertical="center"/>
    </xf>
    <xf numFmtId="0" fontId="5" fillId="0" borderId="0" xfId="0" quotePrefix="1" applyFont="1" applyFill="1" applyAlignment="1" applyProtection="1">
      <alignment horizontal="center" vertical="center"/>
    </xf>
    <xf numFmtId="0" fontId="16" fillId="0" borderId="0" xfId="1" applyFont="1" applyFill="1" applyBorder="1" applyAlignment="1">
      <alignment horizontal="center" vertical="center"/>
    </xf>
    <xf numFmtId="0" fontId="16" fillId="0" borderId="0" xfId="1" applyFont="1" applyAlignment="1">
      <alignment horizontal="center" vertical="center"/>
    </xf>
    <xf numFmtId="0" fontId="5" fillId="0" borderId="0" xfId="1" quotePrefix="1" applyFont="1" applyFill="1" applyAlignment="1" applyProtection="1">
      <alignment horizontal="center" vertical="center"/>
    </xf>
    <xf numFmtId="0" fontId="6" fillId="0" borderId="0" xfId="0" applyFont="1" applyFill="1" applyAlignment="1" applyProtection="1">
      <alignment horizontal="center" vertical="center"/>
    </xf>
    <xf numFmtId="0" fontId="6" fillId="0" borderId="0" xfId="0" applyFont="1" applyFill="1" applyAlignment="1" applyProtection="1">
      <alignment horizontal="center" vertical="center" wrapText="1"/>
    </xf>
    <xf numFmtId="4" fontId="6" fillId="0" borderId="0" xfId="0" applyNumberFormat="1" applyFont="1" applyFill="1" applyAlignment="1" applyProtection="1">
      <alignment horizontal="center" vertical="center" wrapText="1"/>
    </xf>
    <xf numFmtId="4" fontId="6" fillId="0" borderId="0" xfId="0" applyNumberFormat="1" applyFont="1" applyFill="1" applyBorder="1" applyAlignment="1" applyProtection="1">
      <alignment horizontal="center" vertical="center" wrapText="1"/>
    </xf>
    <xf numFmtId="0" fontId="7" fillId="0" borderId="0" xfId="0" applyFont="1" applyFill="1" applyBorder="1" applyAlignment="1" applyProtection="1">
      <alignment horizontal="center" vertical="center"/>
    </xf>
    <xf numFmtId="0" fontId="7" fillId="0" borderId="0" xfId="0" applyFont="1" applyFill="1" applyBorder="1" applyAlignment="1" applyProtection="1">
      <alignment horizontal="center" vertical="center" wrapText="1"/>
    </xf>
    <xf numFmtId="4" fontId="7" fillId="0" borderId="0" xfId="0" applyNumberFormat="1" applyFont="1" applyFill="1" applyBorder="1" applyAlignment="1" applyProtection="1">
      <alignment horizontal="center" vertical="center" wrapText="1"/>
    </xf>
    <xf numFmtId="4" fontId="5" fillId="0" borderId="0" xfId="0" applyNumberFormat="1" applyFont="1" applyFill="1" applyAlignment="1" applyProtection="1">
      <alignment horizontal="center" vertical="center"/>
    </xf>
    <xf numFmtId="4" fontId="5" fillId="0" borderId="1" xfId="0" applyNumberFormat="1" applyFont="1" applyBorder="1" applyAlignment="1" applyProtection="1">
      <alignment horizontal="center" vertical="center"/>
    </xf>
    <xf numFmtId="4" fontId="5" fillId="0" borderId="2" xfId="0" applyNumberFormat="1" applyFont="1" applyBorder="1" applyAlignment="1" applyProtection="1">
      <alignment horizontal="center" vertical="center"/>
    </xf>
    <xf numFmtId="4" fontId="0" fillId="0" borderId="0" xfId="0" applyNumberFormat="1" applyFill="1" applyAlignment="1">
      <alignment horizontal="center" vertical="center"/>
    </xf>
    <xf numFmtId="4" fontId="9" fillId="0" borderId="0" xfId="0" applyNumberFormat="1" applyFont="1" applyFill="1" applyAlignment="1" applyProtection="1">
      <alignment horizontal="center" vertical="center"/>
    </xf>
    <xf numFmtId="4" fontId="4" fillId="0" borderId="0" xfId="0" applyNumberFormat="1" applyFont="1" applyFill="1" applyBorder="1" applyAlignment="1" applyProtection="1">
      <alignment horizontal="center" vertical="center"/>
    </xf>
    <xf numFmtId="1" fontId="4" fillId="0" borderId="0" xfId="0" applyNumberFormat="1" applyFont="1" applyFill="1" applyBorder="1" applyAlignment="1" applyProtection="1">
      <alignment horizontal="center" vertical="center"/>
    </xf>
    <xf numFmtId="0" fontId="4" fillId="0" borderId="0" xfId="0" applyFont="1" applyFill="1" applyBorder="1" applyAlignment="1" applyProtection="1">
      <alignment horizontal="center" vertical="center"/>
    </xf>
    <xf numFmtId="0" fontId="5" fillId="0" borderId="0" xfId="0" applyFont="1" applyAlignment="1">
      <alignment horizontal="center" vertical="center"/>
    </xf>
    <xf numFmtId="3" fontId="4" fillId="0" borderId="0" xfId="1" applyNumberFormat="1" applyFont="1" applyAlignment="1">
      <alignment horizontal="center" vertical="center"/>
    </xf>
    <xf numFmtId="3" fontId="5" fillId="0" borderId="0" xfId="1" applyNumberFormat="1" applyFont="1" applyAlignment="1">
      <alignment horizontal="center" vertical="center"/>
    </xf>
    <xf numFmtId="4" fontId="5" fillId="3" borderId="0" xfId="1" applyNumberFormat="1" applyFont="1" applyFill="1" applyBorder="1" applyAlignment="1" applyProtection="1">
      <alignment horizontal="center" vertical="center"/>
      <protection locked="0"/>
    </xf>
    <xf numFmtId="0" fontId="5" fillId="0" borderId="0" xfId="0" applyFont="1" applyAlignment="1">
      <alignment horizontal="left" vertical="center" wrapText="1"/>
    </xf>
    <xf numFmtId="0" fontId="4" fillId="0" borderId="0" xfId="1" applyFont="1" applyAlignment="1">
      <alignment horizontal="center"/>
    </xf>
    <xf numFmtId="43" fontId="5" fillId="0" borderId="0" xfId="1" applyNumberFormat="1" applyFont="1" applyProtection="1"/>
  </cellXfs>
  <cellStyles count="10">
    <cellStyle name="Comma" xfId="9" builtinId="3"/>
    <cellStyle name="Comma 2" xfId="6"/>
    <cellStyle name="Normal" xfId="0" builtinId="0"/>
    <cellStyle name="Normal 11 3" xfId="7"/>
    <cellStyle name="Normal 11 3 2" xfId="8"/>
    <cellStyle name="Normal 2" xfId="1"/>
    <cellStyle name="Normal 2 2" xfId="2"/>
    <cellStyle name="Normal 3" xfId="5"/>
    <cellStyle name="Normal 3 2" xfId="3"/>
    <cellStyle name="Normal_Sheet1"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view="pageBreakPreview" zoomScale="115" zoomScaleNormal="100" zoomScaleSheetLayoutView="115" workbookViewId="0">
      <selection activeCell="D15" sqref="D15"/>
    </sheetView>
  </sheetViews>
  <sheetFormatPr defaultRowHeight="26.25" x14ac:dyDescent="0.4"/>
  <cols>
    <col min="1" max="16384" width="9.140625" style="122"/>
  </cols>
  <sheetData>
    <row r="5" spans="2:2" x14ac:dyDescent="0.4">
      <c r="B5" s="121" t="s">
        <v>596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8"/>
  <sheetViews>
    <sheetView showZeros="0" tabSelected="1" view="pageBreakPreview" topLeftCell="A73" zoomScale="85" zoomScaleNormal="100" zoomScaleSheetLayoutView="85" workbookViewId="0">
      <selection activeCell="I80" sqref="I80"/>
    </sheetView>
  </sheetViews>
  <sheetFormatPr defaultRowHeight="15.75" x14ac:dyDescent="0.25"/>
  <cols>
    <col min="1" max="1" width="7.7109375" style="93" customWidth="1"/>
    <col min="2" max="2" width="71.28515625" style="93" customWidth="1"/>
    <col min="3" max="4" width="9.7109375" style="206" customWidth="1"/>
    <col min="5" max="5" width="11.85546875" style="211" bestFit="1" customWidth="1"/>
    <col min="6" max="6" width="15.140625" style="211" bestFit="1" customWidth="1"/>
    <col min="7" max="7" width="9.140625" style="92"/>
    <col min="8" max="8" width="13.7109375" style="212" bestFit="1" customWidth="1"/>
    <col min="9" max="9" width="16.7109375" style="92" bestFit="1" customWidth="1"/>
    <col min="10" max="16384" width="9.140625" style="92"/>
  </cols>
  <sheetData>
    <row r="1" spans="1:8" x14ac:dyDescent="0.25">
      <c r="A1" s="104" t="s">
        <v>0</v>
      </c>
      <c r="B1" s="103" t="s">
        <v>5</v>
      </c>
      <c r="C1" s="229" t="s">
        <v>3</v>
      </c>
      <c r="D1" s="201" t="s">
        <v>1</v>
      </c>
      <c r="E1" s="223" t="s">
        <v>2</v>
      </c>
      <c r="F1" s="224" t="s">
        <v>4</v>
      </c>
    </row>
    <row r="2" spans="1:8" x14ac:dyDescent="0.25">
      <c r="A2" s="102"/>
      <c r="B2" s="101"/>
      <c r="C2" s="230"/>
      <c r="D2" s="202"/>
      <c r="E2" s="225"/>
      <c r="F2" s="225" t="s">
        <v>15</v>
      </c>
    </row>
    <row r="3" spans="1:8" x14ac:dyDescent="0.25">
      <c r="A3" s="112"/>
      <c r="B3" s="123" t="s">
        <v>571</v>
      </c>
      <c r="C3" s="231"/>
      <c r="D3" s="232"/>
      <c r="E3" s="157"/>
      <c r="F3" s="157"/>
    </row>
    <row r="4" spans="1:8" x14ac:dyDescent="0.25">
      <c r="A4" s="112"/>
      <c r="B4" s="106"/>
      <c r="C4" s="231"/>
      <c r="D4" s="232"/>
      <c r="E4" s="157"/>
      <c r="F4" s="157"/>
    </row>
    <row r="5" spans="1:8" s="98" customFormat="1" x14ac:dyDescent="0.25">
      <c r="A5" s="100"/>
      <c r="B5" s="111" t="s">
        <v>539</v>
      </c>
      <c r="C5" s="233"/>
      <c r="D5" s="234"/>
      <c r="E5" s="203"/>
      <c r="F5" s="203"/>
      <c r="H5" s="213"/>
    </row>
    <row r="6" spans="1:8" x14ac:dyDescent="0.25">
      <c r="A6" s="96"/>
      <c r="B6" s="110"/>
      <c r="C6" s="235"/>
      <c r="D6" s="236"/>
      <c r="E6" s="204"/>
      <c r="F6" s="204"/>
    </row>
    <row r="7" spans="1:8" x14ac:dyDescent="0.25">
      <c r="A7" s="96"/>
      <c r="B7" s="109" t="s">
        <v>554</v>
      </c>
      <c r="C7" s="237"/>
      <c r="D7" s="237"/>
      <c r="E7" s="204"/>
      <c r="F7" s="204"/>
    </row>
    <row r="8" spans="1:8" x14ac:dyDescent="0.25">
      <c r="A8" s="96"/>
      <c r="B8" s="109"/>
      <c r="C8" s="237"/>
      <c r="D8" s="237"/>
      <c r="E8" s="204"/>
      <c r="F8" s="204"/>
    </row>
    <row r="9" spans="1:8" ht="31.5" x14ac:dyDescent="0.25">
      <c r="A9" s="96"/>
      <c r="B9" s="116" t="s">
        <v>553</v>
      </c>
      <c r="C9" s="237"/>
      <c r="D9" s="237"/>
      <c r="E9" s="204"/>
      <c r="F9" s="204"/>
    </row>
    <row r="10" spans="1:8" x14ac:dyDescent="0.25">
      <c r="A10" s="96"/>
      <c r="B10" s="116"/>
      <c r="C10" s="237"/>
      <c r="E10" s="204"/>
      <c r="F10" s="204"/>
    </row>
    <row r="11" spans="1:8" x14ac:dyDescent="0.25">
      <c r="A11" s="96" t="s">
        <v>13</v>
      </c>
      <c r="B11" s="107" t="s">
        <v>552</v>
      </c>
      <c r="C11" s="237">
        <v>240</v>
      </c>
      <c r="D11" s="205" t="s">
        <v>542</v>
      </c>
      <c r="E11" s="161">
        <v>103</v>
      </c>
      <c r="F11" s="198">
        <f>ROUND(C11*E11,2)</f>
        <v>24720</v>
      </c>
    </row>
    <row r="12" spans="1:8" x14ac:dyDescent="0.25">
      <c r="A12" s="115"/>
      <c r="B12" s="95"/>
      <c r="C12" s="238"/>
      <c r="D12" s="204"/>
      <c r="E12" s="204"/>
      <c r="F12" s="198">
        <f t="shared" ref="F12:F75" si="0">ROUND(C12*E12,2)</f>
        <v>0</v>
      </c>
    </row>
    <row r="13" spans="1:8" ht="31.5" x14ac:dyDescent="0.25">
      <c r="B13" s="114" t="s">
        <v>551</v>
      </c>
      <c r="F13" s="198">
        <f t="shared" si="0"/>
        <v>0</v>
      </c>
    </row>
    <row r="14" spans="1:8" x14ac:dyDescent="0.25">
      <c r="F14" s="198">
        <f t="shared" si="0"/>
        <v>0</v>
      </c>
    </row>
    <row r="15" spans="1:8" x14ac:dyDescent="0.25">
      <c r="A15" s="93" t="s">
        <v>14</v>
      </c>
      <c r="B15" s="113" t="s">
        <v>550</v>
      </c>
      <c r="C15" s="206">
        <v>8020</v>
      </c>
      <c r="D15" s="206" t="s">
        <v>542</v>
      </c>
      <c r="E15" s="207">
        <v>170</v>
      </c>
      <c r="F15" s="198">
        <f>ROUND(C15*E15,2)</f>
        <v>1363400</v>
      </c>
    </row>
    <row r="16" spans="1:8" x14ac:dyDescent="0.25">
      <c r="F16" s="198">
        <f t="shared" si="0"/>
        <v>0</v>
      </c>
    </row>
    <row r="17" spans="1:6" x14ac:dyDescent="0.25">
      <c r="A17" s="93" t="s">
        <v>19</v>
      </c>
      <c r="B17" s="113" t="s">
        <v>549</v>
      </c>
      <c r="C17" s="206">
        <v>45</v>
      </c>
      <c r="D17" s="206" t="s">
        <v>542</v>
      </c>
      <c r="E17" s="207">
        <v>192</v>
      </c>
      <c r="F17" s="198">
        <f t="shared" si="0"/>
        <v>8640</v>
      </c>
    </row>
    <row r="18" spans="1:6" x14ac:dyDescent="0.25">
      <c r="F18" s="198">
        <f t="shared" si="0"/>
        <v>0</v>
      </c>
    </row>
    <row r="19" spans="1:6" x14ac:dyDescent="0.25">
      <c r="A19" s="93" t="s">
        <v>25</v>
      </c>
      <c r="B19" s="113" t="s">
        <v>548</v>
      </c>
      <c r="C19" s="206">
        <v>30</v>
      </c>
      <c r="D19" s="206" t="s">
        <v>542</v>
      </c>
      <c r="E19" s="207">
        <v>192</v>
      </c>
      <c r="F19" s="198">
        <f t="shared" si="0"/>
        <v>5760</v>
      </c>
    </row>
    <row r="20" spans="1:6" x14ac:dyDescent="0.25">
      <c r="F20" s="198">
        <f t="shared" si="0"/>
        <v>0</v>
      </c>
    </row>
    <row r="21" spans="1:6" x14ac:dyDescent="0.25">
      <c r="A21" s="93" t="s">
        <v>44</v>
      </c>
      <c r="B21" s="113" t="s">
        <v>547</v>
      </c>
      <c r="C21" s="206">
        <v>350</v>
      </c>
      <c r="D21" s="206" t="s">
        <v>542</v>
      </c>
      <c r="E21" s="207">
        <v>192</v>
      </c>
      <c r="F21" s="198">
        <f t="shared" si="0"/>
        <v>67200</v>
      </c>
    </row>
    <row r="22" spans="1:6" x14ac:dyDescent="0.25">
      <c r="F22" s="198">
        <f t="shared" si="0"/>
        <v>0</v>
      </c>
    </row>
    <row r="23" spans="1:6" x14ac:dyDescent="0.25">
      <c r="A23" s="93" t="s">
        <v>42</v>
      </c>
      <c r="B23" s="113" t="s">
        <v>546</v>
      </c>
      <c r="C23" s="206">
        <v>5</v>
      </c>
      <c r="D23" s="206" t="s">
        <v>542</v>
      </c>
      <c r="E23" s="207">
        <v>199</v>
      </c>
      <c r="F23" s="198">
        <f t="shared" si="0"/>
        <v>995</v>
      </c>
    </row>
    <row r="24" spans="1:6" x14ac:dyDescent="0.25">
      <c r="F24" s="198">
        <f t="shared" si="0"/>
        <v>0</v>
      </c>
    </row>
    <row r="25" spans="1:6" x14ac:dyDescent="0.25">
      <c r="A25" s="93" t="s">
        <v>40</v>
      </c>
      <c r="B25" s="113" t="s">
        <v>545</v>
      </c>
      <c r="C25" s="206">
        <v>145</v>
      </c>
      <c r="D25" s="206" t="s">
        <v>542</v>
      </c>
      <c r="E25" s="207">
        <v>192</v>
      </c>
      <c r="F25" s="198">
        <f t="shared" si="0"/>
        <v>27840</v>
      </c>
    </row>
    <row r="26" spans="1:6" x14ac:dyDescent="0.25">
      <c r="F26" s="198">
        <f t="shared" si="0"/>
        <v>0</v>
      </c>
    </row>
    <row r="27" spans="1:6" ht="31.5" x14ac:dyDescent="0.25">
      <c r="B27" s="114" t="s">
        <v>544</v>
      </c>
      <c r="F27" s="198">
        <f t="shared" si="0"/>
        <v>0</v>
      </c>
    </row>
    <row r="28" spans="1:6" x14ac:dyDescent="0.25">
      <c r="F28" s="198">
        <f t="shared" si="0"/>
        <v>0</v>
      </c>
    </row>
    <row r="29" spans="1:6" x14ac:dyDescent="0.25">
      <c r="A29" s="93" t="s">
        <v>35</v>
      </c>
      <c r="B29" s="113" t="s">
        <v>543</v>
      </c>
      <c r="C29" s="206">
        <v>600</v>
      </c>
      <c r="D29" s="206" t="s">
        <v>542</v>
      </c>
      <c r="E29" s="207">
        <v>261</v>
      </c>
      <c r="F29" s="198">
        <f t="shared" si="0"/>
        <v>156600</v>
      </c>
    </row>
    <row r="30" spans="1:6" x14ac:dyDescent="0.25">
      <c r="F30" s="198">
        <f t="shared" si="0"/>
        <v>0</v>
      </c>
    </row>
    <row r="31" spans="1:6" x14ac:dyDescent="0.25">
      <c r="B31" s="114" t="s">
        <v>541</v>
      </c>
      <c r="F31" s="198">
        <f t="shared" si="0"/>
        <v>0</v>
      </c>
    </row>
    <row r="32" spans="1:6" x14ac:dyDescent="0.25">
      <c r="F32" s="198">
        <f t="shared" si="0"/>
        <v>0</v>
      </c>
    </row>
    <row r="33" spans="1:9" x14ac:dyDescent="0.25">
      <c r="A33" s="93" t="s">
        <v>68</v>
      </c>
      <c r="B33" s="113" t="s">
        <v>540</v>
      </c>
      <c r="C33" s="206">
        <v>1350</v>
      </c>
      <c r="D33" s="206" t="s">
        <v>479</v>
      </c>
      <c r="E33" s="207">
        <v>1031</v>
      </c>
      <c r="F33" s="198">
        <f t="shared" si="0"/>
        <v>1391850</v>
      </c>
    </row>
    <row r="34" spans="1:9" x14ac:dyDescent="0.25">
      <c r="F34" s="198">
        <f t="shared" si="0"/>
        <v>0</v>
      </c>
    </row>
    <row r="35" spans="1:9" s="91" customFormat="1" x14ac:dyDescent="0.25">
      <c r="A35" s="90"/>
      <c r="B35" s="99" t="s">
        <v>572</v>
      </c>
      <c r="C35" s="166"/>
      <c r="D35" s="167"/>
      <c r="E35" s="168"/>
      <c r="F35" s="198">
        <f t="shared" si="0"/>
        <v>0</v>
      </c>
      <c r="H35" s="213"/>
    </row>
    <row r="36" spans="1:9" s="91" customFormat="1" x14ac:dyDescent="0.25">
      <c r="A36" s="90"/>
      <c r="B36" s="99"/>
      <c r="C36" s="166"/>
      <c r="D36" s="167"/>
      <c r="E36" s="168"/>
      <c r="F36" s="198">
        <f t="shared" si="0"/>
        <v>0</v>
      </c>
      <c r="H36" s="213"/>
    </row>
    <row r="37" spans="1:9" s="88" customFormat="1" ht="31.5" x14ac:dyDescent="0.25">
      <c r="A37" s="87"/>
      <c r="B37" s="83" t="s">
        <v>573</v>
      </c>
      <c r="C37" s="176"/>
      <c r="D37" s="208"/>
      <c r="E37" s="171"/>
      <c r="F37" s="198">
        <f t="shared" si="0"/>
        <v>0</v>
      </c>
      <c r="H37" s="212"/>
    </row>
    <row r="38" spans="1:9" s="88" customFormat="1" x14ac:dyDescent="0.25">
      <c r="A38" s="87"/>
      <c r="B38" s="57"/>
      <c r="C38" s="176"/>
      <c r="D38" s="208"/>
      <c r="E38" s="171"/>
      <c r="F38" s="198">
        <f t="shared" si="0"/>
        <v>0</v>
      </c>
      <c r="H38" s="212"/>
    </row>
    <row r="39" spans="1:9" s="88" customFormat="1" x14ac:dyDescent="0.25">
      <c r="A39" s="87"/>
      <c r="B39" s="84" t="s">
        <v>574</v>
      </c>
      <c r="C39" s="176"/>
      <c r="D39" s="176"/>
      <c r="E39" s="171"/>
      <c r="F39" s="198">
        <f t="shared" si="0"/>
        <v>0</v>
      </c>
      <c r="H39" s="212"/>
    </row>
    <row r="40" spans="1:9" s="88" customFormat="1" x14ac:dyDescent="0.25">
      <c r="A40" s="87"/>
      <c r="B40" s="58"/>
      <c r="C40" s="176"/>
      <c r="D40" s="176"/>
      <c r="E40" s="171"/>
      <c r="F40" s="198">
        <f t="shared" si="0"/>
        <v>0</v>
      </c>
      <c r="H40" s="212"/>
    </row>
    <row r="41" spans="1:9" s="88" customFormat="1" ht="31.5" x14ac:dyDescent="0.25">
      <c r="A41" s="87"/>
      <c r="B41" s="59" t="s">
        <v>575</v>
      </c>
      <c r="C41" s="176"/>
      <c r="D41" s="176"/>
      <c r="E41" s="171"/>
      <c r="F41" s="198">
        <f t="shared" si="0"/>
        <v>0</v>
      </c>
      <c r="H41" s="212"/>
    </row>
    <row r="42" spans="1:9" s="88" customFormat="1" x14ac:dyDescent="0.25">
      <c r="A42" s="87"/>
      <c r="B42" s="89"/>
      <c r="C42" s="176"/>
      <c r="D42" s="208"/>
      <c r="E42" s="171"/>
      <c r="F42" s="198">
        <f t="shared" si="0"/>
        <v>0</v>
      </c>
      <c r="H42" s="212"/>
    </row>
    <row r="43" spans="1:9" s="88" customFormat="1" x14ac:dyDescent="0.25">
      <c r="A43" s="60" t="s">
        <v>13</v>
      </c>
      <c r="B43" s="61" t="s">
        <v>576</v>
      </c>
      <c r="C43" s="145">
        <v>3150</v>
      </c>
      <c r="D43" s="145" t="s">
        <v>479</v>
      </c>
      <c r="E43" s="177">
        <v>3100</v>
      </c>
      <c r="F43" s="198">
        <f t="shared" si="0"/>
        <v>9765000</v>
      </c>
      <c r="H43" s="212"/>
      <c r="I43" s="214"/>
    </row>
    <row r="44" spans="1:9" s="88" customFormat="1" x14ac:dyDescent="0.25">
      <c r="A44" s="87"/>
      <c r="B44" s="89"/>
      <c r="C44" s="239"/>
      <c r="D44" s="208"/>
      <c r="E44" s="171"/>
      <c r="F44" s="198">
        <f t="shared" si="0"/>
        <v>0</v>
      </c>
      <c r="H44" s="212"/>
      <c r="I44" s="214"/>
    </row>
    <row r="45" spans="1:9" s="88" customFormat="1" ht="220.5" x14ac:dyDescent="0.25">
      <c r="A45" s="10"/>
      <c r="B45" s="105" t="s">
        <v>589</v>
      </c>
      <c r="C45" s="209"/>
      <c r="D45" s="209"/>
      <c r="E45" s="226"/>
      <c r="F45" s="198">
        <f t="shared" si="0"/>
        <v>0</v>
      </c>
      <c r="H45" s="212"/>
      <c r="I45" s="214"/>
    </row>
    <row r="46" spans="1:9" s="88" customFormat="1" x14ac:dyDescent="0.25">
      <c r="A46" s="10"/>
      <c r="B46" s="94"/>
      <c r="C46" s="209"/>
      <c r="D46" s="209"/>
      <c r="E46" s="226"/>
      <c r="F46" s="198">
        <f t="shared" si="0"/>
        <v>0</v>
      </c>
      <c r="H46" s="212"/>
      <c r="I46" s="214"/>
    </row>
    <row r="47" spans="1:9" s="88" customFormat="1" x14ac:dyDescent="0.25">
      <c r="A47" s="117" t="s">
        <v>13</v>
      </c>
      <c r="B47" s="62" t="s">
        <v>577</v>
      </c>
      <c r="C47" s="174">
        <v>7100</v>
      </c>
      <c r="D47" s="205" t="s">
        <v>559</v>
      </c>
      <c r="E47" s="210">
        <v>160.43005114317043</v>
      </c>
      <c r="F47" s="198">
        <f t="shared" si="0"/>
        <v>1139053.3600000001</v>
      </c>
      <c r="H47" s="212"/>
      <c r="I47" s="214"/>
    </row>
    <row r="48" spans="1:9" s="88" customFormat="1" ht="31.5" x14ac:dyDescent="0.25">
      <c r="A48" s="117"/>
      <c r="B48" s="94" t="s">
        <v>578</v>
      </c>
      <c r="C48" s="174"/>
      <c r="D48" s="63"/>
      <c r="E48" s="226"/>
      <c r="F48" s="198">
        <f t="shared" si="0"/>
        <v>0</v>
      </c>
      <c r="H48" s="212"/>
      <c r="I48" s="214"/>
    </row>
    <row r="49" spans="1:11" s="88" customFormat="1" x14ac:dyDescent="0.25">
      <c r="A49" s="117"/>
      <c r="B49" s="64"/>
      <c r="C49" s="240"/>
      <c r="D49" s="241"/>
      <c r="E49" s="226"/>
      <c r="F49" s="198">
        <f t="shared" si="0"/>
        <v>0</v>
      </c>
      <c r="H49" s="212"/>
      <c r="I49" s="214"/>
    </row>
    <row r="50" spans="1:11" s="88" customFormat="1" x14ac:dyDescent="0.25">
      <c r="A50" s="117" t="s">
        <v>14</v>
      </c>
      <c r="B50" s="62" t="s">
        <v>579</v>
      </c>
      <c r="C50" s="174">
        <v>220</v>
      </c>
      <c r="D50" s="205" t="s">
        <v>559</v>
      </c>
      <c r="E50" s="210">
        <v>250</v>
      </c>
      <c r="F50" s="198">
        <f t="shared" si="0"/>
        <v>55000</v>
      </c>
      <c r="H50" s="212"/>
      <c r="I50" s="214"/>
      <c r="K50" s="214"/>
    </row>
    <row r="51" spans="1:11" s="88" customFormat="1" ht="31.5" x14ac:dyDescent="0.25">
      <c r="A51" s="117"/>
      <c r="B51" s="94" t="s">
        <v>578</v>
      </c>
      <c r="C51" s="240"/>
      <c r="D51" s="241"/>
      <c r="E51" s="226"/>
      <c r="F51" s="198">
        <f t="shared" si="0"/>
        <v>0</v>
      </c>
      <c r="H51" s="212"/>
      <c r="I51" s="214"/>
    </row>
    <row r="52" spans="1:11" s="88" customFormat="1" x14ac:dyDescent="0.25">
      <c r="A52" s="117"/>
      <c r="B52" s="94"/>
      <c r="C52" s="240"/>
      <c r="D52" s="241"/>
      <c r="E52" s="226"/>
      <c r="F52" s="198">
        <f t="shared" si="0"/>
        <v>0</v>
      </c>
      <c r="H52" s="212"/>
      <c r="I52" s="214"/>
    </row>
    <row r="53" spans="1:11" s="88" customFormat="1" x14ac:dyDescent="0.25">
      <c r="A53" s="65" t="s">
        <v>19</v>
      </c>
      <c r="B53" s="66" t="s">
        <v>580</v>
      </c>
      <c r="C53" s="174">
        <v>2650</v>
      </c>
      <c r="D53" s="63" t="s">
        <v>581</v>
      </c>
      <c r="E53" s="210">
        <v>116</v>
      </c>
      <c r="F53" s="198">
        <f t="shared" si="0"/>
        <v>307400</v>
      </c>
      <c r="H53" s="212"/>
      <c r="I53" s="214"/>
    </row>
    <row r="54" spans="1:11" s="88" customFormat="1" x14ac:dyDescent="0.25">
      <c r="A54" s="65"/>
      <c r="B54" s="66"/>
      <c r="C54" s="67"/>
      <c r="D54" s="63"/>
      <c r="E54" s="226"/>
      <c r="F54" s="198">
        <f t="shared" si="0"/>
        <v>0</v>
      </c>
      <c r="H54" s="212"/>
      <c r="I54" s="214"/>
    </row>
    <row r="55" spans="1:11" s="88" customFormat="1" x14ac:dyDescent="0.25">
      <c r="A55" s="65" t="s">
        <v>25</v>
      </c>
      <c r="B55" s="66" t="s">
        <v>582</v>
      </c>
      <c r="C55" s="67">
        <v>1</v>
      </c>
      <c r="D55" s="63" t="s">
        <v>0</v>
      </c>
      <c r="E55" s="210">
        <v>158339.37488228589</v>
      </c>
      <c r="F55" s="198">
        <f t="shared" si="0"/>
        <v>158339.37</v>
      </c>
      <c r="H55" s="212"/>
      <c r="I55" s="214"/>
    </row>
    <row r="56" spans="1:11" s="88" customFormat="1" x14ac:dyDescent="0.25">
      <c r="A56" s="65"/>
      <c r="B56" s="66"/>
      <c r="C56" s="67"/>
      <c r="D56" s="63"/>
      <c r="E56" s="226"/>
      <c r="F56" s="198">
        <f t="shared" si="0"/>
        <v>0</v>
      </c>
      <c r="H56" s="212"/>
      <c r="I56" s="214"/>
    </row>
    <row r="57" spans="1:11" s="88" customFormat="1" ht="141.75" x14ac:dyDescent="0.25">
      <c r="A57" s="65"/>
      <c r="B57" s="85" t="s">
        <v>583</v>
      </c>
      <c r="C57" s="63"/>
      <c r="D57" s="63"/>
      <c r="E57" s="226"/>
      <c r="F57" s="198">
        <f t="shared" si="0"/>
        <v>0</v>
      </c>
      <c r="H57" s="212"/>
      <c r="I57" s="214"/>
    </row>
    <row r="58" spans="1:11" s="88" customFormat="1" x14ac:dyDescent="0.25">
      <c r="A58" s="65"/>
      <c r="B58" s="86"/>
      <c r="C58" s="63"/>
      <c r="D58" s="63"/>
      <c r="E58" s="226"/>
      <c r="F58" s="198">
        <f t="shared" si="0"/>
        <v>0</v>
      </c>
      <c r="H58" s="212"/>
      <c r="I58" s="214"/>
    </row>
    <row r="59" spans="1:11" s="88" customFormat="1" x14ac:dyDescent="0.25">
      <c r="A59" s="65" t="s">
        <v>42</v>
      </c>
      <c r="B59" s="66" t="s">
        <v>584</v>
      </c>
      <c r="C59" s="67">
        <v>1</v>
      </c>
      <c r="D59" s="63" t="s">
        <v>0</v>
      </c>
      <c r="E59" s="210">
        <v>195809.76147672415</v>
      </c>
      <c r="F59" s="198">
        <f t="shared" si="0"/>
        <v>195809.76</v>
      </c>
      <c r="H59" s="212"/>
      <c r="I59" s="214"/>
    </row>
    <row r="60" spans="1:11" s="88" customFormat="1" x14ac:dyDescent="0.25">
      <c r="A60" s="65"/>
      <c r="B60" s="262" t="s">
        <v>585</v>
      </c>
      <c r="C60" s="67"/>
      <c r="D60" s="63"/>
      <c r="E60" s="226"/>
      <c r="F60" s="198">
        <f t="shared" si="0"/>
        <v>0</v>
      </c>
      <c r="H60" s="212"/>
      <c r="I60" s="214"/>
    </row>
    <row r="61" spans="1:11" s="88" customFormat="1" x14ac:dyDescent="0.25">
      <c r="A61" s="65"/>
      <c r="B61" s="262"/>
      <c r="C61" s="67"/>
      <c r="D61" s="63"/>
      <c r="E61" s="226"/>
      <c r="F61" s="198">
        <f t="shared" si="0"/>
        <v>0</v>
      </c>
      <c r="H61" s="212"/>
      <c r="I61" s="214"/>
    </row>
    <row r="62" spans="1:11" s="88" customFormat="1" x14ac:dyDescent="0.25">
      <c r="A62" s="65"/>
      <c r="B62" s="85"/>
      <c r="C62" s="67"/>
      <c r="D62" s="63"/>
      <c r="E62" s="226"/>
      <c r="F62" s="198">
        <f t="shared" si="0"/>
        <v>0</v>
      </c>
      <c r="H62" s="212"/>
      <c r="I62" s="214"/>
    </row>
    <row r="63" spans="1:11" s="88" customFormat="1" x14ac:dyDescent="0.25">
      <c r="A63" s="65"/>
      <c r="B63" s="58" t="s">
        <v>586</v>
      </c>
      <c r="C63" s="63"/>
      <c r="D63" s="63"/>
      <c r="E63" s="226"/>
      <c r="F63" s="198">
        <f t="shared" si="0"/>
        <v>0</v>
      </c>
      <c r="H63" s="212"/>
      <c r="I63" s="214"/>
    </row>
    <row r="64" spans="1:11" s="88" customFormat="1" x14ac:dyDescent="0.25">
      <c r="A64" s="65"/>
      <c r="B64" s="97"/>
      <c r="C64" s="63"/>
      <c r="D64" s="63"/>
      <c r="E64" s="226"/>
      <c r="F64" s="198">
        <f t="shared" si="0"/>
        <v>0</v>
      </c>
      <c r="H64" s="212"/>
      <c r="I64" s="214"/>
    </row>
    <row r="65" spans="1:10" s="88" customFormat="1" ht="31.5" x14ac:dyDescent="0.25">
      <c r="A65" s="65"/>
      <c r="B65" s="59" t="s">
        <v>575</v>
      </c>
      <c r="C65" s="63"/>
      <c r="D65" s="63"/>
      <c r="E65" s="226"/>
      <c r="F65" s="198">
        <f t="shared" si="0"/>
        <v>0</v>
      </c>
      <c r="H65" s="212"/>
      <c r="I65" s="214"/>
    </row>
    <row r="66" spans="1:10" s="88" customFormat="1" x14ac:dyDescent="0.25">
      <c r="A66" s="65"/>
      <c r="B66" s="68"/>
      <c r="C66" s="63"/>
      <c r="D66" s="63"/>
      <c r="E66" s="226"/>
      <c r="F66" s="198">
        <f t="shared" si="0"/>
        <v>0</v>
      </c>
      <c r="H66" s="212"/>
      <c r="I66" s="214"/>
    </row>
    <row r="67" spans="1:10" s="88" customFormat="1" ht="21" customHeight="1" x14ac:dyDescent="0.25">
      <c r="A67" s="94" t="s">
        <v>13</v>
      </c>
      <c r="B67" s="69" t="s">
        <v>587</v>
      </c>
      <c r="C67" s="63">
        <v>1150</v>
      </c>
      <c r="D67" s="205" t="s">
        <v>559</v>
      </c>
      <c r="E67" s="210">
        <v>52.469508522170798</v>
      </c>
      <c r="F67" s="198">
        <f t="shared" si="0"/>
        <v>60339.93</v>
      </c>
      <c r="H67" s="212"/>
      <c r="I67" s="214"/>
    </row>
    <row r="68" spans="1:10" s="88" customFormat="1" x14ac:dyDescent="0.25">
      <c r="A68" s="94"/>
      <c r="B68" s="69"/>
      <c r="C68" s="63"/>
      <c r="D68" s="63"/>
      <c r="E68" s="226"/>
      <c r="F68" s="198">
        <f t="shared" si="0"/>
        <v>0</v>
      </c>
      <c r="H68" s="212"/>
    </row>
    <row r="69" spans="1:10" s="88" customFormat="1" x14ac:dyDescent="0.25">
      <c r="A69" s="94"/>
      <c r="B69" s="69"/>
      <c r="C69" s="63"/>
      <c r="D69" s="63"/>
      <c r="E69" s="226"/>
      <c r="F69" s="198">
        <f t="shared" si="0"/>
        <v>0</v>
      </c>
      <c r="H69" s="212"/>
    </row>
    <row r="70" spans="1:10" s="88" customFormat="1" x14ac:dyDescent="0.25">
      <c r="A70" s="94"/>
      <c r="B70" s="69"/>
      <c r="C70" s="63"/>
      <c r="D70" s="63"/>
      <c r="E70" s="226"/>
      <c r="F70" s="198">
        <f t="shared" si="0"/>
        <v>0</v>
      </c>
      <c r="H70" s="212"/>
    </row>
    <row r="71" spans="1:10" s="88" customFormat="1" x14ac:dyDescent="0.25">
      <c r="A71" s="94"/>
      <c r="B71" s="69"/>
      <c r="C71" s="63"/>
      <c r="D71" s="63"/>
      <c r="E71" s="226"/>
      <c r="F71" s="198">
        <f t="shared" si="0"/>
        <v>0</v>
      </c>
      <c r="H71" s="212"/>
    </row>
    <row r="72" spans="1:10" s="88" customFormat="1" x14ac:dyDescent="0.25">
      <c r="A72" s="94"/>
      <c r="B72" s="69"/>
      <c r="C72" s="63"/>
      <c r="D72" s="63"/>
      <c r="E72" s="226"/>
      <c r="F72" s="198">
        <f t="shared" si="0"/>
        <v>0</v>
      </c>
      <c r="H72" s="212"/>
    </row>
    <row r="73" spans="1:10" s="98" customFormat="1" x14ac:dyDescent="0.25">
      <c r="A73" s="100"/>
      <c r="B73" s="111" t="s">
        <v>555</v>
      </c>
      <c r="C73" s="233"/>
      <c r="D73" s="234"/>
      <c r="E73" s="203"/>
      <c r="F73" s="198">
        <f t="shared" si="0"/>
        <v>0</v>
      </c>
      <c r="H73" s="213"/>
    </row>
    <row r="74" spans="1:10" x14ac:dyDescent="0.25">
      <c r="A74" s="96"/>
      <c r="B74" s="110"/>
      <c r="C74" s="235"/>
      <c r="D74" s="236"/>
      <c r="E74" s="204"/>
      <c r="F74" s="198">
        <f t="shared" si="0"/>
        <v>0</v>
      </c>
    </row>
    <row r="75" spans="1:10" x14ac:dyDescent="0.25">
      <c r="A75" s="96"/>
      <c r="B75" s="109" t="s">
        <v>556</v>
      </c>
      <c r="C75" s="237"/>
      <c r="D75" s="237"/>
      <c r="E75" s="204"/>
      <c r="F75" s="198">
        <f t="shared" si="0"/>
        <v>0</v>
      </c>
    </row>
    <row r="76" spans="1:10" x14ac:dyDescent="0.25">
      <c r="A76" s="96"/>
      <c r="B76" s="109"/>
      <c r="C76" s="237"/>
      <c r="D76" s="237"/>
      <c r="E76" s="204"/>
      <c r="F76" s="198">
        <f t="shared" ref="F76:F102" si="1">ROUND(C76*E76,2)</f>
        <v>0</v>
      </c>
    </row>
    <row r="77" spans="1:10" ht="47.25" x14ac:dyDescent="0.25">
      <c r="A77" s="96"/>
      <c r="B77" s="109" t="s">
        <v>557</v>
      </c>
      <c r="C77" s="237"/>
      <c r="D77" s="237"/>
      <c r="E77" s="204"/>
      <c r="F77" s="198">
        <f t="shared" si="1"/>
        <v>0</v>
      </c>
    </row>
    <row r="78" spans="1:10" x14ac:dyDescent="0.25">
      <c r="A78" s="96"/>
      <c r="B78" s="109"/>
      <c r="C78" s="237"/>
      <c r="D78" s="237"/>
      <c r="E78" s="204"/>
      <c r="F78" s="198">
        <f t="shared" si="1"/>
        <v>0</v>
      </c>
      <c r="J78" s="88"/>
    </row>
    <row r="79" spans="1:10" x14ac:dyDescent="0.25">
      <c r="A79" s="96"/>
      <c r="B79" s="109"/>
      <c r="C79" s="237"/>
      <c r="D79" s="237"/>
      <c r="E79" s="204"/>
      <c r="F79" s="198">
        <f t="shared" si="1"/>
        <v>0</v>
      </c>
      <c r="J79" s="88"/>
    </row>
    <row r="80" spans="1:10" x14ac:dyDescent="0.25">
      <c r="A80" s="96" t="s">
        <v>13</v>
      </c>
      <c r="B80" s="95" t="s">
        <v>558</v>
      </c>
      <c r="C80" s="237">
        <v>4500</v>
      </c>
      <c r="D80" s="205" t="s">
        <v>559</v>
      </c>
      <c r="E80" s="161">
        <v>10</v>
      </c>
      <c r="F80" s="198">
        <f t="shared" si="1"/>
        <v>45000</v>
      </c>
      <c r="G80" s="92">
        <v>7350</v>
      </c>
      <c r="H80" s="212">
        <f>G80-C80</f>
        <v>2850</v>
      </c>
      <c r="I80" s="264">
        <f>E80*H80</f>
        <v>28500</v>
      </c>
      <c r="J80" s="88"/>
    </row>
    <row r="81" spans="1:10" x14ac:dyDescent="0.25">
      <c r="A81" s="96"/>
      <c r="B81" s="95"/>
      <c r="C81" s="237"/>
      <c r="D81" s="205"/>
      <c r="E81" s="204"/>
      <c r="F81" s="198">
        <f t="shared" si="1"/>
        <v>0</v>
      </c>
      <c r="J81" s="88"/>
    </row>
    <row r="82" spans="1:10" x14ac:dyDescent="0.25">
      <c r="A82" s="96" t="s">
        <v>14</v>
      </c>
      <c r="B82" s="95" t="s">
        <v>560</v>
      </c>
      <c r="C82" s="237">
        <v>900</v>
      </c>
      <c r="D82" s="205" t="s">
        <v>559</v>
      </c>
      <c r="E82" s="161">
        <v>10</v>
      </c>
      <c r="F82" s="198">
        <f t="shared" si="1"/>
        <v>9000</v>
      </c>
      <c r="J82" s="88"/>
    </row>
    <row r="83" spans="1:10" x14ac:dyDescent="0.25">
      <c r="A83" s="96"/>
      <c r="B83" s="95"/>
      <c r="C83" s="237"/>
      <c r="D83" s="205"/>
      <c r="E83" s="204"/>
      <c r="F83" s="198">
        <f t="shared" si="1"/>
        <v>0</v>
      </c>
      <c r="J83" s="88"/>
    </row>
    <row r="84" spans="1:10" x14ac:dyDescent="0.25">
      <c r="A84" s="96" t="s">
        <v>19</v>
      </c>
      <c r="B84" s="95" t="s">
        <v>561</v>
      </c>
      <c r="C84" s="242">
        <v>250</v>
      </c>
      <c r="D84" s="205" t="s">
        <v>559</v>
      </c>
      <c r="E84" s="161">
        <v>10</v>
      </c>
      <c r="F84" s="198">
        <f t="shared" si="1"/>
        <v>2500</v>
      </c>
      <c r="J84" s="88"/>
    </row>
    <row r="85" spans="1:10" x14ac:dyDescent="0.25">
      <c r="A85" s="96"/>
      <c r="B85" s="95"/>
      <c r="C85" s="242"/>
      <c r="D85" s="205"/>
      <c r="E85" s="204"/>
      <c r="F85" s="198">
        <f t="shared" si="1"/>
        <v>0</v>
      </c>
      <c r="J85" s="88"/>
    </row>
    <row r="86" spans="1:10" s="98" customFormat="1" x14ac:dyDescent="0.25">
      <c r="A86" s="100"/>
      <c r="B86" s="111" t="s">
        <v>562</v>
      </c>
      <c r="C86" s="233"/>
      <c r="D86" s="234"/>
      <c r="E86" s="203"/>
      <c r="F86" s="198">
        <f t="shared" si="1"/>
        <v>0</v>
      </c>
      <c r="H86" s="213"/>
      <c r="J86" s="88"/>
    </row>
    <row r="87" spans="1:10" x14ac:dyDescent="0.25">
      <c r="A87" s="96"/>
      <c r="B87" s="110"/>
      <c r="C87" s="235"/>
      <c r="D87" s="236"/>
      <c r="E87" s="204"/>
      <c r="F87" s="198">
        <f t="shared" si="1"/>
        <v>0</v>
      </c>
      <c r="J87" s="88"/>
    </row>
    <row r="88" spans="1:10" x14ac:dyDescent="0.25">
      <c r="A88" s="96"/>
      <c r="B88" s="109" t="s">
        <v>563</v>
      </c>
      <c r="C88" s="237"/>
      <c r="D88" s="237"/>
      <c r="E88" s="204"/>
      <c r="F88" s="198">
        <f t="shared" si="1"/>
        <v>0</v>
      </c>
      <c r="J88" s="88"/>
    </row>
    <row r="89" spans="1:10" x14ac:dyDescent="0.25">
      <c r="A89" s="96"/>
      <c r="B89" s="109"/>
      <c r="C89" s="237"/>
      <c r="D89" s="237"/>
      <c r="E89" s="204"/>
      <c r="F89" s="198">
        <f t="shared" si="1"/>
        <v>0</v>
      </c>
      <c r="J89" s="88"/>
    </row>
    <row r="90" spans="1:10" x14ac:dyDescent="0.25">
      <c r="A90" s="96"/>
      <c r="B90" s="109" t="s">
        <v>564</v>
      </c>
      <c r="C90" s="237"/>
      <c r="D90" s="237"/>
      <c r="E90" s="204"/>
      <c r="F90" s="198">
        <f t="shared" si="1"/>
        <v>0</v>
      </c>
    </row>
    <row r="91" spans="1:10" x14ac:dyDescent="0.25">
      <c r="A91" s="96"/>
      <c r="B91" s="109"/>
      <c r="C91" s="237"/>
      <c r="D91" s="237"/>
      <c r="E91" s="204"/>
      <c r="F91" s="198">
        <f t="shared" si="1"/>
        <v>0</v>
      </c>
    </row>
    <row r="92" spans="1:10" x14ac:dyDescent="0.25">
      <c r="A92" s="96" t="s">
        <v>25</v>
      </c>
      <c r="B92" s="95" t="s">
        <v>565</v>
      </c>
      <c r="C92" s="237">
        <v>1</v>
      </c>
      <c r="D92" s="63" t="s">
        <v>0</v>
      </c>
      <c r="E92" s="161">
        <v>13747</v>
      </c>
      <c r="F92" s="198">
        <f t="shared" si="1"/>
        <v>13747</v>
      </c>
    </row>
    <row r="93" spans="1:10" x14ac:dyDescent="0.25">
      <c r="A93" s="96"/>
      <c r="B93" s="109"/>
      <c r="C93" s="237"/>
      <c r="D93" s="237"/>
      <c r="E93" s="204"/>
      <c r="F93" s="198">
        <f t="shared" si="1"/>
        <v>0</v>
      </c>
    </row>
    <row r="94" spans="1:10" x14ac:dyDescent="0.25">
      <c r="A94" s="96"/>
      <c r="B94" s="109" t="s">
        <v>566</v>
      </c>
      <c r="C94" s="237"/>
      <c r="D94" s="237"/>
      <c r="E94" s="204"/>
      <c r="F94" s="198">
        <f t="shared" si="1"/>
        <v>0</v>
      </c>
    </row>
    <row r="95" spans="1:10" x14ac:dyDescent="0.25">
      <c r="A95" s="96"/>
      <c r="B95" s="95"/>
      <c r="C95" s="237"/>
      <c r="D95" s="205"/>
      <c r="E95" s="204"/>
      <c r="F95" s="198">
        <f t="shared" si="1"/>
        <v>0</v>
      </c>
    </row>
    <row r="96" spans="1:10" x14ac:dyDescent="0.25">
      <c r="A96" s="96"/>
      <c r="B96" s="109" t="s">
        <v>567</v>
      </c>
      <c r="C96" s="237"/>
      <c r="D96" s="205"/>
      <c r="E96" s="204"/>
      <c r="F96" s="198">
        <f t="shared" si="1"/>
        <v>0</v>
      </c>
    </row>
    <row r="97" spans="1:9" x14ac:dyDescent="0.25">
      <c r="A97" s="96"/>
      <c r="B97" s="95"/>
      <c r="C97" s="237"/>
      <c r="D97" s="205"/>
      <c r="E97" s="204"/>
      <c r="F97" s="198">
        <f t="shared" si="1"/>
        <v>0</v>
      </c>
    </row>
    <row r="98" spans="1:9" x14ac:dyDescent="0.25">
      <c r="A98" s="108" t="s">
        <v>44</v>
      </c>
      <c r="B98" s="95" t="s">
        <v>568</v>
      </c>
      <c r="C98" s="235">
        <v>14600</v>
      </c>
      <c r="D98" s="205" t="s">
        <v>542</v>
      </c>
      <c r="E98" s="161">
        <v>5</v>
      </c>
      <c r="F98" s="198">
        <f t="shared" si="1"/>
        <v>73000</v>
      </c>
    </row>
    <row r="99" spans="1:9" x14ac:dyDescent="0.25">
      <c r="A99" s="96"/>
      <c r="B99" s="95"/>
      <c r="C99" s="242"/>
      <c r="D99" s="205"/>
      <c r="E99" s="204"/>
      <c r="F99" s="198">
        <f t="shared" si="1"/>
        <v>0</v>
      </c>
    </row>
    <row r="100" spans="1:9" x14ac:dyDescent="0.25">
      <c r="A100" s="96"/>
      <c r="B100" s="116" t="s">
        <v>569</v>
      </c>
      <c r="C100" s="237"/>
      <c r="D100" s="237"/>
      <c r="E100" s="204"/>
      <c r="F100" s="198">
        <f t="shared" si="1"/>
        <v>0</v>
      </c>
    </row>
    <row r="101" spans="1:9" x14ac:dyDescent="0.25">
      <c r="A101" s="96"/>
      <c r="B101" s="109"/>
      <c r="C101" s="235"/>
      <c r="D101" s="205"/>
      <c r="E101" s="204"/>
      <c r="F101" s="198">
        <f t="shared" si="1"/>
        <v>0</v>
      </c>
    </row>
    <row r="102" spans="1:9" x14ac:dyDescent="0.25">
      <c r="A102" s="108" t="s">
        <v>42</v>
      </c>
      <c r="B102" s="107" t="s">
        <v>570</v>
      </c>
      <c r="C102" s="235">
        <v>2200</v>
      </c>
      <c r="D102" s="205" t="s">
        <v>542</v>
      </c>
      <c r="E102" s="161">
        <v>8</v>
      </c>
      <c r="F102" s="198">
        <f t="shared" si="1"/>
        <v>17600</v>
      </c>
    </row>
    <row r="103" spans="1:9" x14ac:dyDescent="0.25">
      <c r="A103" s="56"/>
      <c r="B103" s="95"/>
      <c r="C103" s="238"/>
      <c r="D103" s="204"/>
      <c r="E103" s="204"/>
      <c r="F103" s="204"/>
    </row>
    <row r="105" spans="1:9" x14ac:dyDescent="0.25">
      <c r="B105" s="106" t="s">
        <v>571</v>
      </c>
      <c r="F105" s="227"/>
    </row>
    <row r="106" spans="1:9" x14ac:dyDescent="0.25">
      <c r="B106" s="93" t="s">
        <v>6</v>
      </c>
      <c r="E106" s="211" t="s">
        <v>15</v>
      </c>
      <c r="F106" s="211">
        <f>SUM(F10:F105)</f>
        <v>14888794.419999998</v>
      </c>
      <c r="I106" s="215"/>
    </row>
    <row r="107" spans="1:9" ht="16.5" thickBot="1" x14ac:dyDescent="0.3">
      <c r="F107" s="228"/>
    </row>
    <row r="108" spans="1:9" ht="16.5" thickTop="1" x14ac:dyDescent="0.25"/>
  </sheetData>
  <sheetProtection formatCells="0" formatColumns="0" formatRows="0" selectLockedCells="1" autoFilter="0"/>
  <autoFilter ref="A1:F107"/>
  <mergeCells count="1">
    <mergeCell ref="B60:B61"/>
  </mergeCells>
  <dataValidations count="1">
    <dataValidation allowBlank="1" showErrorMessage="1" errorTitle="Numerical Value" error="Please input numerical value only" promptTitle="Numerical Values" prompt="Please provide numerical values only_x000a_Text input will not be accepted" sqref="F11:F102"/>
  </dataValidations>
  <pageMargins left="0.75" right="0.5" top="1" bottom="1" header="0.5" footer="0.5"/>
  <pageSetup paperSize="9" scale="72" orientation="portrait" r:id="rId1"/>
  <headerFooter>
    <oddHeader>&amp;R&amp;"Times New Roman,Regular"The Construction of the Hot Leaching Compaction Plant</oddHeader>
    <oddFooter>&amp;L&amp;"Times New Roman,Regular"STRUCTURAL WORKS
&amp;8J20161-0100D-TD-BOQ-PMC-03 REV 0&amp;R&amp;"Times New Roman,Regular"CP001/ST - Page &amp;P of &amp;N</oddFooter>
  </headerFooter>
  <rowBreaks count="2" manualBreakCount="2">
    <brk id="34" max="5" man="1"/>
    <brk id="68" max="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showZeros="0" view="pageBreakPreview" topLeftCell="A25" zoomScaleNormal="100" zoomScaleSheetLayoutView="100" workbookViewId="0">
      <selection activeCell="E17" sqref="E17"/>
    </sheetView>
  </sheetViews>
  <sheetFormatPr defaultRowHeight="15.75" x14ac:dyDescent="0.25"/>
  <cols>
    <col min="1" max="1" width="7.7109375" style="10" customWidth="1"/>
    <col min="2" max="2" width="38.7109375" style="10" customWidth="1"/>
    <col min="3" max="4" width="9.7109375" style="209" customWidth="1"/>
    <col min="5" max="5" width="9.7109375" style="226" customWidth="1"/>
    <col min="6" max="6" width="12.7109375" style="226" customWidth="1"/>
    <col min="7" max="16384" width="9.140625" style="6"/>
  </cols>
  <sheetData>
    <row r="1" spans="1:6" x14ac:dyDescent="0.25">
      <c r="A1" s="4" t="s">
        <v>0</v>
      </c>
      <c r="B1" s="5" t="s">
        <v>5</v>
      </c>
      <c r="C1" s="243" t="s">
        <v>3</v>
      </c>
      <c r="D1" s="244" t="s">
        <v>1</v>
      </c>
      <c r="E1" s="245" t="s">
        <v>2</v>
      </c>
      <c r="F1" s="246" t="s">
        <v>4</v>
      </c>
    </row>
    <row r="2" spans="1:6" x14ac:dyDescent="0.25">
      <c r="A2" s="7"/>
      <c r="B2" s="11"/>
      <c r="C2" s="247"/>
      <c r="D2" s="248"/>
      <c r="E2" s="249"/>
      <c r="F2" s="249" t="s">
        <v>15</v>
      </c>
    </row>
    <row r="3" spans="1:6" s="88" customFormat="1" x14ac:dyDescent="0.25">
      <c r="A3" s="7"/>
      <c r="B3" s="124" t="s">
        <v>16</v>
      </c>
      <c r="C3" s="247"/>
      <c r="D3" s="248"/>
      <c r="E3" s="249"/>
      <c r="F3" s="249"/>
    </row>
    <row r="4" spans="1:6" s="88" customFormat="1" x14ac:dyDescent="0.25">
      <c r="A4" s="7"/>
      <c r="B4" s="11"/>
      <c r="C4" s="247"/>
      <c r="D4" s="248"/>
      <c r="E4" s="249"/>
      <c r="F4" s="249"/>
    </row>
    <row r="5" spans="1:6" x14ac:dyDescent="0.25">
      <c r="A5" s="15"/>
      <c r="B5" s="16" t="s">
        <v>17</v>
      </c>
      <c r="C5" s="166"/>
      <c r="D5" s="167"/>
      <c r="E5" s="168"/>
      <c r="F5" s="168"/>
    </row>
    <row r="6" spans="1:6" s="17" customFormat="1" x14ac:dyDescent="0.25">
      <c r="A6" s="2"/>
      <c r="B6" s="12"/>
      <c r="C6" s="169"/>
      <c r="D6" s="170"/>
      <c r="E6" s="171"/>
      <c r="F6" s="171"/>
    </row>
    <row r="7" spans="1:6" x14ac:dyDescent="0.25">
      <c r="A7" s="2"/>
      <c r="B7" s="13" t="s">
        <v>18</v>
      </c>
      <c r="C7" s="176"/>
      <c r="D7" s="176"/>
      <c r="E7" s="171"/>
      <c r="F7" s="171"/>
    </row>
    <row r="8" spans="1:6" x14ac:dyDescent="0.25">
      <c r="A8" s="2"/>
      <c r="B8" s="13"/>
      <c r="C8" s="176"/>
      <c r="D8" s="176"/>
      <c r="E8" s="171"/>
      <c r="F8" s="171"/>
    </row>
    <row r="9" spans="1:6" ht="47.25" x14ac:dyDescent="0.25">
      <c r="A9" s="2"/>
      <c r="B9" s="13" t="s">
        <v>21</v>
      </c>
      <c r="C9" s="176"/>
      <c r="D9" s="176"/>
      <c r="E9" s="171"/>
      <c r="F9" s="171"/>
    </row>
    <row r="10" spans="1:6" x14ac:dyDescent="0.25">
      <c r="A10" s="2"/>
      <c r="B10" s="13"/>
      <c r="C10" s="176"/>
      <c r="D10" s="176"/>
      <c r="E10" s="171"/>
      <c r="F10" s="171"/>
    </row>
    <row r="11" spans="1:6" x14ac:dyDescent="0.25">
      <c r="A11" s="2" t="s">
        <v>13</v>
      </c>
      <c r="B11" s="9" t="s">
        <v>20</v>
      </c>
      <c r="C11" s="176">
        <v>1175</v>
      </c>
      <c r="D11" s="205" t="s">
        <v>559</v>
      </c>
      <c r="E11" s="177">
        <v>21</v>
      </c>
      <c r="F11" s="198">
        <v>24675</v>
      </c>
    </row>
    <row r="12" spans="1:6" x14ac:dyDescent="0.25">
      <c r="A12" s="2"/>
      <c r="B12" s="13"/>
      <c r="C12" s="176"/>
      <c r="D12" s="176"/>
      <c r="E12" s="171"/>
      <c r="F12" s="198">
        <v>0</v>
      </c>
    </row>
    <row r="13" spans="1:6" ht="31.5" x14ac:dyDescent="0.25">
      <c r="A13" s="15"/>
      <c r="B13" s="16" t="s">
        <v>7</v>
      </c>
      <c r="C13" s="166"/>
      <c r="D13" s="167"/>
      <c r="E13" s="168"/>
      <c r="F13" s="198">
        <v>0</v>
      </c>
    </row>
    <row r="14" spans="1:6" x14ac:dyDescent="0.25">
      <c r="A14" s="2"/>
      <c r="B14" s="12"/>
      <c r="C14" s="169"/>
      <c r="D14" s="170"/>
      <c r="E14" s="171"/>
      <c r="F14" s="198">
        <v>0</v>
      </c>
    </row>
    <row r="15" spans="1:6" x14ac:dyDescent="0.25">
      <c r="A15" s="2"/>
      <c r="B15" s="20" t="s">
        <v>10</v>
      </c>
      <c r="C15" s="169"/>
      <c r="D15" s="170"/>
      <c r="E15" s="171"/>
      <c r="F15" s="198">
        <v>0</v>
      </c>
    </row>
    <row r="16" spans="1:6" x14ac:dyDescent="0.25">
      <c r="A16" s="2"/>
      <c r="B16" s="20"/>
      <c r="C16" s="169"/>
      <c r="D16" s="170"/>
      <c r="E16" s="171"/>
      <c r="F16" s="198">
        <v>0</v>
      </c>
    </row>
    <row r="17" spans="1:6" ht="78.75" x14ac:dyDescent="0.25">
      <c r="A17" s="2"/>
      <c r="B17" s="20" t="s">
        <v>11</v>
      </c>
      <c r="C17" s="169"/>
      <c r="D17" s="170"/>
      <c r="E17" s="171"/>
      <c r="F17" s="198">
        <v>0</v>
      </c>
    </row>
    <row r="18" spans="1:6" x14ac:dyDescent="0.25">
      <c r="A18" s="2"/>
      <c r="B18" s="12"/>
      <c r="C18" s="169"/>
      <c r="D18" s="170"/>
      <c r="E18" s="171"/>
      <c r="F18" s="198">
        <v>0</v>
      </c>
    </row>
    <row r="19" spans="1:6" x14ac:dyDescent="0.25">
      <c r="A19" s="2" t="s">
        <v>14</v>
      </c>
      <c r="B19" s="12" t="s">
        <v>9</v>
      </c>
      <c r="C19" s="169">
        <v>1350</v>
      </c>
      <c r="D19" s="205" t="s">
        <v>559</v>
      </c>
      <c r="E19" s="177">
        <v>62.339024316327425</v>
      </c>
      <c r="F19" s="198">
        <v>84157.68</v>
      </c>
    </row>
    <row r="20" spans="1:6" x14ac:dyDescent="0.25">
      <c r="A20" s="2"/>
      <c r="B20" s="12"/>
      <c r="C20" s="169"/>
      <c r="D20" s="170"/>
      <c r="E20" s="171"/>
      <c r="F20" s="198">
        <v>0</v>
      </c>
    </row>
    <row r="21" spans="1:6" x14ac:dyDescent="0.25">
      <c r="A21" s="2" t="s">
        <v>19</v>
      </c>
      <c r="B21" s="9" t="s">
        <v>12</v>
      </c>
      <c r="C21" s="176">
        <v>63</v>
      </c>
      <c r="D21" s="176" t="s">
        <v>8</v>
      </c>
      <c r="E21" s="177">
        <v>155.5926778483219</v>
      </c>
      <c r="F21" s="198">
        <v>9802.34</v>
      </c>
    </row>
    <row r="22" spans="1:6" x14ac:dyDescent="0.25">
      <c r="A22" s="2"/>
      <c r="B22" s="13"/>
      <c r="C22" s="176"/>
      <c r="D22" s="176"/>
      <c r="E22" s="171"/>
      <c r="F22" s="198">
        <v>0</v>
      </c>
    </row>
    <row r="23" spans="1:6" x14ac:dyDescent="0.25">
      <c r="A23" s="2"/>
      <c r="B23" s="16" t="s">
        <v>22</v>
      </c>
      <c r="C23" s="239"/>
      <c r="D23" s="208"/>
      <c r="E23" s="171"/>
      <c r="F23" s="198">
        <v>0</v>
      </c>
    </row>
    <row r="24" spans="1:6" x14ac:dyDescent="0.25">
      <c r="A24" s="3"/>
      <c r="B24" s="19"/>
      <c r="C24" s="169"/>
      <c r="D24" s="208"/>
      <c r="E24" s="171"/>
      <c r="F24" s="198">
        <v>0</v>
      </c>
    </row>
    <row r="25" spans="1:6" x14ac:dyDescent="0.25">
      <c r="A25" s="3"/>
      <c r="B25" s="19" t="s">
        <v>23</v>
      </c>
      <c r="C25" s="169"/>
      <c r="D25" s="208"/>
      <c r="E25" s="171"/>
      <c r="F25" s="198">
        <v>0</v>
      </c>
    </row>
    <row r="26" spans="1:6" x14ac:dyDescent="0.25">
      <c r="A26" s="3"/>
      <c r="B26" s="14"/>
      <c r="C26" s="169"/>
      <c r="D26" s="208"/>
      <c r="E26" s="171"/>
      <c r="F26" s="198">
        <v>0</v>
      </c>
    </row>
    <row r="27" spans="1:6" ht="47.25" x14ac:dyDescent="0.25">
      <c r="A27" s="3"/>
      <c r="B27" s="19" t="s">
        <v>24</v>
      </c>
      <c r="C27" s="169"/>
      <c r="D27" s="208"/>
      <c r="E27" s="171"/>
      <c r="F27" s="198">
        <v>0</v>
      </c>
    </row>
    <row r="28" spans="1:6" x14ac:dyDescent="0.25">
      <c r="A28" s="2"/>
      <c r="B28" s="9"/>
      <c r="C28" s="239"/>
      <c r="D28" s="208"/>
      <c r="E28" s="171"/>
      <c r="F28" s="198">
        <v>0</v>
      </c>
    </row>
    <row r="29" spans="1:6" x14ac:dyDescent="0.25">
      <c r="A29" s="21" t="s">
        <v>25</v>
      </c>
      <c r="B29" s="21" t="s">
        <v>26</v>
      </c>
      <c r="C29" s="176">
        <v>2750</v>
      </c>
      <c r="D29" s="205" t="s">
        <v>559</v>
      </c>
      <c r="E29" s="175">
        <v>23</v>
      </c>
      <c r="F29" s="198">
        <v>63250</v>
      </c>
    </row>
    <row r="30" spans="1:6" x14ac:dyDescent="0.25">
      <c r="A30" s="21"/>
      <c r="B30" s="21"/>
      <c r="C30" s="176"/>
      <c r="D30" s="176"/>
      <c r="E30" s="250"/>
      <c r="F30" s="198">
        <v>0</v>
      </c>
    </row>
    <row r="31" spans="1:6" x14ac:dyDescent="0.25">
      <c r="A31" s="3"/>
      <c r="B31" s="14"/>
      <c r="C31" s="169"/>
      <c r="D31" s="208"/>
      <c r="E31" s="171"/>
      <c r="F31" s="198">
        <v>0</v>
      </c>
    </row>
    <row r="32" spans="1:6" x14ac:dyDescent="0.25">
      <c r="A32" s="2"/>
      <c r="B32" s="9"/>
      <c r="C32" s="239"/>
      <c r="D32" s="208"/>
      <c r="E32" s="171"/>
      <c r="F32" s="198">
        <v>0</v>
      </c>
    </row>
    <row r="33" spans="2:6" x14ac:dyDescent="0.25">
      <c r="B33" s="21"/>
      <c r="C33" s="176"/>
      <c r="D33" s="176"/>
      <c r="E33" s="250"/>
      <c r="F33" s="198">
        <v>0</v>
      </c>
    </row>
    <row r="34" spans="2:6" x14ac:dyDescent="0.25">
      <c r="B34" s="18" t="s">
        <v>16</v>
      </c>
      <c r="F34" s="251"/>
    </row>
    <row r="35" spans="2:6" x14ac:dyDescent="0.25">
      <c r="B35" s="10" t="s">
        <v>6</v>
      </c>
      <c r="E35" s="226" t="s">
        <v>15</v>
      </c>
      <c r="F35" s="226">
        <v>181885.02</v>
      </c>
    </row>
    <row r="36" spans="2:6" ht="16.5" thickBot="1" x14ac:dyDescent="0.3">
      <c r="F36" s="252"/>
    </row>
    <row r="37" spans="2:6" ht="16.5" thickTop="1" x14ac:dyDescent="0.25"/>
  </sheetData>
  <sheetProtection formatCells="0" formatColumns="0" formatRows="0" selectLockedCells="1" autoFilter="0"/>
  <autoFilter ref="A1:F36"/>
  <dataValidations count="1">
    <dataValidation allowBlank="1" showErrorMessage="1" errorTitle="Numerical Value" error="Please input numerical value only" promptTitle="Numerical Values" prompt="Please provide numerical values only_x000a_Text input will not be accepted" sqref="F11:F33"/>
  </dataValidations>
  <pageMargins left="0.75" right="0.5" top="1" bottom="1" header="0.5" footer="0.5"/>
  <pageSetup paperSize="9" orientation="portrait" r:id="rId1"/>
  <headerFooter>
    <oddHeader xml:space="preserve">&amp;R&amp;"Times New Roman,Regular"The Construction of the Hot Leaching Compaction Plant
</oddHeader>
    <oddFooter xml:space="preserve">&amp;L&amp;"Times New Roman,Regular"ARCHITECTURAL WORKS
&amp;8J20161-0100D-TD-BOQ-PMC-03 REV 0&amp;R&amp;"Times New Roman,Regular"CP001/AR - Page &amp;P of &amp;N&amp;O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12"/>
  <sheetViews>
    <sheetView showZeros="0" view="pageBreakPreview" zoomScaleNormal="100" zoomScaleSheetLayoutView="100" workbookViewId="0">
      <selection activeCell="E804" sqref="E804"/>
    </sheetView>
  </sheetViews>
  <sheetFormatPr defaultRowHeight="15.75" x14ac:dyDescent="0.25"/>
  <cols>
    <col min="1" max="1" width="8.7109375" style="75" customWidth="1"/>
    <col min="2" max="2" width="56.85546875" style="38" customWidth="1"/>
    <col min="3" max="3" width="8.7109375" style="160" customWidth="1"/>
    <col min="4" max="4" width="8.7109375" style="143" customWidth="1"/>
    <col min="5" max="5" width="14.28515625" style="193" bestFit="1" customWidth="1"/>
    <col min="6" max="6" width="14.7109375" style="158" customWidth="1"/>
    <col min="7" max="7" width="14.28515625" style="187" bestFit="1" customWidth="1"/>
    <col min="8" max="8" width="13.7109375" style="216" bestFit="1" customWidth="1"/>
    <col min="9" max="9" width="16.7109375" style="216" bestFit="1" customWidth="1"/>
    <col min="10" max="16384" width="9.140625" style="79"/>
  </cols>
  <sheetData>
    <row r="1" spans="1:9" s="78" customFormat="1" x14ac:dyDescent="0.25">
      <c r="A1" s="50" t="s">
        <v>0</v>
      </c>
      <c r="B1" s="50" t="s">
        <v>538</v>
      </c>
      <c r="C1" s="138" t="s">
        <v>3</v>
      </c>
      <c r="D1" s="139" t="s">
        <v>1</v>
      </c>
      <c r="E1" s="196" t="s">
        <v>2</v>
      </c>
      <c r="F1" s="196" t="s">
        <v>4</v>
      </c>
      <c r="G1" s="139"/>
      <c r="H1" s="216"/>
      <c r="I1" s="216"/>
    </row>
    <row r="2" spans="1:9" s="78" customFormat="1" x14ac:dyDescent="0.25">
      <c r="A2" s="70"/>
      <c r="B2" s="50"/>
      <c r="C2" s="139"/>
      <c r="D2" s="139"/>
      <c r="E2" s="196"/>
      <c r="F2" s="197" t="s">
        <v>15</v>
      </c>
      <c r="G2" s="140"/>
      <c r="H2" s="216"/>
      <c r="I2" s="216"/>
    </row>
    <row r="3" spans="1:9" s="78" customFormat="1" x14ac:dyDescent="0.25">
      <c r="A3" s="70"/>
      <c r="B3" s="43" t="s">
        <v>130</v>
      </c>
      <c r="C3" s="141"/>
      <c r="D3" s="142"/>
      <c r="E3" s="196"/>
      <c r="F3" s="196"/>
      <c r="G3" s="140"/>
      <c r="H3" s="216"/>
      <c r="I3" s="216"/>
    </row>
    <row r="4" spans="1:9" s="78" customFormat="1" x14ac:dyDescent="0.25">
      <c r="A4" s="70"/>
      <c r="B4" s="43"/>
      <c r="C4" s="141"/>
      <c r="D4" s="142"/>
      <c r="E4" s="196"/>
      <c r="F4" s="196"/>
      <c r="G4" s="140"/>
      <c r="H4" s="216"/>
      <c r="I4" s="216"/>
    </row>
    <row r="5" spans="1:9" s="78" customFormat="1" x14ac:dyDescent="0.25">
      <c r="A5" s="70"/>
      <c r="B5" s="43" t="s">
        <v>537</v>
      </c>
      <c r="C5" s="141"/>
      <c r="D5" s="142"/>
      <c r="E5" s="196"/>
      <c r="F5" s="196"/>
      <c r="G5" s="140"/>
      <c r="H5" s="216"/>
      <c r="I5" s="216"/>
    </row>
    <row r="6" spans="1:9" s="78" customFormat="1" x14ac:dyDescent="0.25">
      <c r="A6" s="70"/>
      <c r="B6" s="38"/>
      <c r="C6" s="160"/>
      <c r="D6" s="143"/>
      <c r="E6" s="196"/>
      <c r="F6" s="196"/>
      <c r="G6" s="140"/>
      <c r="H6" s="216"/>
      <c r="I6" s="216"/>
    </row>
    <row r="7" spans="1:9" s="78" customFormat="1" x14ac:dyDescent="0.25">
      <c r="A7" s="70"/>
      <c r="B7" s="99" t="s">
        <v>536</v>
      </c>
      <c r="C7" s="160"/>
      <c r="D7" s="143"/>
      <c r="E7" s="196"/>
      <c r="F7" s="196"/>
      <c r="G7" s="140"/>
      <c r="H7" s="216"/>
      <c r="I7" s="216"/>
    </row>
    <row r="8" spans="1:9" s="78" customFormat="1" x14ac:dyDescent="0.25">
      <c r="A8" s="70"/>
      <c r="B8" s="99"/>
      <c r="C8" s="160"/>
      <c r="D8" s="143"/>
      <c r="E8" s="196"/>
      <c r="F8" s="196"/>
      <c r="G8" s="140"/>
      <c r="H8" s="216"/>
      <c r="I8" s="216"/>
    </row>
    <row r="9" spans="1:9" s="78" customFormat="1" ht="31.5" x14ac:dyDescent="0.25">
      <c r="A9" s="70"/>
      <c r="B9" s="41" t="s">
        <v>535</v>
      </c>
      <c r="C9" s="160"/>
      <c r="D9" s="143"/>
      <c r="E9" s="196"/>
      <c r="F9" s="196"/>
      <c r="G9" s="140"/>
      <c r="H9" s="216"/>
      <c r="I9" s="216"/>
    </row>
    <row r="10" spans="1:9" s="78" customFormat="1" x14ac:dyDescent="0.25">
      <c r="A10" s="70"/>
      <c r="B10" s="38"/>
      <c r="C10" s="160"/>
      <c r="D10" s="143"/>
      <c r="E10" s="196"/>
      <c r="F10" s="196"/>
      <c r="G10" s="140"/>
      <c r="H10" s="216"/>
      <c r="I10" s="216"/>
    </row>
    <row r="11" spans="1:9" s="78" customFormat="1" x14ac:dyDescent="0.25">
      <c r="A11" s="70" t="s">
        <v>13</v>
      </c>
      <c r="B11" s="55" t="s">
        <v>534</v>
      </c>
      <c r="C11" s="144">
        <v>1</v>
      </c>
      <c r="D11" s="145" t="s">
        <v>0</v>
      </c>
      <c r="E11" s="146">
        <v>74336</v>
      </c>
      <c r="F11" s="198">
        <f>ROUND(C11*E11,2)</f>
        <v>74336</v>
      </c>
      <c r="G11" s="146"/>
      <c r="H11" s="216"/>
      <c r="I11" s="216"/>
    </row>
    <row r="12" spans="1:9" s="78" customFormat="1" x14ac:dyDescent="0.25">
      <c r="A12" s="70"/>
      <c r="B12" s="94"/>
      <c r="C12" s="147"/>
      <c r="D12" s="148"/>
      <c r="E12" s="196"/>
      <c r="F12" s="198">
        <f t="shared" ref="F12:F17" si="0">ROUND(C12*E12,2)</f>
        <v>0</v>
      </c>
      <c r="G12" s="140"/>
      <c r="H12" s="216"/>
      <c r="I12" s="216"/>
    </row>
    <row r="13" spans="1:9" s="78" customFormat="1" ht="31.5" x14ac:dyDescent="0.25">
      <c r="A13" s="70"/>
      <c r="B13" s="41" t="s">
        <v>533</v>
      </c>
      <c r="C13" s="144"/>
      <c r="D13" s="148"/>
      <c r="E13" s="196"/>
      <c r="F13" s="198">
        <f t="shared" si="0"/>
        <v>0</v>
      </c>
      <c r="G13" s="140"/>
      <c r="H13" s="216"/>
      <c r="I13" s="216"/>
    </row>
    <row r="14" spans="1:9" s="78" customFormat="1" x14ac:dyDescent="0.25">
      <c r="A14" s="70"/>
      <c r="B14" s="97"/>
      <c r="C14" s="144"/>
      <c r="D14" s="145"/>
      <c r="E14" s="196"/>
      <c r="F14" s="198">
        <f t="shared" si="0"/>
        <v>0</v>
      </c>
      <c r="G14" s="140"/>
      <c r="H14" s="216"/>
      <c r="I14" s="216"/>
    </row>
    <row r="15" spans="1:9" s="78" customFormat="1" x14ac:dyDescent="0.25">
      <c r="A15" s="70" t="s">
        <v>14</v>
      </c>
      <c r="B15" s="45" t="s">
        <v>532</v>
      </c>
      <c r="C15" s="149">
        <v>1</v>
      </c>
      <c r="D15" s="145" t="s">
        <v>0</v>
      </c>
      <c r="E15" s="146">
        <v>53284</v>
      </c>
      <c r="F15" s="198">
        <f t="shared" si="0"/>
        <v>53284</v>
      </c>
      <c r="G15" s="146"/>
      <c r="H15" s="216"/>
      <c r="I15" s="216"/>
    </row>
    <row r="16" spans="1:9" s="78" customFormat="1" x14ac:dyDescent="0.25">
      <c r="A16" s="70"/>
      <c r="B16" s="45"/>
      <c r="C16" s="144"/>
      <c r="D16" s="145"/>
      <c r="E16" s="158"/>
      <c r="F16" s="198">
        <f t="shared" si="0"/>
        <v>0</v>
      </c>
      <c r="G16" s="140"/>
      <c r="H16" s="216"/>
      <c r="I16" s="216"/>
    </row>
    <row r="17" spans="1:9" s="78" customFormat="1" x14ac:dyDescent="0.25">
      <c r="A17" s="70" t="s">
        <v>19</v>
      </c>
      <c r="B17" s="45" t="s">
        <v>531</v>
      </c>
      <c r="C17" s="149">
        <v>1</v>
      </c>
      <c r="D17" s="145" t="s">
        <v>0</v>
      </c>
      <c r="E17" s="196">
        <v>33303</v>
      </c>
      <c r="F17" s="198">
        <f t="shared" si="0"/>
        <v>33303</v>
      </c>
      <c r="G17" s="146"/>
      <c r="H17" s="216"/>
      <c r="I17" s="216"/>
    </row>
    <row r="18" spans="1:9" s="78" customFormat="1" x14ac:dyDescent="0.25">
      <c r="A18" s="70"/>
      <c r="B18" s="45"/>
      <c r="C18" s="149"/>
      <c r="D18" s="145"/>
      <c r="E18" s="146"/>
      <c r="F18" s="198"/>
      <c r="G18" s="146"/>
      <c r="H18" s="216"/>
      <c r="I18" s="216"/>
    </row>
    <row r="19" spans="1:9" s="78" customFormat="1" ht="63" x14ac:dyDescent="0.25">
      <c r="A19" s="70" t="s">
        <v>25</v>
      </c>
      <c r="B19" s="45" t="s">
        <v>629</v>
      </c>
      <c r="C19" s="149"/>
      <c r="D19" s="145"/>
      <c r="E19" s="146"/>
      <c r="F19" s="198">
        <v>100000</v>
      </c>
      <c r="G19" s="146"/>
      <c r="H19" s="216"/>
      <c r="I19" s="216"/>
    </row>
    <row r="20" spans="1:9" s="78" customFormat="1" x14ac:dyDescent="0.25">
      <c r="A20" s="70"/>
      <c r="B20" s="50"/>
      <c r="C20" s="139"/>
      <c r="D20" s="139"/>
      <c r="E20" s="196"/>
      <c r="F20" s="196"/>
      <c r="G20" s="140"/>
      <c r="H20" s="216"/>
      <c r="I20" s="216"/>
    </row>
    <row r="21" spans="1:9" s="78" customFormat="1" x14ac:dyDescent="0.25">
      <c r="A21" s="70"/>
      <c r="B21" s="52" t="s">
        <v>530</v>
      </c>
      <c r="C21" s="150"/>
      <c r="D21" s="151"/>
      <c r="E21" s="196"/>
      <c r="F21" s="196"/>
      <c r="G21" s="140"/>
      <c r="H21" s="216"/>
      <c r="I21" s="216"/>
    </row>
    <row r="22" spans="1:9" s="78" customFormat="1" x14ac:dyDescent="0.25">
      <c r="A22" s="70"/>
      <c r="B22" s="51"/>
      <c r="C22" s="152"/>
      <c r="D22" s="153"/>
      <c r="E22" s="196"/>
      <c r="F22" s="196"/>
      <c r="G22" s="140"/>
      <c r="H22" s="216"/>
      <c r="I22" s="216"/>
    </row>
    <row r="23" spans="1:9" s="78" customFormat="1" x14ac:dyDescent="0.25">
      <c r="A23" s="70"/>
      <c r="B23" s="54" t="s">
        <v>529</v>
      </c>
      <c r="C23" s="154"/>
      <c r="D23" s="154"/>
      <c r="E23" s="196"/>
      <c r="F23" s="196"/>
      <c r="G23" s="140"/>
      <c r="H23" s="216"/>
      <c r="I23" s="216"/>
    </row>
    <row r="24" spans="1:9" s="78" customFormat="1" x14ac:dyDescent="0.25">
      <c r="A24" s="70"/>
      <c r="B24" s="54"/>
      <c r="C24" s="154"/>
      <c r="D24" s="154"/>
      <c r="E24" s="196"/>
      <c r="F24" s="196"/>
      <c r="G24" s="140"/>
      <c r="H24" s="216"/>
      <c r="I24" s="216"/>
    </row>
    <row r="25" spans="1:9" s="78" customFormat="1" x14ac:dyDescent="0.25">
      <c r="A25" s="70"/>
      <c r="B25" s="54" t="s">
        <v>528</v>
      </c>
      <c r="C25" s="154"/>
      <c r="D25" s="154"/>
      <c r="E25" s="196"/>
      <c r="F25" s="196"/>
      <c r="G25" s="140"/>
      <c r="H25" s="216"/>
      <c r="I25" s="216"/>
    </row>
    <row r="26" spans="1:9" s="78" customFormat="1" x14ac:dyDescent="0.25">
      <c r="A26" s="70"/>
      <c r="B26" s="49"/>
      <c r="C26" s="154"/>
      <c r="D26" s="155"/>
      <c r="E26" s="196"/>
      <c r="F26" s="196"/>
      <c r="G26" s="140"/>
      <c r="H26" s="216"/>
      <c r="I26" s="216"/>
    </row>
    <row r="27" spans="1:9" s="78" customFormat="1" x14ac:dyDescent="0.25">
      <c r="A27" s="70" t="s">
        <v>44</v>
      </c>
      <c r="B27" s="53" t="s">
        <v>527</v>
      </c>
      <c r="C27" s="152">
        <v>28</v>
      </c>
      <c r="D27" s="155" t="s">
        <v>27</v>
      </c>
      <c r="E27" s="146">
        <v>445.73</v>
      </c>
      <c r="F27" s="198">
        <f>ROUND(C27*E27,2)</f>
        <v>12480.44</v>
      </c>
      <c r="G27" s="146"/>
      <c r="H27" s="216"/>
      <c r="I27" s="216"/>
    </row>
    <row r="28" spans="1:9" s="78" customFormat="1" x14ac:dyDescent="0.25">
      <c r="A28" s="70"/>
      <c r="B28" s="49"/>
      <c r="C28" s="156"/>
      <c r="D28" s="155"/>
      <c r="E28" s="196"/>
      <c r="F28" s="198">
        <f t="shared" ref="F28:F91" si="1">ROUND(C28*E28,2)</f>
        <v>0</v>
      </c>
      <c r="G28" s="140"/>
      <c r="H28" s="216"/>
      <c r="I28" s="216"/>
    </row>
    <row r="29" spans="1:9" s="78" customFormat="1" x14ac:dyDescent="0.25">
      <c r="A29" s="70" t="s">
        <v>42</v>
      </c>
      <c r="B29" s="53" t="s">
        <v>526</v>
      </c>
      <c r="C29" s="152">
        <v>28</v>
      </c>
      <c r="D29" s="155" t="s">
        <v>27</v>
      </c>
      <c r="E29" s="146">
        <v>445.73</v>
      </c>
      <c r="F29" s="198">
        <f t="shared" si="1"/>
        <v>12480.44</v>
      </c>
      <c r="G29" s="146"/>
      <c r="H29" s="216"/>
      <c r="I29" s="216"/>
    </row>
    <row r="30" spans="1:9" s="78" customFormat="1" x14ac:dyDescent="0.25">
      <c r="A30" s="70"/>
      <c r="B30" s="50"/>
      <c r="C30" s="139"/>
      <c r="D30" s="139"/>
      <c r="E30" s="196"/>
      <c r="F30" s="198">
        <f t="shared" si="1"/>
        <v>0</v>
      </c>
      <c r="G30" s="140"/>
      <c r="H30" s="216"/>
      <c r="I30" s="216"/>
    </row>
    <row r="31" spans="1:9" s="78" customFormat="1" x14ac:dyDescent="0.25">
      <c r="A31" s="70"/>
      <c r="B31" s="52" t="s">
        <v>525</v>
      </c>
      <c r="C31" s="150"/>
      <c r="D31" s="151"/>
      <c r="E31" s="196"/>
      <c r="F31" s="198">
        <f t="shared" si="1"/>
        <v>0</v>
      </c>
      <c r="G31" s="140"/>
      <c r="H31" s="216"/>
      <c r="I31" s="216"/>
    </row>
    <row r="32" spans="1:9" s="78" customFormat="1" x14ac:dyDescent="0.25">
      <c r="A32" s="70"/>
      <c r="B32" s="51"/>
      <c r="C32" s="152"/>
      <c r="D32" s="153"/>
      <c r="E32" s="196"/>
      <c r="F32" s="198">
        <f t="shared" si="1"/>
        <v>0</v>
      </c>
      <c r="G32" s="140"/>
      <c r="H32" s="216"/>
      <c r="I32" s="216"/>
    </row>
    <row r="33" spans="1:9" s="78" customFormat="1" x14ac:dyDescent="0.25">
      <c r="A33" s="70"/>
      <c r="B33" s="76" t="s">
        <v>524</v>
      </c>
      <c r="C33" s="154"/>
      <c r="D33" s="154"/>
      <c r="E33" s="196"/>
      <c r="F33" s="198">
        <f t="shared" si="1"/>
        <v>0</v>
      </c>
      <c r="G33" s="140"/>
      <c r="H33" s="216"/>
      <c r="I33" s="216"/>
    </row>
    <row r="34" spans="1:9" x14ac:dyDescent="0.25">
      <c r="A34" s="36"/>
      <c r="B34" s="76"/>
      <c r="C34" s="154"/>
      <c r="D34" s="154"/>
      <c r="E34" s="157"/>
      <c r="F34" s="198">
        <f t="shared" si="1"/>
        <v>0</v>
      </c>
      <c r="G34" s="157"/>
    </row>
    <row r="35" spans="1:9" x14ac:dyDescent="0.25">
      <c r="A35" s="36"/>
      <c r="B35" s="76" t="s">
        <v>523</v>
      </c>
      <c r="C35" s="158"/>
      <c r="D35" s="159"/>
      <c r="E35" s="157"/>
      <c r="F35" s="198">
        <f t="shared" si="1"/>
        <v>0</v>
      </c>
      <c r="G35" s="157"/>
    </row>
    <row r="36" spans="1:9" x14ac:dyDescent="0.25">
      <c r="A36" s="36"/>
      <c r="B36" s="76"/>
      <c r="C36" s="158"/>
      <c r="D36" s="159"/>
      <c r="E36" s="157"/>
      <c r="F36" s="198">
        <f t="shared" si="1"/>
        <v>0</v>
      </c>
      <c r="G36" s="157"/>
    </row>
    <row r="37" spans="1:9" x14ac:dyDescent="0.25">
      <c r="A37" s="36" t="s">
        <v>13</v>
      </c>
      <c r="B37" s="77" t="s">
        <v>522</v>
      </c>
      <c r="C37" s="160">
        <v>14</v>
      </c>
      <c r="D37" s="159" t="s">
        <v>27</v>
      </c>
      <c r="E37" s="146">
        <v>380</v>
      </c>
      <c r="F37" s="198">
        <f t="shared" si="1"/>
        <v>5320</v>
      </c>
      <c r="G37" s="146"/>
    </row>
    <row r="38" spans="1:9" x14ac:dyDescent="0.25">
      <c r="A38" s="36"/>
      <c r="B38" s="133"/>
      <c r="C38" s="154"/>
      <c r="D38" s="154"/>
      <c r="E38" s="157"/>
      <c r="F38" s="198">
        <f t="shared" si="1"/>
        <v>0</v>
      </c>
      <c r="G38" s="157"/>
    </row>
    <row r="39" spans="1:9" x14ac:dyDescent="0.25">
      <c r="A39" s="36"/>
      <c r="B39" s="76" t="s">
        <v>521</v>
      </c>
      <c r="C39" s="158"/>
      <c r="D39" s="159"/>
      <c r="E39" s="157"/>
      <c r="F39" s="198">
        <f t="shared" si="1"/>
        <v>0</v>
      </c>
      <c r="G39" s="157"/>
    </row>
    <row r="40" spans="1:9" ht="31.5" x14ac:dyDescent="0.25">
      <c r="A40" s="36"/>
      <c r="B40" s="76" t="s">
        <v>520</v>
      </c>
      <c r="C40" s="158"/>
      <c r="D40" s="159"/>
      <c r="E40" s="157"/>
      <c r="F40" s="198">
        <f t="shared" si="1"/>
        <v>0</v>
      </c>
      <c r="G40" s="157"/>
    </row>
    <row r="41" spans="1:9" x14ac:dyDescent="0.25">
      <c r="A41" s="36"/>
      <c r="B41" s="133"/>
      <c r="C41" s="154"/>
      <c r="D41" s="154"/>
      <c r="E41" s="157"/>
      <c r="F41" s="198">
        <f t="shared" si="1"/>
        <v>0</v>
      </c>
      <c r="G41" s="157"/>
    </row>
    <row r="42" spans="1:9" x14ac:dyDescent="0.25">
      <c r="A42" s="36"/>
      <c r="B42" s="76" t="s">
        <v>519</v>
      </c>
      <c r="C42" s="158"/>
      <c r="D42" s="159"/>
      <c r="E42" s="157"/>
      <c r="F42" s="198">
        <f t="shared" si="1"/>
        <v>0</v>
      </c>
      <c r="G42" s="157"/>
    </row>
    <row r="43" spans="1:9" x14ac:dyDescent="0.25">
      <c r="A43" s="36"/>
      <c r="B43" s="133"/>
      <c r="C43" s="154"/>
      <c r="D43" s="154"/>
      <c r="E43" s="157"/>
      <c r="F43" s="198">
        <f t="shared" si="1"/>
        <v>0</v>
      </c>
      <c r="G43" s="157"/>
    </row>
    <row r="44" spans="1:9" x14ac:dyDescent="0.25">
      <c r="A44" s="36" t="s">
        <v>14</v>
      </c>
      <c r="B44" s="77" t="s">
        <v>518</v>
      </c>
      <c r="C44" s="160">
        <v>10</v>
      </c>
      <c r="D44" s="159" t="s">
        <v>8</v>
      </c>
      <c r="E44" s="161">
        <v>34</v>
      </c>
      <c r="F44" s="198">
        <f t="shared" si="1"/>
        <v>340</v>
      </c>
      <c r="G44" s="161"/>
    </row>
    <row r="45" spans="1:9" x14ac:dyDescent="0.25">
      <c r="A45" s="36"/>
      <c r="B45" s="77"/>
      <c r="C45" s="158"/>
      <c r="D45" s="159"/>
      <c r="E45" s="157"/>
      <c r="F45" s="198">
        <f t="shared" si="1"/>
        <v>0</v>
      </c>
      <c r="G45" s="157"/>
    </row>
    <row r="46" spans="1:9" x14ac:dyDescent="0.25">
      <c r="A46" s="36" t="s">
        <v>19</v>
      </c>
      <c r="B46" s="77" t="s">
        <v>512</v>
      </c>
      <c r="C46" s="160">
        <v>105</v>
      </c>
      <c r="D46" s="159" t="s">
        <v>8</v>
      </c>
      <c r="E46" s="161">
        <v>45</v>
      </c>
      <c r="F46" s="198">
        <f t="shared" si="1"/>
        <v>4725</v>
      </c>
      <c r="G46" s="161"/>
    </row>
    <row r="47" spans="1:9" x14ac:dyDescent="0.25">
      <c r="A47" s="36"/>
      <c r="B47" s="77"/>
      <c r="C47" s="158"/>
      <c r="D47" s="159"/>
      <c r="E47" s="157"/>
      <c r="F47" s="198">
        <f t="shared" si="1"/>
        <v>0</v>
      </c>
      <c r="G47" s="157"/>
    </row>
    <row r="48" spans="1:9" x14ac:dyDescent="0.25">
      <c r="A48" s="36" t="s">
        <v>25</v>
      </c>
      <c r="B48" s="77" t="s">
        <v>509</v>
      </c>
      <c r="C48" s="160">
        <v>85</v>
      </c>
      <c r="D48" s="159" t="s">
        <v>8</v>
      </c>
      <c r="E48" s="161">
        <v>69</v>
      </c>
      <c r="F48" s="198">
        <f t="shared" si="1"/>
        <v>5865</v>
      </c>
      <c r="G48" s="161"/>
    </row>
    <row r="49" spans="1:7" x14ac:dyDescent="0.25">
      <c r="A49" s="36"/>
      <c r="B49" s="77"/>
      <c r="C49" s="158"/>
      <c r="D49" s="159"/>
      <c r="E49" s="157"/>
      <c r="F49" s="198">
        <f t="shared" si="1"/>
        <v>0</v>
      </c>
      <c r="G49" s="157"/>
    </row>
    <row r="50" spans="1:7" x14ac:dyDescent="0.25">
      <c r="A50" s="36" t="s">
        <v>44</v>
      </c>
      <c r="B50" s="77" t="s">
        <v>511</v>
      </c>
      <c r="C50" s="160">
        <v>75</v>
      </c>
      <c r="D50" s="159" t="s">
        <v>8</v>
      </c>
      <c r="E50" s="161">
        <v>110</v>
      </c>
      <c r="F50" s="198">
        <f t="shared" si="1"/>
        <v>8250</v>
      </c>
      <c r="G50" s="161"/>
    </row>
    <row r="51" spans="1:7" x14ac:dyDescent="0.25">
      <c r="A51" s="36"/>
      <c r="B51" s="77"/>
      <c r="C51" s="158"/>
      <c r="D51" s="159"/>
      <c r="E51" s="157"/>
      <c r="F51" s="198">
        <f t="shared" si="1"/>
        <v>0</v>
      </c>
      <c r="G51" s="157"/>
    </row>
    <row r="52" spans="1:7" x14ac:dyDescent="0.25">
      <c r="A52" s="36"/>
      <c r="B52" s="76" t="s">
        <v>517</v>
      </c>
      <c r="C52" s="158"/>
      <c r="D52" s="159"/>
      <c r="E52" s="157"/>
      <c r="F52" s="198">
        <f t="shared" si="1"/>
        <v>0</v>
      </c>
      <c r="G52" s="157"/>
    </row>
    <row r="53" spans="1:7" x14ac:dyDescent="0.25">
      <c r="A53" s="36"/>
      <c r="B53" s="77"/>
      <c r="C53" s="158"/>
      <c r="D53" s="159"/>
      <c r="E53" s="157"/>
      <c r="F53" s="198">
        <f t="shared" si="1"/>
        <v>0</v>
      </c>
      <c r="G53" s="157"/>
    </row>
    <row r="54" spans="1:7" x14ac:dyDescent="0.25">
      <c r="A54" s="36" t="s">
        <v>42</v>
      </c>
      <c r="B54" s="77" t="s">
        <v>516</v>
      </c>
      <c r="C54" s="160">
        <v>25</v>
      </c>
      <c r="D54" s="159" t="s">
        <v>8</v>
      </c>
      <c r="E54" s="161">
        <v>36</v>
      </c>
      <c r="F54" s="198">
        <f t="shared" si="1"/>
        <v>900</v>
      </c>
      <c r="G54" s="161"/>
    </row>
    <row r="55" spans="1:7" x14ac:dyDescent="0.25">
      <c r="A55" s="36"/>
      <c r="B55" s="76"/>
      <c r="C55" s="158"/>
      <c r="D55" s="159"/>
      <c r="E55" s="157"/>
      <c r="F55" s="198">
        <f t="shared" si="1"/>
        <v>0</v>
      </c>
      <c r="G55" s="157"/>
    </row>
    <row r="56" spans="1:7" x14ac:dyDescent="0.25">
      <c r="A56" s="36"/>
      <c r="B56" s="76" t="s">
        <v>515</v>
      </c>
      <c r="C56" s="158"/>
      <c r="D56" s="159"/>
      <c r="E56" s="157"/>
      <c r="F56" s="198">
        <f t="shared" si="1"/>
        <v>0</v>
      </c>
      <c r="G56" s="157"/>
    </row>
    <row r="57" spans="1:7" x14ac:dyDescent="0.25">
      <c r="A57" s="36"/>
      <c r="B57" s="77"/>
      <c r="C57" s="158"/>
      <c r="D57" s="159"/>
      <c r="E57" s="157"/>
      <c r="F57" s="198">
        <f t="shared" si="1"/>
        <v>0</v>
      </c>
      <c r="G57" s="157"/>
    </row>
    <row r="58" spans="1:7" x14ac:dyDescent="0.25">
      <c r="A58" s="36" t="s">
        <v>40</v>
      </c>
      <c r="B58" s="77" t="s">
        <v>511</v>
      </c>
      <c r="C58" s="160">
        <v>140</v>
      </c>
      <c r="D58" s="159" t="s">
        <v>8</v>
      </c>
      <c r="E58" s="161">
        <v>48</v>
      </c>
      <c r="F58" s="198">
        <f t="shared" si="1"/>
        <v>6720</v>
      </c>
      <c r="G58" s="161"/>
    </row>
    <row r="59" spans="1:7" x14ac:dyDescent="0.25">
      <c r="A59" s="36"/>
      <c r="B59" s="77"/>
      <c r="C59" s="158"/>
      <c r="D59" s="159"/>
      <c r="E59" s="157"/>
      <c r="F59" s="198">
        <f t="shared" si="1"/>
        <v>0</v>
      </c>
      <c r="G59" s="157"/>
    </row>
    <row r="60" spans="1:7" x14ac:dyDescent="0.25">
      <c r="A60" s="36" t="s">
        <v>35</v>
      </c>
      <c r="B60" s="77" t="s">
        <v>514</v>
      </c>
      <c r="C60" s="160">
        <v>160</v>
      </c>
      <c r="D60" s="159" t="s">
        <v>8</v>
      </c>
      <c r="E60" s="161">
        <v>69</v>
      </c>
      <c r="F60" s="198">
        <f t="shared" si="1"/>
        <v>11040</v>
      </c>
      <c r="G60" s="161"/>
    </row>
    <row r="61" spans="1:7" x14ac:dyDescent="0.25">
      <c r="A61" s="36"/>
      <c r="B61" s="77"/>
      <c r="C61" s="158"/>
      <c r="D61" s="159"/>
      <c r="E61" s="157"/>
      <c r="F61" s="198">
        <f t="shared" si="1"/>
        <v>0</v>
      </c>
      <c r="G61" s="157"/>
    </row>
    <row r="62" spans="1:7" x14ac:dyDescent="0.25">
      <c r="A62" s="36"/>
      <c r="B62" s="76" t="s">
        <v>513</v>
      </c>
      <c r="C62" s="158"/>
      <c r="D62" s="159"/>
      <c r="E62" s="157"/>
      <c r="F62" s="198">
        <f t="shared" si="1"/>
        <v>0</v>
      </c>
      <c r="G62" s="157"/>
    </row>
    <row r="63" spans="1:7" x14ac:dyDescent="0.25">
      <c r="A63" s="36"/>
      <c r="B63" s="77"/>
      <c r="C63" s="158"/>
      <c r="D63" s="159"/>
      <c r="E63" s="157"/>
      <c r="F63" s="198">
        <f t="shared" si="1"/>
        <v>0</v>
      </c>
      <c r="G63" s="157"/>
    </row>
    <row r="64" spans="1:7" x14ac:dyDescent="0.25">
      <c r="A64" s="36" t="s">
        <v>68</v>
      </c>
      <c r="B64" s="77" t="s">
        <v>512</v>
      </c>
      <c r="C64" s="160">
        <v>5</v>
      </c>
      <c r="D64" s="159" t="s">
        <v>8</v>
      </c>
      <c r="E64" s="161">
        <v>48</v>
      </c>
      <c r="F64" s="198">
        <f t="shared" si="1"/>
        <v>240</v>
      </c>
      <c r="G64" s="161"/>
    </row>
    <row r="65" spans="1:7" x14ac:dyDescent="0.25">
      <c r="A65" s="36"/>
      <c r="B65" s="77"/>
      <c r="C65" s="158"/>
      <c r="D65" s="159"/>
      <c r="E65" s="157"/>
      <c r="F65" s="198">
        <f t="shared" si="1"/>
        <v>0</v>
      </c>
      <c r="G65" s="157"/>
    </row>
    <row r="66" spans="1:7" x14ac:dyDescent="0.25">
      <c r="A66" s="36" t="s">
        <v>66</v>
      </c>
      <c r="B66" s="77" t="s">
        <v>509</v>
      </c>
      <c r="C66" s="160">
        <v>5</v>
      </c>
      <c r="D66" s="159" t="s">
        <v>8</v>
      </c>
      <c r="E66" s="161">
        <v>69</v>
      </c>
      <c r="F66" s="198">
        <f t="shared" si="1"/>
        <v>345</v>
      </c>
      <c r="G66" s="161"/>
    </row>
    <row r="67" spans="1:7" x14ac:dyDescent="0.25">
      <c r="A67" s="36"/>
      <c r="B67" s="77"/>
      <c r="C67" s="158"/>
      <c r="D67" s="159"/>
      <c r="E67" s="157"/>
      <c r="F67" s="198">
        <f t="shared" si="1"/>
        <v>0</v>
      </c>
      <c r="G67" s="157"/>
    </row>
    <row r="68" spans="1:7" x14ac:dyDescent="0.25">
      <c r="A68" s="36" t="s">
        <v>301</v>
      </c>
      <c r="B68" s="77" t="s">
        <v>511</v>
      </c>
      <c r="C68" s="160">
        <v>5</v>
      </c>
      <c r="D68" s="159" t="s">
        <v>8</v>
      </c>
      <c r="E68" s="161">
        <v>110</v>
      </c>
      <c r="F68" s="198">
        <f t="shared" si="1"/>
        <v>550</v>
      </c>
      <c r="G68" s="161"/>
    </row>
    <row r="69" spans="1:7" x14ac:dyDescent="0.25">
      <c r="A69" s="36"/>
      <c r="B69" s="77"/>
      <c r="C69" s="158"/>
      <c r="D69" s="159"/>
      <c r="E69" s="157"/>
      <c r="F69" s="198">
        <f t="shared" si="1"/>
        <v>0</v>
      </c>
      <c r="G69" s="157"/>
    </row>
    <row r="70" spans="1:7" x14ac:dyDescent="0.25">
      <c r="A70" s="36"/>
      <c r="B70" s="76" t="s">
        <v>510</v>
      </c>
      <c r="C70" s="158"/>
      <c r="D70" s="159"/>
      <c r="E70" s="157"/>
      <c r="F70" s="198">
        <f t="shared" si="1"/>
        <v>0</v>
      </c>
      <c r="G70" s="157"/>
    </row>
    <row r="71" spans="1:7" x14ac:dyDescent="0.25">
      <c r="A71" s="36"/>
      <c r="B71" s="77"/>
      <c r="C71" s="158"/>
      <c r="D71" s="159"/>
      <c r="E71" s="157"/>
      <c r="F71" s="198">
        <f t="shared" si="1"/>
        <v>0</v>
      </c>
      <c r="G71" s="157"/>
    </row>
    <row r="72" spans="1:7" x14ac:dyDescent="0.25">
      <c r="A72" s="36" t="s">
        <v>13</v>
      </c>
      <c r="B72" s="77" t="s">
        <v>509</v>
      </c>
      <c r="C72" s="160">
        <v>390</v>
      </c>
      <c r="D72" s="159" t="s">
        <v>8</v>
      </c>
      <c r="E72" s="161">
        <v>69</v>
      </c>
      <c r="F72" s="198">
        <f t="shared" si="1"/>
        <v>26910</v>
      </c>
      <c r="G72" s="161"/>
    </row>
    <row r="73" spans="1:7" x14ac:dyDescent="0.25">
      <c r="A73" s="36"/>
      <c r="B73" s="133"/>
      <c r="C73" s="154"/>
      <c r="D73" s="154"/>
      <c r="E73" s="157"/>
      <c r="F73" s="198">
        <f t="shared" si="1"/>
        <v>0</v>
      </c>
      <c r="G73" s="157"/>
    </row>
    <row r="74" spans="1:7" x14ac:dyDescent="0.25">
      <c r="A74" s="36"/>
      <c r="B74" s="76" t="s">
        <v>508</v>
      </c>
      <c r="C74" s="158"/>
      <c r="D74" s="159"/>
      <c r="E74" s="157"/>
      <c r="F74" s="198">
        <f t="shared" si="1"/>
        <v>0</v>
      </c>
      <c r="G74" s="157"/>
    </row>
    <row r="75" spans="1:7" x14ac:dyDescent="0.25">
      <c r="A75" s="36"/>
      <c r="B75" s="133"/>
      <c r="C75" s="154"/>
      <c r="D75" s="154"/>
      <c r="E75" s="157"/>
      <c r="F75" s="198">
        <f t="shared" si="1"/>
        <v>0</v>
      </c>
      <c r="G75" s="157"/>
    </row>
    <row r="76" spans="1:7" x14ac:dyDescent="0.25">
      <c r="A76" s="36"/>
      <c r="B76" s="54" t="s">
        <v>507</v>
      </c>
      <c r="C76" s="154"/>
      <c r="D76" s="154"/>
      <c r="E76" s="157"/>
      <c r="F76" s="198">
        <f t="shared" si="1"/>
        <v>0</v>
      </c>
      <c r="G76" s="157"/>
    </row>
    <row r="77" spans="1:7" x14ac:dyDescent="0.25">
      <c r="A77" s="36"/>
      <c r="B77" s="133"/>
      <c r="C77" s="154"/>
      <c r="D77" s="154"/>
      <c r="E77" s="157"/>
      <c r="F77" s="198">
        <f t="shared" si="1"/>
        <v>0</v>
      </c>
      <c r="G77" s="157"/>
    </row>
    <row r="78" spans="1:7" x14ac:dyDescent="0.25">
      <c r="A78" s="36" t="s">
        <v>14</v>
      </c>
      <c r="B78" s="49" t="s">
        <v>506</v>
      </c>
      <c r="C78" s="162">
        <v>3</v>
      </c>
      <c r="D78" s="154" t="s">
        <v>27</v>
      </c>
      <c r="E78" s="161">
        <v>216</v>
      </c>
      <c r="F78" s="198">
        <f t="shared" si="1"/>
        <v>648</v>
      </c>
      <c r="G78" s="161"/>
    </row>
    <row r="79" spans="1:7" x14ac:dyDescent="0.25">
      <c r="A79" s="36"/>
      <c r="B79" s="49"/>
      <c r="C79" s="154"/>
      <c r="D79" s="154"/>
      <c r="E79" s="157"/>
      <c r="F79" s="198">
        <f t="shared" si="1"/>
        <v>0</v>
      </c>
      <c r="G79" s="157"/>
    </row>
    <row r="80" spans="1:7" x14ac:dyDescent="0.25">
      <c r="A80" s="36" t="s">
        <v>19</v>
      </c>
      <c r="B80" s="49" t="s">
        <v>505</v>
      </c>
      <c r="C80" s="162">
        <v>3</v>
      </c>
      <c r="D80" s="154" t="s">
        <v>27</v>
      </c>
      <c r="E80" s="161">
        <v>275</v>
      </c>
      <c r="F80" s="198">
        <f t="shared" si="1"/>
        <v>825</v>
      </c>
      <c r="G80" s="161"/>
    </row>
    <row r="81" spans="1:7" x14ac:dyDescent="0.25">
      <c r="A81" s="36"/>
      <c r="B81" s="49"/>
      <c r="C81" s="154"/>
      <c r="D81" s="154"/>
      <c r="E81" s="157"/>
      <c r="F81" s="198">
        <f t="shared" si="1"/>
        <v>0</v>
      </c>
      <c r="G81" s="157"/>
    </row>
    <row r="82" spans="1:7" x14ac:dyDescent="0.25">
      <c r="A82" s="36" t="s">
        <v>25</v>
      </c>
      <c r="B82" s="49" t="s">
        <v>504</v>
      </c>
      <c r="C82" s="162">
        <v>2</v>
      </c>
      <c r="D82" s="154" t="s">
        <v>27</v>
      </c>
      <c r="E82" s="161">
        <v>323</v>
      </c>
      <c r="F82" s="198">
        <f t="shared" si="1"/>
        <v>646</v>
      </c>
      <c r="G82" s="161"/>
    </row>
    <row r="83" spans="1:7" x14ac:dyDescent="0.25">
      <c r="A83" s="36"/>
      <c r="B83" s="49"/>
      <c r="C83" s="154"/>
      <c r="D83" s="154"/>
      <c r="E83" s="157"/>
      <c r="F83" s="198">
        <f t="shared" si="1"/>
        <v>0</v>
      </c>
      <c r="G83" s="157"/>
    </row>
    <row r="84" spans="1:7" x14ac:dyDescent="0.25">
      <c r="A84" s="36"/>
      <c r="B84" s="76" t="s">
        <v>503</v>
      </c>
      <c r="C84" s="158"/>
      <c r="D84" s="159"/>
      <c r="E84" s="157"/>
      <c r="F84" s="198">
        <f t="shared" si="1"/>
        <v>0</v>
      </c>
      <c r="G84" s="157"/>
    </row>
    <row r="85" spans="1:7" x14ac:dyDescent="0.25">
      <c r="A85" s="36"/>
      <c r="B85" s="77"/>
      <c r="C85" s="158"/>
      <c r="D85" s="159"/>
      <c r="E85" s="157"/>
      <c r="F85" s="198">
        <f t="shared" si="1"/>
        <v>0</v>
      </c>
      <c r="G85" s="157"/>
    </row>
    <row r="86" spans="1:7" x14ac:dyDescent="0.25">
      <c r="A86" s="36" t="s">
        <v>44</v>
      </c>
      <c r="B86" s="77" t="s">
        <v>502</v>
      </c>
      <c r="C86" s="160">
        <v>11</v>
      </c>
      <c r="D86" s="159" t="s">
        <v>27</v>
      </c>
      <c r="E86" s="161">
        <v>412</v>
      </c>
      <c r="F86" s="198">
        <f t="shared" si="1"/>
        <v>4532</v>
      </c>
      <c r="G86" s="161"/>
    </row>
    <row r="87" spans="1:7" x14ac:dyDescent="0.25">
      <c r="A87" s="36"/>
      <c r="B87" s="77"/>
      <c r="C87" s="158"/>
      <c r="D87" s="159"/>
      <c r="E87" s="157"/>
      <c r="F87" s="198">
        <f t="shared" si="1"/>
        <v>0</v>
      </c>
      <c r="G87" s="157"/>
    </row>
    <row r="88" spans="1:7" x14ac:dyDescent="0.25">
      <c r="A88" s="36" t="s">
        <v>42</v>
      </c>
      <c r="B88" s="77" t="s">
        <v>501</v>
      </c>
      <c r="C88" s="160">
        <v>2</v>
      </c>
      <c r="D88" s="159" t="s">
        <v>27</v>
      </c>
      <c r="E88" s="161">
        <v>275</v>
      </c>
      <c r="F88" s="198">
        <f t="shared" si="1"/>
        <v>550</v>
      </c>
      <c r="G88" s="161"/>
    </row>
    <row r="89" spans="1:7" x14ac:dyDescent="0.25">
      <c r="A89" s="36"/>
      <c r="B89" s="133"/>
      <c r="C89" s="154"/>
      <c r="D89" s="154"/>
      <c r="E89" s="157"/>
      <c r="F89" s="198">
        <f t="shared" si="1"/>
        <v>0</v>
      </c>
      <c r="G89" s="157"/>
    </row>
    <row r="90" spans="1:7" x14ac:dyDescent="0.25">
      <c r="A90" s="36"/>
      <c r="B90" s="76" t="s">
        <v>500</v>
      </c>
      <c r="C90" s="158"/>
      <c r="D90" s="159"/>
      <c r="E90" s="157"/>
      <c r="F90" s="198">
        <f t="shared" si="1"/>
        <v>0</v>
      </c>
      <c r="G90" s="157"/>
    </row>
    <row r="91" spans="1:7" x14ac:dyDescent="0.25">
      <c r="A91" s="36"/>
      <c r="B91" s="77"/>
      <c r="C91" s="158"/>
      <c r="D91" s="159"/>
      <c r="E91" s="157"/>
      <c r="F91" s="198">
        <f t="shared" si="1"/>
        <v>0</v>
      </c>
      <c r="G91" s="157"/>
    </row>
    <row r="92" spans="1:7" x14ac:dyDescent="0.25">
      <c r="A92" s="36" t="s">
        <v>40</v>
      </c>
      <c r="B92" s="77" t="s">
        <v>499</v>
      </c>
      <c r="C92" s="160">
        <v>10</v>
      </c>
      <c r="D92" s="159" t="s">
        <v>27</v>
      </c>
      <c r="E92" s="161">
        <v>1375</v>
      </c>
      <c r="F92" s="198">
        <f t="shared" ref="F92:F155" si="2">ROUND(C92*E92,2)</f>
        <v>13750</v>
      </c>
      <c r="G92" s="161"/>
    </row>
    <row r="93" spans="1:7" x14ac:dyDescent="0.25">
      <c r="A93" s="36"/>
      <c r="B93" s="77"/>
      <c r="C93" s="158"/>
      <c r="D93" s="159"/>
      <c r="E93" s="157"/>
      <c r="F93" s="198">
        <f t="shared" si="2"/>
        <v>0</v>
      </c>
      <c r="G93" s="157"/>
    </row>
    <row r="94" spans="1:7" x14ac:dyDescent="0.25">
      <c r="A94" s="36"/>
      <c r="B94" s="49" t="s">
        <v>498</v>
      </c>
      <c r="C94" s="158"/>
      <c r="D94" s="159"/>
      <c r="E94" s="157"/>
      <c r="F94" s="198">
        <f t="shared" si="2"/>
        <v>0</v>
      </c>
      <c r="G94" s="157"/>
    </row>
    <row r="95" spans="1:7" x14ac:dyDescent="0.25">
      <c r="A95" s="36"/>
      <c r="B95" s="77"/>
      <c r="C95" s="158"/>
      <c r="D95" s="159"/>
      <c r="E95" s="157"/>
      <c r="F95" s="198">
        <f t="shared" si="2"/>
        <v>0</v>
      </c>
      <c r="G95" s="157"/>
    </row>
    <row r="96" spans="1:7" x14ac:dyDescent="0.25">
      <c r="A96" s="36" t="s">
        <v>35</v>
      </c>
      <c r="B96" s="77" t="s">
        <v>497</v>
      </c>
      <c r="C96" s="160">
        <v>1</v>
      </c>
      <c r="D96" s="159" t="s">
        <v>27</v>
      </c>
      <c r="E96" s="161">
        <v>2749</v>
      </c>
      <c r="F96" s="198">
        <f t="shared" si="2"/>
        <v>2749</v>
      </c>
      <c r="G96" s="161"/>
    </row>
    <row r="97" spans="1:9" x14ac:dyDescent="0.25">
      <c r="A97" s="36"/>
      <c r="B97" s="133"/>
      <c r="C97" s="154"/>
      <c r="D97" s="154"/>
      <c r="E97" s="157"/>
      <c r="F97" s="198">
        <f t="shared" si="2"/>
        <v>0</v>
      </c>
      <c r="G97" s="157"/>
    </row>
    <row r="98" spans="1:9" x14ac:dyDescent="0.25">
      <c r="A98" s="36" t="s">
        <v>68</v>
      </c>
      <c r="B98" s="77" t="s">
        <v>496</v>
      </c>
      <c r="C98" s="160">
        <v>1</v>
      </c>
      <c r="D98" s="154" t="s">
        <v>27</v>
      </c>
      <c r="E98" s="161">
        <v>5499</v>
      </c>
      <c r="F98" s="198">
        <f t="shared" si="2"/>
        <v>5499</v>
      </c>
      <c r="G98" s="161"/>
    </row>
    <row r="99" spans="1:9" x14ac:dyDescent="0.25">
      <c r="A99" s="36"/>
      <c r="B99" s="133"/>
      <c r="C99" s="154"/>
      <c r="D99" s="154"/>
      <c r="E99" s="157"/>
      <c r="F99" s="198">
        <f t="shared" si="2"/>
        <v>0</v>
      </c>
      <c r="G99" s="157"/>
    </row>
    <row r="100" spans="1:9" x14ac:dyDescent="0.25">
      <c r="A100" s="36"/>
      <c r="B100" s="76" t="s">
        <v>495</v>
      </c>
      <c r="C100" s="158"/>
      <c r="D100" s="159"/>
      <c r="E100" s="157"/>
      <c r="F100" s="198">
        <f t="shared" si="2"/>
        <v>0</v>
      </c>
      <c r="G100" s="157"/>
    </row>
    <row r="101" spans="1:9" x14ac:dyDescent="0.25">
      <c r="A101" s="36"/>
      <c r="B101" s="77"/>
      <c r="C101" s="158"/>
      <c r="D101" s="159"/>
      <c r="E101" s="157"/>
      <c r="F101" s="198">
        <f t="shared" si="2"/>
        <v>0</v>
      </c>
      <c r="G101" s="157"/>
    </row>
    <row r="102" spans="1:9" x14ac:dyDescent="0.25">
      <c r="A102" s="36" t="s">
        <v>66</v>
      </c>
      <c r="B102" s="77" t="s">
        <v>494</v>
      </c>
      <c r="C102" s="160">
        <v>86</v>
      </c>
      <c r="D102" s="159" t="s">
        <v>8</v>
      </c>
      <c r="E102" s="161">
        <v>316</v>
      </c>
      <c r="F102" s="198">
        <f t="shared" si="2"/>
        <v>27176</v>
      </c>
      <c r="G102" s="161"/>
    </row>
    <row r="103" spans="1:9" x14ac:dyDescent="0.25">
      <c r="A103" s="36"/>
      <c r="B103" s="133"/>
      <c r="C103" s="154"/>
      <c r="D103" s="154"/>
      <c r="E103" s="157"/>
      <c r="F103" s="198">
        <f t="shared" si="2"/>
        <v>0</v>
      </c>
      <c r="G103" s="157"/>
    </row>
    <row r="104" spans="1:9" x14ac:dyDescent="0.25">
      <c r="A104" s="36"/>
      <c r="B104" s="76" t="s">
        <v>493</v>
      </c>
      <c r="C104" s="158"/>
      <c r="D104" s="159"/>
      <c r="E104" s="157"/>
      <c r="F104" s="198">
        <f t="shared" si="2"/>
        <v>0</v>
      </c>
      <c r="G104" s="157"/>
    </row>
    <row r="105" spans="1:9" x14ac:dyDescent="0.25">
      <c r="A105" s="36"/>
      <c r="B105" s="77"/>
      <c r="C105" s="158"/>
      <c r="D105" s="159"/>
      <c r="E105" s="157"/>
      <c r="F105" s="198">
        <f t="shared" si="2"/>
        <v>0</v>
      </c>
      <c r="G105" s="157"/>
    </row>
    <row r="106" spans="1:9" x14ac:dyDescent="0.25">
      <c r="A106" s="71" t="s">
        <v>301</v>
      </c>
      <c r="B106" s="77" t="s">
        <v>492</v>
      </c>
      <c r="C106" s="160">
        <v>13</v>
      </c>
      <c r="D106" s="159" t="s">
        <v>27</v>
      </c>
      <c r="E106" s="163">
        <v>536</v>
      </c>
      <c r="F106" s="198">
        <f t="shared" si="2"/>
        <v>6968</v>
      </c>
      <c r="G106" s="163"/>
    </row>
    <row r="107" spans="1:9" x14ac:dyDescent="0.25">
      <c r="A107" s="71"/>
      <c r="B107" s="133"/>
      <c r="C107" s="154"/>
      <c r="D107" s="154"/>
      <c r="E107" s="164"/>
      <c r="F107" s="198">
        <f t="shared" si="2"/>
        <v>0</v>
      </c>
      <c r="G107" s="164"/>
    </row>
    <row r="108" spans="1:9" x14ac:dyDescent="0.25">
      <c r="A108" s="71"/>
      <c r="B108" s="76" t="s">
        <v>491</v>
      </c>
      <c r="C108" s="158"/>
      <c r="D108" s="159"/>
      <c r="E108" s="164"/>
      <c r="F108" s="198">
        <f t="shared" si="2"/>
        <v>0</v>
      </c>
      <c r="G108" s="164"/>
    </row>
    <row r="109" spans="1:9" x14ac:dyDescent="0.25">
      <c r="A109" s="71"/>
      <c r="B109" s="76"/>
      <c r="C109" s="158"/>
      <c r="D109" s="159"/>
      <c r="E109" s="164"/>
      <c r="F109" s="198">
        <f t="shared" si="2"/>
        <v>0</v>
      </c>
      <c r="G109" s="164"/>
    </row>
    <row r="110" spans="1:9" x14ac:dyDescent="0.25">
      <c r="A110" s="75" t="s">
        <v>299</v>
      </c>
      <c r="B110" s="76" t="s">
        <v>490</v>
      </c>
      <c r="C110" s="160">
        <v>11</v>
      </c>
      <c r="D110" s="159" t="s">
        <v>27</v>
      </c>
      <c r="E110" s="163">
        <v>962</v>
      </c>
      <c r="F110" s="198">
        <f t="shared" si="2"/>
        <v>10582</v>
      </c>
      <c r="G110" s="163"/>
    </row>
    <row r="111" spans="1:9" x14ac:dyDescent="0.25">
      <c r="B111" s="99"/>
      <c r="E111" s="165"/>
      <c r="F111" s="198">
        <f t="shared" si="2"/>
        <v>0</v>
      </c>
      <c r="G111" s="165"/>
    </row>
    <row r="112" spans="1:9" s="134" customFormat="1" x14ac:dyDescent="0.25">
      <c r="A112" s="90"/>
      <c r="B112" s="16" t="s">
        <v>128</v>
      </c>
      <c r="C112" s="166"/>
      <c r="D112" s="167"/>
      <c r="E112" s="168"/>
      <c r="F112" s="198">
        <f t="shared" si="2"/>
        <v>0</v>
      </c>
      <c r="G112" s="168"/>
      <c r="H112" s="217"/>
      <c r="I112" s="216"/>
    </row>
    <row r="113" spans="1:9" s="135" customFormat="1" x14ac:dyDescent="0.25">
      <c r="A113" s="87"/>
      <c r="B113" s="12"/>
      <c r="C113" s="169"/>
      <c r="D113" s="170"/>
      <c r="E113" s="171"/>
      <c r="F113" s="198">
        <f t="shared" si="2"/>
        <v>0</v>
      </c>
      <c r="G113" s="171"/>
      <c r="H113" s="218"/>
      <c r="I113" s="216"/>
    </row>
    <row r="114" spans="1:9" s="136" customFormat="1" ht="31.5" x14ac:dyDescent="0.25">
      <c r="A114" s="72"/>
      <c r="B114" s="27" t="s">
        <v>127</v>
      </c>
      <c r="C114" s="172"/>
      <c r="D114" s="172"/>
      <c r="E114" s="250"/>
      <c r="F114" s="198">
        <f t="shared" si="2"/>
        <v>0</v>
      </c>
      <c r="G114" s="173"/>
      <c r="H114" s="216"/>
      <c r="I114" s="216"/>
    </row>
    <row r="115" spans="1:9" s="136" customFormat="1" x14ac:dyDescent="0.25">
      <c r="A115" s="72"/>
      <c r="B115" s="35"/>
      <c r="C115" s="172"/>
      <c r="D115" s="172"/>
      <c r="E115" s="250"/>
      <c r="F115" s="198">
        <f t="shared" si="2"/>
        <v>0</v>
      </c>
      <c r="G115" s="173"/>
      <c r="H115" s="216"/>
      <c r="I115" s="216"/>
    </row>
    <row r="116" spans="1:9" s="29" customFormat="1" ht="63" x14ac:dyDescent="0.2">
      <c r="A116" s="25" t="s">
        <v>13</v>
      </c>
      <c r="B116" s="25" t="s">
        <v>126</v>
      </c>
      <c r="C116" s="174">
        <v>1</v>
      </c>
      <c r="D116" s="172" t="s">
        <v>0</v>
      </c>
      <c r="E116" s="175">
        <v>143640</v>
      </c>
      <c r="F116" s="198">
        <f t="shared" si="2"/>
        <v>143640</v>
      </c>
      <c r="G116" s="175"/>
      <c r="H116" s="219"/>
      <c r="I116" s="216"/>
    </row>
    <row r="117" spans="1:9" s="135" customFormat="1" x14ac:dyDescent="0.25">
      <c r="A117" s="87"/>
      <c r="B117" s="13"/>
      <c r="C117" s="176"/>
      <c r="D117" s="176"/>
      <c r="E117" s="171">
        <v>0</v>
      </c>
      <c r="F117" s="198">
        <f t="shared" si="2"/>
        <v>0</v>
      </c>
      <c r="G117" s="171"/>
      <c r="H117" s="218"/>
      <c r="I117" s="216"/>
    </row>
    <row r="118" spans="1:9" s="136" customFormat="1" ht="31.5" x14ac:dyDescent="0.25">
      <c r="A118" s="73"/>
      <c r="B118" s="27" t="s">
        <v>125</v>
      </c>
      <c r="C118" s="172"/>
      <c r="D118" s="172"/>
      <c r="E118" s="250">
        <v>0</v>
      </c>
      <c r="F118" s="198">
        <f t="shared" si="2"/>
        <v>0</v>
      </c>
      <c r="G118" s="173"/>
      <c r="H118" s="216"/>
      <c r="I118" s="216"/>
    </row>
    <row r="119" spans="1:9" s="136" customFormat="1" x14ac:dyDescent="0.25">
      <c r="A119" s="73"/>
      <c r="B119" s="35"/>
      <c r="C119" s="172"/>
      <c r="D119" s="172"/>
      <c r="E119" s="250">
        <v>0</v>
      </c>
      <c r="F119" s="198">
        <f t="shared" si="2"/>
        <v>0</v>
      </c>
      <c r="G119" s="173"/>
      <c r="H119" s="216"/>
      <c r="I119" s="216"/>
    </row>
    <row r="120" spans="1:9" s="29" customFormat="1" ht="94.5" x14ac:dyDescent="0.2">
      <c r="A120" s="25" t="s">
        <v>14</v>
      </c>
      <c r="B120" s="25" t="s">
        <v>124</v>
      </c>
      <c r="C120" s="174">
        <v>1</v>
      </c>
      <c r="D120" s="172" t="s">
        <v>27</v>
      </c>
      <c r="E120" s="175">
        <v>37278</v>
      </c>
      <c r="F120" s="198">
        <f t="shared" si="2"/>
        <v>37278</v>
      </c>
      <c r="G120" s="175"/>
      <c r="H120" s="219"/>
      <c r="I120" s="216"/>
    </row>
    <row r="121" spans="1:9" s="29" customFormat="1" x14ac:dyDescent="0.2">
      <c r="A121" s="73"/>
      <c r="B121" s="25"/>
      <c r="C121" s="172"/>
      <c r="D121" s="172"/>
      <c r="E121" s="250">
        <v>0</v>
      </c>
      <c r="F121" s="198">
        <f t="shared" si="2"/>
        <v>0</v>
      </c>
      <c r="G121" s="173"/>
      <c r="H121" s="219"/>
      <c r="I121" s="216"/>
    </row>
    <row r="122" spans="1:9" s="29" customFormat="1" ht="78.75" x14ac:dyDescent="0.2">
      <c r="A122" s="25" t="s">
        <v>19</v>
      </c>
      <c r="B122" s="25" t="s">
        <v>123</v>
      </c>
      <c r="C122" s="174">
        <v>1</v>
      </c>
      <c r="D122" s="172" t="s">
        <v>27</v>
      </c>
      <c r="E122" s="175">
        <v>27450</v>
      </c>
      <c r="F122" s="198">
        <f t="shared" si="2"/>
        <v>27450</v>
      </c>
      <c r="G122" s="175"/>
      <c r="H122" s="219"/>
      <c r="I122" s="216"/>
    </row>
    <row r="123" spans="1:9" s="29" customFormat="1" x14ac:dyDescent="0.2">
      <c r="A123" s="25"/>
      <c r="B123" s="25"/>
      <c r="C123" s="172"/>
      <c r="D123" s="172"/>
      <c r="E123" s="250">
        <v>0</v>
      </c>
      <c r="F123" s="198">
        <f t="shared" si="2"/>
        <v>0</v>
      </c>
      <c r="G123" s="173"/>
      <c r="H123" s="219"/>
      <c r="I123" s="216"/>
    </row>
    <row r="124" spans="1:9" s="29" customFormat="1" ht="78.75" x14ac:dyDescent="0.2">
      <c r="A124" s="73" t="s">
        <v>13</v>
      </c>
      <c r="B124" s="25" t="s">
        <v>122</v>
      </c>
      <c r="C124" s="174">
        <v>2</v>
      </c>
      <c r="D124" s="172" t="s">
        <v>27</v>
      </c>
      <c r="E124" s="175">
        <v>18700</v>
      </c>
      <c r="F124" s="198">
        <f t="shared" si="2"/>
        <v>37400</v>
      </c>
      <c r="G124" s="175"/>
      <c r="H124" s="219"/>
      <c r="I124" s="216"/>
    </row>
    <row r="125" spans="1:9" s="29" customFormat="1" x14ac:dyDescent="0.2">
      <c r="A125" s="74"/>
      <c r="B125" s="35"/>
      <c r="C125" s="172"/>
      <c r="D125" s="172"/>
      <c r="E125" s="250">
        <v>0</v>
      </c>
      <c r="F125" s="198">
        <f t="shared" si="2"/>
        <v>0</v>
      </c>
      <c r="G125" s="173"/>
      <c r="H125" s="219"/>
      <c r="I125" s="216"/>
    </row>
    <row r="126" spans="1:9" s="29" customFormat="1" ht="110.25" x14ac:dyDescent="0.2">
      <c r="A126" s="74" t="s">
        <v>14</v>
      </c>
      <c r="B126" s="25" t="s">
        <v>121</v>
      </c>
      <c r="C126" s="174">
        <v>4</v>
      </c>
      <c r="D126" s="172" t="s">
        <v>27</v>
      </c>
      <c r="E126" s="175">
        <v>581.56799999999998</v>
      </c>
      <c r="F126" s="198">
        <f t="shared" si="2"/>
        <v>2326.27</v>
      </c>
      <c r="G126" s="175"/>
      <c r="H126" s="219"/>
      <c r="I126" s="216"/>
    </row>
    <row r="127" spans="1:9" s="29" customFormat="1" x14ac:dyDescent="0.2">
      <c r="A127" s="74"/>
      <c r="B127" s="35"/>
      <c r="C127" s="172"/>
      <c r="D127" s="172"/>
      <c r="E127" s="250">
        <v>0</v>
      </c>
      <c r="F127" s="198">
        <f t="shared" si="2"/>
        <v>0</v>
      </c>
      <c r="G127" s="173"/>
      <c r="H127" s="219"/>
      <c r="I127" s="216"/>
    </row>
    <row r="128" spans="1:9" s="29" customFormat="1" ht="31.5" x14ac:dyDescent="0.2">
      <c r="A128" s="73" t="s">
        <v>19</v>
      </c>
      <c r="B128" s="25" t="s">
        <v>120</v>
      </c>
      <c r="C128" s="174">
        <v>1</v>
      </c>
      <c r="D128" s="172" t="s">
        <v>27</v>
      </c>
      <c r="E128" s="175">
        <v>522.6</v>
      </c>
      <c r="F128" s="198">
        <f t="shared" si="2"/>
        <v>522.6</v>
      </c>
      <c r="G128" s="175"/>
      <c r="H128" s="219"/>
      <c r="I128" s="216"/>
    </row>
    <row r="129" spans="1:9" s="29" customFormat="1" x14ac:dyDescent="0.2">
      <c r="A129" s="73"/>
      <c r="B129" s="25"/>
      <c r="C129" s="172"/>
      <c r="D129" s="172"/>
      <c r="E129" s="250">
        <v>0</v>
      </c>
      <c r="F129" s="198">
        <f t="shared" si="2"/>
        <v>0</v>
      </c>
      <c r="G129" s="173"/>
      <c r="H129" s="219"/>
      <c r="I129" s="216"/>
    </row>
    <row r="130" spans="1:9" s="29" customFormat="1" ht="31.5" x14ac:dyDescent="0.2">
      <c r="A130" s="73" t="s">
        <v>25</v>
      </c>
      <c r="B130" s="25" t="s">
        <v>119</v>
      </c>
      <c r="C130" s="174">
        <v>2</v>
      </c>
      <c r="D130" s="172" t="s">
        <v>27</v>
      </c>
      <c r="E130" s="175">
        <v>542.81000000000006</v>
      </c>
      <c r="F130" s="198">
        <f t="shared" si="2"/>
        <v>1085.6199999999999</v>
      </c>
      <c r="G130" s="175"/>
      <c r="H130" s="219"/>
      <c r="I130" s="216"/>
    </row>
    <row r="131" spans="1:9" s="29" customFormat="1" x14ac:dyDescent="0.2">
      <c r="A131" s="73"/>
      <c r="B131" s="25"/>
      <c r="C131" s="172"/>
      <c r="D131" s="172"/>
      <c r="E131" s="250">
        <v>0</v>
      </c>
      <c r="F131" s="198">
        <f t="shared" si="2"/>
        <v>0</v>
      </c>
      <c r="G131" s="173"/>
      <c r="H131" s="219"/>
      <c r="I131" s="216"/>
    </row>
    <row r="132" spans="1:9" s="29" customFormat="1" ht="31.5" x14ac:dyDescent="0.2">
      <c r="A132" s="73" t="s">
        <v>44</v>
      </c>
      <c r="B132" s="25" t="s">
        <v>118</v>
      </c>
      <c r="C132" s="174">
        <v>2</v>
      </c>
      <c r="D132" s="172" t="s">
        <v>27</v>
      </c>
      <c r="E132" s="175">
        <v>652</v>
      </c>
      <c r="F132" s="198">
        <f t="shared" si="2"/>
        <v>1304</v>
      </c>
      <c r="G132" s="175"/>
      <c r="H132" s="219"/>
      <c r="I132" s="216"/>
    </row>
    <row r="133" spans="1:9" s="29" customFormat="1" x14ac:dyDescent="0.2">
      <c r="A133" s="73"/>
      <c r="B133" s="25"/>
      <c r="C133" s="172"/>
      <c r="D133" s="172"/>
      <c r="E133" s="250">
        <v>0</v>
      </c>
      <c r="F133" s="198">
        <f t="shared" si="2"/>
        <v>0</v>
      </c>
      <c r="G133" s="173"/>
      <c r="H133" s="219"/>
      <c r="I133" s="216"/>
    </row>
    <row r="134" spans="1:9" s="29" customFormat="1" ht="31.5" x14ac:dyDescent="0.2">
      <c r="A134" s="73" t="s">
        <v>42</v>
      </c>
      <c r="B134" s="25" t="s">
        <v>117</v>
      </c>
      <c r="C134" s="174">
        <v>10</v>
      </c>
      <c r="D134" s="172" t="s">
        <v>27</v>
      </c>
      <c r="E134" s="175">
        <v>1083.8100000000002</v>
      </c>
      <c r="F134" s="198">
        <f t="shared" si="2"/>
        <v>10838.1</v>
      </c>
      <c r="G134" s="175"/>
      <c r="H134" s="219"/>
      <c r="I134" s="216"/>
    </row>
    <row r="135" spans="1:9" s="29" customFormat="1" x14ac:dyDescent="0.2">
      <c r="A135" s="73"/>
      <c r="B135" s="25"/>
      <c r="C135" s="172"/>
      <c r="D135" s="172"/>
      <c r="E135" s="250">
        <v>0</v>
      </c>
      <c r="F135" s="198">
        <f t="shared" si="2"/>
        <v>0</v>
      </c>
      <c r="G135" s="173"/>
      <c r="H135" s="219"/>
      <c r="I135" s="216"/>
    </row>
    <row r="136" spans="1:9" s="29" customFormat="1" ht="31.5" x14ac:dyDescent="0.2">
      <c r="A136" s="73" t="s">
        <v>13</v>
      </c>
      <c r="B136" s="25" t="s">
        <v>116</v>
      </c>
      <c r="C136" s="174">
        <v>10</v>
      </c>
      <c r="D136" s="172" t="s">
        <v>27</v>
      </c>
      <c r="E136" s="175">
        <v>344.44000000000005</v>
      </c>
      <c r="F136" s="198">
        <f t="shared" si="2"/>
        <v>3444.4</v>
      </c>
      <c r="G136" s="175"/>
      <c r="H136" s="219"/>
      <c r="I136" s="216"/>
    </row>
    <row r="137" spans="1:9" s="29" customFormat="1" x14ac:dyDescent="0.2">
      <c r="A137" s="73"/>
      <c r="B137" s="25"/>
      <c r="C137" s="172"/>
      <c r="D137" s="172"/>
      <c r="E137" s="250">
        <v>0</v>
      </c>
      <c r="F137" s="198">
        <f t="shared" si="2"/>
        <v>0</v>
      </c>
      <c r="G137" s="173"/>
      <c r="H137" s="219"/>
      <c r="I137" s="216"/>
    </row>
    <row r="138" spans="1:9" s="29" customFormat="1" ht="31.5" x14ac:dyDescent="0.2">
      <c r="A138" s="73" t="s">
        <v>14</v>
      </c>
      <c r="B138" s="25" t="s">
        <v>115</v>
      </c>
      <c r="C138" s="174">
        <v>59</v>
      </c>
      <c r="D138" s="172" t="s">
        <v>27</v>
      </c>
      <c r="E138" s="177">
        <v>179.93600000000001</v>
      </c>
      <c r="F138" s="198">
        <f t="shared" si="2"/>
        <v>10616.22</v>
      </c>
      <c r="G138" s="177"/>
      <c r="H138" s="219"/>
      <c r="I138" s="216"/>
    </row>
    <row r="139" spans="1:9" s="29" customFormat="1" x14ac:dyDescent="0.2">
      <c r="A139" s="73"/>
      <c r="B139" s="25"/>
      <c r="C139" s="172"/>
      <c r="D139" s="172"/>
      <c r="E139" s="250">
        <v>0</v>
      </c>
      <c r="F139" s="198">
        <f t="shared" si="2"/>
        <v>0</v>
      </c>
      <c r="G139" s="173"/>
      <c r="H139" s="219"/>
      <c r="I139" s="216"/>
    </row>
    <row r="140" spans="1:9" s="29" customFormat="1" ht="31.5" x14ac:dyDescent="0.2">
      <c r="A140" s="73" t="s">
        <v>19</v>
      </c>
      <c r="B140" s="25" t="s">
        <v>114</v>
      </c>
      <c r="C140" s="174">
        <v>11</v>
      </c>
      <c r="D140" s="172" t="s">
        <v>27</v>
      </c>
      <c r="E140" s="175">
        <v>192.33600000000001</v>
      </c>
      <c r="F140" s="198">
        <f t="shared" si="2"/>
        <v>2115.6999999999998</v>
      </c>
      <c r="G140" s="175"/>
      <c r="H140" s="219"/>
      <c r="I140" s="216"/>
    </row>
    <row r="141" spans="1:9" s="29" customFormat="1" x14ac:dyDescent="0.2">
      <c r="A141" s="73"/>
      <c r="B141" s="25"/>
      <c r="C141" s="172"/>
      <c r="D141" s="172"/>
      <c r="E141" s="250">
        <v>0</v>
      </c>
      <c r="F141" s="198">
        <f t="shared" si="2"/>
        <v>0</v>
      </c>
      <c r="G141" s="173"/>
      <c r="H141" s="219"/>
      <c r="I141" s="216"/>
    </row>
    <row r="142" spans="1:9" s="29" customFormat="1" ht="31.5" x14ac:dyDescent="0.2">
      <c r="A142" s="73" t="s">
        <v>25</v>
      </c>
      <c r="B142" s="25" t="s">
        <v>113</v>
      </c>
      <c r="C142" s="174">
        <v>19</v>
      </c>
      <c r="D142" s="172" t="s">
        <v>27</v>
      </c>
      <c r="E142" s="175">
        <v>198.536</v>
      </c>
      <c r="F142" s="198">
        <f t="shared" si="2"/>
        <v>3772.18</v>
      </c>
      <c r="G142" s="175"/>
      <c r="H142" s="219"/>
      <c r="I142" s="216"/>
    </row>
    <row r="143" spans="1:9" s="29" customFormat="1" x14ac:dyDescent="0.2">
      <c r="A143" s="73"/>
      <c r="B143" s="25"/>
      <c r="C143" s="172"/>
      <c r="D143" s="172"/>
      <c r="E143" s="250">
        <v>0</v>
      </c>
      <c r="F143" s="198">
        <f t="shared" si="2"/>
        <v>0</v>
      </c>
      <c r="G143" s="173"/>
      <c r="H143" s="219"/>
      <c r="I143" s="216"/>
    </row>
    <row r="144" spans="1:9" s="29" customFormat="1" ht="31.5" x14ac:dyDescent="0.2">
      <c r="A144" s="73" t="s">
        <v>44</v>
      </c>
      <c r="B144" s="25" t="s">
        <v>112</v>
      </c>
      <c r="C144" s="174">
        <v>3</v>
      </c>
      <c r="D144" s="172" t="s">
        <v>27</v>
      </c>
      <c r="E144" s="175">
        <v>198.536</v>
      </c>
      <c r="F144" s="198">
        <f t="shared" si="2"/>
        <v>595.61</v>
      </c>
      <c r="G144" s="175"/>
      <c r="H144" s="219"/>
      <c r="I144" s="216"/>
    </row>
    <row r="145" spans="1:9" s="29" customFormat="1" x14ac:dyDescent="0.2">
      <c r="A145" s="125"/>
      <c r="B145" s="25"/>
      <c r="C145" s="172"/>
      <c r="D145" s="172"/>
      <c r="E145" s="185">
        <v>0</v>
      </c>
      <c r="F145" s="198">
        <f t="shared" si="2"/>
        <v>0</v>
      </c>
      <c r="G145" s="174"/>
      <c r="H145" s="219"/>
      <c r="I145" s="216"/>
    </row>
    <row r="146" spans="1:9" s="29" customFormat="1" ht="47.25" x14ac:dyDescent="0.2">
      <c r="A146" s="73" t="s">
        <v>42</v>
      </c>
      <c r="B146" s="25" t="s">
        <v>602</v>
      </c>
      <c r="C146" s="172">
        <v>11</v>
      </c>
      <c r="D146" s="172" t="s">
        <v>27</v>
      </c>
      <c r="E146" s="185">
        <v>178.88</v>
      </c>
      <c r="F146" s="198">
        <f t="shared" si="2"/>
        <v>1967.68</v>
      </c>
      <c r="G146" s="174"/>
      <c r="H146" s="219"/>
      <c r="I146" s="216"/>
    </row>
    <row r="147" spans="1:9" s="29" customFormat="1" x14ac:dyDescent="0.2">
      <c r="A147" s="73"/>
      <c r="B147" s="25"/>
      <c r="C147" s="172"/>
      <c r="D147" s="172"/>
      <c r="E147" s="250">
        <v>0</v>
      </c>
      <c r="F147" s="198">
        <f t="shared" si="2"/>
        <v>0</v>
      </c>
      <c r="G147" s="173"/>
      <c r="H147" s="219"/>
      <c r="I147" s="216"/>
    </row>
    <row r="148" spans="1:9" s="31" customFormat="1" ht="47.25" x14ac:dyDescent="0.25">
      <c r="A148" s="73" t="s">
        <v>40</v>
      </c>
      <c r="B148" s="33" t="s">
        <v>111</v>
      </c>
      <c r="C148" s="174">
        <v>1</v>
      </c>
      <c r="D148" s="172" t="s">
        <v>27</v>
      </c>
      <c r="E148" s="175">
        <v>480.56800000000004</v>
      </c>
      <c r="F148" s="198">
        <f t="shared" si="2"/>
        <v>480.57</v>
      </c>
      <c r="G148" s="175"/>
      <c r="H148" s="219"/>
      <c r="I148" s="216"/>
    </row>
    <row r="149" spans="1:9" s="29" customFormat="1" x14ac:dyDescent="0.2">
      <c r="A149" s="73"/>
      <c r="B149" s="25"/>
      <c r="C149" s="172"/>
      <c r="D149" s="172"/>
      <c r="E149" s="250">
        <v>0</v>
      </c>
      <c r="F149" s="198">
        <f t="shared" si="2"/>
        <v>0</v>
      </c>
      <c r="G149" s="173"/>
      <c r="H149" s="219"/>
      <c r="I149" s="216"/>
    </row>
    <row r="150" spans="1:9" s="31" customFormat="1" ht="47.25" x14ac:dyDescent="0.25">
      <c r="A150" s="73" t="s">
        <v>35</v>
      </c>
      <c r="B150" s="33" t="s">
        <v>110</v>
      </c>
      <c r="C150" s="174">
        <v>1</v>
      </c>
      <c r="D150" s="172" t="s">
        <v>27</v>
      </c>
      <c r="E150" s="175">
        <v>480.56800000000004</v>
      </c>
      <c r="F150" s="198">
        <f t="shared" si="2"/>
        <v>480.57</v>
      </c>
      <c r="G150" s="175"/>
      <c r="H150" s="219"/>
      <c r="I150" s="216"/>
    </row>
    <row r="151" spans="1:9" s="29" customFormat="1" x14ac:dyDescent="0.2">
      <c r="A151" s="73"/>
      <c r="B151" s="25"/>
      <c r="C151" s="172"/>
      <c r="D151" s="172"/>
      <c r="E151" s="250">
        <v>0</v>
      </c>
      <c r="F151" s="198">
        <f t="shared" si="2"/>
        <v>0</v>
      </c>
      <c r="G151" s="173"/>
      <c r="H151" s="219"/>
      <c r="I151" s="216"/>
    </row>
    <row r="152" spans="1:9" s="31" customFormat="1" ht="47.25" x14ac:dyDescent="0.25">
      <c r="A152" s="73" t="s">
        <v>13</v>
      </c>
      <c r="B152" s="33" t="s">
        <v>109</v>
      </c>
      <c r="C152" s="174">
        <v>1</v>
      </c>
      <c r="D152" s="172" t="s">
        <v>27</v>
      </c>
      <c r="E152" s="175">
        <v>480.56800000000004</v>
      </c>
      <c r="F152" s="198">
        <f t="shared" si="2"/>
        <v>480.57</v>
      </c>
      <c r="G152" s="175"/>
      <c r="H152" s="219"/>
      <c r="I152" s="216"/>
    </row>
    <row r="153" spans="1:9" s="29" customFormat="1" x14ac:dyDescent="0.2">
      <c r="A153" s="73"/>
      <c r="B153" s="25"/>
      <c r="C153" s="172"/>
      <c r="D153" s="172"/>
      <c r="E153" s="250">
        <v>0</v>
      </c>
      <c r="F153" s="198">
        <f t="shared" si="2"/>
        <v>0</v>
      </c>
      <c r="G153" s="173"/>
      <c r="H153" s="219"/>
      <c r="I153" s="216"/>
    </row>
    <row r="154" spans="1:9" s="31" customFormat="1" ht="47.25" x14ac:dyDescent="0.25">
      <c r="A154" s="73" t="s">
        <v>14</v>
      </c>
      <c r="B154" s="33" t="s">
        <v>108</v>
      </c>
      <c r="C154" s="174">
        <v>1</v>
      </c>
      <c r="D154" s="172" t="s">
        <v>27</v>
      </c>
      <c r="E154" s="175">
        <v>480.56800000000004</v>
      </c>
      <c r="F154" s="198">
        <f t="shared" si="2"/>
        <v>480.57</v>
      </c>
      <c r="G154" s="175"/>
      <c r="H154" s="219"/>
      <c r="I154" s="216"/>
    </row>
    <row r="155" spans="1:9" s="29" customFormat="1" x14ac:dyDescent="0.2">
      <c r="A155" s="73"/>
      <c r="B155" s="25"/>
      <c r="C155" s="172"/>
      <c r="D155" s="172"/>
      <c r="E155" s="250">
        <v>0</v>
      </c>
      <c r="F155" s="198">
        <f t="shared" si="2"/>
        <v>0</v>
      </c>
      <c r="G155" s="173"/>
      <c r="H155" s="219"/>
      <c r="I155" s="216"/>
    </row>
    <row r="156" spans="1:9" s="31" customFormat="1" ht="47.25" x14ac:dyDescent="0.25">
      <c r="A156" s="73" t="s">
        <v>19</v>
      </c>
      <c r="B156" s="33" t="s">
        <v>107</v>
      </c>
      <c r="C156" s="174">
        <v>1</v>
      </c>
      <c r="D156" s="172" t="s">
        <v>27</v>
      </c>
      <c r="E156" s="175">
        <v>480.56800000000004</v>
      </c>
      <c r="F156" s="198">
        <f t="shared" ref="F156:F219" si="3">ROUND(C156*E156,2)</f>
        <v>480.57</v>
      </c>
      <c r="G156" s="175"/>
      <c r="H156" s="219"/>
      <c r="I156" s="216"/>
    </row>
    <row r="157" spans="1:9" s="29" customFormat="1" x14ac:dyDescent="0.2">
      <c r="A157" s="73"/>
      <c r="B157" s="25"/>
      <c r="C157" s="172"/>
      <c r="D157" s="172"/>
      <c r="E157" s="250">
        <v>0</v>
      </c>
      <c r="F157" s="198">
        <f t="shared" si="3"/>
        <v>0</v>
      </c>
      <c r="G157" s="173"/>
      <c r="H157" s="219"/>
      <c r="I157" s="216"/>
    </row>
    <row r="158" spans="1:9" s="31" customFormat="1" ht="47.25" x14ac:dyDescent="0.25">
      <c r="A158" s="73" t="s">
        <v>25</v>
      </c>
      <c r="B158" s="33" t="s">
        <v>106</v>
      </c>
      <c r="C158" s="174">
        <v>1</v>
      </c>
      <c r="D158" s="172" t="s">
        <v>27</v>
      </c>
      <c r="E158" s="175">
        <v>480.56800000000004</v>
      </c>
      <c r="F158" s="198">
        <f t="shared" si="3"/>
        <v>480.57</v>
      </c>
      <c r="G158" s="175"/>
      <c r="H158" s="219"/>
      <c r="I158" s="216"/>
    </row>
    <row r="159" spans="1:9" s="29" customFormat="1" x14ac:dyDescent="0.2">
      <c r="A159" s="73"/>
      <c r="B159" s="25"/>
      <c r="C159" s="172"/>
      <c r="D159" s="172"/>
      <c r="E159" s="250">
        <v>0</v>
      </c>
      <c r="F159" s="198">
        <f t="shared" si="3"/>
        <v>0</v>
      </c>
      <c r="G159" s="173"/>
      <c r="H159" s="219"/>
      <c r="I159" s="216"/>
    </row>
    <row r="160" spans="1:9" s="31" customFormat="1" ht="47.25" x14ac:dyDescent="0.25">
      <c r="A160" s="73" t="s">
        <v>44</v>
      </c>
      <c r="B160" s="33" t="s">
        <v>105</v>
      </c>
      <c r="C160" s="174">
        <v>1</v>
      </c>
      <c r="D160" s="172" t="s">
        <v>27</v>
      </c>
      <c r="E160" s="175">
        <v>480.56800000000004</v>
      </c>
      <c r="F160" s="198">
        <f t="shared" si="3"/>
        <v>480.57</v>
      </c>
      <c r="G160" s="175"/>
      <c r="H160" s="219"/>
      <c r="I160" s="216"/>
    </row>
    <row r="161" spans="1:9" s="29" customFormat="1" x14ac:dyDescent="0.2">
      <c r="A161" s="73"/>
      <c r="B161" s="25"/>
      <c r="C161" s="172"/>
      <c r="D161" s="172"/>
      <c r="E161" s="250">
        <v>0</v>
      </c>
      <c r="F161" s="198">
        <f t="shared" si="3"/>
        <v>0</v>
      </c>
      <c r="G161" s="173"/>
      <c r="H161" s="219"/>
      <c r="I161" s="216"/>
    </row>
    <row r="162" spans="1:9" s="31" customFormat="1" ht="47.25" x14ac:dyDescent="0.25">
      <c r="A162" s="73" t="s">
        <v>42</v>
      </c>
      <c r="B162" s="33" t="s">
        <v>104</v>
      </c>
      <c r="C162" s="174">
        <v>1</v>
      </c>
      <c r="D162" s="172" t="s">
        <v>27</v>
      </c>
      <c r="E162" s="175">
        <v>480.56800000000004</v>
      </c>
      <c r="F162" s="198">
        <f t="shared" si="3"/>
        <v>480.57</v>
      </c>
      <c r="G162" s="175"/>
      <c r="H162" s="219"/>
      <c r="I162" s="216"/>
    </row>
    <row r="163" spans="1:9" s="29" customFormat="1" x14ac:dyDescent="0.2">
      <c r="A163" s="73"/>
      <c r="B163" s="25"/>
      <c r="C163" s="172"/>
      <c r="D163" s="172"/>
      <c r="E163" s="250">
        <v>0</v>
      </c>
      <c r="F163" s="198">
        <f t="shared" si="3"/>
        <v>0</v>
      </c>
      <c r="G163" s="173"/>
      <c r="H163" s="219"/>
      <c r="I163" s="216"/>
    </row>
    <row r="164" spans="1:9" s="31" customFormat="1" ht="47.25" x14ac:dyDescent="0.25">
      <c r="A164" s="74" t="s">
        <v>40</v>
      </c>
      <c r="B164" s="34" t="s">
        <v>103</v>
      </c>
      <c r="C164" s="174">
        <v>1</v>
      </c>
      <c r="D164" s="172" t="s">
        <v>27</v>
      </c>
      <c r="E164" s="175">
        <v>2121.56</v>
      </c>
      <c r="F164" s="198">
        <f t="shared" si="3"/>
        <v>2121.56</v>
      </c>
      <c r="G164" s="175"/>
      <c r="H164" s="219"/>
      <c r="I164" s="216"/>
    </row>
    <row r="165" spans="1:9" s="31" customFormat="1" x14ac:dyDescent="0.25">
      <c r="A165" s="74"/>
      <c r="B165" s="34"/>
      <c r="C165" s="172"/>
      <c r="D165" s="172"/>
      <c r="E165" s="250">
        <v>0</v>
      </c>
      <c r="F165" s="198">
        <f t="shared" si="3"/>
        <v>0</v>
      </c>
      <c r="G165" s="173"/>
      <c r="H165" s="219"/>
      <c r="I165" s="216"/>
    </row>
    <row r="166" spans="1:9" s="31" customFormat="1" ht="63" x14ac:dyDescent="0.25">
      <c r="A166" s="73" t="s">
        <v>13</v>
      </c>
      <c r="B166" s="33" t="s">
        <v>102</v>
      </c>
      <c r="C166" s="174">
        <v>2</v>
      </c>
      <c r="D166" s="172" t="s">
        <v>27</v>
      </c>
      <c r="E166" s="175">
        <v>480.56800000000004</v>
      </c>
      <c r="F166" s="198">
        <f t="shared" si="3"/>
        <v>961.14</v>
      </c>
      <c r="G166" s="175"/>
      <c r="H166" s="219"/>
      <c r="I166" s="216"/>
    </row>
    <row r="167" spans="1:9" s="31" customFormat="1" x14ac:dyDescent="0.25">
      <c r="A167" s="74"/>
      <c r="B167" s="34"/>
      <c r="C167" s="172"/>
      <c r="D167" s="172"/>
      <c r="E167" s="250">
        <v>0</v>
      </c>
      <c r="F167" s="198">
        <f t="shared" si="3"/>
        <v>0</v>
      </c>
      <c r="G167" s="173"/>
      <c r="H167" s="219"/>
      <c r="I167" s="216"/>
    </row>
    <row r="168" spans="1:9" s="31" customFormat="1" ht="63" x14ac:dyDescent="0.25">
      <c r="A168" s="73" t="s">
        <v>14</v>
      </c>
      <c r="B168" s="33" t="s">
        <v>101</v>
      </c>
      <c r="C168" s="174">
        <v>2</v>
      </c>
      <c r="D168" s="172" t="s">
        <v>27</v>
      </c>
      <c r="E168" s="175">
        <v>480.56800000000004</v>
      </c>
      <c r="F168" s="198">
        <f t="shared" si="3"/>
        <v>961.14</v>
      </c>
      <c r="G168" s="175"/>
      <c r="H168" s="219"/>
      <c r="I168" s="216"/>
    </row>
    <row r="169" spans="1:9" s="31" customFormat="1" x14ac:dyDescent="0.25">
      <c r="A169" s="74"/>
      <c r="B169" s="34"/>
      <c r="C169" s="172"/>
      <c r="D169" s="172"/>
      <c r="E169" s="250">
        <v>0</v>
      </c>
      <c r="F169" s="198">
        <f t="shared" si="3"/>
        <v>0</v>
      </c>
      <c r="G169" s="173"/>
      <c r="H169" s="219"/>
      <c r="I169" s="216"/>
    </row>
    <row r="170" spans="1:9" s="31" customFormat="1" ht="47.25" x14ac:dyDescent="0.25">
      <c r="A170" s="73" t="s">
        <v>19</v>
      </c>
      <c r="B170" s="33" t="s">
        <v>100</v>
      </c>
      <c r="C170" s="174">
        <v>2</v>
      </c>
      <c r="D170" s="172" t="s">
        <v>27</v>
      </c>
      <c r="E170" s="175">
        <v>480.56800000000004</v>
      </c>
      <c r="F170" s="198">
        <f t="shared" si="3"/>
        <v>961.14</v>
      </c>
      <c r="G170" s="175"/>
      <c r="H170" s="219"/>
      <c r="I170" s="216"/>
    </row>
    <row r="171" spans="1:9" s="31" customFormat="1" x14ac:dyDescent="0.25">
      <c r="A171" s="74"/>
      <c r="B171" s="34"/>
      <c r="C171" s="172"/>
      <c r="D171" s="172"/>
      <c r="E171" s="250">
        <v>0</v>
      </c>
      <c r="F171" s="198">
        <f t="shared" si="3"/>
        <v>0</v>
      </c>
      <c r="G171" s="173"/>
      <c r="H171" s="219"/>
      <c r="I171" s="216"/>
    </row>
    <row r="172" spans="1:9" s="31" customFormat="1" ht="47.25" x14ac:dyDescent="0.25">
      <c r="A172" s="74" t="s">
        <v>25</v>
      </c>
      <c r="B172" s="34" t="s">
        <v>99</v>
      </c>
      <c r="C172" s="174">
        <v>1</v>
      </c>
      <c r="D172" s="172" t="s">
        <v>27</v>
      </c>
      <c r="E172" s="175">
        <v>1086.56</v>
      </c>
      <c r="F172" s="198">
        <f t="shared" si="3"/>
        <v>1086.56</v>
      </c>
      <c r="G172" s="175"/>
      <c r="H172" s="219"/>
      <c r="I172" s="216"/>
    </row>
    <row r="173" spans="1:9" s="31" customFormat="1" x14ac:dyDescent="0.25">
      <c r="A173" s="74"/>
      <c r="B173" s="34"/>
      <c r="C173" s="172"/>
      <c r="D173" s="172"/>
      <c r="E173" s="250">
        <v>0</v>
      </c>
      <c r="F173" s="198">
        <f t="shared" si="3"/>
        <v>0</v>
      </c>
      <c r="G173" s="173"/>
      <c r="H173" s="219"/>
      <c r="I173" s="216"/>
    </row>
    <row r="174" spans="1:9" s="31" customFormat="1" ht="63" x14ac:dyDescent="0.25">
      <c r="A174" s="73" t="s">
        <v>44</v>
      </c>
      <c r="B174" s="33" t="s">
        <v>98</v>
      </c>
      <c r="C174" s="174">
        <v>2</v>
      </c>
      <c r="D174" s="172" t="s">
        <v>27</v>
      </c>
      <c r="E174" s="175">
        <v>480.56800000000004</v>
      </c>
      <c r="F174" s="198">
        <f t="shared" si="3"/>
        <v>961.14</v>
      </c>
      <c r="G174" s="175"/>
      <c r="H174" s="219"/>
      <c r="I174" s="216"/>
    </row>
    <row r="175" spans="1:9" s="31" customFormat="1" x14ac:dyDescent="0.25">
      <c r="A175" s="74"/>
      <c r="B175" s="34"/>
      <c r="C175" s="172"/>
      <c r="D175" s="172"/>
      <c r="E175" s="250">
        <v>0</v>
      </c>
      <c r="F175" s="198">
        <f t="shared" si="3"/>
        <v>0</v>
      </c>
      <c r="G175" s="173"/>
      <c r="H175" s="219"/>
      <c r="I175" s="216"/>
    </row>
    <row r="176" spans="1:9" s="31" customFormat="1" ht="63" x14ac:dyDescent="0.25">
      <c r="A176" s="73" t="s">
        <v>42</v>
      </c>
      <c r="B176" s="33" t="s">
        <v>97</v>
      </c>
      <c r="C176" s="174">
        <v>2</v>
      </c>
      <c r="D176" s="172" t="s">
        <v>27</v>
      </c>
      <c r="E176" s="175">
        <v>480.56800000000004</v>
      </c>
      <c r="F176" s="198">
        <f t="shared" si="3"/>
        <v>961.14</v>
      </c>
      <c r="G176" s="175"/>
      <c r="H176" s="219"/>
      <c r="I176" s="216"/>
    </row>
    <row r="177" spans="1:9" s="31" customFormat="1" x14ac:dyDescent="0.25">
      <c r="A177" s="74"/>
      <c r="B177" s="34"/>
      <c r="C177" s="172"/>
      <c r="D177" s="172"/>
      <c r="E177" s="250">
        <v>0</v>
      </c>
      <c r="F177" s="198">
        <f t="shared" si="3"/>
        <v>0</v>
      </c>
      <c r="G177" s="173"/>
      <c r="H177" s="219"/>
      <c r="I177" s="216"/>
    </row>
    <row r="178" spans="1:9" s="31" customFormat="1" ht="47.25" x14ac:dyDescent="0.25">
      <c r="A178" s="73" t="s">
        <v>13</v>
      </c>
      <c r="B178" s="33" t="s">
        <v>96</v>
      </c>
      <c r="C178" s="174">
        <v>2</v>
      </c>
      <c r="D178" s="172" t="s">
        <v>27</v>
      </c>
      <c r="E178" s="175">
        <v>480.56800000000004</v>
      </c>
      <c r="F178" s="198">
        <f t="shared" si="3"/>
        <v>961.14</v>
      </c>
      <c r="G178" s="175"/>
      <c r="H178" s="219"/>
      <c r="I178" s="216"/>
    </row>
    <row r="179" spans="1:9" s="31" customFormat="1" x14ac:dyDescent="0.25">
      <c r="A179" s="74"/>
      <c r="B179" s="34"/>
      <c r="C179" s="172"/>
      <c r="D179" s="172"/>
      <c r="E179" s="250">
        <v>0</v>
      </c>
      <c r="F179" s="198">
        <f t="shared" si="3"/>
        <v>0</v>
      </c>
      <c r="G179" s="173"/>
      <c r="H179" s="219"/>
      <c r="I179" s="216"/>
    </row>
    <row r="180" spans="1:9" s="31" customFormat="1" ht="47.25" x14ac:dyDescent="0.25">
      <c r="A180" s="74" t="s">
        <v>14</v>
      </c>
      <c r="B180" s="34" t="s">
        <v>95</v>
      </c>
      <c r="C180" s="174">
        <v>1</v>
      </c>
      <c r="D180" s="172" t="s">
        <v>27</v>
      </c>
      <c r="E180" s="175">
        <v>1086.56</v>
      </c>
      <c r="F180" s="198">
        <f t="shared" si="3"/>
        <v>1086.56</v>
      </c>
      <c r="G180" s="175"/>
      <c r="H180" s="219"/>
      <c r="I180" s="216"/>
    </row>
    <row r="181" spans="1:9" s="31" customFormat="1" x14ac:dyDescent="0.25">
      <c r="A181" s="74"/>
      <c r="B181" s="34"/>
      <c r="C181" s="172"/>
      <c r="D181" s="172"/>
      <c r="E181" s="250">
        <v>0</v>
      </c>
      <c r="F181" s="198">
        <f t="shared" si="3"/>
        <v>0</v>
      </c>
      <c r="G181" s="173"/>
      <c r="H181" s="219"/>
      <c r="I181" s="216"/>
    </row>
    <row r="182" spans="1:9" s="31" customFormat="1" ht="47.25" x14ac:dyDescent="0.25">
      <c r="A182" s="73" t="s">
        <v>19</v>
      </c>
      <c r="B182" s="33" t="s">
        <v>94</v>
      </c>
      <c r="C182" s="174">
        <v>2</v>
      </c>
      <c r="D182" s="172" t="s">
        <v>27</v>
      </c>
      <c r="E182" s="175">
        <v>480.56800000000004</v>
      </c>
      <c r="F182" s="198">
        <f t="shared" si="3"/>
        <v>961.14</v>
      </c>
      <c r="G182" s="175"/>
      <c r="H182" s="219"/>
      <c r="I182" s="216"/>
    </row>
    <row r="183" spans="1:9" s="31" customFormat="1" x14ac:dyDescent="0.25">
      <c r="A183" s="74"/>
      <c r="B183" s="34"/>
      <c r="C183" s="172"/>
      <c r="D183" s="172"/>
      <c r="E183" s="250">
        <v>0</v>
      </c>
      <c r="F183" s="198">
        <f t="shared" si="3"/>
        <v>0</v>
      </c>
      <c r="G183" s="173"/>
      <c r="H183" s="219"/>
      <c r="I183" s="216"/>
    </row>
    <row r="184" spans="1:9" s="31" customFormat="1" ht="47.25" x14ac:dyDescent="0.25">
      <c r="A184" s="73" t="s">
        <v>25</v>
      </c>
      <c r="B184" s="33" t="s">
        <v>93</v>
      </c>
      <c r="C184" s="174">
        <v>2</v>
      </c>
      <c r="D184" s="172" t="s">
        <v>27</v>
      </c>
      <c r="E184" s="175">
        <v>480.56800000000004</v>
      </c>
      <c r="F184" s="198">
        <f t="shared" si="3"/>
        <v>961.14</v>
      </c>
      <c r="G184" s="175"/>
      <c r="H184" s="219"/>
      <c r="I184" s="216"/>
    </row>
    <row r="185" spans="1:9" s="31" customFormat="1" x14ac:dyDescent="0.25">
      <c r="A185" s="74"/>
      <c r="B185" s="34"/>
      <c r="C185" s="172"/>
      <c r="D185" s="172"/>
      <c r="E185" s="250">
        <v>0</v>
      </c>
      <c r="F185" s="198">
        <f t="shared" si="3"/>
        <v>0</v>
      </c>
      <c r="G185" s="173"/>
      <c r="H185" s="219"/>
      <c r="I185" s="216"/>
    </row>
    <row r="186" spans="1:9" s="31" customFormat="1" ht="47.25" x14ac:dyDescent="0.25">
      <c r="A186" s="74" t="s">
        <v>44</v>
      </c>
      <c r="B186" s="34" t="s">
        <v>92</v>
      </c>
      <c r="C186" s="174">
        <v>1</v>
      </c>
      <c r="D186" s="172" t="s">
        <v>27</v>
      </c>
      <c r="E186" s="175">
        <v>480.56800000000004</v>
      </c>
      <c r="F186" s="198">
        <f t="shared" si="3"/>
        <v>480.57</v>
      </c>
      <c r="G186" s="175"/>
      <c r="H186" s="219"/>
      <c r="I186" s="216"/>
    </row>
    <row r="187" spans="1:9" s="31" customFormat="1" x14ac:dyDescent="0.25">
      <c r="A187" s="74"/>
      <c r="B187" s="34"/>
      <c r="C187" s="172"/>
      <c r="D187" s="172"/>
      <c r="E187" s="250">
        <v>0</v>
      </c>
      <c r="F187" s="198">
        <f t="shared" si="3"/>
        <v>0</v>
      </c>
      <c r="G187" s="173"/>
      <c r="H187" s="219"/>
      <c r="I187" s="216"/>
    </row>
    <row r="188" spans="1:9" s="31" customFormat="1" ht="63" x14ac:dyDescent="0.25">
      <c r="A188" s="73" t="s">
        <v>42</v>
      </c>
      <c r="B188" s="33" t="s">
        <v>91</v>
      </c>
      <c r="C188" s="174">
        <v>2</v>
      </c>
      <c r="D188" s="172" t="s">
        <v>27</v>
      </c>
      <c r="E188" s="175">
        <v>480.56800000000004</v>
      </c>
      <c r="F188" s="198">
        <f t="shared" si="3"/>
        <v>961.14</v>
      </c>
      <c r="G188" s="175"/>
      <c r="H188" s="219"/>
      <c r="I188" s="216"/>
    </row>
    <row r="189" spans="1:9" s="31" customFormat="1" x14ac:dyDescent="0.25">
      <c r="A189" s="74"/>
      <c r="B189" s="34"/>
      <c r="C189" s="172"/>
      <c r="D189" s="172"/>
      <c r="E189" s="250">
        <v>0</v>
      </c>
      <c r="F189" s="198">
        <f t="shared" si="3"/>
        <v>0</v>
      </c>
      <c r="G189" s="173"/>
      <c r="H189" s="219"/>
      <c r="I189" s="216"/>
    </row>
    <row r="190" spans="1:9" s="31" customFormat="1" ht="63" x14ac:dyDescent="0.25">
      <c r="A190" s="73" t="s">
        <v>40</v>
      </c>
      <c r="B190" s="33" t="s">
        <v>90</v>
      </c>
      <c r="C190" s="174">
        <v>2</v>
      </c>
      <c r="D190" s="172" t="s">
        <v>27</v>
      </c>
      <c r="E190" s="175">
        <v>480.56800000000004</v>
      </c>
      <c r="F190" s="198">
        <f t="shared" si="3"/>
        <v>961.14</v>
      </c>
      <c r="G190" s="175"/>
      <c r="H190" s="219"/>
      <c r="I190" s="216"/>
    </row>
    <row r="191" spans="1:9" s="31" customFormat="1" x14ac:dyDescent="0.25">
      <c r="A191" s="74"/>
      <c r="B191" s="34"/>
      <c r="C191" s="172"/>
      <c r="D191" s="172"/>
      <c r="E191" s="250">
        <v>0</v>
      </c>
      <c r="F191" s="198">
        <f t="shared" si="3"/>
        <v>0</v>
      </c>
      <c r="G191" s="173"/>
      <c r="H191" s="219"/>
      <c r="I191" s="216"/>
    </row>
    <row r="192" spans="1:9" s="31" customFormat="1" ht="47.25" x14ac:dyDescent="0.25">
      <c r="A192" s="73" t="s">
        <v>13</v>
      </c>
      <c r="B192" s="33" t="s">
        <v>89</v>
      </c>
      <c r="C192" s="174">
        <v>2</v>
      </c>
      <c r="D192" s="172" t="s">
        <v>27</v>
      </c>
      <c r="E192" s="175">
        <v>480.56800000000004</v>
      </c>
      <c r="F192" s="198">
        <f t="shared" si="3"/>
        <v>961.14</v>
      </c>
      <c r="G192" s="175"/>
      <c r="H192" s="219"/>
      <c r="I192" s="216"/>
    </row>
    <row r="193" spans="1:9" s="31" customFormat="1" x14ac:dyDescent="0.25">
      <c r="A193" s="74"/>
      <c r="B193" s="34"/>
      <c r="C193" s="172"/>
      <c r="D193" s="172"/>
      <c r="E193" s="250">
        <v>0</v>
      </c>
      <c r="F193" s="198">
        <f t="shared" si="3"/>
        <v>0</v>
      </c>
      <c r="G193" s="173"/>
      <c r="H193" s="219"/>
      <c r="I193" s="216"/>
    </row>
    <row r="194" spans="1:9" s="31" customFormat="1" ht="63" x14ac:dyDescent="0.25">
      <c r="A194" s="74" t="s">
        <v>14</v>
      </c>
      <c r="B194" s="32" t="s">
        <v>88</v>
      </c>
      <c r="C194" s="178">
        <v>1</v>
      </c>
      <c r="D194" s="172" t="s">
        <v>27</v>
      </c>
      <c r="E194" s="175">
        <v>798.28000000000009</v>
      </c>
      <c r="F194" s="198">
        <f t="shared" si="3"/>
        <v>798.28</v>
      </c>
      <c r="G194" s="175"/>
      <c r="H194" s="219"/>
      <c r="I194" s="216"/>
    </row>
    <row r="195" spans="1:9" s="31" customFormat="1" x14ac:dyDescent="0.25">
      <c r="A195" s="74"/>
      <c r="B195" s="34"/>
      <c r="C195" s="172"/>
      <c r="D195" s="172"/>
      <c r="E195" s="250">
        <v>0</v>
      </c>
      <c r="F195" s="198">
        <f t="shared" si="3"/>
        <v>0</v>
      </c>
      <c r="G195" s="173"/>
      <c r="H195" s="219"/>
      <c r="I195" s="216"/>
    </row>
    <row r="196" spans="1:9" s="31" customFormat="1" ht="47.25" x14ac:dyDescent="0.25">
      <c r="A196" s="74" t="s">
        <v>19</v>
      </c>
      <c r="B196" s="33" t="s">
        <v>87</v>
      </c>
      <c r="C196" s="174">
        <v>1</v>
      </c>
      <c r="D196" s="172" t="s">
        <v>27</v>
      </c>
      <c r="E196" s="175">
        <v>1676.5600000000002</v>
      </c>
      <c r="F196" s="198">
        <f t="shared" si="3"/>
        <v>1676.56</v>
      </c>
      <c r="G196" s="175"/>
      <c r="H196" s="219"/>
      <c r="I196" s="216"/>
    </row>
    <row r="197" spans="1:9" s="31" customFormat="1" x14ac:dyDescent="0.25">
      <c r="A197" s="74"/>
      <c r="B197" s="34"/>
      <c r="C197" s="172"/>
      <c r="D197" s="172"/>
      <c r="E197" s="250">
        <v>0</v>
      </c>
      <c r="F197" s="198">
        <f t="shared" si="3"/>
        <v>0</v>
      </c>
      <c r="G197" s="173"/>
      <c r="H197" s="219"/>
      <c r="I197" s="216"/>
    </row>
    <row r="198" spans="1:9" s="31" customFormat="1" ht="110.25" x14ac:dyDescent="0.25">
      <c r="A198" s="74" t="s">
        <v>25</v>
      </c>
      <c r="B198" s="34" t="s">
        <v>603</v>
      </c>
      <c r="C198" s="174">
        <v>1</v>
      </c>
      <c r="D198" s="172" t="s">
        <v>27</v>
      </c>
      <c r="E198" s="175">
        <v>4207.6400000000003</v>
      </c>
      <c r="F198" s="198">
        <f t="shared" si="3"/>
        <v>4207.6400000000003</v>
      </c>
      <c r="G198" s="175"/>
      <c r="H198" s="219"/>
      <c r="I198" s="216"/>
    </row>
    <row r="199" spans="1:9" s="31" customFormat="1" x14ac:dyDescent="0.25">
      <c r="A199" s="74"/>
      <c r="B199" s="34"/>
      <c r="C199" s="172"/>
      <c r="D199" s="172"/>
      <c r="E199" s="250">
        <v>0</v>
      </c>
      <c r="F199" s="198">
        <f t="shared" si="3"/>
        <v>0</v>
      </c>
      <c r="G199" s="173"/>
      <c r="H199" s="219"/>
      <c r="I199" s="216"/>
    </row>
    <row r="200" spans="1:9" s="31" customFormat="1" ht="63" x14ac:dyDescent="0.25">
      <c r="A200" s="74" t="s">
        <v>44</v>
      </c>
      <c r="B200" s="32" t="s">
        <v>86</v>
      </c>
      <c r="C200" s="178">
        <v>1</v>
      </c>
      <c r="D200" s="172" t="s">
        <v>27</v>
      </c>
      <c r="E200" s="175">
        <v>798.28000000000009</v>
      </c>
      <c r="F200" s="198">
        <f t="shared" si="3"/>
        <v>798.28</v>
      </c>
      <c r="G200" s="175"/>
      <c r="H200" s="219"/>
      <c r="I200" s="216"/>
    </row>
    <row r="201" spans="1:9" s="31" customFormat="1" x14ac:dyDescent="0.25">
      <c r="A201" s="74"/>
      <c r="B201" s="34"/>
      <c r="C201" s="172"/>
      <c r="D201" s="172"/>
      <c r="E201" s="250">
        <v>0</v>
      </c>
      <c r="F201" s="198">
        <f t="shared" si="3"/>
        <v>0</v>
      </c>
      <c r="G201" s="173"/>
      <c r="H201" s="219"/>
      <c r="I201" s="216"/>
    </row>
    <row r="202" spans="1:9" s="31" customFormat="1" ht="63" x14ac:dyDescent="0.25">
      <c r="A202" s="74" t="s">
        <v>13</v>
      </c>
      <c r="B202" s="34" t="s">
        <v>85</v>
      </c>
      <c r="C202" s="174">
        <v>1</v>
      </c>
      <c r="D202" s="172" t="s">
        <v>27</v>
      </c>
      <c r="E202" s="175">
        <v>2694.8400000000006</v>
      </c>
      <c r="F202" s="198">
        <f t="shared" si="3"/>
        <v>2694.84</v>
      </c>
      <c r="G202" s="175"/>
      <c r="H202" s="219"/>
      <c r="I202" s="216"/>
    </row>
    <row r="203" spans="1:9" s="31" customFormat="1" x14ac:dyDescent="0.25">
      <c r="A203" s="74"/>
      <c r="B203" s="34"/>
      <c r="C203" s="172"/>
      <c r="D203" s="172"/>
      <c r="E203" s="250">
        <v>0</v>
      </c>
      <c r="F203" s="198">
        <f t="shared" si="3"/>
        <v>0</v>
      </c>
      <c r="G203" s="173"/>
      <c r="H203" s="219"/>
      <c r="I203" s="216"/>
    </row>
    <row r="204" spans="1:9" s="31" customFormat="1" ht="47.25" x14ac:dyDescent="0.25">
      <c r="A204" s="74" t="s">
        <v>14</v>
      </c>
      <c r="B204" s="33" t="s">
        <v>84</v>
      </c>
      <c r="C204" s="174">
        <v>2</v>
      </c>
      <c r="D204" s="172" t="s">
        <v>27</v>
      </c>
      <c r="E204" s="175">
        <v>480.56800000000004</v>
      </c>
      <c r="F204" s="198">
        <f t="shared" si="3"/>
        <v>961.14</v>
      </c>
      <c r="G204" s="175"/>
      <c r="H204" s="219"/>
      <c r="I204" s="216"/>
    </row>
    <row r="205" spans="1:9" s="31" customFormat="1" x14ac:dyDescent="0.25">
      <c r="A205" s="74"/>
      <c r="B205" s="28"/>
      <c r="C205" s="172"/>
      <c r="D205" s="172"/>
      <c r="E205" s="250">
        <v>0</v>
      </c>
      <c r="F205" s="198">
        <f t="shared" si="3"/>
        <v>0</v>
      </c>
      <c r="G205" s="173"/>
      <c r="H205" s="219"/>
      <c r="I205" s="216"/>
    </row>
    <row r="206" spans="1:9" s="31" customFormat="1" ht="47.25" x14ac:dyDescent="0.25">
      <c r="A206" s="73" t="s">
        <v>19</v>
      </c>
      <c r="B206" s="32" t="s">
        <v>83</v>
      </c>
      <c r="C206" s="178">
        <v>2</v>
      </c>
      <c r="D206" s="172" t="s">
        <v>27</v>
      </c>
      <c r="E206" s="177">
        <v>480.56800000000004</v>
      </c>
      <c r="F206" s="198">
        <f t="shared" si="3"/>
        <v>961.14</v>
      </c>
      <c r="G206" s="177"/>
      <c r="H206" s="219"/>
      <c r="I206" s="216"/>
    </row>
    <row r="207" spans="1:9" s="31" customFormat="1" x14ac:dyDescent="0.25">
      <c r="A207" s="73"/>
      <c r="B207" s="32"/>
      <c r="C207" s="179"/>
      <c r="D207" s="67"/>
      <c r="E207" s="171">
        <v>0</v>
      </c>
      <c r="F207" s="198">
        <f t="shared" si="3"/>
        <v>0</v>
      </c>
      <c r="G207" s="169"/>
      <c r="H207" s="219"/>
      <c r="I207" s="216"/>
    </row>
    <row r="208" spans="1:9" s="31" customFormat="1" ht="63" x14ac:dyDescent="0.25">
      <c r="A208" s="73" t="s">
        <v>25</v>
      </c>
      <c r="B208" s="32" t="s">
        <v>82</v>
      </c>
      <c r="C208" s="178">
        <v>1</v>
      </c>
      <c r="D208" s="172" t="s">
        <v>27</v>
      </c>
      <c r="E208" s="177">
        <v>798.28000000000009</v>
      </c>
      <c r="F208" s="198">
        <f t="shared" si="3"/>
        <v>798.28</v>
      </c>
      <c r="G208" s="177"/>
      <c r="H208" s="219"/>
      <c r="I208" s="216"/>
    </row>
    <row r="209" spans="1:9" s="31" customFormat="1" x14ac:dyDescent="0.25">
      <c r="A209" s="74"/>
      <c r="B209" s="32"/>
      <c r="C209" s="172"/>
      <c r="D209" s="172"/>
      <c r="E209" s="171">
        <v>0</v>
      </c>
      <c r="F209" s="198">
        <f t="shared" si="3"/>
        <v>0</v>
      </c>
      <c r="G209" s="169"/>
      <c r="H209" s="219"/>
      <c r="I209" s="216"/>
    </row>
    <row r="210" spans="1:9" s="29" customFormat="1" ht="47.25" x14ac:dyDescent="0.2">
      <c r="A210" s="73" t="s">
        <v>44</v>
      </c>
      <c r="B210" s="25" t="s">
        <v>81</v>
      </c>
      <c r="C210" s="174">
        <v>350</v>
      </c>
      <c r="D210" s="172" t="s">
        <v>8</v>
      </c>
      <c r="E210" s="175">
        <v>114.22971612903227</v>
      </c>
      <c r="F210" s="198">
        <f t="shared" si="3"/>
        <v>39980.400000000001</v>
      </c>
      <c r="G210" s="175"/>
      <c r="H210" s="219"/>
      <c r="I210" s="216"/>
    </row>
    <row r="211" spans="1:9" s="29" customFormat="1" x14ac:dyDescent="0.2">
      <c r="A211" s="73"/>
      <c r="B211" s="25"/>
      <c r="C211" s="172"/>
      <c r="D211" s="172"/>
      <c r="E211" s="250">
        <v>0</v>
      </c>
      <c r="F211" s="198">
        <f t="shared" si="3"/>
        <v>0</v>
      </c>
      <c r="G211" s="173"/>
      <c r="H211" s="219"/>
      <c r="I211" s="216"/>
    </row>
    <row r="212" spans="1:9" s="29" customFormat="1" ht="47.25" x14ac:dyDescent="0.2">
      <c r="A212" s="73" t="s">
        <v>42</v>
      </c>
      <c r="B212" s="25" t="s">
        <v>80</v>
      </c>
      <c r="C212" s="174">
        <v>270</v>
      </c>
      <c r="D212" s="172" t="s">
        <v>8</v>
      </c>
      <c r="E212" s="175">
        <v>143.01361290322581</v>
      </c>
      <c r="F212" s="198">
        <f t="shared" si="3"/>
        <v>38613.68</v>
      </c>
      <c r="G212" s="175"/>
      <c r="H212" s="219"/>
      <c r="I212" s="216"/>
    </row>
    <row r="213" spans="1:9" s="29" customFormat="1" x14ac:dyDescent="0.2">
      <c r="A213" s="74"/>
      <c r="B213" s="25"/>
      <c r="C213" s="172"/>
      <c r="D213" s="172"/>
      <c r="E213" s="250">
        <v>0</v>
      </c>
      <c r="F213" s="198">
        <f t="shared" si="3"/>
        <v>0</v>
      </c>
      <c r="G213" s="173"/>
      <c r="H213" s="219"/>
      <c r="I213" s="216"/>
    </row>
    <row r="214" spans="1:9" s="29" customFormat="1" ht="47.25" x14ac:dyDescent="0.2">
      <c r="A214" s="74" t="s">
        <v>13</v>
      </c>
      <c r="B214" s="30" t="s">
        <v>79</v>
      </c>
      <c r="C214" s="180">
        <v>45</v>
      </c>
      <c r="D214" s="181" t="s">
        <v>8</v>
      </c>
      <c r="E214" s="175">
        <v>175.5625548387097</v>
      </c>
      <c r="F214" s="198">
        <f t="shared" si="3"/>
        <v>7900.31</v>
      </c>
      <c r="G214" s="175"/>
      <c r="H214" s="219"/>
      <c r="I214" s="216"/>
    </row>
    <row r="215" spans="1:9" s="29" customFormat="1" x14ac:dyDescent="0.2">
      <c r="A215" s="74"/>
      <c r="B215" s="25"/>
      <c r="C215" s="172"/>
      <c r="D215" s="172"/>
      <c r="E215" s="250">
        <v>0</v>
      </c>
      <c r="F215" s="198">
        <f t="shared" si="3"/>
        <v>0</v>
      </c>
      <c r="G215" s="173"/>
      <c r="H215" s="219"/>
      <c r="I215" s="216"/>
    </row>
    <row r="216" spans="1:9" s="29" customFormat="1" ht="47.25" x14ac:dyDescent="0.2">
      <c r="A216" s="74" t="s">
        <v>14</v>
      </c>
      <c r="B216" s="30" t="s">
        <v>78</v>
      </c>
      <c r="C216" s="180">
        <v>180</v>
      </c>
      <c r="D216" s="181" t="s">
        <v>8</v>
      </c>
      <c r="E216" s="175">
        <v>197.69510322580649</v>
      </c>
      <c r="F216" s="198">
        <f t="shared" si="3"/>
        <v>35585.120000000003</v>
      </c>
      <c r="G216" s="175"/>
      <c r="H216" s="219"/>
      <c r="I216" s="216"/>
    </row>
    <row r="217" spans="1:9" s="29" customFormat="1" x14ac:dyDescent="0.2">
      <c r="A217" s="74"/>
      <c r="B217" s="30"/>
      <c r="C217" s="181"/>
      <c r="D217" s="181"/>
      <c r="E217" s="250">
        <v>0</v>
      </c>
      <c r="F217" s="198">
        <f t="shared" si="3"/>
        <v>0</v>
      </c>
      <c r="G217" s="173"/>
      <c r="H217" s="219"/>
      <c r="I217" s="216"/>
    </row>
    <row r="218" spans="1:9" s="29" customFormat="1" ht="47.25" x14ac:dyDescent="0.2">
      <c r="A218" s="74" t="s">
        <v>19</v>
      </c>
      <c r="B218" s="30" t="s">
        <v>77</v>
      </c>
      <c r="C218" s="180">
        <v>80</v>
      </c>
      <c r="D218" s="181" t="s">
        <v>8</v>
      </c>
      <c r="E218" s="175">
        <v>245.43761935483869</v>
      </c>
      <c r="F218" s="198">
        <f t="shared" si="3"/>
        <v>19635.009999999998</v>
      </c>
      <c r="G218" s="175"/>
      <c r="H218" s="219"/>
      <c r="I218" s="216"/>
    </row>
    <row r="219" spans="1:9" s="29" customFormat="1" x14ac:dyDescent="0.2">
      <c r="A219" s="73"/>
      <c r="B219" s="25"/>
      <c r="C219" s="172"/>
      <c r="D219" s="172"/>
      <c r="E219" s="250">
        <v>0</v>
      </c>
      <c r="F219" s="198">
        <f t="shared" si="3"/>
        <v>0</v>
      </c>
      <c r="G219" s="173"/>
      <c r="H219" s="219"/>
      <c r="I219" s="216"/>
    </row>
    <row r="220" spans="1:9" s="136" customFormat="1" ht="31.5" x14ac:dyDescent="0.25">
      <c r="A220" s="73" t="s">
        <v>25</v>
      </c>
      <c r="B220" s="28" t="s">
        <v>76</v>
      </c>
      <c r="C220" s="174">
        <v>2965</v>
      </c>
      <c r="D220" s="172" t="s">
        <v>8</v>
      </c>
      <c r="E220" s="175">
        <v>9.0198</v>
      </c>
      <c r="F220" s="198">
        <f t="shared" ref="F220:F268" si="4">ROUND(C220*E220,2)</f>
        <v>26743.71</v>
      </c>
      <c r="G220" s="175"/>
      <c r="H220" s="216"/>
      <c r="I220" s="216"/>
    </row>
    <row r="221" spans="1:9" s="136" customFormat="1" x14ac:dyDescent="0.25">
      <c r="A221" s="73"/>
      <c r="B221" s="28"/>
      <c r="C221" s="172"/>
      <c r="D221" s="172"/>
      <c r="E221" s="250">
        <v>0</v>
      </c>
      <c r="F221" s="198">
        <f t="shared" si="4"/>
        <v>0</v>
      </c>
      <c r="G221" s="182"/>
      <c r="H221" s="216"/>
      <c r="I221" s="216"/>
    </row>
    <row r="222" spans="1:9" s="136" customFormat="1" ht="31.5" x14ac:dyDescent="0.25">
      <c r="A222" s="73" t="s">
        <v>44</v>
      </c>
      <c r="B222" s="28" t="s">
        <v>75</v>
      </c>
      <c r="C222" s="174">
        <v>1010</v>
      </c>
      <c r="D222" s="172" t="s">
        <v>8</v>
      </c>
      <c r="E222" s="175">
        <v>10.0738</v>
      </c>
      <c r="F222" s="198">
        <f t="shared" si="4"/>
        <v>10174.540000000001</v>
      </c>
      <c r="G222" s="175"/>
      <c r="H222" s="216"/>
      <c r="I222" s="216"/>
    </row>
    <row r="223" spans="1:9" s="136" customFormat="1" x14ac:dyDescent="0.25">
      <c r="A223" s="73"/>
      <c r="B223" s="28"/>
      <c r="C223" s="172"/>
      <c r="D223" s="172"/>
      <c r="E223" s="250">
        <v>0</v>
      </c>
      <c r="F223" s="198">
        <f t="shared" si="4"/>
        <v>0</v>
      </c>
      <c r="G223" s="182"/>
      <c r="H223" s="216"/>
      <c r="I223" s="216"/>
    </row>
    <row r="224" spans="1:9" s="136" customFormat="1" ht="31.5" x14ac:dyDescent="0.25">
      <c r="A224" s="73" t="s">
        <v>42</v>
      </c>
      <c r="B224" s="28" t="s">
        <v>74</v>
      </c>
      <c r="C224" s="174">
        <v>11140</v>
      </c>
      <c r="D224" s="172" t="s">
        <v>8</v>
      </c>
      <c r="E224" s="175">
        <v>10.569800000000001</v>
      </c>
      <c r="F224" s="198">
        <f t="shared" si="4"/>
        <v>117747.57</v>
      </c>
      <c r="G224" s="175"/>
      <c r="H224" s="216"/>
      <c r="I224" s="216"/>
    </row>
    <row r="225" spans="1:9" s="136" customFormat="1" x14ac:dyDescent="0.25">
      <c r="A225" s="73"/>
      <c r="B225" s="28"/>
      <c r="C225" s="172"/>
      <c r="D225" s="172"/>
      <c r="E225" s="250">
        <v>0</v>
      </c>
      <c r="F225" s="198">
        <f t="shared" si="4"/>
        <v>0</v>
      </c>
      <c r="G225" s="182"/>
      <c r="H225" s="216"/>
      <c r="I225" s="216"/>
    </row>
    <row r="226" spans="1:9" s="136" customFormat="1" ht="31.5" x14ac:dyDescent="0.25">
      <c r="A226" s="73" t="s">
        <v>40</v>
      </c>
      <c r="B226" s="28" t="s">
        <v>73</v>
      </c>
      <c r="C226" s="172">
        <v>5085</v>
      </c>
      <c r="D226" s="172" t="s">
        <v>8</v>
      </c>
      <c r="E226" s="175">
        <v>11.809799999999999</v>
      </c>
      <c r="F226" s="198">
        <f t="shared" si="4"/>
        <v>60052.83</v>
      </c>
      <c r="G226" s="175"/>
      <c r="H226" s="216"/>
      <c r="I226" s="216"/>
    </row>
    <row r="227" spans="1:9" s="136" customFormat="1" x14ac:dyDescent="0.25">
      <c r="A227" s="73"/>
      <c r="B227" s="28"/>
      <c r="C227" s="172"/>
      <c r="D227" s="172"/>
      <c r="E227" s="250">
        <v>0</v>
      </c>
      <c r="F227" s="198">
        <f t="shared" si="4"/>
        <v>0</v>
      </c>
      <c r="G227" s="182"/>
      <c r="H227" s="216"/>
      <c r="I227" s="216"/>
    </row>
    <row r="228" spans="1:9" s="136" customFormat="1" ht="31.5" x14ac:dyDescent="0.25">
      <c r="A228" s="73" t="s">
        <v>35</v>
      </c>
      <c r="B228" s="28" t="s">
        <v>72</v>
      </c>
      <c r="C228" s="174">
        <v>640</v>
      </c>
      <c r="D228" s="172" t="s">
        <v>8</v>
      </c>
      <c r="E228" s="175">
        <v>15.8306</v>
      </c>
      <c r="F228" s="198">
        <f t="shared" si="4"/>
        <v>10131.58</v>
      </c>
      <c r="G228" s="175"/>
      <c r="H228" s="216"/>
      <c r="I228" s="216"/>
    </row>
    <row r="229" spans="1:9" s="136" customFormat="1" x14ac:dyDescent="0.25">
      <c r="A229" s="74"/>
      <c r="B229" s="28"/>
      <c r="C229" s="172"/>
      <c r="D229" s="172"/>
      <c r="E229" s="250">
        <v>0</v>
      </c>
      <c r="F229" s="198">
        <f t="shared" si="4"/>
        <v>0</v>
      </c>
      <c r="G229" s="182"/>
      <c r="H229" s="216"/>
      <c r="I229" s="216"/>
    </row>
    <row r="230" spans="1:9" s="136" customFormat="1" ht="31.5" x14ac:dyDescent="0.25">
      <c r="A230" s="74" t="s">
        <v>13</v>
      </c>
      <c r="B230" s="28" t="s">
        <v>71</v>
      </c>
      <c r="C230" s="172">
        <v>8325</v>
      </c>
      <c r="D230" s="172" t="s">
        <v>8</v>
      </c>
      <c r="E230" s="175">
        <v>13.979799999999999</v>
      </c>
      <c r="F230" s="198">
        <f t="shared" si="4"/>
        <v>116381.84</v>
      </c>
      <c r="G230" s="175"/>
      <c r="H230" s="216"/>
      <c r="I230" s="216"/>
    </row>
    <row r="231" spans="1:9" s="136" customFormat="1" x14ac:dyDescent="0.25">
      <c r="A231" s="74"/>
      <c r="B231" s="28"/>
      <c r="C231" s="172"/>
      <c r="D231" s="172"/>
      <c r="E231" s="250">
        <v>0</v>
      </c>
      <c r="F231" s="198">
        <f t="shared" si="4"/>
        <v>0</v>
      </c>
      <c r="G231" s="182"/>
      <c r="H231" s="216"/>
      <c r="I231" s="216"/>
    </row>
    <row r="232" spans="1:9" s="136" customFormat="1" ht="31.5" x14ac:dyDescent="0.25">
      <c r="A232" s="74" t="s">
        <v>14</v>
      </c>
      <c r="B232" s="28" t="s">
        <v>70</v>
      </c>
      <c r="C232" s="172">
        <v>4580</v>
      </c>
      <c r="D232" s="172" t="s">
        <v>8</v>
      </c>
      <c r="E232" s="175">
        <v>19.311800000000002</v>
      </c>
      <c r="F232" s="198">
        <f t="shared" si="4"/>
        <v>88448.04</v>
      </c>
      <c r="G232" s="175"/>
      <c r="H232" s="216"/>
      <c r="I232" s="216"/>
    </row>
    <row r="233" spans="1:9" s="136" customFormat="1" x14ac:dyDescent="0.25">
      <c r="A233" s="74"/>
      <c r="B233" s="28"/>
      <c r="C233" s="172"/>
      <c r="D233" s="172"/>
      <c r="E233" s="250">
        <v>0</v>
      </c>
      <c r="F233" s="198">
        <f t="shared" si="4"/>
        <v>0</v>
      </c>
      <c r="G233" s="182"/>
      <c r="H233" s="216"/>
      <c r="I233" s="216"/>
    </row>
    <row r="234" spans="1:9" s="136" customFormat="1" ht="31.5" x14ac:dyDescent="0.25">
      <c r="A234" s="74" t="s">
        <v>19</v>
      </c>
      <c r="B234" s="28" t="s">
        <v>69</v>
      </c>
      <c r="C234" s="174">
        <v>650</v>
      </c>
      <c r="D234" s="172" t="s">
        <v>8</v>
      </c>
      <c r="E234" s="175">
        <v>25.068599999999996</v>
      </c>
      <c r="F234" s="198">
        <f t="shared" si="4"/>
        <v>16294.59</v>
      </c>
      <c r="G234" s="175"/>
      <c r="H234" s="216"/>
      <c r="I234" s="216"/>
    </row>
    <row r="235" spans="1:9" s="136" customFormat="1" x14ac:dyDescent="0.25">
      <c r="A235" s="74"/>
      <c r="B235" s="28"/>
      <c r="C235" s="172"/>
      <c r="D235" s="172"/>
      <c r="E235" s="250">
        <v>0</v>
      </c>
      <c r="F235" s="198">
        <f t="shared" si="4"/>
        <v>0</v>
      </c>
      <c r="G235" s="182"/>
      <c r="H235" s="216"/>
      <c r="I235" s="216"/>
    </row>
    <row r="236" spans="1:9" s="136" customFormat="1" ht="31.5" x14ac:dyDescent="0.25">
      <c r="A236" s="73" t="s">
        <v>25</v>
      </c>
      <c r="B236" s="28" t="s">
        <v>67</v>
      </c>
      <c r="C236" s="174">
        <v>400</v>
      </c>
      <c r="D236" s="172" t="s">
        <v>8</v>
      </c>
      <c r="E236" s="175">
        <v>29.160600000000002</v>
      </c>
      <c r="F236" s="198">
        <f t="shared" si="4"/>
        <v>11664.24</v>
      </c>
      <c r="G236" s="175"/>
      <c r="H236" s="216"/>
      <c r="I236" s="216"/>
    </row>
    <row r="237" spans="1:9" s="136" customFormat="1" x14ac:dyDescent="0.25">
      <c r="A237" s="74"/>
      <c r="B237" s="28"/>
      <c r="C237" s="172"/>
      <c r="D237" s="172"/>
      <c r="E237" s="250">
        <v>0</v>
      </c>
      <c r="F237" s="198">
        <f t="shared" si="4"/>
        <v>0</v>
      </c>
      <c r="G237" s="182"/>
      <c r="H237" s="216"/>
      <c r="I237" s="216"/>
    </row>
    <row r="238" spans="1:9" s="136" customFormat="1" ht="31.5" x14ac:dyDescent="0.25">
      <c r="A238" s="73" t="s">
        <v>44</v>
      </c>
      <c r="B238" s="28" t="s">
        <v>65</v>
      </c>
      <c r="C238" s="172">
        <v>750</v>
      </c>
      <c r="D238" s="172" t="s">
        <v>8</v>
      </c>
      <c r="E238" s="175">
        <v>39.142600000000002</v>
      </c>
      <c r="F238" s="198">
        <f t="shared" si="4"/>
        <v>29356.95</v>
      </c>
      <c r="G238" s="175"/>
      <c r="H238" s="216"/>
      <c r="I238" s="216"/>
    </row>
    <row r="239" spans="1:9" s="136" customFormat="1" x14ac:dyDescent="0.25">
      <c r="A239" s="74"/>
      <c r="B239" s="28"/>
      <c r="C239" s="172"/>
      <c r="D239" s="172"/>
      <c r="E239" s="250">
        <v>0</v>
      </c>
      <c r="F239" s="198">
        <f t="shared" si="4"/>
        <v>0</v>
      </c>
      <c r="G239" s="182"/>
      <c r="H239" s="216"/>
      <c r="I239" s="216"/>
    </row>
    <row r="240" spans="1:9" s="136" customFormat="1" ht="31.5" x14ac:dyDescent="0.25">
      <c r="A240" s="73" t="s">
        <v>42</v>
      </c>
      <c r="B240" s="28" t="s">
        <v>64</v>
      </c>
      <c r="C240" s="172">
        <v>1545</v>
      </c>
      <c r="D240" s="172" t="s">
        <v>8</v>
      </c>
      <c r="E240" s="175">
        <v>39.142600000000002</v>
      </c>
      <c r="F240" s="198">
        <f t="shared" si="4"/>
        <v>60475.32</v>
      </c>
      <c r="G240" s="175"/>
      <c r="H240" s="216"/>
      <c r="I240" s="216"/>
    </row>
    <row r="241" spans="1:9" s="136" customFormat="1" x14ac:dyDescent="0.25">
      <c r="A241" s="74"/>
      <c r="B241" s="28"/>
      <c r="C241" s="172"/>
      <c r="D241" s="172"/>
      <c r="E241" s="250">
        <v>0</v>
      </c>
      <c r="F241" s="198">
        <f t="shared" si="4"/>
        <v>0</v>
      </c>
      <c r="G241" s="182"/>
      <c r="H241" s="216"/>
      <c r="I241" s="216"/>
    </row>
    <row r="242" spans="1:9" s="136" customFormat="1" ht="31.5" x14ac:dyDescent="0.25">
      <c r="A242" s="74" t="s">
        <v>40</v>
      </c>
      <c r="B242" s="28" t="s">
        <v>63</v>
      </c>
      <c r="C242" s="172">
        <v>1760</v>
      </c>
      <c r="D242" s="172" t="s">
        <v>8</v>
      </c>
      <c r="E242" s="175">
        <v>48.185400000000001</v>
      </c>
      <c r="F242" s="198">
        <f t="shared" si="4"/>
        <v>84806.3</v>
      </c>
      <c r="G242" s="175"/>
      <c r="H242" s="216"/>
      <c r="I242" s="216"/>
    </row>
    <row r="243" spans="1:9" s="136" customFormat="1" x14ac:dyDescent="0.25">
      <c r="A243" s="74"/>
      <c r="B243" s="28"/>
      <c r="C243" s="172"/>
      <c r="D243" s="172"/>
      <c r="E243" s="250">
        <v>0</v>
      </c>
      <c r="F243" s="198">
        <f t="shared" si="4"/>
        <v>0</v>
      </c>
      <c r="G243" s="182"/>
      <c r="H243" s="216"/>
      <c r="I243" s="216"/>
    </row>
    <row r="244" spans="1:9" s="136" customFormat="1" ht="31.5" x14ac:dyDescent="0.25">
      <c r="A244" s="74" t="s">
        <v>35</v>
      </c>
      <c r="B244" s="28" t="s">
        <v>62</v>
      </c>
      <c r="C244" s="172">
        <v>1385</v>
      </c>
      <c r="D244" s="172" t="s">
        <v>8</v>
      </c>
      <c r="E244" s="175">
        <v>59.717400000000005</v>
      </c>
      <c r="F244" s="198">
        <f t="shared" si="4"/>
        <v>82708.600000000006</v>
      </c>
      <c r="G244" s="175"/>
      <c r="H244" s="216"/>
      <c r="I244" s="216"/>
    </row>
    <row r="245" spans="1:9" s="136" customFormat="1" x14ac:dyDescent="0.25">
      <c r="A245" s="74"/>
      <c r="B245" s="28"/>
      <c r="C245" s="172"/>
      <c r="D245" s="172"/>
      <c r="E245" s="250">
        <v>0</v>
      </c>
      <c r="F245" s="198">
        <f t="shared" si="4"/>
        <v>0</v>
      </c>
      <c r="G245" s="182"/>
      <c r="H245" s="216"/>
      <c r="I245" s="216"/>
    </row>
    <row r="246" spans="1:9" s="136" customFormat="1" ht="31.5" x14ac:dyDescent="0.25">
      <c r="A246" s="74" t="s">
        <v>13</v>
      </c>
      <c r="B246" s="28" t="s">
        <v>61</v>
      </c>
      <c r="C246" s="172">
        <v>4245</v>
      </c>
      <c r="D246" s="172" t="s">
        <v>8</v>
      </c>
      <c r="E246" s="175">
        <v>14.7858</v>
      </c>
      <c r="F246" s="198">
        <f t="shared" si="4"/>
        <v>62765.72</v>
      </c>
      <c r="G246" s="175"/>
      <c r="H246" s="216"/>
      <c r="I246" s="216"/>
    </row>
    <row r="247" spans="1:9" s="136" customFormat="1" x14ac:dyDescent="0.25">
      <c r="A247" s="74"/>
      <c r="B247" s="28"/>
      <c r="C247" s="172"/>
      <c r="D247" s="172"/>
      <c r="E247" s="250">
        <v>0</v>
      </c>
      <c r="F247" s="198">
        <f t="shared" si="4"/>
        <v>0</v>
      </c>
      <c r="G247" s="182"/>
      <c r="H247" s="216"/>
      <c r="I247" s="216"/>
    </row>
    <row r="248" spans="1:9" s="136" customFormat="1" ht="31.5" x14ac:dyDescent="0.25">
      <c r="A248" s="74" t="s">
        <v>14</v>
      </c>
      <c r="B248" s="28" t="s">
        <v>60</v>
      </c>
      <c r="C248" s="174">
        <v>1540</v>
      </c>
      <c r="D248" s="172" t="s">
        <v>8</v>
      </c>
      <c r="E248" s="175">
        <v>19.4312</v>
      </c>
      <c r="F248" s="198">
        <f t="shared" si="4"/>
        <v>29924.05</v>
      </c>
      <c r="G248" s="175"/>
      <c r="H248" s="216"/>
      <c r="I248" s="216"/>
    </row>
    <row r="249" spans="1:9" s="136" customFormat="1" x14ac:dyDescent="0.25">
      <c r="A249" s="74"/>
      <c r="B249" s="28"/>
      <c r="C249" s="172"/>
      <c r="D249" s="172"/>
      <c r="E249" s="250">
        <v>0</v>
      </c>
      <c r="F249" s="198">
        <f t="shared" si="4"/>
        <v>0</v>
      </c>
      <c r="G249" s="182"/>
      <c r="H249" s="216"/>
      <c r="I249" s="216"/>
    </row>
    <row r="250" spans="1:9" s="136" customFormat="1" ht="47.25" x14ac:dyDescent="0.25">
      <c r="A250" s="74" t="s">
        <v>19</v>
      </c>
      <c r="B250" s="28" t="s">
        <v>59</v>
      </c>
      <c r="C250" s="174">
        <v>1</v>
      </c>
      <c r="D250" s="172" t="s">
        <v>0</v>
      </c>
      <c r="E250" s="175">
        <v>4919.58</v>
      </c>
      <c r="F250" s="198">
        <f t="shared" si="4"/>
        <v>4919.58</v>
      </c>
      <c r="G250" s="175"/>
      <c r="H250" s="216"/>
      <c r="I250" s="216"/>
    </row>
    <row r="251" spans="1:9" s="136" customFormat="1" x14ac:dyDescent="0.25">
      <c r="A251" s="74"/>
      <c r="B251" s="28"/>
      <c r="C251" s="172"/>
      <c r="D251" s="172"/>
      <c r="E251" s="250">
        <v>0</v>
      </c>
      <c r="F251" s="198">
        <f t="shared" si="4"/>
        <v>0</v>
      </c>
      <c r="G251" s="182"/>
      <c r="H251" s="216"/>
      <c r="I251" s="216"/>
    </row>
    <row r="252" spans="1:9" s="136" customFormat="1" ht="126" x14ac:dyDescent="0.25">
      <c r="A252" s="74" t="s">
        <v>25</v>
      </c>
      <c r="B252" s="28" t="s">
        <v>58</v>
      </c>
      <c r="C252" s="174">
        <v>945</v>
      </c>
      <c r="D252" s="172" t="s">
        <v>8</v>
      </c>
      <c r="E252" s="175">
        <v>12.2736</v>
      </c>
      <c r="F252" s="198">
        <f t="shared" si="4"/>
        <v>11598.55</v>
      </c>
      <c r="G252" s="175"/>
      <c r="H252" s="216"/>
      <c r="I252" s="216"/>
    </row>
    <row r="253" spans="1:9" s="136" customFormat="1" x14ac:dyDescent="0.25">
      <c r="A253" s="74"/>
      <c r="B253" s="28"/>
      <c r="C253" s="172"/>
      <c r="D253" s="172"/>
      <c r="E253" s="250">
        <v>0</v>
      </c>
      <c r="F253" s="198">
        <f t="shared" si="4"/>
        <v>0</v>
      </c>
      <c r="G253" s="182"/>
      <c r="H253" s="216"/>
      <c r="I253" s="216"/>
    </row>
    <row r="254" spans="1:9" s="136" customFormat="1" ht="63" x14ac:dyDescent="0.25">
      <c r="A254" s="74" t="s">
        <v>44</v>
      </c>
      <c r="B254" s="28" t="s">
        <v>57</v>
      </c>
      <c r="C254" s="174">
        <v>130</v>
      </c>
      <c r="D254" s="172" t="s">
        <v>8</v>
      </c>
      <c r="E254" s="175">
        <v>8.1518000000000015</v>
      </c>
      <c r="F254" s="198">
        <f t="shared" si="4"/>
        <v>1059.73</v>
      </c>
      <c r="G254" s="175"/>
      <c r="H254" s="216"/>
      <c r="I254" s="216"/>
    </row>
    <row r="255" spans="1:9" s="136" customFormat="1" x14ac:dyDescent="0.25">
      <c r="A255" s="74"/>
      <c r="B255" s="28"/>
      <c r="C255" s="172"/>
      <c r="D255" s="172"/>
      <c r="E255" s="250">
        <v>0</v>
      </c>
      <c r="F255" s="198">
        <f t="shared" si="4"/>
        <v>0</v>
      </c>
      <c r="G255" s="182"/>
      <c r="H255" s="216"/>
      <c r="I255" s="216"/>
    </row>
    <row r="256" spans="1:9" s="136" customFormat="1" ht="47.25" x14ac:dyDescent="0.25">
      <c r="A256" s="74" t="s">
        <v>13</v>
      </c>
      <c r="B256" s="28" t="s">
        <v>56</v>
      </c>
      <c r="C256" s="174">
        <v>145</v>
      </c>
      <c r="D256" s="172" t="s">
        <v>8</v>
      </c>
      <c r="E256" s="175">
        <v>8.6202000000000005</v>
      </c>
      <c r="F256" s="198">
        <f t="shared" si="4"/>
        <v>1249.93</v>
      </c>
      <c r="G256" s="175"/>
      <c r="H256" s="216"/>
      <c r="I256" s="216"/>
    </row>
    <row r="257" spans="1:9" s="136" customFormat="1" x14ac:dyDescent="0.25">
      <c r="A257" s="74"/>
      <c r="B257" s="28"/>
      <c r="C257" s="172"/>
      <c r="D257" s="172"/>
      <c r="E257" s="250">
        <v>0</v>
      </c>
      <c r="F257" s="198">
        <f t="shared" si="4"/>
        <v>0</v>
      </c>
      <c r="G257" s="182"/>
      <c r="H257" s="216"/>
      <c r="I257" s="216"/>
    </row>
    <row r="258" spans="1:9" s="136" customFormat="1" ht="31.5" x14ac:dyDescent="0.25">
      <c r="A258" s="74" t="s">
        <v>14</v>
      </c>
      <c r="B258" s="28" t="s">
        <v>55</v>
      </c>
      <c r="C258" s="174">
        <v>1</v>
      </c>
      <c r="D258" s="172" t="s">
        <v>0</v>
      </c>
      <c r="E258" s="175">
        <v>1965.6000000000001</v>
      </c>
      <c r="F258" s="198">
        <f t="shared" si="4"/>
        <v>1965.6</v>
      </c>
      <c r="G258" s="175"/>
      <c r="H258" s="216"/>
      <c r="I258" s="216"/>
    </row>
    <row r="259" spans="1:9" s="137" customFormat="1" x14ac:dyDescent="0.2">
      <c r="A259" s="126"/>
      <c r="B259" s="28"/>
      <c r="C259" s="172"/>
      <c r="D259" s="172"/>
      <c r="E259" s="253">
        <v>0</v>
      </c>
      <c r="F259" s="198">
        <f t="shared" si="4"/>
        <v>0</v>
      </c>
      <c r="G259" s="183"/>
      <c r="H259" s="221"/>
      <c r="I259" s="216"/>
    </row>
    <row r="260" spans="1:9" s="127" customFormat="1" ht="78.75" x14ac:dyDescent="0.2">
      <c r="A260" s="74" t="s">
        <v>19</v>
      </c>
      <c r="B260" s="25" t="s">
        <v>605</v>
      </c>
      <c r="C260" s="172">
        <v>400</v>
      </c>
      <c r="D260" s="172" t="s">
        <v>8</v>
      </c>
      <c r="E260" s="175">
        <v>216.9364193548387</v>
      </c>
      <c r="F260" s="198">
        <f t="shared" si="4"/>
        <v>86774.57</v>
      </c>
      <c r="G260" s="175"/>
      <c r="H260" s="221"/>
      <c r="I260" s="216"/>
    </row>
    <row r="261" spans="1:9" s="136" customFormat="1" x14ac:dyDescent="0.25">
      <c r="A261" s="74"/>
      <c r="B261" s="28"/>
      <c r="C261" s="172"/>
      <c r="D261" s="172"/>
      <c r="E261" s="250">
        <v>0</v>
      </c>
      <c r="F261" s="198">
        <f t="shared" si="4"/>
        <v>0</v>
      </c>
      <c r="G261" s="182"/>
      <c r="H261" s="216"/>
      <c r="I261" s="216"/>
    </row>
    <row r="262" spans="1:9" s="136" customFormat="1" ht="63" x14ac:dyDescent="0.25">
      <c r="A262" s="74" t="s">
        <v>25</v>
      </c>
      <c r="B262" s="28" t="s">
        <v>54</v>
      </c>
      <c r="C262" s="174">
        <v>1</v>
      </c>
      <c r="D262" s="172" t="s">
        <v>0</v>
      </c>
      <c r="E262" s="175">
        <v>14999.999999999998</v>
      </c>
      <c r="F262" s="198">
        <f t="shared" si="4"/>
        <v>15000</v>
      </c>
      <c r="G262" s="175"/>
      <c r="H262" s="216"/>
      <c r="I262" s="216"/>
    </row>
    <row r="263" spans="1:9" s="136" customFormat="1" x14ac:dyDescent="0.25">
      <c r="A263" s="74"/>
      <c r="B263" s="26"/>
      <c r="C263" s="172"/>
      <c r="D263" s="172"/>
      <c r="E263" s="250">
        <v>0</v>
      </c>
      <c r="F263" s="198">
        <f t="shared" si="4"/>
        <v>0</v>
      </c>
      <c r="G263" s="182"/>
      <c r="H263" s="216"/>
      <c r="I263" s="216"/>
    </row>
    <row r="264" spans="1:9" s="136" customFormat="1" ht="63" x14ac:dyDescent="0.25">
      <c r="A264" s="74" t="s">
        <v>44</v>
      </c>
      <c r="B264" s="28" t="s">
        <v>53</v>
      </c>
      <c r="C264" s="174">
        <v>1</v>
      </c>
      <c r="D264" s="172" t="s">
        <v>0</v>
      </c>
      <c r="E264" s="175">
        <v>14999.999999999998</v>
      </c>
      <c r="F264" s="198">
        <f t="shared" si="4"/>
        <v>15000</v>
      </c>
      <c r="G264" s="175"/>
      <c r="H264" s="216"/>
      <c r="I264" s="216"/>
    </row>
    <row r="265" spans="1:9" s="136" customFormat="1" x14ac:dyDescent="0.25">
      <c r="A265" s="74"/>
      <c r="B265" s="26"/>
      <c r="C265" s="172"/>
      <c r="D265" s="172"/>
      <c r="E265" s="250">
        <v>0</v>
      </c>
      <c r="F265" s="198">
        <f t="shared" si="4"/>
        <v>0</v>
      </c>
      <c r="G265" s="182"/>
      <c r="H265" s="216"/>
      <c r="I265" s="216"/>
    </row>
    <row r="266" spans="1:9" s="136" customFormat="1" ht="78.75" x14ac:dyDescent="0.25">
      <c r="A266" s="74" t="s">
        <v>13</v>
      </c>
      <c r="B266" s="26" t="s">
        <v>604</v>
      </c>
      <c r="C266" s="174">
        <v>1</v>
      </c>
      <c r="D266" s="172" t="s">
        <v>0</v>
      </c>
      <c r="E266" s="175">
        <v>14999.999999999998</v>
      </c>
      <c r="F266" s="198">
        <f t="shared" si="4"/>
        <v>15000</v>
      </c>
      <c r="G266" s="175"/>
      <c r="H266" s="216"/>
      <c r="I266" s="216"/>
    </row>
    <row r="267" spans="1:9" s="136" customFormat="1" x14ac:dyDescent="0.25">
      <c r="A267" s="74"/>
      <c r="B267" s="28"/>
      <c r="C267" s="172"/>
      <c r="D267" s="172"/>
      <c r="E267" s="250"/>
      <c r="F267" s="198">
        <f t="shared" si="4"/>
        <v>0</v>
      </c>
      <c r="G267" s="182"/>
      <c r="H267" s="216"/>
      <c r="I267" s="216"/>
    </row>
    <row r="268" spans="1:9" s="136" customFormat="1" x14ac:dyDescent="0.25">
      <c r="A268" s="74"/>
      <c r="B268" s="27" t="s">
        <v>52</v>
      </c>
      <c r="C268" s="172"/>
      <c r="D268" s="172"/>
      <c r="E268" s="254"/>
      <c r="F268" s="198">
        <f t="shared" si="4"/>
        <v>0</v>
      </c>
      <c r="G268" s="184"/>
      <c r="H268" s="216"/>
      <c r="I268" s="216"/>
    </row>
    <row r="269" spans="1:9" s="136" customFormat="1" x14ac:dyDescent="0.25">
      <c r="A269" s="73"/>
      <c r="B269" s="25"/>
      <c r="C269" s="172"/>
      <c r="D269" s="172"/>
      <c r="E269" s="250"/>
      <c r="F269" s="185"/>
      <c r="G269" s="173"/>
      <c r="H269" s="216"/>
      <c r="I269" s="216"/>
    </row>
    <row r="270" spans="1:9" s="136" customFormat="1" ht="94.5" x14ac:dyDescent="0.25">
      <c r="A270" s="74" t="s">
        <v>14</v>
      </c>
      <c r="B270" s="28" t="s">
        <v>51</v>
      </c>
      <c r="C270" s="174">
        <v>1</v>
      </c>
      <c r="D270" s="172" t="s">
        <v>0</v>
      </c>
      <c r="E270" s="175"/>
      <c r="F270" s="198">
        <v>15000</v>
      </c>
      <c r="G270" s="175"/>
      <c r="H270" s="216"/>
      <c r="I270" s="216"/>
    </row>
    <row r="271" spans="1:9" s="136" customFormat="1" x14ac:dyDescent="0.25">
      <c r="A271" s="74"/>
      <c r="B271" s="28"/>
      <c r="C271" s="172"/>
      <c r="D271" s="172"/>
      <c r="E271" s="250"/>
      <c r="F271" s="185"/>
      <c r="G271" s="173"/>
      <c r="H271" s="216"/>
      <c r="I271" s="216"/>
    </row>
    <row r="272" spans="1:9" x14ac:dyDescent="0.25">
      <c r="A272" s="117"/>
      <c r="B272" s="42" t="s">
        <v>489</v>
      </c>
      <c r="C272" s="144"/>
      <c r="D272" s="145"/>
      <c r="E272" s="165"/>
      <c r="F272" s="195"/>
      <c r="G272" s="165"/>
    </row>
    <row r="273" spans="1:8" x14ac:dyDescent="0.25">
      <c r="A273" s="117"/>
      <c r="B273" s="99"/>
      <c r="C273" s="144"/>
      <c r="D273" s="145"/>
      <c r="E273" s="165"/>
      <c r="F273" s="195"/>
      <c r="G273" s="165"/>
    </row>
    <row r="274" spans="1:8" x14ac:dyDescent="0.25">
      <c r="B274" s="97" t="s">
        <v>488</v>
      </c>
      <c r="C274" s="147"/>
      <c r="D274" s="145"/>
      <c r="E274" s="165"/>
      <c r="F274" s="195"/>
      <c r="G274" s="165"/>
    </row>
    <row r="275" spans="1:8" x14ac:dyDescent="0.25">
      <c r="B275" s="97"/>
      <c r="C275" s="147"/>
      <c r="D275" s="145"/>
      <c r="E275" s="165"/>
      <c r="F275" s="195"/>
      <c r="G275" s="165"/>
    </row>
    <row r="276" spans="1:8" x14ac:dyDescent="0.25">
      <c r="B276" s="97" t="s">
        <v>487</v>
      </c>
      <c r="C276" s="147"/>
      <c r="D276" s="148"/>
      <c r="E276" s="165"/>
      <c r="F276" s="195"/>
      <c r="G276" s="165"/>
    </row>
    <row r="277" spans="1:8" x14ac:dyDescent="0.25">
      <c r="B277" s="97"/>
      <c r="C277" s="147"/>
      <c r="D277" s="148"/>
      <c r="E277" s="165"/>
      <c r="F277" s="195"/>
      <c r="G277" s="165"/>
    </row>
    <row r="278" spans="1:8" x14ac:dyDescent="0.25">
      <c r="A278" s="75" t="s">
        <v>19</v>
      </c>
      <c r="B278" s="94" t="s">
        <v>478</v>
      </c>
      <c r="C278" s="147">
        <v>2</v>
      </c>
      <c r="D278" s="148" t="s">
        <v>27</v>
      </c>
      <c r="E278" s="186">
        <v>1540</v>
      </c>
      <c r="F278" s="198">
        <f>ROUND(C278*E278,2)</f>
        <v>3080</v>
      </c>
      <c r="G278" s="186"/>
      <c r="H278" s="220"/>
    </row>
    <row r="279" spans="1:8" x14ac:dyDescent="0.25">
      <c r="E279" s="165">
        <v>0</v>
      </c>
      <c r="F279" s="198">
        <f t="shared" ref="F279:F342" si="5">ROUND(C279*E279,2)</f>
        <v>0</v>
      </c>
      <c r="G279" s="165"/>
    </row>
    <row r="280" spans="1:8" x14ac:dyDescent="0.25">
      <c r="E280" s="165">
        <v>0</v>
      </c>
      <c r="F280" s="198">
        <f t="shared" si="5"/>
        <v>0</v>
      </c>
      <c r="G280" s="165"/>
    </row>
    <row r="281" spans="1:8" x14ac:dyDescent="0.25">
      <c r="B281" s="97" t="s">
        <v>486</v>
      </c>
      <c r="E281" s="165">
        <v>0</v>
      </c>
      <c r="F281" s="198">
        <f t="shared" si="5"/>
        <v>0</v>
      </c>
      <c r="G281" s="165"/>
    </row>
    <row r="282" spans="1:8" x14ac:dyDescent="0.25">
      <c r="E282" s="165">
        <v>0</v>
      </c>
      <c r="F282" s="198">
        <f t="shared" si="5"/>
        <v>0</v>
      </c>
      <c r="G282" s="165"/>
    </row>
    <row r="283" spans="1:8" x14ac:dyDescent="0.25">
      <c r="A283" s="75" t="s">
        <v>25</v>
      </c>
      <c r="B283" s="94" t="s">
        <v>463</v>
      </c>
      <c r="C283" s="147">
        <v>1</v>
      </c>
      <c r="D283" s="148" t="s">
        <v>27</v>
      </c>
      <c r="E283" s="186">
        <v>200</v>
      </c>
      <c r="F283" s="198">
        <f t="shared" si="5"/>
        <v>200</v>
      </c>
      <c r="G283" s="186"/>
    </row>
    <row r="284" spans="1:8" x14ac:dyDescent="0.25">
      <c r="B284" s="94"/>
      <c r="C284" s="147"/>
      <c r="D284" s="148"/>
      <c r="E284" s="165">
        <v>0</v>
      </c>
      <c r="F284" s="198">
        <f t="shared" si="5"/>
        <v>0</v>
      </c>
      <c r="G284" s="165"/>
    </row>
    <row r="285" spans="1:8" x14ac:dyDescent="0.25">
      <c r="A285" s="75" t="s">
        <v>44</v>
      </c>
      <c r="B285" s="94" t="s">
        <v>456</v>
      </c>
      <c r="C285" s="147">
        <v>2</v>
      </c>
      <c r="D285" s="148" t="s">
        <v>27</v>
      </c>
      <c r="E285" s="186">
        <v>400</v>
      </c>
      <c r="F285" s="198">
        <f t="shared" si="5"/>
        <v>800</v>
      </c>
      <c r="G285" s="186"/>
    </row>
    <row r="286" spans="1:8" x14ac:dyDescent="0.25">
      <c r="E286" s="165">
        <v>0</v>
      </c>
      <c r="F286" s="198">
        <f t="shared" si="5"/>
        <v>0</v>
      </c>
      <c r="G286" s="165"/>
    </row>
    <row r="287" spans="1:8" x14ac:dyDescent="0.25">
      <c r="B287" s="97" t="s">
        <v>485</v>
      </c>
      <c r="C287" s="147"/>
      <c r="D287" s="148"/>
      <c r="E287" s="193">
        <v>0</v>
      </c>
      <c r="F287" s="198">
        <f t="shared" si="5"/>
        <v>0</v>
      </c>
    </row>
    <row r="288" spans="1:8" x14ac:dyDescent="0.25">
      <c r="B288" s="97"/>
      <c r="C288" s="147"/>
      <c r="D288" s="148"/>
      <c r="E288" s="193">
        <v>0</v>
      </c>
      <c r="F288" s="198">
        <f t="shared" si="5"/>
        <v>0</v>
      </c>
    </row>
    <row r="289" spans="1:7" x14ac:dyDescent="0.25">
      <c r="A289" s="75" t="s">
        <v>13</v>
      </c>
      <c r="B289" s="94" t="s">
        <v>463</v>
      </c>
      <c r="C289" s="147">
        <v>2</v>
      </c>
      <c r="D289" s="148" t="s">
        <v>27</v>
      </c>
      <c r="E289" s="188">
        <v>200</v>
      </c>
      <c r="F289" s="198">
        <f t="shared" si="5"/>
        <v>400</v>
      </c>
      <c r="G289" s="188"/>
    </row>
    <row r="290" spans="1:7" x14ac:dyDescent="0.25">
      <c r="B290" s="94"/>
      <c r="C290" s="147"/>
      <c r="D290" s="148"/>
      <c r="E290" s="193">
        <v>0</v>
      </c>
      <c r="F290" s="198">
        <f t="shared" si="5"/>
        <v>0</v>
      </c>
    </row>
    <row r="291" spans="1:7" x14ac:dyDescent="0.25">
      <c r="B291" s="97" t="s">
        <v>484</v>
      </c>
      <c r="C291" s="147"/>
      <c r="D291" s="148"/>
      <c r="E291" s="193">
        <v>0</v>
      </c>
      <c r="F291" s="198">
        <f t="shared" si="5"/>
        <v>0</v>
      </c>
    </row>
    <row r="292" spans="1:7" x14ac:dyDescent="0.25">
      <c r="B292" s="97"/>
      <c r="C292" s="147"/>
      <c r="D292" s="148"/>
      <c r="E292" s="193">
        <v>0</v>
      </c>
      <c r="F292" s="198">
        <f t="shared" si="5"/>
        <v>0</v>
      </c>
    </row>
    <row r="293" spans="1:7" x14ac:dyDescent="0.25">
      <c r="A293" s="75" t="s">
        <v>14</v>
      </c>
      <c r="B293" s="94" t="s">
        <v>463</v>
      </c>
      <c r="C293" s="147">
        <v>17</v>
      </c>
      <c r="D293" s="148" t="s">
        <v>27</v>
      </c>
      <c r="E293" s="188">
        <v>200</v>
      </c>
      <c r="F293" s="198">
        <f t="shared" si="5"/>
        <v>3400</v>
      </c>
      <c r="G293" s="188"/>
    </row>
    <row r="294" spans="1:7" x14ac:dyDescent="0.25">
      <c r="B294" s="94"/>
      <c r="C294" s="147"/>
      <c r="D294" s="148"/>
      <c r="E294" s="193">
        <v>0</v>
      </c>
      <c r="F294" s="198">
        <f t="shared" si="5"/>
        <v>0</v>
      </c>
    </row>
    <row r="295" spans="1:7" x14ac:dyDescent="0.25">
      <c r="A295" s="75" t="s">
        <v>19</v>
      </c>
      <c r="B295" s="94" t="s">
        <v>458</v>
      </c>
      <c r="C295" s="147">
        <v>1</v>
      </c>
      <c r="D295" s="148" t="s">
        <v>27</v>
      </c>
      <c r="E295" s="188">
        <v>300</v>
      </c>
      <c r="F295" s="198">
        <f t="shared" si="5"/>
        <v>300</v>
      </c>
      <c r="G295" s="188"/>
    </row>
    <row r="296" spans="1:7" x14ac:dyDescent="0.25">
      <c r="B296" s="94"/>
      <c r="C296" s="147"/>
      <c r="D296" s="148"/>
      <c r="E296" s="193">
        <v>0</v>
      </c>
      <c r="F296" s="198">
        <f t="shared" si="5"/>
        <v>0</v>
      </c>
    </row>
    <row r="297" spans="1:7" x14ac:dyDescent="0.25">
      <c r="A297" s="75" t="s">
        <v>25</v>
      </c>
      <c r="B297" s="94" t="s">
        <v>456</v>
      </c>
      <c r="C297" s="147">
        <v>3</v>
      </c>
      <c r="D297" s="148" t="s">
        <v>27</v>
      </c>
      <c r="E297" s="188">
        <v>300</v>
      </c>
      <c r="F297" s="198">
        <f t="shared" si="5"/>
        <v>900</v>
      </c>
      <c r="G297" s="188"/>
    </row>
    <row r="298" spans="1:7" x14ac:dyDescent="0.25">
      <c r="B298" s="94"/>
      <c r="C298" s="147"/>
      <c r="D298" s="148"/>
      <c r="E298" s="193">
        <v>0</v>
      </c>
      <c r="F298" s="198">
        <f t="shared" si="5"/>
        <v>0</v>
      </c>
    </row>
    <row r="299" spans="1:7" x14ac:dyDescent="0.25">
      <c r="A299" s="75" t="s">
        <v>44</v>
      </c>
      <c r="B299" s="94" t="s">
        <v>455</v>
      </c>
      <c r="C299" s="147">
        <v>7</v>
      </c>
      <c r="D299" s="148" t="s">
        <v>27</v>
      </c>
      <c r="E299" s="188">
        <v>300</v>
      </c>
      <c r="F299" s="198">
        <f t="shared" si="5"/>
        <v>2100</v>
      </c>
      <c r="G299" s="188"/>
    </row>
    <row r="300" spans="1:7" x14ac:dyDescent="0.25">
      <c r="B300" s="94"/>
      <c r="C300" s="147"/>
      <c r="D300" s="148"/>
      <c r="E300" s="165">
        <v>0</v>
      </c>
      <c r="F300" s="198">
        <f t="shared" si="5"/>
        <v>0</v>
      </c>
      <c r="G300" s="165"/>
    </row>
    <row r="301" spans="1:7" x14ac:dyDescent="0.25">
      <c r="B301" s="97" t="s">
        <v>483</v>
      </c>
      <c r="C301" s="147"/>
      <c r="D301" s="148"/>
      <c r="E301" s="193">
        <v>0</v>
      </c>
      <c r="F301" s="198">
        <f t="shared" si="5"/>
        <v>0</v>
      </c>
    </row>
    <row r="302" spans="1:7" x14ac:dyDescent="0.25">
      <c r="B302" s="97"/>
      <c r="C302" s="147"/>
      <c r="D302" s="148"/>
      <c r="E302" s="193">
        <v>0</v>
      </c>
      <c r="F302" s="198">
        <f t="shared" si="5"/>
        <v>0</v>
      </c>
    </row>
    <row r="303" spans="1:7" x14ac:dyDescent="0.25">
      <c r="A303" s="75" t="s">
        <v>42</v>
      </c>
      <c r="B303" s="94" t="s">
        <v>463</v>
      </c>
      <c r="C303" s="147">
        <v>34</v>
      </c>
      <c r="D303" s="148" t="s">
        <v>27</v>
      </c>
      <c r="E303" s="188">
        <v>200</v>
      </c>
      <c r="F303" s="198">
        <f t="shared" si="5"/>
        <v>6800</v>
      </c>
      <c r="G303" s="188"/>
    </row>
    <row r="304" spans="1:7" x14ac:dyDescent="0.25">
      <c r="E304" s="165">
        <v>0</v>
      </c>
      <c r="F304" s="198">
        <f t="shared" si="5"/>
        <v>0</v>
      </c>
      <c r="G304" s="165"/>
    </row>
    <row r="305" spans="1:7" x14ac:dyDescent="0.25">
      <c r="A305" s="75" t="s">
        <v>40</v>
      </c>
      <c r="B305" s="94" t="s">
        <v>456</v>
      </c>
      <c r="C305" s="147">
        <v>27</v>
      </c>
      <c r="D305" s="148" t="s">
        <v>27</v>
      </c>
      <c r="E305" s="186">
        <v>300</v>
      </c>
      <c r="F305" s="198">
        <f t="shared" si="5"/>
        <v>8100</v>
      </c>
      <c r="G305" s="186"/>
    </row>
    <row r="306" spans="1:7" x14ac:dyDescent="0.25">
      <c r="E306" s="165">
        <v>0</v>
      </c>
      <c r="F306" s="198">
        <f t="shared" si="5"/>
        <v>0</v>
      </c>
      <c r="G306" s="165"/>
    </row>
    <row r="307" spans="1:7" x14ac:dyDescent="0.25">
      <c r="A307" s="75" t="s">
        <v>35</v>
      </c>
      <c r="B307" s="94" t="s">
        <v>455</v>
      </c>
      <c r="C307" s="147">
        <v>4</v>
      </c>
      <c r="D307" s="148" t="s">
        <v>27</v>
      </c>
      <c r="E307" s="186">
        <v>300</v>
      </c>
      <c r="F307" s="198">
        <f t="shared" si="5"/>
        <v>1200</v>
      </c>
      <c r="G307" s="186"/>
    </row>
    <row r="308" spans="1:7" x14ac:dyDescent="0.25">
      <c r="B308" s="94"/>
      <c r="C308" s="147"/>
      <c r="D308" s="148"/>
      <c r="E308" s="165">
        <v>0</v>
      </c>
      <c r="F308" s="198">
        <f t="shared" si="5"/>
        <v>0</v>
      </c>
      <c r="G308" s="165"/>
    </row>
    <row r="309" spans="1:7" x14ac:dyDescent="0.25">
      <c r="B309" s="97" t="s">
        <v>482</v>
      </c>
      <c r="C309" s="147"/>
      <c r="D309" s="148"/>
      <c r="E309" s="165">
        <v>0</v>
      </c>
      <c r="F309" s="198">
        <f t="shared" si="5"/>
        <v>0</v>
      </c>
      <c r="G309" s="165"/>
    </row>
    <row r="310" spans="1:7" x14ac:dyDescent="0.25">
      <c r="B310" s="97"/>
      <c r="C310" s="147"/>
      <c r="D310" s="148"/>
      <c r="E310" s="165">
        <v>0</v>
      </c>
      <c r="F310" s="198">
        <f t="shared" si="5"/>
        <v>0</v>
      </c>
      <c r="G310" s="165"/>
    </row>
    <row r="311" spans="1:7" x14ac:dyDescent="0.25">
      <c r="A311" s="75" t="s">
        <v>68</v>
      </c>
      <c r="B311" s="94" t="s">
        <v>460</v>
      </c>
      <c r="C311" s="147">
        <v>97</v>
      </c>
      <c r="D311" s="148" t="s">
        <v>27</v>
      </c>
      <c r="E311" s="186">
        <v>150</v>
      </c>
      <c r="F311" s="198">
        <f t="shared" si="5"/>
        <v>14550</v>
      </c>
      <c r="G311" s="186"/>
    </row>
    <row r="312" spans="1:7" x14ac:dyDescent="0.25">
      <c r="C312" s="147"/>
      <c r="D312" s="148"/>
      <c r="E312" s="165">
        <v>0</v>
      </c>
      <c r="F312" s="198">
        <f t="shared" si="5"/>
        <v>0</v>
      </c>
      <c r="G312" s="165"/>
    </row>
    <row r="313" spans="1:7" x14ac:dyDescent="0.25">
      <c r="A313" s="75" t="s">
        <v>66</v>
      </c>
      <c r="B313" s="94" t="s">
        <v>459</v>
      </c>
      <c r="C313" s="147">
        <v>34</v>
      </c>
      <c r="D313" s="148" t="s">
        <v>27</v>
      </c>
      <c r="E313" s="186">
        <v>210</v>
      </c>
      <c r="F313" s="198">
        <f t="shared" si="5"/>
        <v>7140</v>
      </c>
      <c r="G313" s="186"/>
    </row>
    <row r="314" spans="1:7" x14ac:dyDescent="0.25">
      <c r="B314" s="94"/>
      <c r="C314" s="147"/>
      <c r="D314" s="148"/>
      <c r="E314" s="165">
        <v>0</v>
      </c>
      <c r="F314" s="198">
        <f t="shared" si="5"/>
        <v>0</v>
      </c>
      <c r="G314" s="165"/>
    </row>
    <row r="315" spans="1:7" x14ac:dyDescent="0.25">
      <c r="A315" s="75" t="s">
        <v>301</v>
      </c>
      <c r="B315" s="94" t="s">
        <v>458</v>
      </c>
      <c r="C315" s="147">
        <v>20</v>
      </c>
      <c r="D315" s="148" t="s">
        <v>27</v>
      </c>
      <c r="E315" s="186">
        <v>300</v>
      </c>
      <c r="F315" s="198">
        <f t="shared" si="5"/>
        <v>6000</v>
      </c>
      <c r="G315" s="186"/>
    </row>
    <row r="316" spans="1:7" x14ac:dyDescent="0.25">
      <c r="B316" s="94"/>
      <c r="C316" s="147"/>
      <c r="D316" s="148"/>
      <c r="E316" s="165">
        <v>0</v>
      </c>
      <c r="F316" s="198">
        <f t="shared" si="5"/>
        <v>0</v>
      </c>
      <c r="G316" s="165"/>
    </row>
    <row r="317" spans="1:7" x14ac:dyDescent="0.25">
      <c r="A317" s="75" t="s">
        <v>299</v>
      </c>
      <c r="B317" s="94" t="s">
        <v>456</v>
      </c>
      <c r="C317" s="147">
        <v>3</v>
      </c>
      <c r="D317" s="148" t="s">
        <v>27</v>
      </c>
      <c r="E317" s="186">
        <v>300</v>
      </c>
      <c r="F317" s="198">
        <f t="shared" si="5"/>
        <v>900</v>
      </c>
      <c r="G317" s="186"/>
    </row>
    <row r="318" spans="1:7" x14ac:dyDescent="0.25">
      <c r="B318" s="94"/>
      <c r="C318" s="147"/>
      <c r="D318" s="148"/>
      <c r="E318" s="165">
        <v>0</v>
      </c>
      <c r="F318" s="198">
        <f t="shared" si="5"/>
        <v>0</v>
      </c>
      <c r="G318" s="165"/>
    </row>
    <row r="319" spans="1:7" x14ac:dyDescent="0.25">
      <c r="A319" s="75" t="s">
        <v>449</v>
      </c>
      <c r="B319" s="94" t="s">
        <v>455</v>
      </c>
      <c r="C319" s="147">
        <v>2</v>
      </c>
      <c r="D319" s="148" t="s">
        <v>27</v>
      </c>
      <c r="E319" s="188">
        <v>300</v>
      </c>
      <c r="F319" s="198">
        <f t="shared" si="5"/>
        <v>600</v>
      </c>
      <c r="G319" s="188"/>
    </row>
    <row r="320" spans="1:7" x14ac:dyDescent="0.25">
      <c r="B320" s="94"/>
      <c r="C320" s="147"/>
      <c r="D320" s="148"/>
      <c r="E320" s="193">
        <v>0</v>
      </c>
      <c r="F320" s="198">
        <f t="shared" si="5"/>
        <v>0</v>
      </c>
    </row>
    <row r="321" spans="1:7" x14ac:dyDescent="0.25">
      <c r="B321" s="97" t="s">
        <v>606</v>
      </c>
      <c r="C321" s="147"/>
      <c r="D321" s="148"/>
      <c r="E321" s="193">
        <v>0</v>
      </c>
      <c r="F321" s="198">
        <f t="shared" si="5"/>
        <v>0</v>
      </c>
    </row>
    <row r="322" spans="1:7" x14ac:dyDescent="0.25">
      <c r="B322" s="94"/>
      <c r="C322" s="147"/>
      <c r="D322" s="148"/>
      <c r="E322" s="193">
        <v>0</v>
      </c>
      <c r="F322" s="198">
        <f t="shared" si="5"/>
        <v>0</v>
      </c>
    </row>
    <row r="323" spans="1:7" x14ac:dyDescent="0.25">
      <c r="A323" s="75" t="s">
        <v>447</v>
      </c>
      <c r="B323" s="38" t="s">
        <v>455</v>
      </c>
      <c r="C323" s="147">
        <v>8</v>
      </c>
      <c r="D323" s="148" t="s">
        <v>27</v>
      </c>
      <c r="E323" s="193">
        <v>360</v>
      </c>
      <c r="F323" s="198">
        <f t="shared" si="5"/>
        <v>2880</v>
      </c>
    </row>
    <row r="324" spans="1:7" x14ac:dyDescent="0.25">
      <c r="B324" s="94"/>
      <c r="C324" s="147"/>
      <c r="D324" s="148"/>
      <c r="E324" s="193">
        <v>0</v>
      </c>
      <c r="F324" s="198">
        <f t="shared" si="5"/>
        <v>0</v>
      </c>
    </row>
    <row r="325" spans="1:7" x14ac:dyDescent="0.25">
      <c r="B325" s="97" t="s">
        <v>481</v>
      </c>
      <c r="C325" s="147"/>
      <c r="D325" s="148"/>
      <c r="E325" s="193">
        <v>0</v>
      </c>
      <c r="F325" s="198">
        <f t="shared" si="5"/>
        <v>0</v>
      </c>
    </row>
    <row r="326" spans="1:7" x14ac:dyDescent="0.25">
      <c r="B326" s="94"/>
      <c r="C326" s="147"/>
      <c r="D326" s="148"/>
      <c r="E326" s="193">
        <v>0</v>
      </c>
      <c r="F326" s="198">
        <f t="shared" si="5"/>
        <v>0</v>
      </c>
    </row>
    <row r="327" spans="1:7" x14ac:dyDescent="0.25">
      <c r="A327" s="75" t="s">
        <v>13</v>
      </c>
      <c r="B327" s="38" t="s">
        <v>462</v>
      </c>
      <c r="C327" s="147">
        <v>5</v>
      </c>
      <c r="D327" s="148" t="s">
        <v>27</v>
      </c>
      <c r="E327" s="188">
        <v>680</v>
      </c>
      <c r="F327" s="198">
        <f t="shared" si="5"/>
        <v>3400</v>
      </c>
      <c r="G327" s="188"/>
    </row>
    <row r="328" spans="1:7" x14ac:dyDescent="0.25">
      <c r="B328" s="94"/>
      <c r="C328" s="147"/>
      <c r="D328" s="148"/>
      <c r="E328" s="193">
        <v>0</v>
      </c>
      <c r="F328" s="198">
        <f t="shared" si="5"/>
        <v>0</v>
      </c>
    </row>
    <row r="329" spans="1:7" x14ac:dyDescent="0.25">
      <c r="A329" s="75" t="s">
        <v>14</v>
      </c>
      <c r="B329" s="38" t="s">
        <v>467</v>
      </c>
      <c r="C329" s="147">
        <v>4</v>
      </c>
      <c r="D329" s="148" t="s">
        <v>27</v>
      </c>
      <c r="E329" s="188">
        <v>1040</v>
      </c>
      <c r="F329" s="198">
        <f t="shared" si="5"/>
        <v>4160</v>
      </c>
      <c r="G329" s="188"/>
    </row>
    <row r="330" spans="1:7" x14ac:dyDescent="0.25">
      <c r="D330" s="148"/>
      <c r="E330" s="193">
        <v>0</v>
      </c>
      <c r="F330" s="198">
        <f t="shared" si="5"/>
        <v>0</v>
      </c>
    </row>
    <row r="331" spans="1:7" x14ac:dyDescent="0.25">
      <c r="A331" s="75" t="s">
        <v>19</v>
      </c>
      <c r="B331" s="38" t="s">
        <v>478</v>
      </c>
      <c r="C331" s="147">
        <v>10</v>
      </c>
      <c r="D331" s="148" t="s">
        <v>27</v>
      </c>
      <c r="E331" s="188">
        <v>1760</v>
      </c>
      <c r="F331" s="198">
        <f t="shared" si="5"/>
        <v>17600</v>
      </c>
      <c r="G331" s="188"/>
    </row>
    <row r="332" spans="1:7" x14ac:dyDescent="0.25">
      <c r="C332" s="147"/>
      <c r="D332" s="148"/>
      <c r="E332" s="193">
        <v>0</v>
      </c>
      <c r="F332" s="198">
        <f t="shared" si="5"/>
        <v>0</v>
      </c>
    </row>
    <row r="333" spans="1:7" x14ac:dyDescent="0.25">
      <c r="B333" s="97" t="s">
        <v>480</v>
      </c>
      <c r="C333" s="147"/>
      <c r="D333" s="148"/>
      <c r="E333" s="165">
        <v>0</v>
      </c>
      <c r="F333" s="198">
        <f t="shared" si="5"/>
        <v>0</v>
      </c>
      <c r="G333" s="165"/>
    </row>
    <row r="334" spans="1:7" x14ac:dyDescent="0.25">
      <c r="B334" s="97"/>
      <c r="C334" s="147"/>
      <c r="D334" s="148"/>
      <c r="E334" s="165">
        <v>0</v>
      </c>
      <c r="F334" s="198">
        <f t="shared" si="5"/>
        <v>0</v>
      </c>
      <c r="G334" s="165"/>
    </row>
    <row r="335" spans="1:7" x14ac:dyDescent="0.25">
      <c r="A335" s="75" t="s">
        <v>25</v>
      </c>
      <c r="B335" s="94" t="s">
        <v>463</v>
      </c>
      <c r="C335" s="147">
        <v>2</v>
      </c>
      <c r="D335" s="148" t="s">
        <v>27</v>
      </c>
      <c r="E335" s="186">
        <v>71</v>
      </c>
      <c r="F335" s="198">
        <f t="shared" si="5"/>
        <v>142</v>
      </c>
      <c r="G335" s="186"/>
    </row>
    <row r="336" spans="1:7" x14ac:dyDescent="0.25">
      <c r="B336" s="94"/>
      <c r="C336" s="147"/>
      <c r="D336" s="148"/>
      <c r="E336" s="165">
        <v>0</v>
      </c>
      <c r="F336" s="198">
        <f t="shared" si="5"/>
        <v>0</v>
      </c>
      <c r="G336" s="165"/>
    </row>
    <row r="337" spans="1:7" x14ac:dyDescent="0.25">
      <c r="A337" s="75" t="s">
        <v>44</v>
      </c>
      <c r="B337" s="94" t="s">
        <v>456</v>
      </c>
      <c r="C337" s="147">
        <v>2</v>
      </c>
      <c r="D337" s="148" t="s">
        <v>27</v>
      </c>
      <c r="E337" s="186">
        <v>97</v>
      </c>
      <c r="F337" s="198">
        <f t="shared" si="5"/>
        <v>194</v>
      </c>
      <c r="G337" s="186"/>
    </row>
    <row r="338" spans="1:7" x14ac:dyDescent="0.25">
      <c r="B338" s="94"/>
      <c r="C338" s="147"/>
      <c r="D338" s="148"/>
      <c r="E338" s="165">
        <v>0</v>
      </c>
      <c r="F338" s="198">
        <f t="shared" si="5"/>
        <v>0</v>
      </c>
      <c r="G338" s="165"/>
    </row>
    <row r="339" spans="1:7" x14ac:dyDescent="0.25">
      <c r="A339" s="75" t="s">
        <v>42</v>
      </c>
      <c r="B339" s="94" t="s">
        <v>478</v>
      </c>
      <c r="C339" s="147">
        <v>2</v>
      </c>
      <c r="D339" s="148" t="s">
        <v>27</v>
      </c>
      <c r="E339" s="186">
        <v>208</v>
      </c>
      <c r="F339" s="198">
        <f t="shared" si="5"/>
        <v>416</v>
      </c>
      <c r="G339" s="186"/>
    </row>
    <row r="340" spans="1:7" x14ac:dyDescent="0.25">
      <c r="B340" s="94"/>
      <c r="C340" s="147"/>
      <c r="D340" s="148"/>
      <c r="E340" s="186">
        <v>0</v>
      </c>
      <c r="F340" s="198">
        <f t="shared" si="5"/>
        <v>0</v>
      </c>
      <c r="G340" s="186"/>
    </row>
    <row r="341" spans="1:7" x14ac:dyDescent="0.25">
      <c r="B341" s="97" t="s">
        <v>477</v>
      </c>
      <c r="C341" s="147"/>
      <c r="D341" s="148"/>
      <c r="E341" s="165">
        <v>0</v>
      </c>
      <c r="F341" s="198">
        <f t="shared" si="5"/>
        <v>0</v>
      </c>
      <c r="G341" s="165"/>
    </row>
    <row r="342" spans="1:7" x14ac:dyDescent="0.25">
      <c r="B342" s="97"/>
      <c r="C342" s="147"/>
      <c r="D342" s="148"/>
      <c r="E342" s="165">
        <v>0</v>
      </c>
      <c r="F342" s="198">
        <f t="shared" si="5"/>
        <v>0</v>
      </c>
      <c r="G342" s="165"/>
    </row>
    <row r="343" spans="1:7" x14ac:dyDescent="0.25">
      <c r="A343" s="75" t="s">
        <v>40</v>
      </c>
      <c r="B343" s="94" t="s">
        <v>463</v>
      </c>
      <c r="C343" s="147">
        <v>1</v>
      </c>
      <c r="D343" s="148" t="s">
        <v>27</v>
      </c>
      <c r="E343" s="186">
        <v>2489</v>
      </c>
      <c r="F343" s="198">
        <f t="shared" ref="F343:F406" si="6">ROUND(C343*E343,2)</f>
        <v>2489</v>
      </c>
      <c r="G343" s="186"/>
    </row>
    <row r="344" spans="1:7" x14ac:dyDescent="0.25">
      <c r="B344" s="94"/>
      <c r="C344" s="147"/>
      <c r="D344" s="148"/>
      <c r="E344" s="165">
        <v>0</v>
      </c>
      <c r="F344" s="198">
        <f t="shared" si="6"/>
        <v>0</v>
      </c>
      <c r="G344" s="165"/>
    </row>
    <row r="345" spans="1:7" x14ac:dyDescent="0.25">
      <c r="A345" s="75" t="s">
        <v>35</v>
      </c>
      <c r="B345" s="94" t="s">
        <v>458</v>
      </c>
      <c r="C345" s="147">
        <v>1</v>
      </c>
      <c r="D345" s="148" t="s">
        <v>27</v>
      </c>
      <c r="E345" s="186">
        <v>2736</v>
      </c>
      <c r="F345" s="198">
        <f t="shared" si="6"/>
        <v>2736</v>
      </c>
      <c r="G345" s="186"/>
    </row>
    <row r="346" spans="1:7" x14ac:dyDescent="0.25">
      <c r="B346" s="94"/>
      <c r="C346" s="147"/>
      <c r="D346" s="148"/>
      <c r="E346" s="186">
        <v>0</v>
      </c>
      <c r="F346" s="198">
        <f t="shared" si="6"/>
        <v>0</v>
      </c>
      <c r="G346" s="186"/>
    </row>
    <row r="347" spans="1:7" x14ac:dyDescent="0.25">
      <c r="B347" s="97" t="s">
        <v>630</v>
      </c>
      <c r="C347" s="147"/>
      <c r="D347" s="148"/>
      <c r="E347" s="186">
        <v>0</v>
      </c>
      <c r="F347" s="198">
        <f t="shared" si="6"/>
        <v>0</v>
      </c>
      <c r="G347" s="186"/>
    </row>
    <row r="348" spans="1:7" x14ac:dyDescent="0.25">
      <c r="B348" s="94"/>
      <c r="C348" s="147"/>
      <c r="D348" s="148"/>
      <c r="E348" s="186">
        <v>0</v>
      </c>
      <c r="F348" s="198">
        <f t="shared" si="6"/>
        <v>0</v>
      </c>
      <c r="G348" s="186"/>
    </row>
    <row r="349" spans="1:7" x14ac:dyDescent="0.25">
      <c r="A349" s="75" t="s">
        <v>68</v>
      </c>
      <c r="B349" s="94" t="s">
        <v>455</v>
      </c>
      <c r="C349" s="147">
        <v>2</v>
      </c>
      <c r="D349" s="148" t="s">
        <v>27</v>
      </c>
      <c r="E349" s="186">
        <v>1263</v>
      </c>
      <c r="F349" s="198">
        <f t="shared" si="6"/>
        <v>2526</v>
      </c>
      <c r="G349" s="186"/>
    </row>
    <row r="350" spans="1:7" x14ac:dyDescent="0.25">
      <c r="B350" s="94"/>
      <c r="C350" s="147"/>
      <c r="D350" s="148"/>
      <c r="E350" s="165">
        <v>0</v>
      </c>
      <c r="F350" s="198">
        <f t="shared" si="6"/>
        <v>0</v>
      </c>
      <c r="G350" s="165"/>
    </row>
    <row r="351" spans="1:7" x14ac:dyDescent="0.25">
      <c r="B351" s="97" t="s">
        <v>476</v>
      </c>
      <c r="C351" s="147"/>
      <c r="D351" s="148"/>
      <c r="E351" s="165">
        <v>0</v>
      </c>
      <c r="F351" s="198">
        <f t="shared" si="6"/>
        <v>0</v>
      </c>
      <c r="G351" s="165"/>
    </row>
    <row r="352" spans="1:7" x14ac:dyDescent="0.25">
      <c r="B352" s="97"/>
      <c r="C352" s="147"/>
      <c r="D352" s="148"/>
      <c r="E352" s="165">
        <v>0</v>
      </c>
      <c r="F352" s="198">
        <f t="shared" si="6"/>
        <v>0</v>
      </c>
      <c r="G352" s="165"/>
    </row>
    <row r="353" spans="1:7" x14ac:dyDescent="0.25">
      <c r="A353" s="75" t="s">
        <v>66</v>
      </c>
      <c r="B353" s="94" t="s">
        <v>463</v>
      </c>
      <c r="C353" s="147">
        <v>2</v>
      </c>
      <c r="D353" s="148" t="s">
        <v>27</v>
      </c>
      <c r="E353" s="186">
        <v>1009</v>
      </c>
      <c r="F353" s="198">
        <f t="shared" si="6"/>
        <v>2018</v>
      </c>
      <c r="G353" s="186"/>
    </row>
    <row r="354" spans="1:7" x14ac:dyDescent="0.25">
      <c r="B354" s="94"/>
      <c r="C354" s="147"/>
      <c r="D354" s="148"/>
      <c r="E354" s="165">
        <v>0</v>
      </c>
      <c r="F354" s="198">
        <f t="shared" si="6"/>
        <v>0</v>
      </c>
      <c r="G354" s="165"/>
    </row>
    <row r="355" spans="1:7" x14ac:dyDescent="0.25">
      <c r="B355" s="97" t="s">
        <v>475</v>
      </c>
      <c r="C355" s="147"/>
      <c r="D355" s="148"/>
      <c r="E355" s="165">
        <v>0</v>
      </c>
      <c r="F355" s="198">
        <f t="shared" si="6"/>
        <v>0</v>
      </c>
      <c r="G355" s="165"/>
    </row>
    <row r="356" spans="1:7" x14ac:dyDescent="0.25">
      <c r="B356" s="97"/>
      <c r="C356" s="147"/>
      <c r="D356" s="148"/>
      <c r="E356" s="165">
        <v>0</v>
      </c>
      <c r="F356" s="198">
        <f t="shared" si="6"/>
        <v>0</v>
      </c>
      <c r="G356" s="165"/>
    </row>
    <row r="357" spans="1:7" x14ac:dyDescent="0.25">
      <c r="A357" s="75" t="s">
        <v>301</v>
      </c>
      <c r="B357" s="94" t="s">
        <v>463</v>
      </c>
      <c r="C357" s="147">
        <v>3</v>
      </c>
      <c r="D357" s="148" t="s">
        <v>27</v>
      </c>
      <c r="E357" s="186">
        <v>1009</v>
      </c>
      <c r="F357" s="198">
        <f t="shared" si="6"/>
        <v>3027</v>
      </c>
      <c r="G357" s="186"/>
    </row>
    <row r="358" spans="1:7" x14ac:dyDescent="0.25">
      <c r="B358" s="94"/>
      <c r="C358" s="147"/>
      <c r="D358" s="148"/>
      <c r="E358" s="165">
        <v>0</v>
      </c>
      <c r="F358" s="198">
        <f t="shared" si="6"/>
        <v>0</v>
      </c>
      <c r="G358" s="165"/>
    </row>
    <row r="359" spans="1:7" x14ac:dyDescent="0.25">
      <c r="B359" s="97" t="s">
        <v>474</v>
      </c>
      <c r="C359" s="147"/>
      <c r="D359" s="148"/>
      <c r="E359" s="165">
        <v>0</v>
      </c>
      <c r="F359" s="198">
        <f t="shared" si="6"/>
        <v>0</v>
      </c>
      <c r="G359" s="165"/>
    </row>
    <row r="360" spans="1:7" x14ac:dyDescent="0.25">
      <c r="B360" s="97"/>
      <c r="C360" s="147"/>
      <c r="D360" s="148"/>
      <c r="E360" s="165">
        <v>0</v>
      </c>
      <c r="F360" s="198">
        <f t="shared" si="6"/>
        <v>0</v>
      </c>
      <c r="G360" s="165"/>
    </row>
    <row r="361" spans="1:7" x14ac:dyDescent="0.25">
      <c r="A361" s="75" t="s">
        <v>299</v>
      </c>
      <c r="B361" s="94" t="s">
        <v>460</v>
      </c>
      <c r="C361" s="147">
        <v>29</v>
      </c>
      <c r="D361" s="148" t="s">
        <v>27</v>
      </c>
      <c r="E361" s="186">
        <v>269</v>
      </c>
      <c r="F361" s="198">
        <f t="shared" si="6"/>
        <v>7801</v>
      </c>
      <c r="G361" s="186"/>
    </row>
    <row r="362" spans="1:7" x14ac:dyDescent="0.25">
      <c r="B362" s="94"/>
      <c r="C362" s="147"/>
      <c r="D362" s="148"/>
      <c r="E362" s="165">
        <v>0</v>
      </c>
      <c r="F362" s="198">
        <f t="shared" si="6"/>
        <v>0</v>
      </c>
      <c r="G362" s="165"/>
    </row>
    <row r="363" spans="1:7" x14ac:dyDescent="0.25">
      <c r="B363" s="97" t="s">
        <v>473</v>
      </c>
      <c r="C363" s="147"/>
      <c r="D363" s="148"/>
      <c r="E363" s="165">
        <v>0</v>
      </c>
      <c r="F363" s="198">
        <f t="shared" si="6"/>
        <v>0</v>
      </c>
      <c r="G363" s="165"/>
    </row>
    <row r="364" spans="1:7" x14ac:dyDescent="0.25">
      <c r="B364" s="94"/>
      <c r="C364" s="147"/>
      <c r="D364" s="148"/>
      <c r="F364" s="198">
        <f>ROUND(C364*E365,2)</f>
        <v>0</v>
      </c>
      <c r="G364" s="165"/>
    </row>
    <row r="365" spans="1:7" x14ac:dyDescent="0.25">
      <c r="A365" s="75" t="s">
        <v>449</v>
      </c>
      <c r="B365" s="94" t="s">
        <v>472</v>
      </c>
      <c r="C365" s="147">
        <v>42</v>
      </c>
      <c r="D365" s="148" t="s">
        <v>27</v>
      </c>
      <c r="E365" s="165">
        <v>83</v>
      </c>
      <c r="F365" s="198">
        <f>E365*C365</f>
        <v>3486</v>
      </c>
      <c r="G365" s="186"/>
    </row>
    <row r="366" spans="1:7" x14ac:dyDescent="0.25">
      <c r="B366" s="94"/>
      <c r="C366" s="147"/>
      <c r="D366" s="148"/>
      <c r="E366" s="165">
        <v>0</v>
      </c>
      <c r="F366" s="198">
        <f t="shared" si="6"/>
        <v>0</v>
      </c>
      <c r="G366" s="165"/>
    </row>
    <row r="367" spans="1:7" x14ac:dyDescent="0.25">
      <c r="B367" s="97" t="s">
        <v>471</v>
      </c>
      <c r="C367" s="147"/>
      <c r="D367" s="148"/>
      <c r="E367" s="165">
        <v>0</v>
      </c>
      <c r="F367" s="198">
        <f t="shared" si="6"/>
        <v>0</v>
      </c>
      <c r="G367" s="165"/>
    </row>
    <row r="368" spans="1:7" x14ac:dyDescent="0.25">
      <c r="B368" s="94"/>
      <c r="C368" s="147"/>
      <c r="D368" s="148"/>
      <c r="E368" s="165">
        <v>0</v>
      </c>
      <c r="F368" s="198">
        <f t="shared" si="6"/>
        <v>0</v>
      </c>
      <c r="G368" s="165"/>
    </row>
    <row r="369" spans="1:7" x14ac:dyDescent="0.25">
      <c r="A369" s="75" t="s">
        <v>447</v>
      </c>
      <c r="B369" s="94" t="s">
        <v>470</v>
      </c>
      <c r="C369" s="147">
        <v>4</v>
      </c>
      <c r="D369" s="148" t="s">
        <v>27</v>
      </c>
      <c r="E369" s="186">
        <v>375</v>
      </c>
      <c r="F369" s="198">
        <f t="shared" si="6"/>
        <v>1500</v>
      </c>
      <c r="G369" s="186"/>
    </row>
    <row r="370" spans="1:7" x14ac:dyDescent="0.25">
      <c r="B370" s="94"/>
      <c r="C370" s="147"/>
      <c r="D370" s="148"/>
      <c r="E370" s="165">
        <v>0</v>
      </c>
      <c r="F370" s="198">
        <f t="shared" si="6"/>
        <v>0</v>
      </c>
      <c r="G370" s="165"/>
    </row>
    <row r="371" spans="1:7" x14ac:dyDescent="0.25">
      <c r="B371" s="94"/>
      <c r="C371" s="147"/>
      <c r="D371" s="148"/>
      <c r="E371" s="165">
        <v>0</v>
      </c>
      <c r="F371" s="198">
        <f t="shared" si="6"/>
        <v>0</v>
      </c>
      <c r="G371" s="165"/>
    </row>
    <row r="372" spans="1:7" x14ac:dyDescent="0.25">
      <c r="B372" s="97" t="s">
        <v>469</v>
      </c>
      <c r="C372" s="147"/>
      <c r="D372" s="148"/>
      <c r="E372" s="165">
        <v>0</v>
      </c>
      <c r="F372" s="198">
        <f t="shared" si="6"/>
        <v>0</v>
      </c>
      <c r="G372" s="165"/>
    </row>
    <row r="373" spans="1:7" x14ac:dyDescent="0.25">
      <c r="B373" s="97"/>
      <c r="C373" s="147"/>
      <c r="D373" s="148"/>
      <c r="E373" s="165">
        <v>0</v>
      </c>
      <c r="F373" s="198">
        <f t="shared" si="6"/>
        <v>0</v>
      </c>
      <c r="G373" s="165"/>
    </row>
    <row r="374" spans="1:7" x14ac:dyDescent="0.25">
      <c r="B374" s="41" t="s">
        <v>468</v>
      </c>
      <c r="C374" s="147"/>
      <c r="D374" s="145"/>
      <c r="E374" s="165">
        <v>0</v>
      </c>
      <c r="F374" s="198">
        <f t="shared" si="6"/>
        <v>0</v>
      </c>
      <c r="G374" s="165"/>
    </row>
    <row r="375" spans="1:7" x14ac:dyDescent="0.25">
      <c r="B375" s="41"/>
      <c r="C375" s="147"/>
      <c r="D375" s="145"/>
      <c r="E375" s="165">
        <v>0</v>
      </c>
      <c r="F375" s="198">
        <f t="shared" si="6"/>
        <v>0</v>
      </c>
      <c r="G375" s="165"/>
    </row>
    <row r="376" spans="1:7" x14ac:dyDescent="0.25">
      <c r="A376" s="75" t="s">
        <v>13</v>
      </c>
      <c r="B376" s="94" t="s">
        <v>459</v>
      </c>
      <c r="C376" s="147">
        <v>25</v>
      </c>
      <c r="D376" s="145" t="s">
        <v>8</v>
      </c>
      <c r="E376" s="165">
        <v>59.005956433156619</v>
      </c>
      <c r="F376" s="198">
        <f t="shared" si="6"/>
        <v>1475.15</v>
      </c>
      <c r="G376" s="165"/>
    </row>
    <row r="377" spans="1:7" x14ac:dyDescent="0.25">
      <c r="B377" s="41"/>
      <c r="C377" s="147"/>
      <c r="D377" s="145"/>
      <c r="E377" s="165">
        <v>0</v>
      </c>
      <c r="F377" s="198">
        <f t="shared" si="6"/>
        <v>0</v>
      </c>
      <c r="G377" s="165"/>
    </row>
    <row r="378" spans="1:7" x14ac:dyDescent="0.25">
      <c r="A378" s="75" t="s">
        <v>14</v>
      </c>
      <c r="B378" s="94" t="s">
        <v>463</v>
      </c>
      <c r="C378" s="147">
        <v>140</v>
      </c>
      <c r="D378" s="145" t="s">
        <v>8</v>
      </c>
      <c r="E378" s="186">
        <v>62.707024855965351</v>
      </c>
      <c r="F378" s="198">
        <f t="shared" si="6"/>
        <v>8778.98</v>
      </c>
      <c r="G378" s="186"/>
    </row>
    <row r="379" spans="1:7" x14ac:dyDescent="0.25">
      <c r="B379" s="97"/>
      <c r="C379" s="147"/>
      <c r="D379" s="145"/>
      <c r="E379" s="193">
        <v>0</v>
      </c>
      <c r="F379" s="198">
        <f t="shared" si="6"/>
        <v>0</v>
      </c>
    </row>
    <row r="380" spans="1:7" x14ac:dyDescent="0.25">
      <c r="A380" s="75" t="s">
        <v>19</v>
      </c>
      <c r="B380" s="94" t="s">
        <v>458</v>
      </c>
      <c r="C380" s="147">
        <v>55</v>
      </c>
      <c r="D380" s="148" t="s">
        <v>8</v>
      </c>
      <c r="E380" s="188">
        <v>62.707024855965351</v>
      </c>
      <c r="F380" s="198">
        <f t="shared" si="6"/>
        <v>3448.89</v>
      </c>
      <c r="G380" s="188"/>
    </row>
    <row r="381" spans="1:7" x14ac:dyDescent="0.25">
      <c r="A381" s="71"/>
      <c r="B381" s="94"/>
      <c r="C381" s="147"/>
      <c r="D381" s="148"/>
      <c r="E381" s="193">
        <v>0</v>
      </c>
      <c r="F381" s="198">
        <f t="shared" si="6"/>
        <v>0</v>
      </c>
    </row>
    <row r="382" spans="1:7" x14ac:dyDescent="0.25">
      <c r="A382" s="75" t="s">
        <v>25</v>
      </c>
      <c r="B382" s="94" t="s">
        <v>456</v>
      </c>
      <c r="C382" s="147">
        <v>80</v>
      </c>
      <c r="D382" s="148" t="s">
        <v>8</v>
      </c>
      <c r="E382" s="188">
        <v>62.707024855965351</v>
      </c>
      <c r="F382" s="198">
        <f t="shared" si="6"/>
        <v>5016.5600000000004</v>
      </c>
      <c r="G382" s="188"/>
    </row>
    <row r="383" spans="1:7" x14ac:dyDescent="0.25">
      <c r="B383" s="48" t="s">
        <v>457</v>
      </c>
      <c r="C383" s="141"/>
      <c r="D383" s="142" t="s">
        <v>457</v>
      </c>
      <c r="E383" s="193">
        <v>0</v>
      </c>
      <c r="F383" s="198">
        <f t="shared" si="6"/>
        <v>0</v>
      </c>
    </row>
    <row r="384" spans="1:7" x14ac:dyDescent="0.25">
      <c r="A384" s="117" t="s">
        <v>44</v>
      </c>
      <c r="B384" s="94" t="s">
        <v>455</v>
      </c>
      <c r="C384" s="147">
        <v>275</v>
      </c>
      <c r="D384" s="148" t="s">
        <v>8</v>
      </c>
      <c r="E384" s="188">
        <v>63.287673413636327</v>
      </c>
      <c r="F384" s="198">
        <f t="shared" si="6"/>
        <v>17404.11</v>
      </c>
      <c r="G384" s="188"/>
    </row>
    <row r="385" spans="1:7" x14ac:dyDescent="0.25">
      <c r="A385" s="117"/>
      <c r="B385" s="94"/>
      <c r="C385" s="147"/>
      <c r="D385" s="148"/>
      <c r="E385" s="188">
        <v>0</v>
      </c>
      <c r="F385" s="198">
        <f t="shared" si="6"/>
        <v>0</v>
      </c>
      <c r="G385" s="188"/>
    </row>
    <row r="386" spans="1:7" x14ac:dyDescent="0.25">
      <c r="A386" s="117" t="s">
        <v>42</v>
      </c>
      <c r="B386" s="94" t="s">
        <v>462</v>
      </c>
      <c r="C386" s="147">
        <v>20</v>
      </c>
      <c r="D386" s="148" t="s">
        <v>8</v>
      </c>
      <c r="E386" s="188">
        <v>64.302676124873074</v>
      </c>
      <c r="F386" s="198">
        <f t="shared" si="6"/>
        <v>1286.05</v>
      </c>
      <c r="G386" s="188"/>
    </row>
    <row r="387" spans="1:7" x14ac:dyDescent="0.25">
      <c r="A387" s="117"/>
      <c r="B387" s="97"/>
      <c r="C387" s="147"/>
      <c r="D387" s="148"/>
      <c r="E387" s="193">
        <v>0</v>
      </c>
      <c r="F387" s="198">
        <f t="shared" si="6"/>
        <v>0</v>
      </c>
    </row>
    <row r="388" spans="1:7" x14ac:dyDescent="0.25">
      <c r="A388" s="75" t="s">
        <v>40</v>
      </c>
      <c r="B388" s="94" t="s">
        <v>467</v>
      </c>
      <c r="C388" s="147">
        <v>25</v>
      </c>
      <c r="D388" s="148" t="s">
        <v>8</v>
      </c>
      <c r="E388" s="188">
        <v>74.172191919029686</v>
      </c>
      <c r="F388" s="198">
        <f t="shared" si="6"/>
        <v>1854.3</v>
      </c>
      <c r="G388" s="188"/>
    </row>
    <row r="389" spans="1:7" x14ac:dyDescent="0.25">
      <c r="B389" s="94"/>
      <c r="C389" s="147"/>
      <c r="D389" s="148"/>
      <c r="E389" s="193">
        <v>0</v>
      </c>
      <c r="F389" s="198">
        <f t="shared" si="6"/>
        <v>0</v>
      </c>
    </row>
    <row r="390" spans="1:7" x14ac:dyDescent="0.25">
      <c r="A390" s="75" t="s">
        <v>35</v>
      </c>
      <c r="B390" s="94" t="s">
        <v>466</v>
      </c>
      <c r="C390" s="147">
        <v>1195</v>
      </c>
      <c r="D390" s="148" t="s">
        <v>8</v>
      </c>
      <c r="E390" s="188">
        <v>98.845981404421224</v>
      </c>
      <c r="F390" s="198">
        <f t="shared" si="6"/>
        <v>118120.95</v>
      </c>
      <c r="G390" s="188"/>
    </row>
    <row r="391" spans="1:7" x14ac:dyDescent="0.25">
      <c r="B391" s="94"/>
      <c r="C391" s="147"/>
      <c r="D391" s="148"/>
      <c r="E391" s="193">
        <v>0</v>
      </c>
      <c r="F391" s="198">
        <f t="shared" si="6"/>
        <v>0</v>
      </c>
    </row>
    <row r="392" spans="1:7" ht="31.5" x14ac:dyDescent="0.25">
      <c r="A392" s="75" t="s">
        <v>68</v>
      </c>
      <c r="B392" s="94" t="s">
        <v>465</v>
      </c>
      <c r="C392" s="147">
        <v>90</v>
      </c>
      <c r="D392" s="148" t="s">
        <v>8</v>
      </c>
      <c r="E392" s="188">
        <v>172.86734986059588</v>
      </c>
      <c r="F392" s="198">
        <f t="shared" si="6"/>
        <v>15558.06</v>
      </c>
      <c r="G392" s="188"/>
    </row>
    <row r="393" spans="1:7" x14ac:dyDescent="0.25">
      <c r="B393" s="94"/>
      <c r="C393" s="147"/>
      <c r="D393" s="148"/>
      <c r="E393" s="193">
        <v>0</v>
      </c>
      <c r="F393" s="198">
        <f t="shared" si="6"/>
        <v>0</v>
      </c>
    </row>
    <row r="394" spans="1:7" x14ac:dyDescent="0.25">
      <c r="B394" s="41" t="s">
        <v>464</v>
      </c>
      <c r="C394" s="147"/>
      <c r="D394" s="148"/>
      <c r="E394" s="193">
        <v>0</v>
      </c>
      <c r="F394" s="198">
        <f t="shared" si="6"/>
        <v>0</v>
      </c>
    </row>
    <row r="395" spans="1:7" x14ac:dyDescent="0.25">
      <c r="B395" s="94"/>
      <c r="C395" s="147"/>
      <c r="D395" s="148"/>
      <c r="E395" s="193">
        <v>0</v>
      </c>
      <c r="F395" s="198">
        <f t="shared" si="6"/>
        <v>0</v>
      </c>
    </row>
    <row r="396" spans="1:7" x14ac:dyDescent="0.25">
      <c r="A396" s="75" t="s">
        <v>66</v>
      </c>
      <c r="B396" s="94" t="s">
        <v>463</v>
      </c>
      <c r="C396" s="147">
        <v>275</v>
      </c>
      <c r="D396" s="145" t="s">
        <v>8</v>
      </c>
      <c r="E396" s="188">
        <v>38.609354869494936</v>
      </c>
      <c r="F396" s="198">
        <f t="shared" si="6"/>
        <v>10617.57</v>
      </c>
      <c r="G396" s="188"/>
    </row>
    <row r="397" spans="1:7" x14ac:dyDescent="0.25">
      <c r="B397" s="94"/>
      <c r="C397" s="147"/>
      <c r="D397" s="148"/>
      <c r="E397" s="193">
        <v>0</v>
      </c>
      <c r="F397" s="198">
        <f t="shared" si="6"/>
        <v>0</v>
      </c>
    </row>
    <row r="398" spans="1:7" x14ac:dyDescent="0.25">
      <c r="A398" s="75" t="s">
        <v>301</v>
      </c>
      <c r="B398" s="94" t="s">
        <v>456</v>
      </c>
      <c r="C398" s="147">
        <v>195</v>
      </c>
      <c r="D398" s="148" t="s">
        <v>8</v>
      </c>
      <c r="E398" s="188">
        <v>38.609354869494936</v>
      </c>
      <c r="F398" s="198">
        <f t="shared" si="6"/>
        <v>7528.82</v>
      </c>
      <c r="G398" s="188"/>
    </row>
    <row r="399" spans="1:7" x14ac:dyDescent="0.25">
      <c r="B399" s="94"/>
      <c r="C399" s="147"/>
      <c r="D399" s="148"/>
      <c r="E399" s="193">
        <v>0</v>
      </c>
      <c r="F399" s="198">
        <f t="shared" si="6"/>
        <v>0</v>
      </c>
    </row>
    <row r="400" spans="1:7" x14ac:dyDescent="0.25">
      <c r="B400" s="41" t="s">
        <v>461</v>
      </c>
      <c r="C400" s="147"/>
      <c r="D400" s="148"/>
      <c r="E400" s="193">
        <v>0</v>
      </c>
      <c r="F400" s="198">
        <f t="shared" si="6"/>
        <v>0</v>
      </c>
    </row>
    <row r="401" spans="1:7" x14ac:dyDescent="0.25">
      <c r="B401" s="94"/>
      <c r="C401" s="147"/>
      <c r="D401" s="148"/>
      <c r="E401" s="193">
        <v>0</v>
      </c>
      <c r="F401" s="198">
        <f t="shared" si="6"/>
        <v>0</v>
      </c>
    </row>
    <row r="402" spans="1:7" x14ac:dyDescent="0.25">
      <c r="A402" s="75" t="s">
        <v>299</v>
      </c>
      <c r="B402" s="94" t="s">
        <v>460</v>
      </c>
      <c r="C402" s="147">
        <v>465</v>
      </c>
      <c r="D402" s="145" t="s">
        <v>8</v>
      </c>
      <c r="E402" s="188">
        <v>43.363886712379148</v>
      </c>
      <c r="F402" s="198">
        <f t="shared" si="6"/>
        <v>20164.21</v>
      </c>
      <c r="G402" s="188"/>
    </row>
    <row r="403" spans="1:7" x14ac:dyDescent="0.25">
      <c r="B403" s="97"/>
      <c r="C403" s="147"/>
      <c r="D403" s="145"/>
      <c r="E403" s="193">
        <v>0</v>
      </c>
      <c r="F403" s="198">
        <f t="shared" si="6"/>
        <v>0</v>
      </c>
    </row>
    <row r="404" spans="1:7" x14ac:dyDescent="0.25">
      <c r="A404" s="75" t="s">
        <v>449</v>
      </c>
      <c r="B404" s="94" t="s">
        <v>459</v>
      </c>
      <c r="C404" s="147">
        <v>310</v>
      </c>
      <c r="D404" s="148" t="s">
        <v>8</v>
      </c>
      <c r="E404" s="188">
        <v>46.448110398053096</v>
      </c>
      <c r="F404" s="198">
        <f t="shared" si="6"/>
        <v>14398.91</v>
      </c>
      <c r="G404" s="188"/>
    </row>
    <row r="405" spans="1:7" x14ac:dyDescent="0.25">
      <c r="B405" s="94"/>
      <c r="C405" s="147"/>
      <c r="D405" s="148"/>
      <c r="E405" s="188">
        <v>0</v>
      </c>
      <c r="F405" s="198">
        <f t="shared" si="6"/>
        <v>0</v>
      </c>
      <c r="G405" s="188"/>
    </row>
    <row r="406" spans="1:7" x14ac:dyDescent="0.25">
      <c r="A406" s="75" t="s">
        <v>447</v>
      </c>
      <c r="B406" s="94" t="s">
        <v>463</v>
      </c>
      <c r="C406" s="147">
        <v>10</v>
      </c>
      <c r="D406" s="148" t="s">
        <v>8</v>
      </c>
      <c r="E406" s="188">
        <v>55.51980055775585</v>
      </c>
      <c r="F406" s="198">
        <f t="shared" si="6"/>
        <v>555.20000000000005</v>
      </c>
      <c r="G406" s="188"/>
    </row>
    <row r="407" spans="1:7" x14ac:dyDescent="0.25">
      <c r="B407" s="94"/>
      <c r="C407" s="147"/>
      <c r="D407" s="148"/>
      <c r="E407" s="188">
        <v>0</v>
      </c>
      <c r="F407" s="198">
        <f t="shared" ref="F407:F470" si="7">ROUND(C407*E407,2)</f>
        <v>0</v>
      </c>
      <c r="G407" s="188"/>
    </row>
    <row r="408" spans="1:7" x14ac:dyDescent="0.25">
      <c r="A408" s="75" t="s">
        <v>444</v>
      </c>
      <c r="B408" s="94" t="s">
        <v>458</v>
      </c>
      <c r="C408" s="147">
        <v>250</v>
      </c>
      <c r="D408" s="148" t="s">
        <v>8</v>
      </c>
      <c r="E408" s="188">
        <v>55.51980055775585</v>
      </c>
      <c r="F408" s="198">
        <f t="shared" si="7"/>
        <v>13879.95</v>
      </c>
      <c r="G408" s="188"/>
    </row>
    <row r="409" spans="1:7" x14ac:dyDescent="0.25">
      <c r="B409" s="94" t="s">
        <v>457</v>
      </c>
      <c r="C409" s="147"/>
      <c r="D409" s="148" t="s">
        <v>457</v>
      </c>
      <c r="E409" s="188">
        <v>0</v>
      </c>
      <c r="F409" s="198">
        <f t="shared" si="7"/>
        <v>0</v>
      </c>
      <c r="G409" s="188"/>
    </row>
    <row r="410" spans="1:7" x14ac:dyDescent="0.25">
      <c r="A410" s="75" t="s">
        <v>442</v>
      </c>
      <c r="B410" s="94" t="s">
        <v>456</v>
      </c>
      <c r="C410" s="147">
        <v>160</v>
      </c>
      <c r="D410" s="148" t="s">
        <v>8</v>
      </c>
      <c r="E410" s="188">
        <v>55.51980055775585</v>
      </c>
      <c r="F410" s="198">
        <f t="shared" si="7"/>
        <v>8883.17</v>
      </c>
      <c r="G410" s="188"/>
    </row>
    <row r="411" spans="1:7" x14ac:dyDescent="0.25">
      <c r="B411" s="97"/>
      <c r="C411" s="147"/>
      <c r="D411" s="148"/>
      <c r="E411" s="193">
        <v>0</v>
      </c>
      <c r="F411" s="198">
        <f t="shared" si="7"/>
        <v>0</v>
      </c>
    </row>
    <row r="412" spans="1:7" x14ac:dyDescent="0.25">
      <c r="A412" s="75" t="s">
        <v>13</v>
      </c>
      <c r="B412" s="94" t="s">
        <v>455</v>
      </c>
      <c r="C412" s="147">
        <v>140</v>
      </c>
      <c r="D412" s="148" t="s">
        <v>8</v>
      </c>
      <c r="E412" s="188">
        <v>68.946354899990936</v>
      </c>
      <c r="F412" s="198">
        <f t="shared" si="7"/>
        <v>9652.49</v>
      </c>
      <c r="G412" s="188"/>
    </row>
    <row r="413" spans="1:7" x14ac:dyDescent="0.25">
      <c r="B413" s="94"/>
      <c r="C413" s="147"/>
      <c r="D413" s="148"/>
      <c r="E413" s="193">
        <v>0</v>
      </c>
      <c r="F413" s="198">
        <f t="shared" si="7"/>
        <v>0</v>
      </c>
    </row>
    <row r="414" spans="1:7" x14ac:dyDescent="0.25">
      <c r="A414" s="75" t="s">
        <v>14</v>
      </c>
      <c r="B414" s="94" t="s">
        <v>454</v>
      </c>
      <c r="C414" s="147">
        <v>130</v>
      </c>
      <c r="D414" s="148" t="s">
        <v>8</v>
      </c>
      <c r="E414" s="188">
        <v>80.830797399389013</v>
      </c>
      <c r="F414" s="198">
        <f t="shared" si="7"/>
        <v>10508</v>
      </c>
      <c r="G414" s="188"/>
    </row>
    <row r="415" spans="1:7" x14ac:dyDescent="0.25">
      <c r="B415" s="94"/>
      <c r="C415" s="147"/>
      <c r="D415" s="148"/>
      <c r="E415" s="193">
        <v>0</v>
      </c>
      <c r="F415" s="198">
        <f t="shared" si="7"/>
        <v>0</v>
      </c>
    </row>
    <row r="416" spans="1:7" x14ac:dyDescent="0.25">
      <c r="B416" s="97" t="s">
        <v>453</v>
      </c>
      <c r="C416" s="147"/>
      <c r="D416" s="148"/>
      <c r="E416" s="193">
        <v>0</v>
      </c>
      <c r="F416" s="198">
        <f t="shared" si="7"/>
        <v>0</v>
      </c>
    </row>
    <row r="417" spans="1:7" x14ac:dyDescent="0.25">
      <c r="B417" s="97"/>
      <c r="C417" s="147"/>
      <c r="D417" s="148"/>
      <c r="E417" s="193">
        <v>0</v>
      </c>
      <c r="F417" s="198">
        <f t="shared" si="7"/>
        <v>0</v>
      </c>
    </row>
    <row r="418" spans="1:7" x14ac:dyDescent="0.25">
      <c r="B418" s="97" t="s">
        <v>452</v>
      </c>
      <c r="E418" s="193">
        <v>0</v>
      </c>
      <c r="F418" s="198">
        <f t="shared" si="7"/>
        <v>0</v>
      </c>
    </row>
    <row r="419" spans="1:7" x14ac:dyDescent="0.25">
      <c r="B419" s="97"/>
      <c r="E419" s="193">
        <v>0</v>
      </c>
      <c r="F419" s="198">
        <f t="shared" si="7"/>
        <v>0</v>
      </c>
    </row>
    <row r="420" spans="1:7" x14ac:dyDescent="0.25">
      <c r="A420" s="75" t="s">
        <v>19</v>
      </c>
      <c r="B420" s="94" t="s">
        <v>451</v>
      </c>
      <c r="C420" s="147">
        <v>140</v>
      </c>
      <c r="D420" s="148" t="s">
        <v>8</v>
      </c>
      <c r="E420" s="188">
        <v>45</v>
      </c>
      <c r="F420" s="198">
        <f t="shared" si="7"/>
        <v>6300</v>
      </c>
      <c r="G420" s="188"/>
    </row>
    <row r="421" spans="1:7" x14ac:dyDescent="0.25">
      <c r="B421" s="97"/>
      <c r="E421" s="193">
        <v>0</v>
      </c>
      <c r="F421" s="198">
        <f t="shared" si="7"/>
        <v>0</v>
      </c>
    </row>
    <row r="422" spans="1:7" x14ac:dyDescent="0.25">
      <c r="A422" s="75" t="s">
        <v>25</v>
      </c>
      <c r="B422" s="94" t="s">
        <v>450</v>
      </c>
      <c r="C422" s="147">
        <v>175</v>
      </c>
      <c r="D422" s="148" t="s">
        <v>8</v>
      </c>
      <c r="E422" s="188">
        <v>46</v>
      </c>
      <c r="F422" s="198">
        <f t="shared" si="7"/>
        <v>8050</v>
      </c>
      <c r="G422" s="188"/>
    </row>
    <row r="423" spans="1:7" x14ac:dyDescent="0.25">
      <c r="B423" s="94"/>
      <c r="C423" s="147"/>
      <c r="D423" s="148"/>
      <c r="E423" s="188">
        <v>0</v>
      </c>
      <c r="F423" s="198">
        <f t="shared" si="7"/>
        <v>0</v>
      </c>
      <c r="G423" s="188"/>
    </row>
    <row r="424" spans="1:7" x14ac:dyDescent="0.25">
      <c r="A424" s="75" t="s">
        <v>44</v>
      </c>
      <c r="B424" s="94" t="s">
        <v>607</v>
      </c>
      <c r="C424" s="147">
        <v>115</v>
      </c>
      <c r="D424" s="148" t="s">
        <v>8</v>
      </c>
      <c r="E424" s="188">
        <v>48</v>
      </c>
      <c r="F424" s="198">
        <f t="shared" si="7"/>
        <v>5520</v>
      </c>
      <c r="G424" s="188"/>
    </row>
    <row r="425" spans="1:7" x14ac:dyDescent="0.25">
      <c r="B425" s="97"/>
      <c r="E425" s="193">
        <v>0</v>
      </c>
      <c r="F425" s="198">
        <f t="shared" si="7"/>
        <v>0</v>
      </c>
    </row>
    <row r="426" spans="1:7" x14ac:dyDescent="0.25">
      <c r="A426" s="75" t="s">
        <v>42</v>
      </c>
      <c r="B426" s="94" t="s">
        <v>608</v>
      </c>
      <c r="C426" s="147">
        <v>20</v>
      </c>
      <c r="D426" s="148" t="s">
        <v>8</v>
      </c>
      <c r="E426" s="188">
        <v>66</v>
      </c>
      <c r="F426" s="198">
        <f t="shared" si="7"/>
        <v>1320</v>
      </c>
      <c r="G426" s="188"/>
    </row>
    <row r="427" spans="1:7" x14ac:dyDescent="0.25">
      <c r="B427" s="97"/>
      <c r="E427" s="193">
        <v>0</v>
      </c>
      <c r="F427" s="198">
        <f t="shared" si="7"/>
        <v>0</v>
      </c>
    </row>
    <row r="428" spans="1:7" x14ac:dyDescent="0.25">
      <c r="A428" s="75" t="s">
        <v>40</v>
      </c>
      <c r="B428" s="94" t="s">
        <v>448</v>
      </c>
      <c r="C428" s="147">
        <v>25</v>
      </c>
      <c r="D428" s="148" t="s">
        <v>8</v>
      </c>
      <c r="E428" s="188">
        <v>72</v>
      </c>
      <c r="F428" s="198">
        <f t="shared" si="7"/>
        <v>1800</v>
      </c>
      <c r="G428" s="188"/>
    </row>
    <row r="429" spans="1:7" x14ac:dyDescent="0.25">
      <c r="B429" s="94"/>
      <c r="C429" s="147"/>
      <c r="D429" s="148"/>
      <c r="E429" s="193">
        <v>0</v>
      </c>
      <c r="F429" s="198">
        <f t="shared" si="7"/>
        <v>0</v>
      </c>
    </row>
    <row r="430" spans="1:7" x14ac:dyDescent="0.25">
      <c r="A430" s="75" t="s">
        <v>35</v>
      </c>
      <c r="B430" s="94" t="s">
        <v>446</v>
      </c>
      <c r="C430" s="147">
        <v>1195</v>
      </c>
      <c r="D430" s="148" t="s">
        <v>8</v>
      </c>
      <c r="E430" s="188">
        <v>90</v>
      </c>
      <c r="F430" s="198">
        <f t="shared" si="7"/>
        <v>107550</v>
      </c>
      <c r="G430" s="188"/>
    </row>
    <row r="431" spans="1:7" x14ac:dyDescent="0.25">
      <c r="E431" s="193">
        <v>0</v>
      </c>
      <c r="F431" s="198">
        <f t="shared" si="7"/>
        <v>0</v>
      </c>
    </row>
    <row r="432" spans="1:7" x14ac:dyDescent="0.25">
      <c r="B432" s="41" t="s">
        <v>600</v>
      </c>
      <c r="E432" s="193">
        <v>0</v>
      </c>
      <c r="F432" s="198">
        <f t="shared" si="7"/>
        <v>0</v>
      </c>
    </row>
    <row r="433" spans="1:7" x14ac:dyDescent="0.25">
      <c r="E433" s="193">
        <v>0</v>
      </c>
      <c r="F433" s="198">
        <f t="shared" si="7"/>
        <v>0</v>
      </c>
    </row>
    <row r="434" spans="1:7" x14ac:dyDescent="0.25">
      <c r="B434" s="97" t="s">
        <v>445</v>
      </c>
      <c r="E434" s="193">
        <v>0</v>
      </c>
      <c r="F434" s="198">
        <f t="shared" si="7"/>
        <v>0</v>
      </c>
    </row>
    <row r="435" spans="1:7" x14ac:dyDescent="0.25">
      <c r="B435" s="97"/>
      <c r="E435" s="193">
        <v>0</v>
      </c>
      <c r="F435" s="198">
        <f t="shared" si="7"/>
        <v>0</v>
      </c>
    </row>
    <row r="436" spans="1:7" x14ac:dyDescent="0.25">
      <c r="A436" s="75" t="s">
        <v>68</v>
      </c>
      <c r="B436" s="94" t="s">
        <v>443</v>
      </c>
      <c r="C436" s="147">
        <v>135</v>
      </c>
      <c r="D436" s="148" t="s">
        <v>8</v>
      </c>
      <c r="E436" s="188">
        <v>140.76148536212636</v>
      </c>
      <c r="F436" s="198">
        <f t="shared" si="7"/>
        <v>19002.8</v>
      </c>
      <c r="G436" s="188"/>
    </row>
    <row r="437" spans="1:7" x14ac:dyDescent="0.25">
      <c r="E437" s="193">
        <v>0</v>
      </c>
      <c r="F437" s="198">
        <f t="shared" si="7"/>
        <v>0</v>
      </c>
    </row>
    <row r="438" spans="1:7" x14ac:dyDescent="0.25">
      <c r="A438" s="75" t="s">
        <v>66</v>
      </c>
      <c r="B438" s="94" t="s">
        <v>441</v>
      </c>
      <c r="C438" s="147">
        <v>175</v>
      </c>
      <c r="D438" s="148" t="s">
        <v>8</v>
      </c>
      <c r="E438" s="188">
        <v>140.76148536212636</v>
      </c>
      <c r="F438" s="198">
        <f t="shared" si="7"/>
        <v>24633.26</v>
      </c>
      <c r="G438" s="188"/>
    </row>
    <row r="439" spans="1:7" x14ac:dyDescent="0.25">
      <c r="B439" s="94"/>
      <c r="C439" s="147"/>
      <c r="D439" s="148"/>
      <c r="E439" s="193">
        <v>0</v>
      </c>
      <c r="F439" s="198">
        <f t="shared" si="7"/>
        <v>0</v>
      </c>
    </row>
    <row r="440" spans="1:7" x14ac:dyDescent="0.25">
      <c r="E440" s="193">
        <v>0</v>
      </c>
      <c r="F440" s="198">
        <f t="shared" si="7"/>
        <v>0</v>
      </c>
    </row>
    <row r="441" spans="1:7" x14ac:dyDescent="0.25">
      <c r="B441" s="41" t="s">
        <v>440</v>
      </c>
      <c r="E441" s="193">
        <v>0</v>
      </c>
      <c r="F441" s="198">
        <f t="shared" si="7"/>
        <v>0</v>
      </c>
    </row>
    <row r="442" spans="1:7" x14ac:dyDescent="0.25">
      <c r="E442" s="193">
        <v>0</v>
      </c>
      <c r="F442" s="198">
        <f t="shared" si="7"/>
        <v>0</v>
      </c>
    </row>
    <row r="443" spans="1:7" x14ac:dyDescent="0.25">
      <c r="B443" s="97" t="s">
        <v>439</v>
      </c>
      <c r="C443" s="147"/>
      <c r="D443" s="148"/>
      <c r="E443" s="164">
        <v>0</v>
      </c>
      <c r="F443" s="198">
        <f t="shared" si="7"/>
        <v>0</v>
      </c>
      <c r="G443" s="164"/>
    </row>
    <row r="444" spans="1:7" x14ac:dyDescent="0.25">
      <c r="B444" s="97"/>
      <c r="C444" s="147"/>
      <c r="D444" s="148"/>
      <c r="E444" s="164">
        <v>0</v>
      </c>
      <c r="F444" s="198">
        <f t="shared" si="7"/>
        <v>0</v>
      </c>
      <c r="G444" s="164"/>
    </row>
    <row r="445" spans="1:7" ht="47.25" x14ac:dyDescent="0.25">
      <c r="A445" s="75" t="s">
        <v>13</v>
      </c>
      <c r="B445" s="94" t="s">
        <v>438</v>
      </c>
      <c r="C445" s="147">
        <v>1</v>
      </c>
      <c r="D445" s="148" t="s">
        <v>0</v>
      </c>
      <c r="E445" s="188">
        <v>50000</v>
      </c>
      <c r="F445" s="198">
        <f t="shared" si="7"/>
        <v>50000</v>
      </c>
      <c r="G445" s="188"/>
    </row>
    <row r="446" spans="1:7" x14ac:dyDescent="0.25">
      <c r="B446" s="47"/>
      <c r="C446" s="147"/>
      <c r="D446" s="148"/>
      <c r="E446" s="165">
        <v>0</v>
      </c>
      <c r="F446" s="198">
        <f t="shared" si="7"/>
        <v>0</v>
      </c>
      <c r="G446" s="165"/>
    </row>
    <row r="447" spans="1:7" ht="34.5" x14ac:dyDescent="0.25">
      <c r="A447" s="75" t="s">
        <v>14</v>
      </c>
      <c r="B447" s="94" t="s">
        <v>437</v>
      </c>
      <c r="C447" s="147">
        <v>1</v>
      </c>
      <c r="D447" s="148" t="s">
        <v>0</v>
      </c>
      <c r="E447" s="186">
        <v>25000</v>
      </c>
      <c r="F447" s="198">
        <f t="shared" si="7"/>
        <v>25000</v>
      </c>
      <c r="G447" s="186"/>
    </row>
    <row r="448" spans="1:7" x14ac:dyDescent="0.25">
      <c r="B448" s="94"/>
      <c r="C448" s="147"/>
      <c r="D448" s="148"/>
      <c r="E448" s="165">
        <v>0</v>
      </c>
      <c r="F448" s="198">
        <f t="shared" si="7"/>
        <v>0</v>
      </c>
      <c r="G448" s="165"/>
    </row>
    <row r="449" spans="1:7" ht="34.5" x14ac:dyDescent="0.25">
      <c r="A449" s="75" t="s">
        <v>19</v>
      </c>
      <c r="B449" s="94" t="s">
        <v>436</v>
      </c>
      <c r="C449" s="147">
        <v>1</v>
      </c>
      <c r="D449" s="148" t="s">
        <v>0</v>
      </c>
      <c r="E449" s="186">
        <v>25000</v>
      </c>
      <c r="F449" s="198">
        <f t="shared" si="7"/>
        <v>25000</v>
      </c>
      <c r="G449" s="186"/>
    </row>
    <row r="450" spans="1:7" x14ac:dyDescent="0.25">
      <c r="B450" s="47"/>
      <c r="C450" s="147"/>
      <c r="D450" s="148"/>
      <c r="E450" s="165">
        <v>0</v>
      </c>
      <c r="F450" s="198">
        <f t="shared" si="7"/>
        <v>0</v>
      </c>
      <c r="G450" s="165"/>
    </row>
    <row r="451" spans="1:7" x14ac:dyDescent="0.25">
      <c r="B451" s="97" t="s">
        <v>435</v>
      </c>
      <c r="C451" s="147"/>
      <c r="D451" s="148"/>
      <c r="E451" s="165">
        <v>0</v>
      </c>
      <c r="F451" s="198">
        <f t="shared" si="7"/>
        <v>0</v>
      </c>
      <c r="G451" s="165"/>
    </row>
    <row r="452" spans="1:7" x14ac:dyDescent="0.25">
      <c r="B452" s="97"/>
      <c r="C452" s="147"/>
      <c r="D452" s="148"/>
      <c r="E452" s="165">
        <v>0</v>
      </c>
      <c r="F452" s="198">
        <f t="shared" si="7"/>
        <v>0</v>
      </c>
      <c r="G452" s="165"/>
    </row>
    <row r="453" spans="1:7" ht="31.5" x14ac:dyDescent="0.25">
      <c r="A453" s="75" t="s">
        <v>25</v>
      </c>
      <c r="B453" s="94" t="s">
        <v>434</v>
      </c>
      <c r="C453" s="147">
        <v>2</v>
      </c>
      <c r="D453" s="148" t="s">
        <v>27</v>
      </c>
      <c r="E453" s="186">
        <v>40784</v>
      </c>
      <c r="F453" s="198">
        <f t="shared" si="7"/>
        <v>81568</v>
      </c>
      <c r="G453" s="186"/>
    </row>
    <row r="454" spans="1:7" x14ac:dyDescent="0.25">
      <c r="E454" s="165">
        <v>0</v>
      </c>
      <c r="F454" s="198">
        <f t="shared" si="7"/>
        <v>0</v>
      </c>
      <c r="G454" s="165"/>
    </row>
    <row r="455" spans="1:7" x14ac:dyDescent="0.25">
      <c r="B455" s="97" t="s">
        <v>433</v>
      </c>
      <c r="C455" s="147"/>
      <c r="D455" s="148"/>
      <c r="E455" s="165">
        <v>0</v>
      </c>
      <c r="F455" s="198">
        <f t="shared" si="7"/>
        <v>0</v>
      </c>
      <c r="G455" s="165"/>
    </row>
    <row r="456" spans="1:7" x14ac:dyDescent="0.25">
      <c r="B456" s="94"/>
      <c r="C456" s="147"/>
      <c r="D456" s="148"/>
      <c r="E456" s="165">
        <v>0</v>
      </c>
      <c r="F456" s="198">
        <f t="shared" si="7"/>
        <v>0</v>
      </c>
      <c r="G456" s="165"/>
    </row>
    <row r="457" spans="1:7" ht="31.5" x14ac:dyDescent="0.25">
      <c r="A457" s="75" t="s">
        <v>44</v>
      </c>
      <c r="B457" s="94" t="s">
        <v>432</v>
      </c>
      <c r="C457" s="147">
        <v>1</v>
      </c>
      <c r="D457" s="148" t="s">
        <v>27</v>
      </c>
      <c r="E457" s="186">
        <v>6857.9675335821703</v>
      </c>
      <c r="F457" s="198">
        <f t="shared" si="7"/>
        <v>6857.97</v>
      </c>
      <c r="G457" s="186"/>
    </row>
    <row r="458" spans="1:7" x14ac:dyDescent="0.25">
      <c r="B458" s="94"/>
      <c r="C458" s="147"/>
      <c r="D458" s="148"/>
      <c r="E458" s="165">
        <v>0</v>
      </c>
      <c r="F458" s="198">
        <f t="shared" si="7"/>
        <v>0</v>
      </c>
      <c r="G458" s="165"/>
    </row>
    <row r="459" spans="1:7" x14ac:dyDescent="0.25">
      <c r="B459" s="97" t="s">
        <v>431</v>
      </c>
      <c r="C459" s="147"/>
      <c r="D459" s="148"/>
      <c r="E459" s="165">
        <v>0</v>
      </c>
      <c r="F459" s="198">
        <f t="shared" si="7"/>
        <v>0</v>
      </c>
      <c r="G459" s="165"/>
    </row>
    <row r="460" spans="1:7" x14ac:dyDescent="0.25">
      <c r="B460" s="94"/>
      <c r="C460" s="147"/>
      <c r="D460" s="148"/>
      <c r="E460" s="165">
        <v>0</v>
      </c>
      <c r="F460" s="198">
        <f t="shared" si="7"/>
        <v>0</v>
      </c>
      <c r="G460" s="165"/>
    </row>
    <row r="461" spans="1:7" ht="47.25" x14ac:dyDescent="0.25">
      <c r="A461" s="36" t="s">
        <v>42</v>
      </c>
      <c r="B461" s="105" t="s">
        <v>430</v>
      </c>
      <c r="C461" s="147">
        <v>1</v>
      </c>
      <c r="D461" s="148" t="s">
        <v>0</v>
      </c>
      <c r="E461" s="186">
        <v>125000</v>
      </c>
      <c r="F461" s="198">
        <f t="shared" si="7"/>
        <v>125000</v>
      </c>
      <c r="G461" s="186"/>
    </row>
    <row r="462" spans="1:7" x14ac:dyDescent="0.25">
      <c r="E462" s="165">
        <v>0</v>
      </c>
      <c r="F462" s="198">
        <f t="shared" si="7"/>
        <v>0</v>
      </c>
      <c r="G462" s="165"/>
    </row>
    <row r="463" spans="1:7" x14ac:dyDescent="0.25">
      <c r="B463" s="97" t="s">
        <v>429</v>
      </c>
      <c r="E463" s="165">
        <v>0</v>
      </c>
      <c r="F463" s="198">
        <f t="shared" si="7"/>
        <v>0</v>
      </c>
      <c r="G463" s="165"/>
    </row>
    <row r="464" spans="1:7" x14ac:dyDescent="0.25">
      <c r="B464" s="97"/>
      <c r="E464" s="165">
        <v>0</v>
      </c>
      <c r="F464" s="198">
        <f t="shared" si="7"/>
        <v>0</v>
      </c>
      <c r="G464" s="165"/>
    </row>
    <row r="465" spans="1:7" ht="47.25" x14ac:dyDescent="0.25">
      <c r="A465" s="75" t="s">
        <v>13</v>
      </c>
      <c r="B465" s="94" t="s">
        <v>610</v>
      </c>
      <c r="C465" s="147">
        <v>2</v>
      </c>
      <c r="D465" s="148" t="s">
        <v>340</v>
      </c>
      <c r="E465" s="165">
        <v>36070</v>
      </c>
      <c r="F465" s="198">
        <f t="shared" si="7"/>
        <v>72140</v>
      </c>
      <c r="G465" s="165"/>
    </row>
    <row r="466" spans="1:7" x14ac:dyDescent="0.25">
      <c r="B466" s="97"/>
      <c r="E466" s="165">
        <v>0</v>
      </c>
      <c r="F466" s="198">
        <f t="shared" si="7"/>
        <v>0</v>
      </c>
      <c r="G466" s="165"/>
    </row>
    <row r="467" spans="1:7" ht="31.5" x14ac:dyDescent="0.25">
      <c r="A467" s="75" t="s">
        <v>14</v>
      </c>
      <c r="B467" s="94" t="s">
        <v>609</v>
      </c>
      <c r="C467" s="147">
        <v>1</v>
      </c>
      <c r="D467" s="148" t="s">
        <v>340</v>
      </c>
      <c r="E467" s="165">
        <v>21424</v>
      </c>
      <c r="F467" s="198">
        <f t="shared" si="7"/>
        <v>21424</v>
      </c>
      <c r="G467" s="186"/>
    </row>
    <row r="468" spans="1:7" x14ac:dyDescent="0.25">
      <c r="B468" s="94"/>
      <c r="C468" s="147"/>
      <c r="D468" s="148"/>
      <c r="E468" s="165">
        <v>0</v>
      </c>
      <c r="F468" s="198">
        <f t="shared" si="7"/>
        <v>0</v>
      </c>
      <c r="G468" s="165"/>
    </row>
    <row r="469" spans="1:7" ht="47.25" x14ac:dyDescent="0.25">
      <c r="A469" s="75" t="s">
        <v>19</v>
      </c>
      <c r="B469" s="94" t="s">
        <v>428</v>
      </c>
      <c r="C469" s="147">
        <v>1</v>
      </c>
      <c r="D469" s="148" t="s">
        <v>340</v>
      </c>
      <c r="E469" s="165">
        <v>10430</v>
      </c>
      <c r="F469" s="198">
        <f t="shared" si="7"/>
        <v>10430</v>
      </c>
      <c r="G469" s="186"/>
    </row>
    <row r="470" spans="1:7" x14ac:dyDescent="0.25">
      <c r="B470" s="94"/>
      <c r="C470" s="147"/>
      <c r="D470" s="148"/>
      <c r="E470" s="165">
        <v>0</v>
      </c>
      <c r="F470" s="198">
        <f t="shared" si="7"/>
        <v>0</v>
      </c>
      <c r="G470" s="165"/>
    </row>
    <row r="471" spans="1:7" ht="47.25" x14ac:dyDescent="0.25">
      <c r="A471" s="75" t="s">
        <v>25</v>
      </c>
      <c r="B471" s="94" t="s">
        <v>427</v>
      </c>
      <c r="C471" s="147">
        <v>1</v>
      </c>
      <c r="D471" s="148" t="s">
        <v>340</v>
      </c>
      <c r="E471" s="165">
        <v>7751</v>
      </c>
      <c r="F471" s="198">
        <f t="shared" ref="F471:F534" si="8">ROUND(C471*E471,2)</f>
        <v>7751</v>
      </c>
      <c r="G471" s="186"/>
    </row>
    <row r="472" spans="1:7" x14ac:dyDescent="0.25">
      <c r="B472" s="94"/>
      <c r="C472" s="147"/>
      <c r="D472" s="148"/>
      <c r="E472" s="165">
        <v>0</v>
      </c>
      <c r="F472" s="198">
        <f t="shared" si="8"/>
        <v>0</v>
      </c>
      <c r="G472" s="165"/>
    </row>
    <row r="473" spans="1:7" ht="47.25" x14ac:dyDescent="0.25">
      <c r="A473" s="75" t="s">
        <v>44</v>
      </c>
      <c r="B473" s="94" t="s">
        <v>426</v>
      </c>
      <c r="C473" s="147">
        <v>1</v>
      </c>
      <c r="D473" s="148" t="s">
        <v>340</v>
      </c>
      <c r="E473" s="165">
        <v>8251</v>
      </c>
      <c r="F473" s="198">
        <f t="shared" si="8"/>
        <v>8251</v>
      </c>
      <c r="G473" s="186"/>
    </row>
    <row r="474" spans="1:7" x14ac:dyDescent="0.25">
      <c r="B474" s="94"/>
      <c r="C474" s="147"/>
      <c r="D474" s="148"/>
      <c r="E474" s="165">
        <v>0</v>
      </c>
      <c r="F474" s="198">
        <f t="shared" si="8"/>
        <v>0</v>
      </c>
      <c r="G474" s="165"/>
    </row>
    <row r="475" spans="1:7" ht="31.5" x14ac:dyDescent="0.25">
      <c r="A475" s="75" t="s">
        <v>42</v>
      </c>
      <c r="B475" s="94" t="s">
        <v>425</v>
      </c>
      <c r="C475" s="147">
        <v>1</v>
      </c>
      <c r="D475" s="148" t="s">
        <v>340</v>
      </c>
      <c r="E475" s="165">
        <v>19783</v>
      </c>
      <c r="F475" s="198">
        <f t="shared" si="8"/>
        <v>19783</v>
      </c>
      <c r="G475" s="186"/>
    </row>
    <row r="476" spans="1:7" x14ac:dyDescent="0.25">
      <c r="B476" s="94"/>
      <c r="C476" s="147"/>
      <c r="D476" s="148"/>
      <c r="E476" s="165">
        <v>0</v>
      </c>
      <c r="F476" s="198">
        <f t="shared" si="8"/>
        <v>0</v>
      </c>
      <c r="G476" s="165"/>
    </row>
    <row r="477" spans="1:7" ht="47.25" x14ac:dyDescent="0.25">
      <c r="A477" s="75" t="s">
        <v>40</v>
      </c>
      <c r="B477" s="94" t="s">
        <v>424</v>
      </c>
      <c r="C477" s="147">
        <v>1</v>
      </c>
      <c r="D477" s="148" t="s">
        <v>340</v>
      </c>
      <c r="E477" s="165">
        <v>7634</v>
      </c>
      <c r="F477" s="198">
        <f t="shared" si="8"/>
        <v>7634</v>
      </c>
      <c r="G477" s="186"/>
    </row>
    <row r="478" spans="1:7" x14ac:dyDescent="0.25">
      <c r="B478" s="94"/>
      <c r="C478" s="147"/>
      <c r="D478" s="148"/>
      <c r="E478" s="165">
        <v>0</v>
      </c>
      <c r="F478" s="198">
        <f t="shared" si="8"/>
        <v>0</v>
      </c>
      <c r="G478" s="165"/>
    </row>
    <row r="479" spans="1:7" ht="31.5" x14ac:dyDescent="0.25">
      <c r="A479" s="75" t="s">
        <v>35</v>
      </c>
      <c r="B479" s="94" t="s">
        <v>423</v>
      </c>
      <c r="C479" s="147">
        <v>1</v>
      </c>
      <c r="D479" s="148" t="s">
        <v>340</v>
      </c>
      <c r="E479" s="165">
        <v>10148</v>
      </c>
      <c r="F479" s="198">
        <f t="shared" si="8"/>
        <v>10148</v>
      </c>
      <c r="G479" s="189"/>
    </row>
    <row r="480" spans="1:7" x14ac:dyDescent="0.25">
      <c r="B480" s="94"/>
      <c r="C480" s="147"/>
      <c r="D480" s="148"/>
      <c r="E480" s="165">
        <v>0</v>
      </c>
      <c r="F480" s="198">
        <f t="shared" si="8"/>
        <v>0</v>
      </c>
      <c r="G480" s="190"/>
    </row>
    <row r="481" spans="1:7" ht="47.25" x14ac:dyDescent="0.25">
      <c r="A481" s="75" t="s">
        <v>13</v>
      </c>
      <c r="B481" s="94" t="s">
        <v>422</v>
      </c>
      <c r="C481" s="147">
        <v>1</v>
      </c>
      <c r="D481" s="148" t="s">
        <v>340</v>
      </c>
      <c r="E481" s="165">
        <v>10369</v>
      </c>
      <c r="F481" s="198">
        <f t="shared" si="8"/>
        <v>10369</v>
      </c>
      <c r="G481" s="188"/>
    </row>
    <row r="482" spans="1:7" x14ac:dyDescent="0.25">
      <c r="B482" s="94"/>
      <c r="C482" s="147"/>
      <c r="D482" s="148"/>
      <c r="E482" s="165">
        <v>0</v>
      </c>
      <c r="F482" s="198">
        <f t="shared" si="8"/>
        <v>0</v>
      </c>
    </row>
    <row r="483" spans="1:7" ht="31.5" x14ac:dyDescent="0.25">
      <c r="A483" s="75" t="s">
        <v>14</v>
      </c>
      <c r="B483" s="94" t="s">
        <v>421</v>
      </c>
      <c r="C483" s="147">
        <v>1</v>
      </c>
      <c r="D483" s="148" t="s">
        <v>340</v>
      </c>
      <c r="E483" s="165">
        <v>9841</v>
      </c>
      <c r="F483" s="198">
        <f t="shared" si="8"/>
        <v>9841</v>
      </c>
      <c r="G483" s="186"/>
    </row>
    <row r="484" spans="1:7" x14ac:dyDescent="0.25">
      <c r="B484" s="94"/>
      <c r="C484" s="147"/>
      <c r="D484" s="148"/>
      <c r="E484" s="165">
        <v>0</v>
      </c>
      <c r="F484" s="198">
        <f t="shared" si="8"/>
        <v>0</v>
      </c>
      <c r="G484" s="165"/>
    </row>
    <row r="485" spans="1:7" ht="31.5" x14ac:dyDescent="0.25">
      <c r="A485" s="75" t="s">
        <v>19</v>
      </c>
      <c r="B485" s="94" t="s">
        <v>420</v>
      </c>
      <c r="C485" s="147">
        <v>1</v>
      </c>
      <c r="D485" s="148" t="s">
        <v>340</v>
      </c>
      <c r="E485" s="165">
        <v>33289</v>
      </c>
      <c r="F485" s="198">
        <f t="shared" si="8"/>
        <v>33289</v>
      </c>
      <c r="G485" s="186"/>
    </row>
    <row r="486" spans="1:7" x14ac:dyDescent="0.25">
      <c r="B486" s="94"/>
      <c r="C486" s="147"/>
      <c r="D486" s="148"/>
      <c r="E486" s="165">
        <v>0</v>
      </c>
      <c r="F486" s="198">
        <f t="shared" si="8"/>
        <v>0</v>
      </c>
      <c r="G486" s="165"/>
    </row>
    <row r="487" spans="1:7" ht="31.5" x14ac:dyDescent="0.25">
      <c r="A487" s="75" t="s">
        <v>25</v>
      </c>
      <c r="B487" s="94" t="s">
        <v>419</v>
      </c>
      <c r="C487" s="147">
        <v>1</v>
      </c>
      <c r="D487" s="148" t="s">
        <v>340</v>
      </c>
      <c r="E487" s="165">
        <v>6513</v>
      </c>
      <c r="F487" s="198">
        <f t="shared" si="8"/>
        <v>6513</v>
      </c>
      <c r="G487" s="186"/>
    </row>
    <row r="488" spans="1:7" x14ac:dyDescent="0.25">
      <c r="B488" s="94"/>
      <c r="C488" s="147"/>
      <c r="D488" s="148"/>
      <c r="E488" s="165">
        <v>0</v>
      </c>
      <c r="F488" s="198">
        <f t="shared" si="8"/>
        <v>0</v>
      </c>
      <c r="G488" s="165"/>
    </row>
    <row r="489" spans="1:7" ht="31.5" x14ac:dyDescent="0.25">
      <c r="A489" s="75" t="s">
        <v>44</v>
      </c>
      <c r="B489" s="94" t="s">
        <v>418</v>
      </c>
      <c r="C489" s="147">
        <v>1</v>
      </c>
      <c r="D489" s="148" t="s">
        <v>340</v>
      </c>
      <c r="E489" s="165">
        <v>39385</v>
      </c>
      <c r="F489" s="198">
        <f t="shared" si="8"/>
        <v>39385</v>
      </c>
      <c r="G489" s="186"/>
    </row>
    <row r="490" spans="1:7" x14ac:dyDescent="0.25">
      <c r="B490" s="94"/>
      <c r="C490" s="147"/>
      <c r="D490" s="148"/>
      <c r="E490" s="165">
        <v>0</v>
      </c>
      <c r="F490" s="198">
        <f t="shared" si="8"/>
        <v>0</v>
      </c>
      <c r="G490" s="165"/>
    </row>
    <row r="491" spans="1:7" ht="31.5" x14ac:dyDescent="0.25">
      <c r="A491" s="75" t="s">
        <v>42</v>
      </c>
      <c r="B491" s="94" t="s">
        <v>417</v>
      </c>
      <c r="C491" s="147">
        <v>1</v>
      </c>
      <c r="D491" s="148" t="s">
        <v>340</v>
      </c>
      <c r="E491" s="165">
        <v>17623</v>
      </c>
      <c r="F491" s="198">
        <f t="shared" si="8"/>
        <v>17623</v>
      </c>
      <c r="G491" s="186"/>
    </row>
    <row r="492" spans="1:7" x14ac:dyDescent="0.25">
      <c r="B492" s="94"/>
      <c r="C492" s="147"/>
      <c r="D492" s="148"/>
      <c r="E492" s="165">
        <v>0</v>
      </c>
      <c r="F492" s="198">
        <f t="shared" si="8"/>
        <v>0</v>
      </c>
      <c r="G492" s="165"/>
    </row>
    <row r="493" spans="1:7" ht="47.25" x14ac:dyDescent="0.25">
      <c r="A493" s="75" t="s">
        <v>40</v>
      </c>
      <c r="B493" s="94" t="s">
        <v>416</v>
      </c>
      <c r="C493" s="147">
        <v>1</v>
      </c>
      <c r="D493" s="148" t="s">
        <v>340</v>
      </c>
      <c r="E493" s="165">
        <v>2874</v>
      </c>
      <c r="F493" s="198">
        <f t="shared" si="8"/>
        <v>2874</v>
      </c>
      <c r="G493" s="186"/>
    </row>
    <row r="494" spans="1:7" x14ac:dyDescent="0.25">
      <c r="B494" s="94"/>
      <c r="C494" s="147"/>
      <c r="D494" s="148"/>
      <c r="E494" s="165">
        <v>0</v>
      </c>
      <c r="F494" s="198">
        <f t="shared" si="8"/>
        <v>0</v>
      </c>
      <c r="G494" s="165"/>
    </row>
    <row r="495" spans="1:7" ht="31.5" x14ac:dyDescent="0.25">
      <c r="A495" s="75" t="s">
        <v>35</v>
      </c>
      <c r="B495" s="94" t="s">
        <v>415</v>
      </c>
      <c r="C495" s="147">
        <v>1</v>
      </c>
      <c r="D495" s="148" t="s">
        <v>340</v>
      </c>
      <c r="E495" s="165">
        <v>8103</v>
      </c>
      <c r="F495" s="198">
        <f t="shared" si="8"/>
        <v>8103</v>
      </c>
      <c r="G495" s="186"/>
    </row>
    <row r="496" spans="1:7" x14ac:dyDescent="0.25">
      <c r="B496" s="94"/>
      <c r="C496" s="147"/>
      <c r="D496" s="148"/>
      <c r="E496" s="165">
        <v>0</v>
      </c>
      <c r="F496" s="198">
        <f t="shared" si="8"/>
        <v>0</v>
      </c>
      <c r="G496" s="165"/>
    </row>
    <row r="497" spans="1:7" ht="31.5" x14ac:dyDescent="0.25">
      <c r="A497" s="75" t="s">
        <v>68</v>
      </c>
      <c r="B497" s="94" t="s">
        <v>414</v>
      </c>
      <c r="C497" s="147">
        <v>1</v>
      </c>
      <c r="D497" s="148" t="s">
        <v>340</v>
      </c>
      <c r="E497" s="165">
        <v>2083</v>
      </c>
      <c r="F497" s="198">
        <f t="shared" si="8"/>
        <v>2083</v>
      </c>
      <c r="G497" s="186"/>
    </row>
    <row r="498" spans="1:7" x14ac:dyDescent="0.25">
      <c r="B498" s="94"/>
      <c r="C498" s="147"/>
      <c r="D498" s="148"/>
      <c r="E498" s="165">
        <v>0</v>
      </c>
      <c r="F498" s="198">
        <f t="shared" si="8"/>
        <v>0</v>
      </c>
      <c r="G498" s="165"/>
    </row>
    <row r="499" spans="1:7" ht="47.25" x14ac:dyDescent="0.25">
      <c r="A499" s="75" t="s">
        <v>66</v>
      </c>
      <c r="B499" s="94" t="s">
        <v>413</v>
      </c>
      <c r="C499" s="147">
        <v>1</v>
      </c>
      <c r="D499" s="148" t="s">
        <v>340</v>
      </c>
      <c r="E499" s="165">
        <v>3444</v>
      </c>
      <c r="F499" s="198">
        <f t="shared" si="8"/>
        <v>3444</v>
      </c>
      <c r="G499" s="186"/>
    </row>
    <row r="500" spans="1:7" x14ac:dyDescent="0.25">
      <c r="B500" s="94"/>
      <c r="C500" s="147"/>
      <c r="D500" s="148"/>
      <c r="E500" s="165">
        <v>0</v>
      </c>
      <c r="F500" s="198">
        <f t="shared" si="8"/>
        <v>0</v>
      </c>
      <c r="G500" s="165"/>
    </row>
    <row r="501" spans="1:7" ht="31.5" x14ac:dyDescent="0.25">
      <c r="A501" s="75" t="s">
        <v>13</v>
      </c>
      <c r="B501" s="94" t="s">
        <v>412</v>
      </c>
      <c r="C501" s="147">
        <v>1</v>
      </c>
      <c r="D501" s="148" t="s">
        <v>340</v>
      </c>
      <c r="E501" s="165">
        <v>7840</v>
      </c>
      <c r="F501" s="198">
        <f t="shared" si="8"/>
        <v>7840</v>
      </c>
      <c r="G501" s="186"/>
    </row>
    <row r="502" spans="1:7" x14ac:dyDescent="0.25">
      <c r="B502" s="94"/>
      <c r="C502" s="147"/>
      <c r="D502" s="148"/>
      <c r="E502" s="165">
        <v>0</v>
      </c>
      <c r="F502" s="198">
        <f t="shared" si="8"/>
        <v>0</v>
      </c>
      <c r="G502" s="165"/>
    </row>
    <row r="503" spans="1:7" ht="47.25" x14ac:dyDescent="0.25">
      <c r="A503" s="75" t="s">
        <v>14</v>
      </c>
      <c r="B503" s="94" t="s">
        <v>411</v>
      </c>
      <c r="C503" s="147">
        <v>1</v>
      </c>
      <c r="D503" s="148" t="s">
        <v>340</v>
      </c>
      <c r="E503" s="165">
        <v>5678</v>
      </c>
      <c r="F503" s="198">
        <f t="shared" si="8"/>
        <v>5678</v>
      </c>
      <c r="G503" s="188"/>
    </row>
    <row r="504" spans="1:7" x14ac:dyDescent="0.25">
      <c r="B504" s="94"/>
      <c r="C504" s="147"/>
      <c r="D504" s="148"/>
      <c r="E504" s="165">
        <v>0</v>
      </c>
      <c r="F504" s="198">
        <f t="shared" si="8"/>
        <v>0</v>
      </c>
    </row>
    <row r="505" spans="1:7" ht="31.5" x14ac:dyDescent="0.25">
      <c r="A505" s="75" t="s">
        <v>19</v>
      </c>
      <c r="B505" s="94" t="s">
        <v>410</v>
      </c>
      <c r="C505" s="147">
        <v>1</v>
      </c>
      <c r="D505" s="148" t="s">
        <v>340</v>
      </c>
      <c r="E505" s="165">
        <v>10422</v>
      </c>
      <c r="F505" s="198">
        <f t="shared" si="8"/>
        <v>10422</v>
      </c>
      <c r="G505" s="188"/>
    </row>
    <row r="506" spans="1:7" x14ac:dyDescent="0.25">
      <c r="B506" s="94"/>
      <c r="C506" s="147"/>
      <c r="D506" s="148"/>
      <c r="E506" s="165">
        <v>0</v>
      </c>
      <c r="F506" s="198">
        <f t="shared" si="8"/>
        <v>0</v>
      </c>
    </row>
    <row r="507" spans="1:7" ht="31.5" x14ac:dyDescent="0.25">
      <c r="A507" s="75" t="s">
        <v>25</v>
      </c>
      <c r="B507" s="94" t="s">
        <v>409</v>
      </c>
      <c r="C507" s="147">
        <v>1</v>
      </c>
      <c r="D507" s="148" t="s">
        <v>340</v>
      </c>
      <c r="E507" s="165">
        <v>5399</v>
      </c>
      <c r="F507" s="198">
        <f t="shared" si="8"/>
        <v>5399</v>
      </c>
      <c r="G507" s="189"/>
    </row>
    <row r="508" spans="1:7" x14ac:dyDescent="0.25">
      <c r="B508" s="94"/>
      <c r="C508" s="147"/>
      <c r="D508" s="148"/>
      <c r="E508" s="165">
        <v>0</v>
      </c>
      <c r="F508" s="198">
        <f t="shared" si="8"/>
        <v>0</v>
      </c>
      <c r="G508" s="190"/>
    </row>
    <row r="509" spans="1:7" ht="47.25" x14ac:dyDescent="0.25">
      <c r="A509" s="75" t="s">
        <v>44</v>
      </c>
      <c r="B509" s="94" t="s">
        <v>408</v>
      </c>
      <c r="C509" s="147">
        <v>1</v>
      </c>
      <c r="D509" s="148" t="s">
        <v>340</v>
      </c>
      <c r="E509" s="165">
        <v>4974</v>
      </c>
      <c r="F509" s="198">
        <f t="shared" si="8"/>
        <v>4974</v>
      </c>
      <c r="G509" s="188"/>
    </row>
    <row r="510" spans="1:7" x14ac:dyDescent="0.25">
      <c r="B510" s="94"/>
      <c r="C510" s="147"/>
      <c r="D510" s="148"/>
      <c r="E510" s="165">
        <v>0</v>
      </c>
      <c r="F510" s="198">
        <f t="shared" si="8"/>
        <v>0</v>
      </c>
    </row>
    <row r="511" spans="1:7" ht="47.25" x14ac:dyDescent="0.25">
      <c r="A511" s="75" t="s">
        <v>42</v>
      </c>
      <c r="B511" s="94" t="s">
        <v>407</v>
      </c>
      <c r="C511" s="147">
        <v>1</v>
      </c>
      <c r="D511" s="148" t="s">
        <v>340</v>
      </c>
      <c r="E511" s="165">
        <v>37125</v>
      </c>
      <c r="F511" s="198">
        <f t="shared" si="8"/>
        <v>37125</v>
      </c>
      <c r="G511" s="186"/>
    </row>
    <row r="512" spans="1:7" x14ac:dyDescent="0.25">
      <c r="B512" s="94"/>
      <c r="C512" s="147"/>
      <c r="D512" s="148"/>
      <c r="E512" s="165">
        <v>0</v>
      </c>
      <c r="F512" s="198">
        <f t="shared" si="8"/>
        <v>0</v>
      </c>
      <c r="G512" s="165"/>
    </row>
    <row r="513" spans="1:7" ht="31.5" x14ac:dyDescent="0.25">
      <c r="A513" s="75" t="s">
        <v>40</v>
      </c>
      <c r="B513" s="94" t="s">
        <v>406</v>
      </c>
      <c r="C513" s="147">
        <v>1</v>
      </c>
      <c r="D513" s="148" t="s">
        <v>340</v>
      </c>
      <c r="E513" s="165">
        <v>4049</v>
      </c>
      <c r="F513" s="198">
        <f t="shared" si="8"/>
        <v>4049</v>
      </c>
      <c r="G513" s="186"/>
    </row>
    <row r="514" spans="1:7" x14ac:dyDescent="0.25">
      <c r="B514" s="94"/>
      <c r="C514" s="147"/>
      <c r="D514" s="148"/>
      <c r="E514" s="165">
        <v>0</v>
      </c>
      <c r="F514" s="198">
        <f t="shared" si="8"/>
        <v>0</v>
      </c>
      <c r="G514" s="165"/>
    </row>
    <row r="515" spans="1:7" ht="47.25" x14ac:dyDescent="0.25">
      <c r="A515" s="75" t="s">
        <v>35</v>
      </c>
      <c r="B515" s="94" t="s">
        <v>405</v>
      </c>
      <c r="C515" s="147">
        <v>1</v>
      </c>
      <c r="D515" s="148" t="s">
        <v>340</v>
      </c>
      <c r="E515" s="165">
        <v>4049</v>
      </c>
      <c r="F515" s="198">
        <f t="shared" si="8"/>
        <v>4049</v>
      </c>
      <c r="G515" s="163"/>
    </row>
    <row r="516" spans="1:7" x14ac:dyDescent="0.25">
      <c r="B516" s="94"/>
      <c r="C516" s="147"/>
      <c r="D516" s="148"/>
      <c r="E516" s="165">
        <v>0</v>
      </c>
      <c r="F516" s="198">
        <f t="shared" si="8"/>
        <v>0</v>
      </c>
      <c r="G516" s="164"/>
    </row>
    <row r="517" spans="1:7" ht="31.5" x14ac:dyDescent="0.25">
      <c r="A517" s="75" t="s">
        <v>68</v>
      </c>
      <c r="B517" s="94" t="s">
        <v>404</v>
      </c>
      <c r="C517" s="147">
        <v>1</v>
      </c>
      <c r="D517" s="148" t="s">
        <v>340</v>
      </c>
      <c r="E517" s="165">
        <v>8063</v>
      </c>
      <c r="F517" s="198">
        <f t="shared" si="8"/>
        <v>8063</v>
      </c>
      <c r="G517" s="188"/>
    </row>
    <row r="518" spans="1:7" x14ac:dyDescent="0.25">
      <c r="B518" s="94"/>
      <c r="C518" s="147"/>
      <c r="D518" s="148"/>
      <c r="E518" s="165">
        <v>0</v>
      </c>
      <c r="F518" s="198">
        <f t="shared" si="8"/>
        <v>0</v>
      </c>
    </row>
    <row r="519" spans="1:7" ht="47.25" x14ac:dyDescent="0.25">
      <c r="A519" s="75" t="s">
        <v>13</v>
      </c>
      <c r="B519" s="94" t="s">
        <v>403</v>
      </c>
      <c r="C519" s="147">
        <v>2</v>
      </c>
      <c r="D519" s="148" t="s">
        <v>340</v>
      </c>
      <c r="E519" s="165">
        <v>30502</v>
      </c>
      <c r="F519" s="198">
        <f t="shared" si="8"/>
        <v>61004</v>
      </c>
      <c r="G519" s="188"/>
    </row>
    <row r="520" spans="1:7" x14ac:dyDescent="0.25">
      <c r="B520" s="94"/>
      <c r="C520" s="147"/>
      <c r="D520" s="148"/>
      <c r="E520" s="165">
        <v>0</v>
      </c>
      <c r="F520" s="198">
        <f t="shared" si="8"/>
        <v>0</v>
      </c>
    </row>
    <row r="521" spans="1:7" ht="47.25" x14ac:dyDescent="0.25">
      <c r="A521" s="75" t="s">
        <v>14</v>
      </c>
      <c r="B521" s="94" t="s">
        <v>402</v>
      </c>
      <c r="C521" s="147">
        <v>2</v>
      </c>
      <c r="D521" s="148" t="s">
        <v>340</v>
      </c>
      <c r="E521" s="165">
        <v>4740</v>
      </c>
      <c r="F521" s="198">
        <f t="shared" si="8"/>
        <v>9480</v>
      </c>
      <c r="G521" s="188"/>
    </row>
    <row r="522" spans="1:7" x14ac:dyDescent="0.25">
      <c r="B522" s="94"/>
      <c r="C522" s="147"/>
      <c r="D522" s="148"/>
      <c r="E522" s="165">
        <v>0</v>
      </c>
      <c r="F522" s="198">
        <f t="shared" si="8"/>
        <v>0</v>
      </c>
    </row>
    <row r="523" spans="1:7" ht="47.25" x14ac:dyDescent="0.25">
      <c r="A523" s="75" t="s">
        <v>19</v>
      </c>
      <c r="B523" s="94" t="s">
        <v>401</v>
      </c>
      <c r="C523" s="147">
        <v>2</v>
      </c>
      <c r="D523" s="148" t="s">
        <v>340</v>
      </c>
      <c r="E523" s="165">
        <v>3933</v>
      </c>
      <c r="F523" s="198">
        <f t="shared" si="8"/>
        <v>7866</v>
      </c>
      <c r="G523" s="188"/>
    </row>
    <row r="524" spans="1:7" x14ac:dyDescent="0.25">
      <c r="B524" s="94"/>
      <c r="C524" s="147"/>
      <c r="D524" s="148"/>
      <c r="E524" s="165">
        <v>0</v>
      </c>
      <c r="F524" s="198">
        <f t="shared" si="8"/>
        <v>0</v>
      </c>
    </row>
    <row r="525" spans="1:7" ht="47.25" x14ac:dyDescent="0.25">
      <c r="A525" s="75" t="s">
        <v>25</v>
      </c>
      <c r="B525" s="94" t="s">
        <v>400</v>
      </c>
      <c r="C525" s="147">
        <v>2</v>
      </c>
      <c r="D525" s="148" t="s">
        <v>340</v>
      </c>
      <c r="E525" s="165">
        <v>2679</v>
      </c>
      <c r="F525" s="198">
        <f t="shared" si="8"/>
        <v>5358</v>
      </c>
      <c r="G525" s="188"/>
    </row>
    <row r="526" spans="1:7" x14ac:dyDescent="0.25">
      <c r="B526" s="94"/>
      <c r="C526" s="147"/>
      <c r="D526" s="148"/>
      <c r="E526" s="165">
        <v>0</v>
      </c>
      <c r="F526" s="198">
        <f t="shared" si="8"/>
        <v>0</v>
      </c>
    </row>
    <row r="527" spans="1:7" ht="31.5" x14ac:dyDescent="0.25">
      <c r="A527" s="75" t="s">
        <v>44</v>
      </c>
      <c r="B527" s="94" t="s">
        <v>399</v>
      </c>
      <c r="C527" s="147">
        <v>2</v>
      </c>
      <c r="D527" s="148" t="s">
        <v>340</v>
      </c>
      <c r="E527" s="165">
        <v>8783</v>
      </c>
      <c r="F527" s="198">
        <f t="shared" si="8"/>
        <v>17566</v>
      </c>
      <c r="G527" s="188"/>
    </row>
    <row r="528" spans="1:7" x14ac:dyDescent="0.25">
      <c r="B528" s="94"/>
      <c r="C528" s="147"/>
      <c r="D528" s="148"/>
      <c r="E528" s="165">
        <v>0</v>
      </c>
      <c r="F528" s="198">
        <f t="shared" si="8"/>
        <v>0</v>
      </c>
    </row>
    <row r="529" spans="1:7" ht="47.25" x14ac:dyDescent="0.25">
      <c r="A529" s="75" t="s">
        <v>42</v>
      </c>
      <c r="B529" s="94" t="s">
        <v>398</v>
      </c>
      <c r="C529" s="147">
        <v>2</v>
      </c>
      <c r="D529" s="148" t="s">
        <v>340</v>
      </c>
      <c r="E529" s="165">
        <v>4353</v>
      </c>
      <c r="F529" s="198">
        <f t="shared" si="8"/>
        <v>8706</v>
      </c>
      <c r="G529" s="188"/>
    </row>
    <row r="530" spans="1:7" x14ac:dyDescent="0.25">
      <c r="B530" s="94"/>
      <c r="C530" s="147"/>
      <c r="D530" s="148"/>
      <c r="E530" s="165">
        <v>0</v>
      </c>
      <c r="F530" s="198">
        <f t="shared" si="8"/>
        <v>0</v>
      </c>
    </row>
    <row r="531" spans="1:7" ht="31.5" x14ac:dyDescent="0.25">
      <c r="A531" s="75" t="s">
        <v>40</v>
      </c>
      <c r="B531" s="94" t="s">
        <v>397</v>
      </c>
      <c r="C531" s="147">
        <v>2</v>
      </c>
      <c r="D531" s="148" t="s">
        <v>340</v>
      </c>
      <c r="E531" s="165">
        <v>4353</v>
      </c>
      <c r="F531" s="198">
        <f t="shared" si="8"/>
        <v>8706</v>
      </c>
      <c r="G531" s="188"/>
    </row>
    <row r="532" spans="1:7" x14ac:dyDescent="0.25">
      <c r="B532" s="94"/>
      <c r="C532" s="147"/>
      <c r="D532" s="148"/>
      <c r="E532" s="165">
        <v>0</v>
      </c>
      <c r="F532" s="198">
        <f t="shared" si="8"/>
        <v>0</v>
      </c>
    </row>
    <row r="533" spans="1:7" ht="31.5" x14ac:dyDescent="0.25">
      <c r="A533" s="75" t="s">
        <v>35</v>
      </c>
      <c r="B533" s="94" t="s">
        <v>396</v>
      </c>
      <c r="C533" s="147">
        <v>2</v>
      </c>
      <c r="D533" s="148" t="s">
        <v>340</v>
      </c>
      <c r="E533" s="165">
        <v>16043</v>
      </c>
      <c r="F533" s="198">
        <f t="shared" si="8"/>
        <v>32086</v>
      </c>
      <c r="G533" s="188"/>
    </row>
    <row r="534" spans="1:7" x14ac:dyDescent="0.25">
      <c r="B534" s="94"/>
      <c r="C534" s="147"/>
      <c r="D534" s="148"/>
      <c r="E534" s="165">
        <v>0</v>
      </c>
      <c r="F534" s="198">
        <f t="shared" si="8"/>
        <v>0</v>
      </c>
    </row>
    <row r="535" spans="1:7" ht="47.25" x14ac:dyDescent="0.25">
      <c r="A535" s="75" t="s">
        <v>13</v>
      </c>
      <c r="B535" s="94" t="s">
        <v>395</v>
      </c>
      <c r="C535" s="147">
        <v>2</v>
      </c>
      <c r="D535" s="148" t="s">
        <v>340</v>
      </c>
      <c r="E535" s="165">
        <v>13173</v>
      </c>
      <c r="F535" s="198">
        <f t="shared" ref="F535:F598" si="9">ROUND(C535*E535,2)</f>
        <v>26346</v>
      </c>
      <c r="G535" s="186"/>
    </row>
    <row r="536" spans="1:7" x14ac:dyDescent="0.25">
      <c r="B536" s="94"/>
      <c r="C536" s="147"/>
      <c r="D536" s="148"/>
      <c r="E536" s="165">
        <v>0</v>
      </c>
      <c r="F536" s="198">
        <f t="shared" si="9"/>
        <v>0</v>
      </c>
      <c r="G536" s="165"/>
    </row>
    <row r="537" spans="1:7" ht="31.5" x14ac:dyDescent="0.25">
      <c r="A537" s="75" t="s">
        <v>14</v>
      </c>
      <c r="B537" s="94" t="s">
        <v>394</v>
      </c>
      <c r="C537" s="147">
        <v>2</v>
      </c>
      <c r="D537" s="148" t="s">
        <v>340</v>
      </c>
      <c r="E537" s="165">
        <v>2668</v>
      </c>
      <c r="F537" s="198">
        <f t="shared" si="9"/>
        <v>5336</v>
      </c>
      <c r="G537" s="188"/>
    </row>
    <row r="538" spans="1:7" x14ac:dyDescent="0.25">
      <c r="B538" s="94"/>
      <c r="C538" s="147"/>
      <c r="D538" s="148"/>
      <c r="E538" s="165">
        <v>0</v>
      </c>
      <c r="F538" s="198">
        <f t="shared" si="9"/>
        <v>0</v>
      </c>
    </row>
    <row r="539" spans="1:7" ht="31.5" x14ac:dyDescent="0.25">
      <c r="A539" s="75" t="s">
        <v>19</v>
      </c>
      <c r="B539" s="94" t="s">
        <v>393</v>
      </c>
      <c r="C539" s="147">
        <v>2</v>
      </c>
      <c r="D539" s="148" t="s">
        <v>340</v>
      </c>
      <c r="E539" s="165">
        <v>2668</v>
      </c>
      <c r="F539" s="198">
        <f t="shared" si="9"/>
        <v>5336</v>
      </c>
      <c r="G539" s="186"/>
    </row>
    <row r="540" spans="1:7" x14ac:dyDescent="0.25">
      <c r="B540" s="94"/>
      <c r="C540" s="147"/>
      <c r="D540" s="148"/>
      <c r="E540" s="165">
        <v>0</v>
      </c>
      <c r="F540" s="198">
        <f t="shared" si="9"/>
        <v>0</v>
      </c>
      <c r="G540" s="165"/>
    </row>
    <row r="541" spans="1:7" ht="31.5" x14ac:dyDescent="0.25">
      <c r="A541" s="75" t="s">
        <v>25</v>
      </c>
      <c r="B541" s="94" t="s">
        <v>392</v>
      </c>
      <c r="C541" s="147">
        <v>2</v>
      </c>
      <c r="D541" s="148" t="s">
        <v>340</v>
      </c>
      <c r="E541" s="165">
        <v>10502</v>
      </c>
      <c r="F541" s="198">
        <f t="shared" si="9"/>
        <v>21004</v>
      </c>
      <c r="G541" s="188"/>
    </row>
    <row r="542" spans="1:7" x14ac:dyDescent="0.25">
      <c r="B542" s="94"/>
      <c r="C542" s="147"/>
      <c r="D542" s="148"/>
      <c r="E542" s="165">
        <v>0</v>
      </c>
      <c r="F542" s="198">
        <f t="shared" si="9"/>
        <v>0</v>
      </c>
    </row>
    <row r="543" spans="1:7" ht="31.5" x14ac:dyDescent="0.25">
      <c r="A543" s="75" t="s">
        <v>44</v>
      </c>
      <c r="B543" s="94" t="s">
        <v>391</v>
      </c>
      <c r="C543" s="147">
        <v>2</v>
      </c>
      <c r="D543" s="148" t="s">
        <v>340</v>
      </c>
      <c r="E543" s="165">
        <v>10502</v>
      </c>
      <c r="F543" s="198">
        <f t="shared" si="9"/>
        <v>21004</v>
      </c>
      <c r="G543" s="188"/>
    </row>
    <row r="544" spans="1:7" x14ac:dyDescent="0.25">
      <c r="B544" s="94"/>
      <c r="C544" s="147"/>
      <c r="D544" s="148"/>
      <c r="E544" s="165">
        <v>0</v>
      </c>
      <c r="F544" s="198">
        <f t="shared" si="9"/>
        <v>0</v>
      </c>
    </row>
    <row r="545" spans="1:8" ht="47.25" x14ac:dyDescent="0.25">
      <c r="A545" s="75" t="s">
        <v>42</v>
      </c>
      <c r="B545" s="94" t="s">
        <v>390</v>
      </c>
      <c r="C545" s="147">
        <v>4</v>
      </c>
      <c r="D545" s="148" t="s">
        <v>340</v>
      </c>
      <c r="E545" s="165">
        <v>2505</v>
      </c>
      <c r="F545" s="198">
        <f t="shared" si="9"/>
        <v>10020</v>
      </c>
      <c r="G545" s="188"/>
    </row>
    <row r="546" spans="1:8" x14ac:dyDescent="0.25">
      <c r="B546" s="94"/>
      <c r="C546" s="147"/>
      <c r="D546" s="148"/>
      <c r="E546" s="165">
        <v>0</v>
      </c>
      <c r="F546" s="198">
        <f t="shared" si="9"/>
        <v>0</v>
      </c>
    </row>
    <row r="547" spans="1:8" ht="47.25" x14ac:dyDescent="0.25">
      <c r="A547" s="75" t="s">
        <v>40</v>
      </c>
      <c r="B547" s="94" t="s">
        <v>389</v>
      </c>
      <c r="C547" s="147">
        <v>2</v>
      </c>
      <c r="D547" s="148" t="s">
        <v>340</v>
      </c>
      <c r="E547" s="165">
        <v>16656</v>
      </c>
      <c r="F547" s="198">
        <f t="shared" si="9"/>
        <v>33312</v>
      </c>
      <c r="G547" s="161"/>
    </row>
    <row r="548" spans="1:8" x14ac:dyDescent="0.25">
      <c r="B548" s="94"/>
      <c r="C548" s="147"/>
      <c r="D548" s="148"/>
      <c r="E548" s="165">
        <v>0</v>
      </c>
      <c r="F548" s="198">
        <f t="shared" si="9"/>
        <v>0</v>
      </c>
      <c r="G548" s="157"/>
    </row>
    <row r="549" spans="1:8" ht="31.5" x14ac:dyDescent="0.25">
      <c r="A549" s="75" t="s">
        <v>35</v>
      </c>
      <c r="B549" s="94" t="s">
        <v>388</v>
      </c>
      <c r="C549" s="147">
        <v>2</v>
      </c>
      <c r="D549" s="148" t="s">
        <v>340</v>
      </c>
      <c r="E549" s="165">
        <v>2784</v>
      </c>
      <c r="F549" s="198">
        <f t="shared" si="9"/>
        <v>5568</v>
      </c>
      <c r="G549" s="186"/>
      <c r="H549" s="222"/>
    </row>
    <row r="550" spans="1:8" x14ac:dyDescent="0.25">
      <c r="B550" s="94"/>
      <c r="C550" s="147"/>
      <c r="D550" s="148"/>
      <c r="E550" s="165">
        <v>0</v>
      </c>
      <c r="F550" s="198">
        <f t="shared" si="9"/>
        <v>0</v>
      </c>
      <c r="G550" s="165"/>
      <c r="H550" s="222"/>
    </row>
    <row r="551" spans="1:8" ht="31.5" x14ac:dyDescent="0.25">
      <c r="A551" s="75" t="s">
        <v>68</v>
      </c>
      <c r="B551" s="94" t="s">
        <v>387</v>
      </c>
      <c r="C551" s="147">
        <v>2</v>
      </c>
      <c r="D551" s="148" t="s">
        <v>340</v>
      </c>
      <c r="E551" s="165">
        <v>2644</v>
      </c>
      <c r="F551" s="198">
        <f t="shared" si="9"/>
        <v>5288</v>
      </c>
      <c r="G551" s="186"/>
      <c r="H551" s="222"/>
    </row>
    <row r="552" spans="1:8" x14ac:dyDescent="0.25">
      <c r="B552" s="94"/>
      <c r="C552" s="147"/>
      <c r="D552" s="148"/>
      <c r="E552" s="165">
        <v>0</v>
      </c>
      <c r="F552" s="198">
        <f t="shared" si="9"/>
        <v>0</v>
      </c>
      <c r="G552" s="165"/>
      <c r="H552" s="222"/>
    </row>
    <row r="553" spans="1:8" ht="31.5" x14ac:dyDescent="0.25">
      <c r="A553" s="75" t="s">
        <v>13</v>
      </c>
      <c r="B553" s="94" t="s">
        <v>386</v>
      </c>
      <c r="C553" s="147">
        <v>2</v>
      </c>
      <c r="D553" s="148" t="s">
        <v>340</v>
      </c>
      <c r="E553" s="165">
        <v>8693</v>
      </c>
      <c r="F553" s="198">
        <f t="shared" si="9"/>
        <v>17386</v>
      </c>
      <c r="G553" s="186"/>
      <c r="H553" s="222"/>
    </row>
    <row r="554" spans="1:8" x14ac:dyDescent="0.25">
      <c r="B554" s="94"/>
      <c r="C554" s="147"/>
      <c r="D554" s="148"/>
      <c r="E554" s="165">
        <v>0</v>
      </c>
      <c r="F554" s="198">
        <f t="shared" si="9"/>
        <v>0</v>
      </c>
      <c r="G554" s="165"/>
      <c r="H554" s="222"/>
    </row>
    <row r="555" spans="1:8" ht="31.5" x14ac:dyDescent="0.25">
      <c r="A555" s="75" t="s">
        <v>14</v>
      </c>
      <c r="B555" s="94" t="s">
        <v>385</v>
      </c>
      <c r="C555" s="147">
        <v>2</v>
      </c>
      <c r="D555" s="148" t="s">
        <v>340</v>
      </c>
      <c r="E555" s="165">
        <v>8693</v>
      </c>
      <c r="F555" s="198">
        <f t="shared" si="9"/>
        <v>17386</v>
      </c>
      <c r="G555" s="186"/>
      <c r="H555" s="222"/>
    </row>
    <row r="556" spans="1:8" x14ac:dyDescent="0.25">
      <c r="B556" s="94"/>
      <c r="C556" s="147"/>
      <c r="D556" s="148"/>
      <c r="E556" s="165">
        <v>0</v>
      </c>
      <c r="F556" s="198">
        <f t="shared" si="9"/>
        <v>0</v>
      </c>
      <c r="G556" s="165"/>
      <c r="H556" s="222"/>
    </row>
    <row r="557" spans="1:8" ht="47.25" x14ac:dyDescent="0.25">
      <c r="A557" s="75" t="s">
        <v>19</v>
      </c>
      <c r="B557" s="94" t="s">
        <v>384</v>
      </c>
      <c r="C557" s="147">
        <v>1</v>
      </c>
      <c r="D557" s="148" t="s">
        <v>340</v>
      </c>
      <c r="E557" s="165">
        <v>28258</v>
      </c>
      <c r="F557" s="198">
        <f t="shared" si="9"/>
        <v>28258</v>
      </c>
      <c r="G557" s="186"/>
      <c r="H557" s="222"/>
    </row>
    <row r="558" spans="1:8" x14ac:dyDescent="0.25">
      <c r="B558" s="94"/>
      <c r="C558" s="147"/>
      <c r="D558" s="148"/>
      <c r="E558" s="165">
        <v>0</v>
      </c>
      <c r="F558" s="198">
        <f t="shared" si="9"/>
        <v>0</v>
      </c>
      <c r="G558" s="186"/>
      <c r="H558" s="222"/>
    </row>
    <row r="559" spans="1:8" ht="47.25" x14ac:dyDescent="0.25">
      <c r="A559" s="75" t="s">
        <v>25</v>
      </c>
      <c r="B559" s="94" t="s">
        <v>628</v>
      </c>
      <c r="C559" s="147">
        <v>1</v>
      </c>
      <c r="D559" s="148" t="s">
        <v>340</v>
      </c>
      <c r="E559" s="165">
        <v>5941</v>
      </c>
      <c r="F559" s="198">
        <f t="shared" si="9"/>
        <v>5941</v>
      </c>
      <c r="G559" s="186"/>
      <c r="H559" s="222"/>
    </row>
    <row r="560" spans="1:8" x14ac:dyDescent="0.25">
      <c r="B560" s="94"/>
      <c r="C560" s="147"/>
      <c r="D560" s="148"/>
      <c r="E560" s="165">
        <v>0</v>
      </c>
      <c r="F560" s="198">
        <f t="shared" si="9"/>
        <v>0</v>
      </c>
      <c r="G560" s="186"/>
      <c r="H560" s="222"/>
    </row>
    <row r="561" spans="1:8" ht="47.25" x14ac:dyDescent="0.25">
      <c r="A561" s="75" t="s">
        <v>44</v>
      </c>
      <c r="B561" s="94" t="s">
        <v>627</v>
      </c>
      <c r="C561" s="147">
        <v>1</v>
      </c>
      <c r="D561" s="148" t="s">
        <v>340</v>
      </c>
      <c r="E561" s="165">
        <v>5941</v>
      </c>
      <c r="F561" s="198">
        <f t="shared" si="9"/>
        <v>5941</v>
      </c>
      <c r="G561" s="186"/>
      <c r="H561" s="222"/>
    </row>
    <row r="562" spans="1:8" x14ac:dyDescent="0.25">
      <c r="B562" s="94"/>
      <c r="C562" s="147"/>
      <c r="D562" s="148"/>
      <c r="E562" s="165">
        <v>0</v>
      </c>
      <c r="F562" s="198">
        <f t="shared" si="9"/>
        <v>0</v>
      </c>
      <c r="G562" s="186"/>
      <c r="H562" s="222"/>
    </row>
    <row r="563" spans="1:8" ht="47.25" x14ac:dyDescent="0.25">
      <c r="A563" s="75" t="s">
        <v>42</v>
      </c>
      <c r="B563" s="94" t="s">
        <v>626</v>
      </c>
      <c r="C563" s="147">
        <v>1</v>
      </c>
      <c r="D563" s="148" t="s">
        <v>340</v>
      </c>
      <c r="E563" s="165">
        <v>5941</v>
      </c>
      <c r="F563" s="198">
        <f t="shared" si="9"/>
        <v>5941</v>
      </c>
      <c r="G563" s="186"/>
      <c r="H563" s="222"/>
    </row>
    <row r="564" spans="1:8" x14ac:dyDescent="0.25">
      <c r="B564" s="94"/>
      <c r="C564" s="147"/>
      <c r="D564" s="148"/>
      <c r="E564" s="165">
        <v>0</v>
      </c>
      <c r="F564" s="198">
        <f t="shared" si="9"/>
        <v>0</v>
      </c>
      <c r="G564" s="186"/>
      <c r="H564" s="222"/>
    </row>
    <row r="565" spans="1:8" ht="47.25" x14ac:dyDescent="0.25">
      <c r="A565" s="75" t="s">
        <v>40</v>
      </c>
      <c r="B565" s="94" t="s">
        <v>625</v>
      </c>
      <c r="C565" s="147">
        <v>1</v>
      </c>
      <c r="D565" s="148" t="s">
        <v>340</v>
      </c>
      <c r="E565" s="165">
        <v>25704</v>
      </c>
      <c r="F565" s="198">
        <f t="shared" si="9"/>
        <v>25704</v>
      </c>
      <c r="G565" s="186"/>
      <c r="H565" s="222"/>
    </row>
    <row r="566" spans="1:8" x14ac:dyDescent="0.25">
      <c r="B566" s="94"/>
      <c r="C566" s="147"/>
      <c r="D566" s="148"/>
      <c r="E566" s="165">
        <v>0</v>
      </c>
      <c r="F566" s="198">
        <f t="shared" si="9"/>
        <v>0</v>
      </c>
      <c r="G566" s="186"/>
      <c r="H566" s="222"/>
    </row>
    <row r="567" spans="1:8" ht="47.25" x14ac:dyDescent="0.25">
      <c r="A567" s="75" t="s">
        <v>35</v>
      </c>
      <c r="B567" s="94" t="s">
        <v>624</v>
      </c>
      <c r="C567" s="147">
        <v>1</v>
      </c>
      <c r="D567" s="148" t="s">
        <v>340</v>
      </c>
      <c r="E567" s="165">
        <v>11255</v>
      </c>
      <c r="F567" s="198">
        <f t="shared" si="9"/>
        <v>11255</v>
      </c>
      <c r="G567" s="186"/>
      <c r="H567" s="222"/>
    </row>
    <row r="568" spans="1:8" x14ac:dyDescent="0.25">
      <c r="B568" s="94"/>
      <c r="C568" s="147"/>
      <c r="D568" s="148"/>
      <c r="E568" s="165">
        <v>0</v>
      </c>
      <c r="F568" s="198">
        <f t="shared" si="9"/>
        <v>0</v>
      </c>
      <c r="G568" s="186"/>
      <c r="H568" s="222"/>
    </row>
    <row r="569" spans="1:8" ht="47.25" x14ac:dyDescent="0.25">
      <c r="A569" s="75" t="s">
        <v>13</v>
      </c>
      <c r="B569" s="94" t="s">
        <v>623</v>
      </c>
      <c r="C569" s="147">
        <v>1</v>
      </c>
      <c r="D569" s="148" t="s">
        <v>340</v>
      </c>
      <c r="E569" s="165">
        <v>12648</v>
      </c>
      <c r="F569" s="198">
        <f t="shared" si="9"/>
        <v>12648</v>
      </c>
      <c r="G569" s="186"/>
      <c r="H569" s="222"/>
    </row>
    <row r="570" spans="1:8" x14ac:dyDescent="0.25">
      <c r="B570" s="94"/>
      <c r="C570" s="147"/>
      <c r="D570" s="148"/>
      <c r="E570" s="165">
        <v>0</v>
      </c>
      <c r="F570" s="198">
        <f t="shared" si="9"/>
        <v>0</v>
      </c>
      <c r="G570" s="186"/>
      <c r="H570" s="222"/>
    </row>
    <row r="571" spans="1:8" ht="47.25" x14ac:dyDescent="0.25">
      <c r="A571" s="75" t="s">
        <v>14</v>
      </c>
      <c r="B571" s="94" t="s">
        <v>622</v>
      </c>
      <c r="C571" s="147">
        <v>1</v>
      </c>
      <c r="D571" s="148" t="s">
        <v>340</v>
      </c>
      <c r="E571" s="165">
        <v>31518</v>
      </c>
      <c r="F571" s="198">
        <f t="shared" si="9"/>
        <v>31518</v>
      </c>
      <c r="G571" s="186"/>
      <c r="H571" s="222"/>
    </row>
    <row r="572" spans="1:8" x14ac:dyDescent="0.25">
      <c r="B572" s="94"/>
      <c r="C572" s="147"/>
      <c r="D572" s="148"/>
      <c r="E572" s="165">
        <v>0</v>
      </c>
      <c r="F572" s="198">
        <f t="shared" si="9"/>
        <v>0</v>
      </c>
      <c r="G572" s="186"/>
      <c r="H572" s="222"/>
    </row>
    <row r="573" spans="1:8" ht="47.25" x14ac:dyDescent="0.25">
      <c r="A573" s="75" t="s">
        <v>19</v>
      </c>
      <c r="B573" s="94" t="s">
        <v>621</v>
      </c>
      <c r="C573" s="147">
        <v>1</v>
      </c>
      <c r="D573" s="148" t="s">
        <v>340</v>
      </c>
      <c r="E573" s="165">
        <v>76580</v>
      </c>
      <c r="F573" s="198">
        <f t="shared" si="9"/>
        <v>76580</v>
      </c>
      <c r="G573" s="186"/>
      <c r="H573" s="222"/>
    </row>
    <row r="574" spans="1:8" x14ac:dyDescent="0.25">
      <c r="B574" s="94"/>
      <c r="C574" s="147"/>
      <c r="D574" s="148"/>
      <c r="E574" s="165">
        <v>0</v>
      </c>
      <c r="F574" s="198">
        <f t="shared" si="9"/>
        <v>0</v>
      </c>
      <c r="G574" s="186"/>
      <c r="H574" s="222"/>
    </row>
    <row r="575" spans="1:8" ht="47.25" x14ac:dyDescent="0.25">
      <c r="A575" s="75" t="s">
        <v>25</v>
      </c>
      <c r="B575" s="94" t="s">
        <v>620</v>
      </c>
      <c r="C575" s="147">
        <v>1</v>
      </c>
      <c r="D575" s="148" t="s">
        <v>340</v>
      </c>
      <c r="E575" s="165">
        <v>42000</v>
      </c>
      <c r="F575" s="198">
        <f t="shared" si="9"/>
        <v>42000</v>
      </c>
      <c r="G575" s="186"/>
      <c r="H575" s="222"/>
    </row>
    <row r="576" spans="1:8" x14ac:dyDescent="0.25">
      <c r="B576" s="94"/>
      <c r="C576" s="147"/>
      <c r="D576" s="148"/>
      <c r="E576" s="165">
        <v>0</v>
      </c>
      <c r="F576" s="198">
        <f t="shared" si="9"/>
        <v>0</v>
      </c>
      <c r="G576" s="186"/>
      <c r="H576" s="222"/>
    </row>
    <row r="577" spans="1:8" ht="47.25" x14ac:dyDescent="0.25">
      <c r="A577" s="75" t="s">
        <v>44</v>
      </c>
      <c r="B577" s="94" t="s">
        <v>619</v>
      </c>
      <c r="C577" s="147">
        <v>1</v>
      </c>
      <c r="D577" s="148" t="s">
        <v>340</v>
      </c>
      <c r="E577" s="165">
        <v>42000</v>
      </c>
      <c r="F577" s="198">
        <f t="shared" si="9"/>
        <v>42000</v>
      </c>
      <c r="G577" s="186"/>
      <c r="H577" s="222"/>
    </row>
    <row r="578" spans="1:8" x14ac:dyDescent="0.25">
      <c r="B578" s="94"/>
      <c r="C578" s="147"/>
      <c r="D578" s="148"/>
      <c r="E578" s="165">
        <v>0</v>
      </c>
      <c r="F578" s="198">
        <f t="shared" si="9"/>
        <v>0</v>
      </c>
      <c r="G578" s="186"/>
      <c r="H578" s="222"/>
    </row>
    <row r="579" spans="1:8" ht="47.25" x14ac:dyDescent="0.25">
      <c r="A579" s="75" t="s">
        <v>42</v>
      </c>
      <c r="B579" s="94" t="s">
        <v>618</v>
      </c>
      <c r="C579" s="147">
        <v>1</v>
      </c>
      <c r="D579" s="148" t="s">
        <v>340</v>
      </c>
      <c r="E579" s="165">
        <v>96535</v>
      </c>
      <c r="F579" s="198">
        <f t="shared" si="9"/>
        <v>96535</v>
      </c>
      <c r="G579" s="186"/>
      <c r="H579" s="222"/>
    </row>
    <row r="580" spans="1:8" x14ac:dyDescent="0.25">
      <c r="B580" s="94"/>
      <c r="C580" s="147"/>
      <c r="D580" s="148"/>
      <c r="E580" s="165">
        <v>0</v>
      </c>
      <c r="F580" s="198">
        <f t="shared" si="9"/>
        <v>0</v>
      </c>
      <c r="G580" s="186"/>
      <c r="H580" s="222"/>
    </row>
    <row r="581" spans="1:8" ht="47.25" x14ac:dyDescent="0.25">
      <c r="A581" s="75" t="s">
        <v>40</v>
      </c>
      <c r="B581" s="94" t="s">
        <v>617</v>
      </c>
      <c r="C581" s="147">
        <v>1</v>
      </c>
      <c r="D581" s="148" t="s">
        <v>340</v>
      </c>
      <c r="E581" s="165">
        <v>4200</v>
      </c>
      <c r="F581" s="198">
        <f t="shared" si="9"/>
        <v>4200</v>
      </c>
      <c r="G581" s="186"/>
      <c r="H581" s="222"/>
    </row>
    <row r="582" spans="1:8" x14ac:dyDescent="0.25">
      <c r="B582" s="94"/>
      <c r="C582" s="147"/>
      <c r="D582" s="148"/>
      <c r="E582" s="165">
        <v>0</v>
      </c>
      <c r="F582" s="198">
        <f t="shared" si="9"/>
        <v>0</v>
      </c>
      <c r="G582" s="186"/>
      <c r="H582" s="222"/>
    </row>
    <row r="583" spans="1:8" ht="47.25" x14ac:dyDescent="0.25">
      <c r="A583" s="75" t="s">
        <v>35</v>
      </c>
      <c r="B583" s="94" t="s">
        <v>616</v>
      </c>
      <c r="C583" s="147">
        <v>1</v>
      </c>
      <c r="D583" s="148" t="s">
        <v>340</v>
      </c>
      <c r="E583" s="165">
        <v>7085</v>
      </c>
      <c r="F583" s="198">
        <f t="shared" si="9"/>
        <v>7085</v>
      </c>
      <c r="G583" s="186"/>
      <c r="H583" s="222"/>
    </row>
    <row r="584" spans="1:8" x14ac:dyDescent="0.25">
      <c r="B584" s="94"/>
      <c r="C584" s="147"/>
      <c r="D584" s="148"/>
      <c r="E584" s="165">
        <v>0</v>
      </c>
      <c r="F584" s="198">
        <f t="shared" si="9"/>
        <v>0</v>
      </c>
      <c r="G584" s="186"/>
      <c r="H584" s="222"/>
    </row>
    <row r="585" spans="1:8" ht="47.25" x14ac:dyDescent="0.25">
      <c r="A585" s="75" t="s">
        <v>13</v>
      </c>
      <c r="B585" s="94" t="s">
        <v>615</v>
      </c>
      <c r="C585" s="147">
        <v>1</v>
      </c>
      <c r="D585" s="148" t="s">
        <v>340</v>
      </c>
      <c r="E585" s="165">
        <v>39156</v>
      </c>
      <c r="F585" s="198">
        <f t="shared" si="9"/>
        <v>39156</v>
      </c>
      <c r="G585" s="186"/>
      <c r="H585" s="222"/>
    </row>
    <row r="586" spans="1:8" x14ac:dyDescent="0.25">
      <c r="B586" s="94"/>
      <c r="C586" s="147"/>
      <c r="D586" s="148"/>
      <c r="E586" s="165">
        <v>0</v>
      </c>
      <c r="F586" s="198">
        <f t="shared" si="9"/>
        <v>0</v>
      </c>
      <c r="G586" s="186"/>
      <c r="H586" s="222"/>
    </row>
    <row r="587" spans="1:8" ht="47.25" x14ac:dyDescent="0.25">
      <c r="A587" s="75" t="s">
        <v>14</v>
      </c>
      <c r="B587" s="94" t="s">
        <v>614</v>
      </c>
      <c r="C587" s="147">
        <v>1</v>
      </c>
      <c r="D587" s="148" t="s">
        <v>340</v>
      </c>
      <c r="E587" s="165">
        <v>51435</v>
      </c>
      <c r="F587" s="198">
        <f t="shared" si="9"/>
        <v>51435</v>
      </c>
      <c r="G587" s="186"/>
      <c r="H587" s="222"/>
    </row>
    <row r="588" spans="1:8" x14ac:dyDescent="0.25">
      <c r="B588" s="94"/>
      <c r="C588" s="147"/>
      <c r="D588" s="148"/>
      <c r="E588" s="165">
        <v>0</v>
      </c>
      <c r="F588" s="198">
        <f t="shared" si="9"/>
        <v>0</v>
      </c>
      <c r="G588" s="186"/>
      <c r="H588" s="222"/>
    </row>
    <row r="589" spans="1:8" ht="47.25" x14ac:dyDescent="0.25">
      <c r="A589" s="75" t="s">
        <v>19</v>
      </c>
      <c r="B589" s="94" t="s">
        <v>613</v>
      </c>
      <c r="C589" s="147">
        <v>1</v>
      </c>
      <c r="D589" s="148" t="s">
        <v>340</v>
      </c>
      <c r="E589" s="165">
        <v>3821</v>
      </c>
      <c r="F589" s="198">
        <f t="shared" si="9"/>
        <v>3821</v>
      </c>
      <c r="G589" s="186"/>
      <c r="H589" s="222"/>
    </row>
    <row r="590" spans="1:8" x14ac:dyDescent="0.25">
      <c r="B590" s="94"/>
      <c r="C590" s="147"/>
      <c r="D590" s="148"/>
      <c r="E590" s="165">
        <v>0</v>
      </c>
      <c r="F590" s="198">
        <f t="shared" si="9"/>
        <v>0</v>
      </c>
      <c r="G590" s="186"/>
      <c r="H590" s="222"/>
    </row>
    <row r="591" spans="1:8" ht="47.25" x14ac:dyDescent="0.25">
      <c r="A591" s="75" t="s">
        <v>25</v>
      </c>
      <c r="B591" s="94" t="s">
        <v>612</v>
      </c>
      <c r="C591" s="147">
        <v>1</v>
      </c>
      <c r="D591" s="148" t="s">
        <v>340</v>
      </c>
      <c r="E591" s="165">
        <v>14880</v>
      </c>
      <c r="F591" s="198">
        <f t="shared" si="9"/>
        <v>14880</v>
      </c>
      <c r="G591" s="186"/>
      <c r="H591" s="222"/>
    </row>
    <row r="592" spans="1:8" x14ac:dyDescent="0.25">
      <c r="B592" s="94"/>
      <c r="C592" s="147"/>
      <c r="D592" s="148"/>
      <c r="E592" s="165">
        <v>0</v>
      </c>
      <c r="F592" s="198">
        <f t="shared" si="9"/>
        <v>0</v>
      </c>
      <c r="G592" s="186"/>
      <c r="H592" s="222"/>
    </row>
    <row r="593" spans="1:8" ht="47.25" x14ac:dyDescent="0.25">
      <c r="A593" s="75" t="s">
        <v>44</v>
      </c>
      <c r="B593" s="94" t="s">
        <v>611</v>
      </c>
      <c r="C593" s="147">
        <v>1</v>
      </c>
      <c r="D593" s="148" t="s">
        <v>340</v>
      </c>
      <c r="E593" s="165">
        <v>17892</v>
      </c>
      <c r="F593" s="198">
        <f t="shared" si="9"/>
        <v>17892</v>
      </c>
      <c r="G593" s="186"/>
      <c r="H593" s="222"/>
    </row>
    <row r="594" spans="1:8" x14ac:dyDescent="0.25">
      <c r="B594" s="94"/>
      <c r="C594" s="147"/>
      <c r="D594" s="148"/>
      <c r="E594" s="165">
        <v>0</v>
      </c>
      <c r="F594" s="198">
        <f t="shared" si="9"/>
        <v>0</v>
      </c>
      <c r="G594" s="186"/>
      <c r="H594" s="222"/>
    </row>
    <row r="595" spans="1:8" ht="31.5" x14ac:dyDescent="0.25">
      <c r="A595" s="75" t="s">
        <v>42</v>
      </c>
      <c r="B595" s="94" t="s">
        <v>383</v>
      </c>
      <c r="C595" s="147">
        <v>1</v>
      </c>
      <c r="D595" s="148" t="s">
        <v>340</v>
      </c>
      <c r="E595" s="165">
        <v>1945</v>
      </c>
      <c r="F595" s="198">
        <f t="shared" si="9"/>
        <v>1945</v>
      </c>
      <c r="G595" s="186"/>
      <c r="H595" s="222"/>
    </row>
    <row r="596" spans="1:8" x14ac:dyDescent="0.25">
      <c r="B596" s="94"/>
      <c r="C596" s="147"/>
      <c r="D596" s="148"/>
      <c r="E596" s="165">
        <v>0</v>
      </c>
      <c r="F596" s="198">
        <f t="shared" si="9"/>
        <v>0</v>
      </c>
      <c r="G596" s="165"/>
      <c r="H596" s="222"/>
    </row>
    <row r="597" spans="1:8" ht="47.25" x14ac:dyDescent="0.25">
      <c r="A597" s="75" t="s">
        <v>40</v>
      </c>
      <c r="B597" s="94" t="s">
        <v>382</v>
      </c>
      <c r="C597" s="147">
        <v>1</v>
      </c>
      <c r="D597" s="148" t="s">
        <v>340</v>
      </c>
      <c r="E597" s="165">
        <v>2199</v>
      </c>
      <c r="F597" s="198">
        <f t="shared" si="9"/>
        <v>2199</v>
      </c>
      <c r="G597" s="186"/>
      <c r="H597" s="222"/>
    </row>
    <row r="598" spans="1:8" x14ac:dyDescent="0.25">
      <c r="B598" s="94"/>
      <c r="C598" s="147"/>
      <c r="D598" s="148"/>
      <c r="E598" s="165">
        <v>0</v>
      </c>
      <c r="F598" s="198">
        <f t="shared" si="9"/>
        <v>0</v>
      </c>
      <c r="G598" s="165"/>
      <c r="H598" s="222"/>
    </row>
    <row r="599" spans="1:8" ht="31.5" x14ac:dyDescent="0.25">
      <c r="A599" s="75" t="s">
        <v>35</v>
      </c>
      <c r="B599" s="94" t="s">
        <v>381</v>
      </c>
      <c r="C599" s="147">
        <v>1</v>
      </c>
      <c r="D599" s="148" t="s">
        <v>340</v>
      </c>
      <c r="E599" s="165">
        <v>2569</v>
      </c>
      <c r="F599" s="198">
        <f t="shared" ref="F599:F630" si="10">ROUND(C599*E599,2)</f>
        <v>2569</v>
      </c>
      <c r="G599" s="188"/>
      <c r="H599" s="222"/>
    </row>
    <row r="600" spans="1:8" x14ac:dyDescent="0.25">
      <c r="B600" s="94"/>
      <c r="C600" s="147"/>
      <c r="D600" s="148"/>
      <c r="E600" s="165">
        <v>0</v>
      </c>
      <c r="F600" s="198">
        <f t="shared" si="10"/>
        <v>0</v>
      </c>
      <c r="H600" s="222"/>
    </row>
    <row r="601" spans="1:8" ht="47.25" x14ac:dyDescent="0.25">
      <c r="A601" s="75" t="s">
        <v>13</v>
      </c>
      <c r="B601" s="94" t="s">
        <v>380</v>
      </c>
      <c r="C601" s="147">
        <v>1</v>
      </c>
      <c r="D601" s="148" t="s">
        <v>340</v>
      </c>
      <c r="E601" s="165">
        <v>3984</v>
      </c>
      <c r="F601" s="198">
        <f t="shared" si="10"/>
        <v>3984</v>
      </c>
      <c r="G601" s="188"/>
      <c r="H601" s="222"/>
    </row>
    <row r="602" spans="1:8" x14ac:dyDescent="0.25">
      <c r="B602" s="94"/>
      <c r="C602" s="147"/>
      <c r="D602" s="148"/>
      <c r="E602" s="165">
        <v>0</v>
      </c>
      <c r="F602" s="198">
        <f t="shared" si="10"/>
        <v>0</v>
      </c>
      <c r="H602" s="222"/>
    </row>
    <row r="603" spans="1:8" ht="31.5" x14ac:dyDescent="0.25">
      <c r="A603" s="75" t="s">
        <v>14</v>
      </c>
      <c r="B603" s="94" t="s">
        <v>379</v>
      </c>
      <c r="C603" s="147">
        <v>1</v>
      </c>
      <c r="D603" s="148" t="s">
        <v>340</v>
      </c>
      <c r="E603" s="165">
        <v>4398</v>
      </c>
      <c r="F603" s="198">
        <f t="shared" si="10"/>
        <v>4398</v>
      </c>
      <c r="G603" s="188"/>
      <c r="H603" s="222"/>
    </row>
    <row r="604" spans="1:8" x14ac:dyDescent="0.25">
      <c r="B604" s="94"/>
      <c r="C604" s="147"/>
      <c r="D604" s="148"/>
      <c r="E604" s="165">
        <v>0</v>
      </c>
      <c r="F604" s="198">
        <f t="shared" si="10"/>
        <v>0</v>
      </c>
      <c r="H604" s="222"/>
    </row>
    <row r="605" spans="1:8" ht="31.5" x14ac:dyDescent="0.25">
      <c r="A605" s="75" t="s">
        <v>19</v>
      </c>
      <c r="B605" s="94" t="s">
        <v>378</v>
      </c>
      <c r="C605" s="147">
        <v>1</v>
      </c>
      <c r="D605" s="148" t="s">
        <v>340</v>
      </c>
      <c r="E605" s="165">
        <v>9390</v>
      </c>
      <c r="F605" s="198">
        <f t="shared" si="10"/>
        <v>9390</v>
      </c>
      <c r="G605" s="188"/>
      <c r="H605" s="222"/>
    </row>
    <row r="606" spans="1:8" x14ac:dyDescent="0.25">
      <c r="B606" s="94"/>
      <c r="C606" s="147"/>
      <c r="D606" s="148"/>
      <c r="E606" s="165">
        <v>0</v>
      </c>
      <c r="F606" s="198">
        <f t="shared" si="10"/>
        <v>0</v>
      </c>
      <c r="H606" s="222"/>
    </row>
    <row r="607" spans="1:8" ht="31.5" x14ac:dyDescent="0.25">
      <c r="A607" s="75" t="s">
        <v>25</v>
      </c>
      <c r="B607" s="94" t="s">
        <v>377</v>
      </c>
      <c r="C607" s="147">
        <v>1</v>
      </c>
      <c r="D607" s="148" t="s">
        <v>340</v>
      </c>
      <c r="E607" s="165">
        <v>13266</v>
      </c>
      <c r="F607" s="198">
        <f t="shared" si="10"/>
        <v>13266</v>
      </c>
      <c r="G607" s="188"/>
      <c r="H607" s="222"/>
    </row>
    <row r="608" spans="1:8" x14ac:dyDescent="0.25">
      <c r="B608" s="94"/>
      <c r="C608" s="147"/>
      <c r="D608" s="148"/>
      <c r="E608" s="165">
        <v>0</v>
      </c>
      <c r="F608" s="198">
        <f t="shared" si="10"/>
        <v>0</v>
      </c>
      <c r="H608" s="222"/>
    </row>
    <row r="609" spans="1:8" ht="31.5" x14ac:dyDescent="0.25">
      <c r="A609" s="75" t="s">
        <v>44</v>
      </c>
      <c r="B609" s="94" t="s">
        <v>376</v>
      </c>
      <c r="C609" s="147">
        <v>1</v>
      </c>
      <c r="D609" s="148" t="s">
        <v>340</v>
      </c>
      <c r="E609" s="165">
        <v>7330</v>
      </c>
      <c r="F609" s="198">
        <f t="shared" si="10"/>
        <v>7330</v>
      </c>
      <c r="G609" s="188"/>
      <c r="H609" s="222"/>
    </row>
    <row r="610" spans="1:8" x14ac:dyDescent="0.25">
      <c r="B610" s="94"/>
      <c r="C610" s="147"/>
      <c r="D610" s="148"/>
      <c r="E610" s="165">
        <v>0</v>
      </c>
      <c r="F610" s="198">
        <f t="shared" si="10"/>
        <v>0</v>
      </c>
      <c r="H610" s="222"/>
    </row>
    <row r="611" spans="1:8" ht="31.5" x14ac:dyDescent="0.25">
      <c r="A611" s="75" t="s">
        <v>42</v>
      </c>
      <c r="B611" s="94" t="s">
        <v>375</v>
      </c>
      <c r="C611" s="147">
        <v>1</v>
      </c>
      <c r="D611" s="148" t="s">
        <v>340</v>
      </c>
      <c r="E611" s="165">
        <v>13005</v>
      </c>
      <c r="F611" s="198">
        <f t="shared" si="10"/>
        <v>13005</v>
      </c>
      <c r="G611" s="188"/>
      <c r="H611" s="222"/>
    </row>
    <row r="612" spans="1:8" x14ac:dyDescent="0.25">
      <c r="B612" s="94"/>
      <c r="C612" s="147"/>
      <c r="D612" s="148"/>
      <c r="E612" s="165">
        <v>0</v>
      </c>
      <c r="F612" s="198">
        <f t="shared" si="10"/>
        <v>0</v>
      </c>
      <c r="H612" s="222"/>
    </row>
    <row r="613" spans="1:8" ht="47.25" x14ac:dyDescent="0.25">
      <c r="A613" s="75" t="s">
        <v>40</v>
      </c>
      <c r="B613" s="94" t="s">
        <v>374</v>
      </c>
      <c r="C613" s="147">
        <v>1</v>
      </c>
      <c r="D613" s="148" t="s">
        <v>340</v>
      </c>
      <c r="E613" s="165">
        <v>8899</v>
      </c>
      <c r="F613" s="198">
        <f t="shared" si="10"/>
        <v>8899</v>
      </c>
      <c r="G613" s="188"/>
      <c r="H613" s="222"/>
    </row>
    <row r="614" spans="1:8" x14ac:dyDescent="0.25">
      <c r="B614" s="94"/>
      <c r="C614" s="147"/>
      <c r="D614" s="148"/>
      <c r="E614" s="165">
        <v>0</v>
      </c>
      <c r="F614" s="198">
        <f t="shared" si="10"/>
        <v>0</v>
      </c>
      <c r="H614" s="222"/>
    </row>
    <row r="615" spans="1:8" ht="47.25" x14ac:dyDescent="0.25">
      <c r="A615" s="75" t="s">
        <v>35</v>
      </c>
      <c r="B615" s="94" t="s">
        <v>373</v>
      </c>
      <c r="C615" s="147">
        <v>1</v>
      </c>
      <c r="D615" s="148" t="s">
        <v>340</v>
      </c>
      <c r="E615" s="165">
        <v>4166</v>
      </c>
      <c r="F615" s="198">
        <f t="shared" si="10"/>
        <v>4166</v>
      </c>
      <c r="G615" s="188"/>
      <c r="H615" s="222"/>
    </row>
    <row r="616" spans="1:8" x14ac:dyDescent="0.25">
      <c r="B616" s="94"/>
      <c r="C616" s="147"/>
      <c r="D616" s="148"/>
      <c r="E616" s="165">
        <v>0</v>
      </c>
      <c r="F616" s="198">
        <f t="shared" si="10"/>
        <v>0</v>
      </c>
      <c r="H616" s="222"/>
    </row>
    <row r="617" spans="1:8" ht="47.25" x14ac:dyDescent="0.25">
      <c r="A617" s="75" t="s">
        <v>68</v>
      </c>
      <c r="B617" s="94" t="s">
        <v>372</v>
      </c>
      <c r="C617" s="147">
        <v>1</v>
      </c>
      <c r="D617" s="148" t="s">
        <v>340</v>
      </c>
      <c r="E617" s="165">
        <v>4166</v>
      </c>
      <c r="F617" s="198">
        <f t="shared" si="10"/>
        <v>4166</v>
      </c>
      <c r="G617" s="188"/>
      <c r="H617" s="222"/>
    </row>
    <row r="618" spans="1:8" x14ac:dyDescent="0.25">
      <c r="B618" s="94"/>
      <c r="C618" s="147"/>
      <c r="D618" s="148"/>
      <c r="E618" s="165">
        <v>0</v>
      </c>
      <c r="F618" s="198">
        <f t="shared" si="10"/>
        <v>0</v>
      </c>
      <c r="H618" s="222"/>
    </row>
    <row r="619" spans="1:8" ht="47.25" x14ac:dyDescent="0.25">
      <c r="A619" s="75" t="s">
        <v>13</v>
      </c>
      <c r="B619" s="94" t="s">
        <v>371</v>
      </c>
      <c r="C619" s="147">
        <v>1</v>
      </c>
      <c r="D619" s="148" t="s">
        <v>340</v>
      </c>
      <c r="E619" s="165">
        <v>11487</v>
      </c>
      <c r="F619" s="198">
        <f t="shared" si="10"/>
        <v>11487</v>
      </c>
      <c r="G619" s="188"/>
      <c r="H619" s="222"/>
    </row>
    <row r="620" spans="1:8" x14ac:dyDescent="0.25">
      <c r="B620" s="94"/>
      <c r="C620" s="147"/>
      <c r="D620" s="148"/>
      <c r="E620" s="165">
        <v>0</v>
      </c>
      <c r="F620" s="198">
        <f t="shared" si="10"/>
        <v>0</v>
      </c>
      <c r="H620" s="222"/>
    </row>
    <row r="621" spans="1:8" ht="31.5" x14ac:dyDescent="0.25">
      <c r="A621" s="75" t="s">
        <v>14</v>
      </c>
      <c r="B621" s="94" t="s">
        <v>370</v>
      </c>
      <c r="C621" s="147">
        <v>1</v>
      </c>
      <c r="D621" s="148" t="s">
        <v>340</v>
      </c>
      <c r="E621" s="165">
        <v>11023</v>
      </c>
      <c r="F621" s="198">
        <f t="shared" si="10"/>
        <v>11023</v>
      </c>
      <c r="G621" s="188"/>
      <c r="H621" s="222"/>
    </row>
    <row r="622" spans="1:8" x14ac:dyDescent="0.25">
      <c r="B622" s="94"/>
      <c r="C622" s="147"/>
      <c r="D622" s="148"/>
      <c r="E622" s="165">
        <v>0</v>
      </c>
      <c r="F622" s="198">
        <f t="shared" si="10"/>
        <v>0</v>
      </c>
      <c r="H622" s="222"/>
    </row>
    <row r="623" spans="1:8" ht="47.25" x14ac:dyDescent="0.25">
      <c r="A623" s="75" t="s">
        <v>19</v>
      </c>
      <c r="B623" s="94" t="s">
        <v>369</v>
      </c>
      <c r="C623" s="147">
        <v>1</v>
      </c>
      <c r="D623" s="148" t="s">
        <v>340</v>
      </c>
      <c r="E623" s="165">
        <v>60150</v>
      </c>
      <c r="F623" s="198">
        <f t="shared" si="10"/>
        <v>60150</v>
      </c>
      <c r="G623" s="188"/>
      <c r="H623" s="222"/>
    </row>
    <row r="624" spans="1:8" x14ac:dyDescent="0.25">
      <c r="B624" s="94"/>
      <c r="C624" s="147"/>
      <c r="D624" s="148"/>
      <c r="E624" s="165">
        <v>0</v>
      </c>
      <c r="F624" s="198">
        <f t="shared" si="10"/>
        <v>0</v>
      </c>
      <c r="H624" s="222"/>
    </row>
    <row r="625" spans="1:8" ht="47.25" x14ac:dyDescent="0.25">
      <c r="A625" s="75" t="s">
        <v>25</v>
      </c>
      <c r="B625" s="94" t="s">
        <v>368</v>
      </c>
      <c r="C625" s="147">
        <v>1</v>
      </c>
      <c r="D625" s="148" t="s">
        <v>340</v>
      </c>
      <c r="E625" s="165">
        <v>14267</v>
      </c>
      <c r="F625" s="198">
        <f t="shared" si="10"/>
        <v>14267</v>
      </c>
      <c r="G625" s="188"/>
      <c r="H625" s="222"/>
    </row>
    <row r="626" spans="1:8" x14ac:dyDescent="0.25">
      <c r="B626" s="94"/>
      <c r="C626" s="147"/>
      <c r="D626" s="148"/>
      <c r="E626" s="165">
        <v>0</v>
      </c>
      <c r="F626" s="198">
        <f t="shared" si="10"/>
        <v>0</v>
      </c>
      <c r="H626" s="222"/>
    </row>
    <row r="627" spans="1:8" ht="47.25" x14ac:dyDescent="0.25">
      <c r="A627" s="75" t="s">
        <v>44</v>
      </c>
      <c r="B627" s="94" t="s">
        <v>367</v>
      </c>
      <c r="C627" s="147">
        <v>1</v>
      </c>
      <c r="D627" s="148" t="s">
        <v>340</v>
      </c>
      <c r="E627" s="165">
        <v>14267</v>
      </c>
      <c r="F627" s="198">
        <f t="shared" si="10"/>
        <v>14267</v>
      </c>
      <c r="G627" s="188"/>
      <c r="H627" s="222"/>
    </row>
    <row r="628" spans="1:8" x14ac:dyDescent="0.25">
      <c r="B628" s="94"/>
      <c r="C628" s="147"/>
      <c r="D628" s="148"/>
      <c r="E628" s="165">
        <v>0</v>
      </c>
      <c r="F628" s="198">
        <f t="shared" si="10"/>
        <v>0</v>
      </c>
      <c r="H628" s="222"/>
    </row>
    <row r="629" spans="1:8" ht="31.5" x14ac:dyDescent="0.25">
      <c r="A629" s="75" t="s">
        <v>42</v>
      </c>
      <c r="B629" s="94" t="s">
        <v>366</v>
      </c>
      <c r="C629" s="147">
        <v>1</v>
      </c>
      <c r="D629" s="148" t="s">
        <v>340</v>
      </c>
      <c r="E629" s="165">
        <v>9165</v>
      </c>
      <c r="F629" s="198">
        <f t="shared" si="10"/>
        <v>9165</v>
      </c>
      <c r="G629" s="188"/>
      <c r="H629" s="222"/>
    </row>
    <row r="630" spans="1:8" x14ac:dyDescent="0.25">
      <c r="B630" s="94"/>
      <c r="C630" s="147"/>
      <c r="D630" s="148"/>
      <c r="E630" s="193">
        <v>0</v>
      </c>
      <c r="F630" s="198">
        <f t="shared" si="10"/>
        <v>0</v>
      </c>
      <c r="H630" s="222"/>
    </row>
    <row r="631" spans="1:8" ht="47.25" x14ac:dyDescent="0.25">
      <c r="A631" s="75" t="s">
        <v>40</v>
      </c>
      <c r="B631" s="94" t="s">
        <v>365</v>
      </c>
      <c r="C631" s="147">
        <v>1</v>
      </c>
      <c r="D631" s="148" t="s">
        <v>340</v>
      </c>
      <c r="E631" s="188" t="s">
        <v>649</v>
      </c>
      <c r="F631" s="198"/>
      <c r="G631" s="188"/>
      <c r="H631" s="222"/>
    </row>
    <row r="632" spans="1:8" x14ac:dyDescent="0.25">
      <c r="B632" s="94"/>
      <c r="C632" s="147"/>
      <c r="D632" s="148"/>
      <c r="E632" s="193">
        <v>0</v>
      </c>
      <c r="F632" s="198"/>
      <c r="H632" s="222"/>
    </row>
    <row r="633" spans="1:8" ht="47.25" x14ac:dyDescent="0.25">
      <c r="A633" s="75" t="s">
        <v>35</v>
      </c>
      <c r="B633" s="94" t="s">
        <v>364</v>
      </c>
      <c r="C633" s="147">
        <v>1</v>
      </c>
      <c r="D633" s="148" t="s">
        <v>340</v>
      </c>
      <c r="E633" s="188" t="s">
        <v>649</v>
      </c>
      <c r="F633" s="198"/>
      <c r="G633" s="188"/>
      <c r="H633" s="222"/>
    </row>
    <row r="634" spans="1:8" x14ac:dyDescent="0.25">
      <c r="B634" s="94"/>
      <c r="C634" s="147"/>
      <c r="D634" s="148"/>
      <c r="E634" s="193">
        <v>0</v>
      </c>
      <c r="F634" s="198"/>
      <c r="H634" s="222"/>
    </row>
    <row r="635" spans="1:8" ht="47.25" x14ac:dyDescent="0.25">
      <c r="A635" s="75" t="s">
        <v>68</v>
      </c>
      <c r="B635" s="94" t="s">
        <v>363</v>
      </c>
      <c r="C635" s="147">
        <v>1</v>
      </c>
      <c r="D635" s="148" t="s">
        <v>340</v>
      </c>
      <c r="E635" s="188" t="s">
        <v>649</v>
      </c>
      <c r="F635" s="198"/>
      <c r="G635" s="188"/>
      <c r="H635" s="222"/>
    </row>
    <row r="636" spans="1:8" x14ac:dyDescent="0.25">
      <c r="B636" s="94"/>
      <c r="C636" s="147"/>
      <c r="D636" s="148"/>
      <c r="E636" s="193">
        <v>0</v>
      </c>
      <c r="F636" s="198"/>
      <c r="H636" s="222"/>
    </row>
    <row r="637" spans="1:8" ht="31.5" x14ac:dyDescent="0.25">
      <c r="A637" s="75" t="s">
        <v>13</v>
      </c>
      <c r="B637" s="94" t="s">
        <v>362</v>
      </c>
      <c r="C637" s="147">
        <v>1</v>
      </c>
      <c r="D637" s="148" t="s">
        <v>340</v>
      </c>
      <c r="E637" s="188" t="s">
        <v>649</v>
      </c>
      <c r="F637" s="198"/>
      <c r="G637" s="188"/>
      <c r="H637" s="222"/>
    </row>
    <row r="638" spans="1:8" x14ac:dyDescent="0.25">
      <c r="B638" s="94"/>
      <c r="C638" s="147"/>
      <c r="D638" s="148"/>
      <c r="E638" s="193">
        <v>0</v>
      </c>
      <c r="F638" s="198"/>
      <c r="H638" s="222"/>
    </row>
    <row r="639" spans="1:8" ht="31.5" x14ac:dyDescent="0.25">
      <c r="A639" s="75" t="s">
        <v>14</v>
      </c>
      <c r="B639" s="94" t="s">
        <v>361</v>
      </c>
      <c r="C639" s="147">
        <v>1</v>
      </c>
      <c r="D639" s="148" t="s">
        <v>340</v>
      </c>
      <c r="E639" s="188" t="s">
        <v>649</v>
      </c>
      <c r="F639" s="198"/>
      <c r="G639" s="188"/>
      <c r="H639" s="222"/>
    </row>
    <row r="640" spans="1:8" x14ac:dyDescent="0.25">
      <c r="B640" s="94"/>
      <c r="C640" s="147"/>
      <c r="D640" s="148"/>
      <c r="E640" s="193">
        <v>0</v>
      </c>
      <c r="F640" s="198"/>
      <c r="H640" s="222"/>
    </row>
    <row r="641" spans="1:8" ht="31.5" x14ac:dyDescent="0.25">
      <c r="A641" s="75" t="s">
        <v>19</v>
      </c>
      <c r="B641" s="94" t="s">
        <v>360</v>
      </c>
      <c r="C641" s="147">
        <v>1</v>
      </c>
      <c r="D641" s="148" t="s">
        <v>340</v>
      </c>
      <c r="E641" s="188" t="s">
        <v>649</v>
      </c>
      <c r="F641" s="198"/>
      <c r="G641" s="188"/>
      <c r="H641" s="222"/>
    </row>
    <row r="642" spans="1:8" x14ac:dyDescent="0.25">
      <c r="B642" s="94"/>
      <c r="C642" s="147"/>
      <c r="D642" s="148"/>
      <c r="E642" s="193">
        <v>0</v>
      </c>
      <c r="F642" s="198"/>
      <c r="H642" s="222"/>
    </row>
    <row r="643" spans="1:8" ht="31.5" x14ac:dyDescent="0.25">
      <c r="A643" s="75" t="s">
        <v>25</v>
      </c>
      <c r="B643" s="94" t="s">
        <v>359</v>
      </c>
      <c r="C643" s="147">
        <v>1</v>
      </c>
      <c r="D643" s="148" t="s">
        <v>340</v>
      </c>
      <c r="E643" s="188" t="s">
        <v>649</v>
      </c>
      <c r="F643" s="198"/>
      <c r="G643" s="188"/>
      <c r="H643" s="222"/>
    </row>
    <row r="644" spans="1:8" x14ac:dyDescent="0.25">
      <c r="B644" s="94"/>
      <c r="C644" s="147"/>
      <c r="D644" s="148"/>
      <c r="E644" s="193">
        <v>0</v>
      </c>
      <c r="F644" s="198"/>
      <c r="H644" s="222"/>
    </row>
    <row r="645" spans="1:8" ht="31.5" x14ac:dyDescent="0.25">
      <c r="A645" s="75" t="s">
        <v>44</v>
      </c>
      <c r="B645" s="94" t="s">
        <v>358</v>
      </c>
      <c r="C645" s="147">
        <v>1</v>
      </c>
      <c r="D645" s="148" t="s">
        <v>340</v>
      </c>
      <c r="E645" s="188" t="s">
        <v>649</v>
      </c>
      <c r="F645" s="198"/>
      <c r="G645" s="188"/>
      <c r="H645" s="222"/>
    </row>
    <row r="646" spans="1:8" x14ac:dyDescent="0.25">
      <c r="B646" s="94"/>
      <c r="C646" s="147"/>
      <c r="D646" s="148"/>
      <c r="E646" s="193">
        <v>0</v>
      </c>
      <c r="F646" s="198"/>
      <c r="H646" s="222"/>
    </row>
    <row r="647" spans="1:8" ht="31.5" x14ac:dyDescent="0.25">
      <c r="A647" s="75" t="s">
        <v>42</v>
      </c>
      <c r="B647" s="94" t="s">
        <v>357</v>
      </c>
      <c r="C647" s="147">
        <v>1</v>
      </c>
      <c r="D647" s="148" t="s">
        <v>340</v>
      </c>
      <c r="E647" s="188" t="s">
        <v>649</v>
      </c>
      <c r="F647" s="198"/>
      <c r="G647" s="188"/>
      <c r="H647" s="222"/>
    </row>
    <row r="648" spans="1:8" x14ac:dyDescent="0.25">
      <c r="B648" s="94"/>
      <c r="C648" s="147"/>
      <c r="D648" s="148"/>
      <c r="E648" s="193">
        <v>0</v>
      </c>
      <c r="F648" s="198"/>
      <c r="H648" s="222"/>
    </row>
    <row r="649" spans="1:8" ht="31.5" x14ac:dyDescent="0.25">
      <c r="A649" s="75" t="s">
        <v>40</v>
      </c>
      <c r="B649" s="94" t="s">
        <v>356</v>
      </c>
      <c r="C649" s="147">
        <v>1</v>
      </c>
      <c r="D649" s="148" t="s">
        <v>340</v>
      </c>
      <c r="E649" s="188" t="s">
        <v>649</v>
      </c>
      <c r="F649" s="198"/>
      <c r="G649" s="188"/>
      <c r="H649" s="222"/>
    </row>
    <row r="650" spans="1:8" x14ac:dyDescent="0.25">
      <c r="B650" s="94"/>
      <c r="C650" s="147"/>
      <c r="D650" s="148"/>
      <c r="E650" s="193">
        <v>0</v>
      </c>
      <c r="F650" s="198"/>
      <c r="H650" s="222"/>
    </row>
    <row r="651" spans="1:8" ht="31.5" x14ac:dyDescent="0.25">
      <c r="A651" s="75" t="s">
        <v>35</v>
      </c>
      <c r="B651" s="94" t="s">
        <v>355</v>
      </c>
      <c r="C651" s="147">
        <v>1</v>
      </c>
      <c r="D651" s="148" t="s">
        <v>340</v>
      </c>
      <c r="E651" s="188" t="s">
        <v>649</v>
      </c>
      <c r="F651" s="198"/>
      <c r="G651" s="188"/>
      <c r="H651" s="222"/>
    </row>
    <row r="652" spans="1:8" x14ac:dyDescent="0.25">
      <c r="B652" s="94"/>
      <c r="C652" s="147"/>
      <c r="D652" s="148"/>
      <c r="E652" s="193">
        <v>0</v>
      </c>
      <c r="F652" s="198"/>
      <c r="H652" s="222"/>
    </row>
    <row r="653" spans="1:8" ht="31.5" x14ac:dyDescent="0.25">
      <c r="A653" s="75" t="s">
        <v>68</v>
      </c>
      <c r="B653" s="94" t="s">
        <v>354</v>
      </c>
      <c r="C653" s="147">
        <v>1</v>
      </c>
      <c r="D653" s="148" t="s">
        <v>340</v>
      </c>
      <c r="E653" s="188" t="s">
        <v>649</v>
      </c>
      <c r="F653" s="198"/>
      <c r="G653" s="188"/>
      <c r="H653" s="222"/>
    </row>
    <row r="654" spans="1:8" x14ac:dyDescent="0.25">
      <c r="B654" s="94"/>
      <c r="C654" s="147"/>
      <c r="D654" s="148"/>
      <c r="E654" s="193">
        <v>0</v>
      </c>
      <c r="F654" s="198"/>
      <c r="H654" s="222"/>
    </row>
    <row r="655" spans="1:8" ht="31.5" x14ac:dyDescent="0.25">
      <c r="A655" s="75" t="s">
        <v>66</v>
      </c>
      <c r="B655" s="94" t="s">
        <v>353</v>
      </c>
      <c r="C655" s="147">
        <v>1</v>
      </c>
      <c r="D655" s="148" t="s">
        <v>340</v>
      </c>
      <c r="E655" s="188" t="s">
        <v>649</v>
      </c>
      <c r="F655" s="198"/>
      <c r="G655" s="188"/>
      <c r="H655" s="222"/>
    </row>
    <row r="656" spans="1:8" x14ac:dyDescent="0.25">
      <c r="B656" s="94"/>
      <c r="C656" s="147"/>
      <c r="D656" s="148"/>
      <c r="E656" s="193">
        <v>0</v>
      </c>
      <c r="F656" s="198"/>
      <c r="H656" s="222"/>
    </row>
    <row r="657" spans="1:8" ht="31.5" x14ac:dyDescent="0.25">
      <c r="A657" s="75" t="s">
        <v>13</v>
      </c>
      <c r="B657" s="94" t="s">
        <v>352</v>
      </c>
      <c r="C657" s="147">
        <v>1</v>
      </c>
      <c r="D657" s="148" t="s">
        <v>340</v>
      </c>
      <c r="E657" s="188" t="s">
        <v>649</v>
      </c>
      <c r="F657" s="198"/>
      <c r="G657" s="188"/>
      <c r="H657" s="222"/>
    </row>
    <row r="658" spans="1:8" x14ac:dyDescent="0.25">
      <c r="B658" s="94"/>
      <c r="C658" s="147"/>
      <c r="D658" s="148"/>
      <c r="E658" s="193">
        <v>0</v>
      </c>
      <c r="F658" s="198"/>
      <c r="H658" s="222"/>
    </row>
    <row r="659" spans="1:8" ht="31.5" x14ac:dyDescent="0.25">
      <c r="A659" s="75" t="s">
        <v>14</v>
      </c>
      <c r="B659" s="94" t="s">
        <v>351</v>
      </c>
      <c r="C659" s="147">
        <v>1</v>
      </c>
      <c r="D659" s="148" t="s">
        <v>340</v>
      </c>
      <c r="E659" s="188" t="s">
        <v>649</v>
      </c>
      <c r="F659" s="198"/>
      <c r="G659" s="188"/>
      <c r="H659" s="222"/>
    </row>
    <row r="660" spans="1:8" x14ac:dyDescent="0.25">
      <c r="B660" s="94"/>
      <c r="C660" s="147"/>
      <c r="D660" s="148"/>
      <c r="E660" s="193">
        <v>0</v>
      </c>
      <c r="F660" s="198"/>
      <c r="H660" s="222"/>
    </row>
    <row r="661" spans="1:8" ht="31.5" x14ac:dyDescent="0.25">
      <c r="A661" s="75" t="s">
        <v>19</v>
      </c>
      <c r="B661" s="94" t="s">
        <v>350</v>
      </c>
      <c r="C661" s="147">
        <v>1</v>
      </c>
      <c r="D661" s="148" t="s">
        <v>340</v>
      </c>
      <c r="E661" s="188" t="s">
        <v>649</v>
      </c>
      <c r="F661" s="198"/>
      <c r="G661" s="188"/>
      <c r="H661" s="222"/>
    </row>
    <row r="662" spans="1:8" x14ac:dyDescent="0.25">
      <c r="B662" s="94"/>
      <c r="C662" s="147"/>
      <c r="D662" s="148"/>
      <c r="E662" s="193">
        <v>0</v>
      </c>
      <c r="F662" s="198"/>
      <c r="H662" s="222"/>
    </row>
    <row r="663" spans="1:8" ht="31.5" x14ac:dyDescent="0.25">
      <c r="A663" s="75" t="s">
        <v>25</v>
      </c>
      <c r="B663" s="94" t="s">
        <v>349</v>
      </c>
      <c r="C663" s="147">
        <v>1</v>
      </c>
      <c r="D663" s="148" t="s">
        <v>340</v>
      </c>
      <c r="E663" s="188" t="s">
        <v>649</v>
      </c>
      <c r="F663" s="198"/>
      <c r="G663" s="188"/>
      <c r="H663" s="222"/>
    </row>
    <row r="664" spans="1:8" x14ac:dyDescent="0.25">
      <c r="B664" s="94"/>
      <c r="C664" s="147"/>
      <c r="D664" s="148"/>
      <c r="E664" s="193">
        <v>0</v>
      </c>
      <c r="F664" s="198"/>
      <c r="H664" s="222"/>
    </row>
    <row r="665" spans="1:8" ht="31.5" x14ac:dyDescent="0.25">
      <c r="A665" s="75" t="s">
        <v>44</v>
      </c>
      <c r="B665" s="94" t="s">
        <v>348</v>
      </c>
      <c r="C665" s="147">
        <v>1</v>
      </c>
      <c r="D665" s="148" t="s">
        <v>340</v>
      </c>
      <c r="E665" s="188" t="s">
        <v>649</v>
      </c>
      <c r="F665" s="198"/>
      <c r="G665" s="188"/>
      <c r="H665" s="222"/>
    </row>
    <row r="666" spans="1:8" x14ac:dyDescent="0.25">
      <c r="B666" s="94"/>
      <c r="C666" s="147"/>
      <c r="D666" s="148"/>
      <c r="E666" s="193">
        <v>0</v>
      </c>
      <c r="F666" s="198">
        <f t="shared" ref="F666:F726" si="11">ROUND(C666*E666,2)</f>
        <v>0</v>
      </c>
      <c r="H666" s="222"/>
    </row>
    <row r="667" spans="1:8" ht="31.5" x14ac:dyDescent="0.25">
      <c r="A667" s="75" t="s">
        <v>42</v>
      </c>
      <c r="B667" s="94" t="s">
        <v>347</v>
      </c>
      <c r="C667" s="147">
        <v>1</v>
      </c>
      <c r="D667" s="148" t="s">
        <v>340</v>
      </c>
      <c r="E667" s="188">
        <v>9861</v>
      </c>
      <c r="F667" s="198">
        <f t="shared" si="11"/>
        <v>9861</v>
      </c>
      <c r="G667" s="188"/>
      <c r="H667" s="222"/>
    </row>
    <row r="668" spans="1:8" x14ac:dyDescent="0.25">
      <c r="B668" s="94"/>
      <c r="C668" s="147"/>
      <c r="D668" s="148"/>
      <c r="F668" s="198">
        <f t="shared" si="11"/>
        <v>0</v>
      </c>
      <c r="H668" s="222"/>
    </row>
    <row r="669" spans="1:8" x14ac:dyDescent="0.25">
      <c r="A669" s="36"/>
      <c r="B669" s="41" t="s">
        <v>346</v>
      </c>
      <c r="C669" s="191"/>
      <c r="D669" s="192"/>
      <c r="E669" s="157"/>
      <c r="F669" s="198">
        <f t="shared" si="11"/>
        <v>0</v>
      </c>
      <c r="G669" s="157"/>
      <c r="H669" s="222"/>
    </row>
    <row r="670" spans="1:8" x14ac:dyDescent="0.25">
      <c r="A670" s="36"/>
      <c r="B670" s="97"/>
      <c r="C670" s="191"/>
      <c r="D670" s="192"/>
      <c r="E670" s="157"/>
      <c r="F670" s="198">
        <f t="shared" si="11"/>
        <v>0</v>
      </c>
      <c r="G670" s="157"/>
    </row>
    <row r="671" spans="1:8" x14ac:dyDescent="0.25">
      <c r="A671" s="36"/>
      <c r="B671" s="97" t="s">
        <v>345</v>
      </c>
      <c r="C671" s="191"/>
      <c r="D671" s="192"/>
      <c r="E671" s="157"/>
      <c r="F671" s="198">
        <f t="shared" si="11"/>
        <v>0</v>
      </c>
      <c r="G671" s="157"/>
    </row>
    <row r="672" spans="1:8" x14ac:dyDescent="0.25">
      <c r="A672" s="36"/>
      <c r="B672" s="97"/>
      <c r="C672" s="191"/>
      <c r="D672" s="192"/>
      <c r="E672" s="157"/>
      <c r="F672" s="198">
        <f t="shared" si="11"/>
        <v>0</v>
      </c>
      <c r="G672" s="157"/>
    </row>
    <row r="673" spans="1:7" ht="47.25" x14ac:dyDescent="0.25">
      <c r="A673" s="36" t="s">
        <v>40</v>
      </c>
      <c r="B673" s="94" t="s">
        <v>344</v>
      </c>
      <c r="C673" s="147">
        <v>1</v>
      </c>
      <c r="D673" s="148" t="s">
        <v>340</v>
      </c>
      <c r="E673" s="161">
        <v>98412.698412698417</v>
      </c>
      <c r="F673" s="198">
        <f t="shared" si="11"/>
        <v>98412.7</v>
      </c>
      <c r="G673" s="161"/>
    </row>
    <row r="674" spans="1:7" x14ac:dyDescent="0.25">
      <c r="A674" s="36"/>
      <c r="B674" s="94"/>
      <c r="C674" s="191"/>
      <c r="D674" s="192"/>
      <c r="E674" s="157"/>
      <c r="F674" s="198">
        <f t="shared" si="11"/>
        <v>0</v>
      </c>
      <c r="G674" s="157"/>
    </row>
    <row r="675" spans="1:7" x14ac:dyDescent="0.25">
      <c r="A675" s="36"/>
      <c r="B675" s="97" t="s">
        <v>343</v>
      </c>
      <c r="C675" s="191"/>
      <c r="D675" s="192"/>
      <c r="E675" s="157"/>
      <c r="F675" s="198">
        <f t="shared" si="11"/>
        <v>0</v>
      </c>
      <c r="G675" s="157"/>
    </row>
    <row r="676" spans="1:7" x14ac:dyDescent="0.25">
      <c r="A676" s="36"/>
      <c r="B676" s="97"/>
      <c r="C676" s="191"/>
      <c r="D676" s="192"/>
      <c r="E676" s="157"/>
      <c r="F676" s="198">
        <f t="shared" si="11"/>
        <v>0</v>
      </c>
      <c r="G676" s="157"/>
    </row>
    <row r="677" spans="1:7" x14ac:dyDescent="0.25">
      <c r="A677" s="36"/>
      <c r="B677" s="97" t="s">
        <v>342</v>
      </c>
      <c r="C677" s="191"/>
      <c r="D677" s="192"/>
      <c r="E677" s="157"/>
      <c r="F677" s="198">
        <f t="shared" si="11"/>
        <v>0</v>
      </c>
      <c r="G677" s="157"/>
    </row>
    <row r="678" spans="1:7" x14ac:dyDescent="0.25">
      <c r="A678" s="36"/>
      <c r="B678" s="97"/>
      <c r="C678" s="191"/>
      <c r="D678" s="192"/>
      <c r="E678" s="157"/>
      <c r="F678" s="198">
        <f t="shared" si="11"/>
        <v>0</v>
      </c>
      <c r="G678" s="157"/>
    </row>
    <row r="679" spans="1:7" ht="31.5" x14ac:dyDescent="0.25">
      <c r="A679" s="36" t="s">
        <v>35</v>
      </c>
      <c r="B679" s="105" t="s">
        <v>341</v>
      </c>
      <c r="C679" s="147">
        <v>1</v>
      </c>
      <c r="D679" s="148" t="s">
        <v>340</v>
      </c>
      <c r="E679" s="161">
        <v>123500</v>
      </c>
      <c r="F679" s="198">
        <f t="shared" si="11"/>
        <v>123500</v>
      </c>
      <c r="G679" s="161"/>
    </row>
    <row r="680" spans="1:7" x14ac:dyDescent="0.25">
      <c r="A680" s="36"/>
      <c r="B680" s="97"/>
      <c r="C680" s="191"/>
      <c r="D680" s="192"/>
      <c r="E680" s="157"/>
      <c r="F680" s="198">
        <f t="shared" si="11"/>
        <v>0</v>
      </c>
      <c r="G680" s="157"/>
    </row>
    <row r="681" spans="1:7" ht="31.5" x14ac:dyDescent="0.25">
      <c r="A681" s="36"/>
      <c r="B681" s="41" t="s">
        <v>339</v>
      </c>
      <c r="C681" s="191"/>
      <c r="D681" s="192"/>
      <c r="E681" s="157"/>
      <c r="F681" s="198">
        <f t="shared" si="11"/>
        <v>0</v>
      </c>
      <c r="G681" s="157"/>
    </row>
    <row r="682" spans="1:7" x14ac:dyDescent="0.25">
      <c r="A682" s="36"/>
      <c r="B682" s="94"/>
      <c r="C682" s="191"/>
      <c r="D682" s="192"/>
      <c r="E682" s="157"/>
      <c r="F682" s="198">
        <f t="shared" si="11"/>
        <v>0</v>
      </c>
      <c r="G682" s="157"/>
    </row>
    <row r="683" spans="1:7" x14ac:dyDescent="0.25">
      <c r="A683" s="36"/>
      <c r="B683" s="97" t="s">
        <v>338</v>
      </c>
      <c r="C683" s="191"/>
      <c r="D683" s="192"/>
      <c r="E683" s="157"/>
      <c r="F683" s="198">
        <f t="shared" si="11"/>
        <v>0</v>
      </c>
      <c r="G683" s="157"/>
    </row>
    <row r="684" spans="1:7" x14ac:dyDescent="0.25">
      <c r="A684" s="36"/>
      <c r="B684" s="97"/>
      <c r="C684" s="191"/>
      <c r="D684" s="192"/>
      <c r="E684" s="157"/>
      <c r="F684" s="198">
        <f t="shared" si="11"/>
        <v>0</v>
      </c>
      <c r="G684" s="157"/>
    </row>
    <row r="685" spans="1:7" ht="31.5" x14ac:dyDescent="0.25">
      <c r="A685" s="36" t="s">
        <v>13</v>
      </c>
      <c r="B685" s="94" t="s">
        <v>337</v>
      </c>
      <c r="C685" s="147">
        <v>16</v>
      </c>
      <c r="D685" s="148" t="s">
        <v>336</v>
      </c>
      <c r="E685" s="161">
        <v>4000</v>
      </c>
      <c r="F685" s="198">
        <f t="shared" si="11"/>
        <v>64000</v>
      </c>
      <c r="G685" s="161"/>
    </row>
    <row r="686" spans="1:7" x14ac:dyDescent="0.25">
      <c r="A686" s="36"/>
      <c r="B686" s="94"/>
      <c r="C686" s="191"/>
      <c r="D686" s="192"/>
      <c r="E686" s="157">
        <v>0</v>
      </c>
      <c r="F686" s="198">
        <f t="shared" si="11"/>
        <v>0</v>
      </c>
      <c r="G686" s="157"/>
    </row>
    <row r="687" spans="1:7" ht="31.5" x14ac:dyDescent="0.25">
      <c r="A687" s="117"/>
      <c r="B687" s="42" t="s">
        <v>253</v>
      </c>
      <c r="C687" s="147"/>
      <c r="D687" s="148"/>
      <c r="E687" s="193">
        <v>0</v>
      </c>
      <c r="F687" s="198">
        <f t="shared" si="11"/>
        <v>0</v>
      </c>
    </row>
    <row r="688" spans="1:7" x14ac:dyDescent="0.25">
      <c r="A688" s="117"/>
      <c r="B688" s="46"/>
      <c r="C688" s="147"/>
      <c r="D688" s="148"/>
      <c r="E688" s="193">
        <v>0</v>
      </c>
      <c r="F688" s="198">
        <f t="shared" si="11"/>
        <v>0</v>
      </c>
    </row>
    <row r="689" spans="1:7" ht="31.5" x14ac:dyDescent="0.25">
      <c r="A689" s="117"/>
      <c r="B689" s="41" t="s">
        <v>252</v>
      </c>
      <c r="C689" s="147"/>
      <c r="D689" s="148"/>
      <c r="E689" s="193">
        <v>0</v>
      </c>
      <c r="F689" s="198">
        <f t="shared" si="11"/>
        <v>0</v>
      </c>
    </row>
    <row r="690" spans="1:7" x14ac:dyDescent="0.25">
      <c r="A690" s="117"/>
      <c r="B690" s="97"/>
      <c r="C690" s="147"/>
      <c r="D690" s="148"/>
      <c r="E690" s="193">
        <v>0</v>
      </c>
      <c r="F690" s="198">
        <f t="shared" si="11"/>
        <v>0</v>
      </c>
    </row>
    <row r="691" spans="1:7" ht="47.25" x14ac:dyDescent="0.25">
      <c r="A691" s="117" t="s">
        <v>14</v>
      </c>
      <c r="B691" s="94" t="s">
        <v>335</v>
      </c>
      <c r="C691" s="147">
        <v>1</v>
      </c>
      <c r="D691" s="148" t="s">
        <v>0</v>
      </c>
      <c r="E691" s="188">
        <v>2685</v>
      </c>
      <c r="F691" s="198">
        <f t="shared" si="11"/>
        <v>2685</v>
      </c>
      <c r="G691" s="188"/>
    </row>
    <row r="692" spans="1:7" x14ac:dyDescent="0.25">
      <c r="A692" s="117"/>
      <c r="B692" s="94"/>
      <c r="C692" s="147"/>
      <c r="D692" s="148"/>
      <c r="E692" s="193">
        <v>0</v>
      </c>
      <c r="F692" s="198">
        <f t="shared" si="11"/>
        <v>0</v>
      </c>
    </row>
    <row r="693" spans="1:7" ht="47.25" x14ac:dyDescent="0.25">
      <c r="A693" s="117" t="s">
        <v>19</v>
      </c>
      <c r="B693" s="94" t="s">
        <v>334</v>
      </c>
      <c r="C693" s="147">
        <v>1</v>
      </c>
      <c r="D693" s="148" t="s">
        <v>0</v>
      </c>
      <c r="E693" s="188">
        <v>30480</v>
      </c>
      <c r="F693" s="198">
        <f t="shared" si="11"/>
        <v>30480</v>
      </c>
      <c r="G693" s="188"/>
    </row>
    <row r="694" spans="1:7" x14ac:dyDescent="0.25">
      <c r="A694" s="117"/>
      <c r="B694" s="94"/>
      <c r="C694" s="147"/>
      <c r="D694" s="148"/>
      <c r="E694" s="193">
        <v>0</v>
      </c>
      <c r="F694" s="198">
        <f t="shared" si="11"/>
        <v>0</v>
      </c>
    </row>
    <row r="695" spans="1:7" ht="47.25" x14ac:dyDescent="0.25">
      <c r="A695" s="117" t="s">
        <v>25</v>
      </c>
      <c r="B695" s="94" t="s">
        <v>333</v>
      </c>
      <c r="C695" s="147">
        <v>1</v>
      </c>
      <c r="D695" s="148" t="s">
        <v>0</v>
      </c>
      <c r="E695" s="188">
        <v>82009</v>
      </c>
      <c r="F695" s="198">
        <f t="shared" si="11"/>
        <v>82009</v>
      </c>
      <c r="G695" s="188"/>
    </row>
    <row r="696" spans="1:7" x14ac:dyDescent="0.25">
      <c r="A696" s="117"/>
      <c r="B696" s="94"/>
      <c r="C696" s="147"/>
      <c r="D696" s="148"/>
      <c r="E696" s="193">
        <v>0</v>
      </c>
      <c r="F696" s="198">
        <f t="shared" si="11"/>
        <v>0</v>
      </c>
    </row>
    <row r="697" spans="1:7" ht="47.25" x14ac:dyDescent="0.25">
      <c r="A697" s="117" t="s">
        <v>44</v>
      </c>
      <c r="B697" s="94" t="s">
        <v>332</v>
      </c>
      <c r="C697" s="147">
        <v>1</v>
      </c>
      <c r="D697" s="148" t="s">
        <v>0</v>
      </c>
      <c r="E697" s="188">
        <v>2685</v>
      </c>
      <c r="F697" s="198">
        <f t="shared" si="11"/>
        <v>2685</v>
      </c>
      <c r="G697" s="188"/>
    </row>
    <row r="698" spans="1:7" x14ac:dyDescent="0.25">
      <c r="A698" s="117"/>
      <c r="B698" s="94"/>
      <c r="C698" s="147"/>
      <c r="D698" s="148"/>
      <c r="E698" s="193">
        <v>0</v>
      </c>
      <c r="F698" s="198">
        <f t="shared" si="11"/>
        <v>0</v>
      </c>
    </row>
    <row r="699" spans="1:7" ht="47.25" x14ac:dyDescent="0.25">
      <c r="A699" s="117" t="s">
        <v>42</v>
      </c>
      <c r="B699" s="94" t="s">
        <v>331</v>
      </c>
      <c r="C699" s="147">
        <v>1</v>
      </c>
      <c r="D699" s="148" t="s">
        <v>0</v>
      </c>
      <c r="E699" s="188">
        <v>42817</v>
      </c>
      <c r="F699" s="198">
        <f t="shared" si="11"/>
        <v>42817</v>
      </c>
      <c r="G699" s="188"/>
    </row>
    <row r="700" spans="1:7" x14ac:dyDescent="0.25">
      <c r="A700" s="117"/>
      <c r="B700" s="94"/>
      <c r="C700" s="147"/>
      <c r="D700" s="148"/>
      <c r="E700" s="193">
        <v>0</v>
      </c>
      <c r="F700" s="198">
        <f t="shared" si="11"/>
        <v>0</v>
      </c>
    </row>
    <row r="701" spans="1:7" ht="47.25" x14ac:dyDescent="0.25">
      <c r="A701" s="117" t="s">
        <v>13</v>
      </c>
      <c r="B701" s="94" t="s">
        <v>330</v>
      </c>
      <c r="C701" s="147">
        <v>1</v>
      </c>
      <c r="D701" s="148" t="s">
        <v>0</v>
      </c>
      <c r="E701" s="188">
        <v>42817</v>
      </c>
      <c r="F701" s="198">
        <f t="shared" si="11"/>
        <v>42817</v>
      </c>
      <c r="G701" s="188"/>
    </row>
    <row r="702" spans="1:7" x14ac:dyDescent="0.25">
      <c r="A702" s="117"/>
      <c r="B702" s="94"/>
      <c r="C702" s="147"/>
      <c r="D702" s="148"/>
      <c r="E702" s="193">
        <v>0</v>
      </c>
      <c r="F702" s="198">
        <f t="shared" si="11"/>
        <v>0</v>
      </c>
    </row>
    <row r="703" spans="1:7" ht="47.25" x14ac:dyDescent="0.25">
      <c r="A703" s="117" t="s">
        <v>14</v>
      </c>
      <c r="B703" s="94" t="s">
        <v>329</v>
      </c>
      <c r="C703" s="147">
        <v>1</v>
      </c>
      <c r="D703" s="148" t="s">
        <v>0</v>
      </c>
      <c r="E703" s="188">
        <v>25400</v>
      </c>
      <c r="F703" s="198">
        <f t="shared" si="11"/>
        <v>25400</v>
      </c>
      <c r="G703" s="188"/>
    </row>
    <row r="704" spans="1:7" x14ac:dyDescent="0.25">
      <c r="A704" s="117"/>
      <c r="B704" s="94"/>
      <c r="C704" s="147"/>
      <c r="D704" s="148"/>
      <c r="E704" s="193">
        <v>0</v>
      </c>
      <c r="F704" s="198">
        <f t="shared" si="11"/>
        <v>0</v>
      </c>
    </row>
    <row r="705" spans="1:7" ht="47.25" x14ac:dyDescent="0.25">
      <c r="A705" s="117" t="s">
        <v>19</v>
      </c>
      <c r="B705" s="94" t="s">
        <v>328</v>
      </c>
      <c r="C705" s="147">
        <v>1</v>
      </c>
      <c r="D705" s="148" t="s">
        <v>0</v>
      </c>
      <c r="E705" s="188">
        <v>8274</v>
      </c>
      <c r="F705" s="198">
        <f t="shared" si="11"/>
        <v>8274</v>
      </c>
      <c r="G705" s="188"/>
    </row>
    <row r="706" spans="1:7" x14ac:dyDescent="0.25">
      <c r="A706" s="117"/>
      <c r="B706" s="94"/>
      <c r="C706" s="147"/>
      <c r="D706" s="148"/>
      <c r="E706" s="193">
        <v>0</v>
      </c>
      <c r="F706" s="198">
        <f t="shared" si="11"/>
        <v>0</v>
      </c>
    </row>
    <row r="707" spans="1:7" ht="47.25" x14ac:dyDescent="0.25">
      <c r="A707" s="117" t="s">
        <v>25</v>
      </c>
      <c r="B707" s="94" t="s">
        <v>327</v>
      </c>
      <c r="C707" s="147">
        <v>1</v>
      </c>
      <c r="D707" s="148" t="s">
        <v>0</v>
      </c>
      <c r="E707" s="188">
        <v>21429</v>
      </c>
      <c r="F707" s="198">
        <f t="shared" si="11"/>
        <v>21429</v>
      </c>
      <c r="G707" s="188"/>
    </row>
    <row r="708" spans="1:7" x14ac:dyDescent="0.25">
      <c r="A708" s="117"/>
      <c r="B708" s="94"/>
      <c r="C708" s="147"/>
      <c r="D708" s="148"/>
      <c r="E708" s="193">
        <v>0</v>
      </c>
      <c r="F708" s="198">
        <f t="shared" si="11"/>
        <v>0</v>
      </c>
    </row>
    <row r="709" spans="1:7" ht="47.25" x14ac:dyDescent="0.25">
      <c r="A709" s="117" t="s">
        <v>44</v>
      </c>
      <c r="B709" s="94" t="s">
        <v>326</v>
      </c>
      <c r="C709" s="147">
        <v>1</v>
      </c>
      <c r="D709" s="148" t="s">
        <v>0</v>
      </c>
      <c r="E709" s="188">
        <v>8200</v>
      </c>
      <c r="F709" s="198">
        <f t="shared" si="11"/>
        <v>8200</v>
      </c>
      <c r="G709" s="188"/>
    </row>
    <row r="710" spans="1:7" x14ac:dyDescent="0.25">
      <c r="A710" s="117"/>
      <c r="B710" s="94"/>
      <c r="C710" s="147"/>
      <c r="D710" s="148"/>
      <c r="E710" s="193">
        <v>0</v>
      </c>
      <c r="F710" s="198">
        <f t="shared" si="11"/>
        <v>0</v>
      </c>
    </row>
    <row r="711" spans="1:7" ht="47.25" x14ac:dyDescent="0.25">
      <c r="A711" s="117" t="s">
        <v>42</v>
      </c>
      <c r="B711" s="94" t="s">
        <v>325</v>
      </c>
      <c r="C711" s="147">
        <v>1</v>
      </c>
      <c r="D711" s="148" t="s">
        <v>0</v>
      </c>
      <c r="E711" s="188">
        <v>5960</v>
      </c>
      <c r="F711" s="198">
        <f t="shared" si="11"/>
        <v>5960</v>
      </c>
      <c r="G711" s="188"/>
    </row>
    <row r="712" spans="1:7" x14ac:dyDescent="0.25">
      <c r="A712" s="117"/>
      <c r="B712" s="94"/>
      <c r="C712" s="147"/>
      <c r="D712" s="148"/>
      <c r="E712" s="193">
        <v>0</v>
      </c>
      <c r="F712" s="198">
        <f t="shared" si="11"/>
        <v>0</v>
      </c>
    </row>
    <row r="713" spans="1:7" ht="47.25" x14ac:dyDescent="0.25">
      <c r="A713" s="117" t="s">
        <v>13</v>
      </c>
      <c r="B713" s="94" t="s">
        <v>324</v>
      </c>
      <c r="C713" s="147">
        <v>1</v>
      </c>
      <c r="D713" s="148" t="s">
        <v>0</v>
      </c>
      <c r="E713" s="188">
        <v>2830</v>
      </c>
      <c r="F713" s="198">
        <f t="shared" si="11"/>
        <v>2830</v>
      </c>
      <c r="G713" s="188"/>
    </row>
    <row r="714" spans="1:7" x14ac:dyDescent="0.25">
      <c r="A714" s="117"/>
      <c r="B714" s="94"/>
      <c r="C714" s="147"/>
      <c r="D714" s="148"/>
      <c r="E714" s="193">
        <v>0</v>
      </c>
      <c r="F714" s="198">
        <f t="shared" si="11"/>
        <v>0</v>
      </c>
    </row>
    <row r="715" spans="1:7" ht="47.25" x14ac:dyDescent="0.25">
      <c r="A715" s="117" t="s">
        <v>14</v>
      </c>
      <c r="B715" s="94" t="s">
        <v>323</v>
      </c>
      <c r="C715" s="147">
        <v>1</v>
      </c>
      <c r="D715" s="148" t="s">
        <v>0</v>
      </c>
      <c r="E715" s="188">
        <v>3048</v>
      </c>
      <c r="F715" s="198">
        <f t="shared" si="11"/>
        <v>3048</v>
      </c>
      <c r="G715" s="188"/>
    </row>
    <row r="716" spans="1:7" x14ac:dyDescent="0.25">
      <c r="A716" s="117"/>
      <c r="B716" s="94"/>
      <c r="C716" s="147"/>
      <c r="D716" s="148"/>
      <c r="E716" s="193">
        <v>0</v>
      </c>
      <c r="F716" s="198">
        <f t="shared" si="11"/>
        <v>0</v>
      </c>
    </row>
    <row r="717" spans="1:7" ht="47.25" x14ac:dyDescent="0.25">
      <c r="A717" s="117" t="s">
        <v>19</v>
      </c>
      <c r="B717" s="94" t="s">
        <v>322</v>
      </c>
      <c r="C717" s="147">
        <v>1</v>
      </c>
      <c r="D717" s="148" t="s">
        <v>0</v>
      </c>
      <c r="E717" s="188">
        <v>5500</v>
      </c>
      <c r="F717" s="198">
        <f t="shared" si="11"/>
        <v>5500</v>
      </c>
      <c r="G717" s="188"/>
    </row>
    <row r="718" spans="1:7" x14ac:dyDescent="0.25">
      <c r="A718" s="117"/>
      <c r="B718" s="94"/>
      <c r="C718" s="147"/>
      <c r="D718" s="148"/>
      <c r="E718" s="193">
        <v>0</v>
      </c>
      <c r="F718" s="198">
        <f t="shared" si="11"/>
        <v>0</v>
      </c>
    </row>
    <row r="719" spans="1:7" ht="47.25" x14ac:dyDescent="0.25">
      <c r="A719" s="117" t="s">
        <v>25</v>
      </c>
      <c r="B719" s="94" t="s">
        <v>321</v>
      </c>
      <c r="C719" s="147">
        <v>1</v>
      </c>
      <c r="D719" s="148" t="s">
        <v>0</v>
      </c>
      <c r="E719" s="188">
        <v>5500</v>
      </c>
      <c r="F719" s="198">
        <f t="shared" si="11"/>
        <v>5500</v>
      </c>
      <c r="G719" s="188"/>
    </row>
    <row r="720" spans="1:7" x14ac:dyDescent="0.25">
      <c r="A720" s="117"/>
      <c r="B720" s="94"/>
      <c r="C720" s="147"/>
      <c r="D720" s="148"/>
      <c r="E720" s="193">
        <v>0</v>
      </c>
      <c r="F720" s="198">
        <f t="shared" si="11"/>
        <v>0</v>
      </c>
    </row>
    <row r="721" spans="1:7" x14ac:dyDescent="0.25">
      <c r="A721" s="80"/>
      <c r="B721" s="97" t="s">
        <v>320</v>
      </c>
      <c r="C721" s="149"/>
      <c r="D721" s="145"/>
      <c r="E721" s="193">
        <v>0</v>
      </c>
      <c r="F721" s="198">
        <f t="shared" si="11"/>
        <v>0</v>
      </c>
    </row>
    <row r="722" spans="1:7" x14ac:dyDescent="0.25">
      <c r="A722" s="80"/>
      <c r="B722" s="97"/>
      <c r="C722" s="149"/>
      <c r="D722" s="145"/>
      <c r="E722" s="193">
        <v>0</v>
      </c>
      <c r="F722" s="198">
        <f t="shared" si="11"/>
        <v>0</v>
      </c>
    </row>
    <row r="723" spans="1:7" x14ac:dyDescent="0.25">
      <c r="A723" s="80" t="s">
        <v>44</v>
      </c>
      <c r="B723" s="45" t="s">
        <v>319</v>
      </c>
      <c r="C723" s="149">
        <v>1</v>
      </c>
      <c r="D723" s="145" t="s">
        <v>0</v>
      </c>
      <c r="E723" s="188">
        <v>464582</v>
      </c>
      <c r="F723" s="198">
        <f t="shared" si="11"/>
        <v>464582</v>
      </c>
      <c r="G723" s="188"/>
    </row>
    <row r="724" spans="1:7" x14ac:dyDescent="0.25">
      <c r="A724" s="80"/>
      <c r="B724" s="97"/>
      <c r="C724" s="147"/>
      <c r="D724" s="145"/>
      <c r="E724" s="193">
        <v>0</v>
      </c>
      <c r="F724" s="198">
        <f t="shared" si="11"/>
        <v>0</v>
      </c>
    </row>
    <row r="725" spans="1:7" x14ac:dyDescent="0.25">
      <c r="A725" s="117"/>
      <c r="B725" s="97" t="s">
        <v>318</v>
      </c>
      <c r="C725" s="147"/>
      <c r="D725" s="145"/>
      <c r="E725" s="193">
        <v>0</v>
      </c>
      <c r="F725" s="198">
        <f t="shared" si="11"/>
        <v>0</v>
      </c>
    </row>
    <row r="726" spans="1:7" x14ac:dyDescent="0.25">
      <c r="A726" s="117"/>
      <c r="B726" s="94"/>
      <c r="C726" s="147"/>
      <c r="D726" s="148"/>
      <c r="E726" s="193">
        <v>0</v>
      </c>
      <c r="F726" s="198">
        <f t="shared" si="11"/>
        <v>0</v>
      </c>
      <c r="G726" s="193"/>
    </row>
    <row r="727" spans="1:7" x14ac:dyDescent="0.25">
      <c r="A727" s="117"/>
      <c r="B727" s="97" t="s">
        <v>317</v>
      </c>
      <c r="C727" s="147"/>
      <c r="D727" s="148"/>
      <c r="E727" s="193">
        <v>0</v>
      </c>
      <c r="F727" s="198">
        <f t="shared" ref="F727:F790" si="12">ROUND(C727*E727,2)</f>
        <v>0</v>
      </c>
    </row>
    <row r="728" spans="1:7" x14ac:dyDescent="0.25">
      <c r="A728" s="117"/>
      <c r="B728" s="97"/>
      <c r="C728" s="147"/>
      <c r="D728" s="148"/>
      <c r="E728" s="193">
        <v>0</v>
      </c>
      <c r="F728" s="198">
        <f t="shared" si="12"/>
        <v>0</v>
      </c>
      <c r="G728" s="193"/>
    </row>
    <row r="729" spans="1:7" x14ac:dyDescent="0.25">
      <c r="A729" s="117" t="s">
        <v>42</v>
      </c>
      <c r="B729" s="94" t="s">
        <v>316</v>
      </c>
      <c r="C729" s="147">
        <v>1</v>
      </c>
      <c r="D729" s="148" t="s">
        <v>27</v>
      </c>
      <c r="E729" s="188">
        <v>22000</v>
      </c>
      <c r="F729" s="198">
        <f t="shared" si="12"/>
        <v>22000</v>
      </c>
      <c r="G729" s="194"/>
    </row>
    <row r="730" spans="1:7" x14ac:dyDescent="0.25">
      <c r="A730" s="117"/>
      <c r="B730" s="94"/>
      <c r="C730" s="147"/>
      <c r="D730" s="148"/>
      <c r="E730" s="193">
        <v>0</v>
      </c>
      <c r="F730" s="198">
        <f t="shared" si="12"/>
        <v>0</v>
      </c>
      <c r="G730" s="193"/>
    </row>
    <row r="731" spans="1:7" x14ac:dyDescent="0.25">
      <c r="A731" s="117" t="s">
        <v>40</v>
      </c>
      <c r="B731" s="94" t="s">
        <v>315</v>
      </c>
      <c r="C731" s="147">
        <v>1</v>
      </c>
      <c r="D731" s="148" t="s">
        <v>27</v>
      </c>
      <c r="E731" s="188">
        <v>21500</v>
      </c>
      <c r="F731" s="198">
        <f t="shared" si="12"/>
        <v>21500</v>
      </c>
      <c r="G731" s="194"/>
    </row>
    <row r="732" spans="1:7" x14ac:dyDescent="0.25">
      <c r="A732" s="117"/>
      <c r="B732" s="94"/>
      <c r="C732" s="147"/>
      <c r="D732" s="148"/>
      <c r="E732" s="188">
        <v>0</v>
      </c>
      <c r="F732" s="198">
        <f t="shared" si="12"/>
        <v>0</v>
      </c>
      <c r="G732" s="193"/>
    </row>
    <row r="733" spans="1:7" x14ac:dyDescent="0.25">
      <c r="A733" s="117" t="s">
        <v>35</v>
      </c>
      <c r="B733" s="94" t="s">
        <v>314</v>
      </c>
      <c r="C733" s="147">
        <v>1</v>
      </c>
      <c r="D733" s="148" t="s">
        <v>27</v>
      </c>
      <c r="E733" s="188">
        <v>22000</v>
      </c>
      <c r="F733" s="198">
        <f t="shared" si="12"/>
        <v>22000</v>
      </c>
      <c r="G733" s="194"/>
    </row>
    <row r="734" spans="1:7" x14ac:dyDescent="0.25">
      <c r="A734" s="117"/>
      <c r="B734" s="94"/>
      <c r="C734" s="147"/>
      <c r="D734" s="148"/>
      <c r="E734" s="188">
        <v>0</v>
      </c>
      <c r="F734" s="198">
        <f t="shared" si="12"/>
        <v>0</v>
      </c>
      <c r="G734" s="193"/>
    </row>
    <row r="735" spans="1:7" x14ac:dyDescent="0.25">
      <c r="A735" s="117" t="s">
        <v>68</v>
      </c>
      <c r="B735" s="94" t="s">
        <v>313</v>
      </c>
      <c r="C735" s="147">
        <v>1</v>
      </c>
      <c r="D735" s="148" t="s">
        <v>27</v>
      </c>
      <c r="E735" s="188">
        <v>22000</v>
      </c>
      <c r="F735" s="198">
        <f t="shared" si="12"/>
        <v>22000</v>
      </c>
      <c r="G735" s="194"/>
    </row>
    <row r="736" spans="1:7" x14ac:dyDescent="0.25">
      <c r="A736" s="117"/>
      <c r="B736" s="94"/>
      <c r="C736" s="147"/>
      <c r="D736" s="148"/>
      <c r="E736" s="188">
        <v>0</v>
      </c>
      <c r="F736" s="198">
        <f t="shared" si="12"/>
        <v>0</v>
      </c>
      <c r="G736" s="193"/>
    </row>
    <row r="737" spans="1:7" x14ac:dyDescent="0.25">
      <c r="A737" s="117" t="s">
        <v>66</v>
      </c>
      <c r="B737" s="94" t="s">
        <v>312</v>
      </c>
      <c r="C737" s="147">
        <v>1</v>
      </c>
      <c r="D737" s="148" t="s">
        <v>27</v>
      </c>
      <c r="E737" s="188">
        <v>22000</v>
      </c>
      <c r="F737" s="198">
        <f t="shared" si="12"/>
        <v>22000</v>
      </c>
      <c r="G737" s="188"/>
    </row>
    <row r="738" spans="1:7" x14ac:dyDescent="0.25">
      <c r="A738" s="117"/>
      <c r="B738" s="94"/>
      <c r="C738" s="147"/>
      <c r="D738" s="148"/>
      <c r="E738" s="188">
        <v>0</v>
      </c>
      <c r="F738" s="198">
        <f t="shared" si="12"/>
        <v>0</v>
      </c>
      <c r="G738" s="193"/>
    </row>
    <row r="739" spans="1:7" x14ac:dyDescent="0.25">
      <c r="A739" s="117" t="s">
        <v>301</v>
      </c>
      <c r="B739" s="94" t="s">
        <v>311</v>
      </c>
      <c r="C739" s="147">
        <v>1</v>
      </c>
      <c r="D739" s="148" t="s">
        <v>27</v>
      </c>
      <c r="E739" s="188">
        <v>22000</v>
      </c>
      <c r="F739" s="198">
        <f t="shared" si="12"/>
        <v>22000</v>
      </c>
      <c r="G739" s="188"/>
    </row>
    <row r="740" spans="1:7" x14ac:dyDescent="0.25">
      <c r="A740" s="117"/>
      <c r="B740" s="94"/>
      <c r="C740" s="147"/>
      <c r="D740" s="148"/>
      <c r="E740" s="188">
        <v>0</v>
      </c>
      <c r="F740" s="198">
        <f t="shared" si="12"/>
        <v>0</v>
      </c>
      <c r="G740" s="193"/>
    </row>
    <row r="741" spans="1:7" x14ac:dyDescent="0.25">
      <c r="A741" s="117" t="s">
        <v>299</v>
      </c>
      <c r="B741" s="94" t="s">
        <v>310</v>
      </c>
      <c r="C741" s="147">
        <v>1</v>
      </c>
      <c r="D741" s="148" t="s">
        <v>27</v>
      </c>
      <c r="E741" s="188">
        <v>30500</v>
      </c>
      <c r="F741" s="198">
        <f t="shared" si="12"/>
        <v>30500</v>
      </c>
      <c r="G741" s="188"/>
    </row>
    <row r="742" spans="1:7" x14ac:dyDescent="0.25">
      <c r="A742" s="117"/>
      <c r="B742" s="94"/>
      <c r="C742" s="147"/>
      <c r="D742" s="148"/>
      <c r="E742" s="188">
        <v>0</v>
      </c>
      <c r="F742" s="198">
        <f t="shared" si="12"/>
        <v>0</v>
      </c>
      <c r="G742" s="193"/>
    </row>
    <row r="743" spans="1:7" x14ac:dyDescent="0.25">
      <c r="A743" s="117" t="s">
        <v>13</v>
      </c>
      <c r="B743" s="94" t="s">
        <v>309</v>
      </c>
      <c r="C743" s="147">
        <v>1</v>
      </c>
      <c r="D743" s="148" t="s">
        <v>27</v>
      </c>
      <c r="E743" s="188">
        <v>20500</v>
      </c>
      <c r="F743" s="198">
        <f t="shared" si="12"/>
        <v>20500</v>
      </c>
      <c r="G743" s="188"/>
    </row>
    <row r="744" spans="1:7" x14ac:dyDescent="0.25">
      <c r="A744" s="117"/>
      <c r="B744" s="94"/>
      <c r="C744" s="147"/>
      <c r="D744" s="148"/>
      <c r="E744" s="188">
        <v>0</v>
      </c>
      <c r="F744" s="198">
        <f t="shared" si="12"/>
        <v>0</v>
      </c>
      <c r="G744" s="193"/>
    </row>
    <row r="745" spans="1:7" x14ac:dyDescent="0.25">
      <c r="A745" s="117" t="s">
        <v>14</v>
      </c>
      <c r="B745" s="94" t="s">
        <v>308</v>
      </c>
      <c r="C745" s="147">
        <v>1</v>
      </c>
      <c r="D745" s="148" t="s">
        <v>27</v>
      </c>
      <c r="E745" s="188">
        <v>20500</v>
      </c>
      <c r="F745" s="198">
        <f t="shared" si="12"/>
        <v>20500</v>
      </c>
      <c r="G745" s="188"/>
    </row>
    <row r="746" spans="1:7" x14ac:dyDescent="0.25">
      <c r="A746" s="117"/>
      <c r="B746" s="94"/>
      <c r="C746" s="147"/>
      <c r="D746" s="148"/>
      <c r="E746" s="188">
        <v>0</v>
      </c>
      <c r="F746" s="198">
        <f t="shared" si="12"/>
        <v>0</v>
      </c>
      <c r="G746" s="193"/>
    </row>
    <row r="747" spans="1:7" x14ac:dyDescent="0.25">
      <c r="A747" s="117" t="s">
        <v>19</v>
      </c>
      <c r="B747" s="94" t="s">
        <v>307</v>
      </c>
      <c r="C747" s="147">
        <v>1</v>
      </c>
      <c r="D747" s="148" t="s">
        <v>27</v>
      </c>
      <c r="E747" s="188">
        <v>20500</v>
      </c>
      <c r="F747" s="198">
        <f t="shared" si="12"/>
        <v>20500</v>
      </c>
      <c r="G747" s="188"/>
    </row>
    <row r="748" spans="1:7" x14ac:dyDescent="0.25">
      <c r="A748" s="117"/>
      <c r="B748" s="94"/>
      <c r="C748" s="147"/>
      <c r="D748" s="148"/>
      <c r="E748" s="188">
        <v>0</v>
      </c>
      <c r="F748" s="198">
        <f t="shared" si="12"/>
        <v>0</v>
      </c>
      <c r="G748" s="193"/>
    </row>
    <row r="749" spans="1:7" x14ac:dyDescent="0.25">
      <c r="A749" s="117" t="s">
        <v>25</v>
      </c>
      <c r="B749" s="94" t="s">
        <v>306</v>
      </c>
      <c r="C749" s="147">
        <v>1</v>
      </c>
      <c r="D749" s="148" t="s">
        <v>27</v>
      </c>
      <c r="E749" s="188">
        <v>21500</v>
      </c>
      <c r="F749" s="198">
        <f t="shared" si="12"/>
        <v>21500</v>
      </c>
      <c r="G749" s="188"/>
    </row>
    <row r="750" spans="1:7" x14ac:dyDescent="0.25">
      <c r="A750" s="117"/>
      <c r="B750" s="94"/>
      <c r="C750" s="147"/>
      <c r="D750" s="148"/>
      <c r="E750" s="188">
        <v>0</v>
      </c>
      <c r="F750" s="198">
        <f t="shared" si="12"/>
        <v>0</v>
      </c>
      <c r="G750" s="193"/>
    </row>
    <row r="751" spans="1:7" x14ac:dyDescent="0.25">
      <c r="A751" s="117" t="s">
        <v>44</v>
      </c>
      <c r="B751" s="94" t="s">
        <v>305</v>
      </c>
      <c r="C751" s="147">
        <v>1</v>
      </c>
      <c r="D751" s="148" t="s">
        <v>27</v>
      </c>
      <c r="E751" s="188">
        <v>21500</v>
      </c>
      <c r="F751" s="198">
        <f t="shared" si="12"/>
        <v>21500</v>
      </c>
      <c r="G751" s="188"/>
    </row>
    <row r="752" spans="1:7" x14ac:dyDescent="0.25">
      <c r="A752" s="117"/>
      <c r="B752" s="94"/>
      <c r="C752" s="147"/>
      <c r="D752" s="148"/>
      <c r="E752" s="188">
        <v>0</v>
      </c>
      <c r="F752" s="198">
        <f t="shared" si="12"/>
        <v>0</v>
      </c>
      <c r="G752" s="193"/>
    </row>
    <row r="753" spans="1:8" x14ac:dyDescent="0.25">
      <c r="A753" s="117" t="s">
        <v>42</v>
      </c>
      <c r="B753" s="94" t="s">
        <v>598</v>
      </c>
      <c r="C753" s="147">
        <v>1</v>
      </c>
      <c r="D753" s="148" t="s">
        <v>27</v>
      </c>
      <c r="E753" s="188">
        <v>27400</v>
      </c>
      <c r="F753" s="198">
        <f t="shared" si="12"/>
        <v>27400</v>
      </c>
      <c r="G753" s="188"/>
    </row>
    <row r="754" spans="1:8" x14ac:dyDescent="0.25">
      <c r="A754" s="117"/>
      <c r="B754" s="94"/>
      <c r="C754" s="147"/>
      <c r="D754" s="148"/>
      <c r="E754" s="188">
        <v>0</v>
      </c>
      <c r="F754" s="198">
        <f t="shared" si="12"/>
        <v>0</v>
      </c>
      <c r="G754" s="193"/>
    </row>
    <row r="755" spans="1:8" x14ac:dyDescent="0.25">
      <c r="A755" s="117" t="s">
        <v>40</v>
      </c>
      <c r="B755" s="94" t="s">
        <v>599</v>
      </c>
      <c r="C755" s="147">
        <v>1</v>
      </c>
      <c r="D755" s="148" t="s">
        <v>27</v>
      </c>
      <c r="E755" s="188">
        <v>27400</v>
      </c>
      <c r="F755" s="198">
        <f t="shared" si="12"/>
        <v>27400</v>
      </c>
      <c r="G755" s="188"/>
    </row>
    <row r="756" spans="1:8" x14ac:dyDescent="0.25">
      <c r="A756" s="117"/>
      <c r="B756" s="94"/>
      <c r="C756" s="147"/>
      <c r="D756" s="148"/>
      <c r="E756" s="188">
        <v>0</v>
      </c>
      <c r="F756" s="198">
        <f t="shared" si="12"/>
        <v>0</v>
      </c>
      <c r="G756" s="193"/>
    </row>
    <row r="757" spans="1:8" x14ac:dyDescent="0.25">
      <c r="A757" s="117" t="s">
        <v>35</v>
      </c>
      <c r="B757" s="94" t="s">
        <v>304</v>
      </c>
      <c r="C757" s="147">
        <v>1</v>
      </c>
      <c r="D757" s="148" t="s">
        <v>27</v>
      </c>
      <c r="E757" s="188">
        <v>22800</v>
      </c>
      <c r="F757" s="198">
        <f t="shared" si="12"/>
        <v>22800</v>
      </c>
      <c r="G757" s="188"/>
    </row>
    <row r="758" spans="1:8" x14ac:dyDescent="0.25">
      <c r="A758" s="117"/>
      <c r="B758" s="94"/>
      <c r="C758" s="147"/>
      <c r="E758" s="188">
        <v>0</v>
      </c>
      <c r="F758" s="198">
        <f t="shared" si="12"/>
        <v>0</v>
      </c>
    </row>
    <row r="759" spans="1:8" x14ac:dyDescent="0.25">
      <c r="A759" s="117" t="s">
        <v>68</v>
      </c>
      <c r="B759" s="94" t="s">
        <v>303</v>
      </c>
      <c r="C759" s="147">
        <v>1</v>
      </c>
      <c r="D759" s="148" t="s">
        <v>27</v>
      </c>
      <c r="E759" s="188">
        <v>4000</v>
      </c>
      <c r="F759" s="198">
        <f t="shared" si="12"/>
        <v>4000</v>
      </c>
      <c r="G759" s="188"/>
    </row>
    <row r="760" spans="1:8" x14ac:dyDescent="0.25">
      <c r="A760" s="117"/>
      <c r="B760" s="94"/>
      <c r="C760" s="147"/>
      <c r="E760" s="188">
        <v>0</v>
      </c>
      <c r="F760" s="198">
        <f t="shared" si="12"/>
        <v>0</v>
      </c>
    </row>
    <row r="761" spans="1:8" ht="31.5" x14ac:dyDescent="0.25">
      <c r="A761" s="117" t="s">
        <v>66</v>
      </c>
      <c r="B761" s="94" t="s">
        <v>597</v>
      </c>
      <c r="C761" s="147">
        <v>1</v>
      </c>
      <c r="D761" s="148" t="s">
        <v>27</v>
      </c>
      <c r="E761" s="188">
        <v>210511</v>
      </c>
      <c r="F761" s="198">
        <f t="shared" si="12"/>
        <v>210511</v>
      </c>
      <c r="G761" s="188"/>
      <c r="H761" s="222"/>
    </row>
    <row r="762" spans="1:8" x14ac:dyDescent="0.25">
      <c r="A762" s="117"/>
      <c r="B762" s="94"/>
      <c r="C762" s="147"/>
      <c r="D762" s="148"/>
      <c r="F762" s="198">
        <f t="shared" si="12"/>
        <v>0</v>
      </c>
      <c r="H762" s="222"/>
    </row>
    <row r="763" spans="1:8" ht="31.5" x14ac:dyDescent="0.25">
      <c r="B763" s="41" t="s">
        <v>252</v>
      </c>
      <c r="D763" s="148"/>
      <c r="F763" s="198">
        <f t="shared" si="12"/>
        <v>0</v>
      </c>
      <c r="H763" s="222"/>
    </row>
    <row r="764" spans="1:8" x14ac:dyDescent="0.25">
      <c r="A764" s="117"/>
      <c r="C764" s="147"/>
      <c r="D764" s="148"/>
      <c r="F764" s="198">
        <f t="shared" si="12"/>
        <v>0</v>
      </c>
    </row>
    <row r="765" spans="1:8" x14ac:dyDescent="0.25">
      <c r="A765" s="117"/>
      <c r="B765" s="97" t="s">
        <v>302</v>
      </c>
      <c r="C765" s="147"/>
      <c r="D765" s="148"/>
      <c r="F765" s="198">
        <f t="shared" si="12"/>
        <v>0</v>
      </c>
    </row>
    <row r="766" spans="1:8" x14ac:dyDescent="0.25">
      <c r="A766" s="117"/>
      <c r="B766" s="97"/>
      <c r="C766" s="147"/>
      <c r="D766" s="148"/>
      <c r="F766" s="198">
        <f t="shared" si="12"/>
        <v>0</v>
      </c>
    </row>
    <row r="767" spans="1:8" ht="47.25" x14ac:dyDescent="0.25">
      <c r="A767" s="117" t="s">
        <v>301</v>
      </c>
      <c r="B767" s="94" t="s">
        <v>300</v>
      </c>
      <c r="C767" s="147">
        <v>1</v>
      </c>
      <c r="D767" s="148" t="s">
        <v>0</v>
      </c>
      <c r="E767" s="188">
        <v>9000</v>
      </c>
      <c r="F767" s="198">
        <f t="shared" si="12"/>
        <v>9000</v>
      </c>
      <c r="G767" s="188"/>
    </row>
    <row r="768" spans="1:8" x14ac:dyDescent="0.25">
      <c r="A768" s="117"/>
      <c r="B768" s="94"/>
      <c r="C768" s="147"/>
      <c r="D768" s="148"/>
      <c r="E768" s="193">
        <v>0</v>
      </c>
      <c r="F768" s="198">
        <f t="shared" si="12"/>
        <v>0</v>
      </c>
    </row>
    <row r="769" spans="1:7" ht="63" x14ac:dyDescent="0.25">
      <c r="A769" s="117" t="s">
        <v>299</v>
      </c>
      <c r="B769" s="94" t="s">
        <v>298</v>
      </c>
      <c r="C769" s="147">
        <v>1</v>
      </c>
      <c r="D769" s="148" t="s">
        <v>0</v>
      </c>
      <c r="E769" s="188">
        <v>35000</v>
      </c>
      <c r="F769" s="198">
        <f t="shared" si="12"/>
        <v>35000</v>
      </c>
      <c r="G769" s="188"/>
    </row>
    <row r="770" spans="1:7" x14ac:dyDescent="0.25">
      <c r="A770" s="117"/>
      <c r="B770" s="94"/>
      <c r="C770" s="147"/>
      <c r="D770" s="148"/>
      <c r="E770" s="193">
        <v>0</v>
      </c>
      <c r="F770" s="198">
        <f t="shared" si="12"/>
        <v>0</v>
      </c>
    </row>
    <row r="771" spans="1:7" ht="47.25" x14ac:dyDescent="0.25">
      <c r="A771" s="117" t="s">
        <v>13</v>
      </c>
      <c r="B771" s="94" t="s">
        <v>297</v>
      </c>
      <c r="C771" s="147">
        <v>1</v>
      </c>
      <c r="D771" s="148" t="s">
        <v>0</v>
      </c>
      <c r="E771" s="188">
        <v>6800</v>
      </c>
      <c r="F771" s="198">
        <f t="shared" si="12"/>
        <v>6800</v>
      </c>
      <c r="G771" s="188"/>
    </row>
    <row r="772" spans="1:7" x14ac:dyDescent="0.25">
      <c r="A772" s="117"/>
      <c r="B772" s="94"/>
      <c r="C772" s="147"/>
      <c r="D772" s="148"/>
      <c r="E772" s="193">
        <v>0</v>
      </c>
      <c r="F772" s="198">
        <f t="shared" si="12"/>
        <v>0</v>
      </c>
    </row>
    <row r="773" spans="1:7" ht="63" x14ac:dyDescent="0.25">
      <c r="A773" s="117" t="s">
        <v>14</v>
      </c>
      <c r="B773" s="94" t="s">
        <v>296</v>
      </c>
      <c r="C773" s="147">
        <v>1</v>
      </c>
      <c r="D773" s="148" t="s">
        <v>0</v>
      </c>
      <c r="E773" s="188">
        <v>25500</v>
      </c>
      <c r="F773" s="198">
        <f t="shared" si="12"/>
        <v>25500</v>
      </c>
      <c r="G773" s="188"/>
    </row>
    <row r="774" spans="1:7" x14ac:dyDescent="0.25">
      <c r="A774" s="117"/>
      <c r="B774" s="94"/>
      <c r="C774" s="147"/>
      <c r="D774" s="148"/>
      <c r="E774" s="193">
        <v>0</v>
      </c>
      <c r="F774" s="198">
        <f t="shared" si="12"/>
        <v>0</v>
      </c>
    </row>
    <row r="775" spans="1:7" ht="63" x14ac:dyDescent="0.25">
      <c r="A775" s="117" t="s">
        <v>19</v>
      </c>
      <c r="B775" s="94" t="s">
        <v>295</v>
      </c>
      <c r="C775" s="147">
        <v>1</v>
      </c>
      <c r="D775" s="148" t="s">
        <v>0</v>
      </c>
      <c r="E775" s="188">
        <v>18700</v>
      </c>
      <c r="F775" s="198">
        <f t="shared" si="12"/>
        <v>18700</v>
      </c>
      <c r="G775" s="188"/>
    </row>
    <row r="776" spans="1:7" x14ac:dyDescent="0.25">
      <c r="A776" s="117"/>
      <c r="B776" s="94"/>
      <c r="C776" s="147"/>
      <c r="D776" s="148"/>
      <c r="E776" s="193">
        <v>0</v>
      </c>
      <c r="F776" s="198">
        <f t="shared" si="12"/>
        <v>0</v>
      </c>
    </row>
    <row r="777" spans="1:7" ht="47.25" x14ac:dyDescent="0.25">
      <c r="A777" s="117" t="s">
        <v>25</v>
      </c>
      <c r="B777" s="94" t="s">
        <v>294</v>
      </c>
      <c r="C777" s="147">
        <v>1</v>
      </c>
      <c r="D777" s="148" t="s">
        <v>0</v>
      </c>
      <c r="E777" s="188">
        <v>1175</v>
      </c>
      <c r="F777" s="198">
        <f t="shared" si="12"/>
        <v>1175</v>
      </c>
      <c r="G777" s="188"/>
    </row>
    <row r="778" spans="1:7" x14ac:dyDescent="0.25">
      <c r="A778" s="117"/>
      <c r="B778" s="94"/>
      <c r="C778" s="147"/>
      <c r="D778" s="148"/>
      <c r="E778" s="193">
        <v>0</v>
      </c>
      <c r="F778" s="198">
        <f t="shared" si="12"/>
        <v>0</v>
      </c>
    </row>
    <row r="779" spans="1:7" ht="47.25" x14ac:dyDescent="0.25">
      <c r="A779" s="117" t="s">
        <v>44</v>
      </c>
      <c r="B779" s="94" t="s">
        <v>293</v>
      </c>
      <c r="C779" s="147">
        <v>1</v>
      </c>
      <c r="D779" s="148" t="s">
        <v>0</v>
      </c>
      <c r="E779" s="188">
        <v>1175</v>
      </c>
      <c r="F779" s="198">
        <f t="shared" si="12"/>
        <v>1175</v>
      </c>
      <c r="G779" s="188"/>
    </row>
    <row r="780" spans="1:7" x14ac:dyDescent="0.25">
      <c r="A780" s="117"/>
      <c r="B780" s="94"/>
      <c r="C780" s="147"/>
      <c r="D780" s="148"/>
      <c r="E780" s="193">
        <v>0</v>
      </c>
      <c r="F780" s="198">
        <f t="shared" si="12"/>
        <v>0</v>
      </c>
    </row>
    <row r="781" spans="1:7" ht="47.25" x14ac:dyDescent="0.25">
      <c r="A781" s="117" t="s">
        <v>42</v>
      </c>
      <c r="B781" s="94" t="s">
        <v>292</v>
      </c>
      <c r="C781" s="147">
        <v>1</v>
      </c>
      <c r="D781" s="148" t="s">
        <v>0</v>
      </c>
      <c r="E781" s="188">
        <v>1175</v>
      </c>
      <c r="F781" s="198">
        <f t="shared" si="12"/>
        <v>1175</v>
      </c>
      <c r="G781" s="188"/>
    </row>
    <row r="782" spans="1:7" x14ac:dyDescent="0.25">
      <c r="A782" s="117"/>
      <c r="B782" s="94"/>
      <c r="C782" s="147"/>
      <c r="D782" s="148"/>
      <c r="E782" s="193">
        <v>0</v>
      </c>
      <c r="F782" s="198">
        <f t="shared" si="12"/>
        <v>0</v>
      </c>
    </row>
    <row r="783" spans="1:7" ht="47.25" x14ac:dyDescent="0.25">
      <c r="A783" s="117" t="s">
        <v>40</v>
      </c>
      <c r="B783" s="94" t="s">
        <v>291</v>
      </c>
      <c r="C783" s="147">
        <v>1</v>
      </c>
      <c r="D783" s="148" t="s">
        <v>0</v>
      </c>
      <c r="E783" s="188">
        <v>952</v>
      </c>
      <c r="F783" s="198">
        <f t="shared" si="12"/>
        <v>952</v>
      </c>
      <c r="G783" s="188"/>
    </row>
    <row r="784" spans="1:7" x14ac:dyDescent="0.25">
      <c r="A784" s="117"/>
      <c r="B784" s="94"/>
      <c r="C784" s="147"/>
      <c r="D784" s="148"/>
      <c r="E784" s="193">
        <v>0</v>
      </c>
      <c r="F784" s="198">
        <f t="shared" si="12"/>
        <v>0</v>
      </c>
    </row>
    <row r="785" spans="1:7" x14ac:dyDescent="0.25">
      <c r="A785" s="117"/>
      <c r="B785" s="94"/>
      <c r="C785" s="147"/>
      <c r="D785" s="148"/>
      <c r="E785" s="193">
        <v>0</v>
      </c>
      <c r="F785" s="198">
        <f t="shared" si="12"/>
        <v>0</v>
      </c>
    </row>
    <row r="786" spans="1:7" ht="47.25" x14ac:dyDescent="0.25">
      <c r="A786" s="117" t="s">
        <v>13</v>
      </c>
      <c r="B786" s="94" t="s">
        <v>290</v>
      </c>
      <c r="C786" s="147">
        <v>1</v>
      </c>
      <c r="D786" s="148" t="s">
        <v>0</v>
      </c>
      <c r="E786" s="188">
        <v>952</v>
      </c>
      <c r="F786" s="198">
        <f t="shared" si="12"/>
        <v>952</v>
      </c>
      <c r="G786" s="188"/>
    </row>
    <row r="787" spans="1:7" x14ac:dyDescent="0.25">
      <c r="A787" s="117"/>
      <c r="B787" s="94"/>
      <c r="C787" s="147"/>
      <c r="D787" s="148"/>
      <c r="E787" s="193">
        <v>0</v>
      </c>
      <c r="F787" s="198">
        <f t="shared" si="12"/>
        <v>0</v>
      </c>
    </row>
    <row r="788" spans="1:7" ht="47.25" x14ac:dyDescent="0.25">
      <c r="A788" s="117" t="s">
        <v>14</v>
      </c>
      <c r="B788" s="94" t="s">
        <v>289</v>
      </c>
      <c r="C788" s="147">
        <v>1</v>
      </c>
      <c r="D788" s="148" t="s">
        <v>0</v>
      </c>
      <c r="E788" s="188">
        <v>1000</v>
      </c>
      <c r="F788" s="198">
        <f t="shared" si="12"/>
        <v>1000</v>
      </c>
      <c r="G788" s="188"/>
    </row>
    <row r="789" spans="1:7" x14ac:dyDescent="0.25">
      <c r="A789" s="117"/>
      <c r="B789" s="94"/>
      <c r="C789" s="147"/>
      <c r="D789" s="148"/>
      <c r="E789" s="193">
        <v>0</v>
      </c>
      <c r="F789" s="198">
        <f t="shared" si="12"/>
        <v>0</v>
      </c>
    </row>
    <row r="790" spans="1:7" ht="47.25" x14ac:dyDescent="0.25">
      <c r="A790" s="117" t="s">
        <v>19</v>
      </c>
      <c r="B790" s="94" t="s">
        <v>288</v>
      </c>
      <c r="C790" s="147">
        <v>1</v>
      </c>
      <c r="D790" s="148" t="s">
        <v>0</v>
      </c>
      <c r="E790" s="188">
        <v>1000</v>
      </c>
      <c r="F790" s="198">
        <f t="shared" si="12"/>
        <v>1000</v>
      </c>
      <c r="G790" s="188"/>
    </row>
    <row r="791" spans="1:7" x14ac:dyDescent="0.25">
      <c r="A791" s="117"/>
      <c r="B791" s="94"/>
      <c r="C791" s="147"/>
      <c r="D791" s="148"/>
      <c r="E791" s="193">
        <v>0</v>
      </c>
      <c r="F791" s="198">
        <f t="shared" ref="F791:F854" si="13">ROUND(C791*E791,2)</f>
        <v>0</v>
      </c>
    </row>
    <row r="792" spans="1:7" ht="47.25" x14ac:dyDescent="0.25">
      <c r="A792" s="117" t="s">
        <v>25</v>
      </c>
      <c r="B792" s="94" t="s">
        <v>287</v>
      </c>
      <c r="C792" s="147">
        <v>1</v>
      </c>
      <c r="D792" s="148" t="s">
        <v>0</v>
      </c>
      <c r="E792" s="188">
        <v>1000</v>
      </c>
      <c r="F792" s="198">
        <f t="shared" si="13"/>
        <v>1000</v>
      </c>
      <c r="G792" s="188"/>
    </row>
    <row r="793" spans="1:7" x14ac:dyDescent="0.25">
      <c r="A793" s="117"/>
      <c r="B793" s="94"/>
      <c r="C793" s="147"/>
      <c r="D793" s="148"/>
      <c r="E793" s="193">
        <v>0</v>
      </c>
      <c r="F793" s="198">
        <f t="shared" si="13"/>
        <v>0</v>
      </c>
    </row>
    <row r="794" spans="1:7" ht="47.25" x14ac:dyDescent="0.25">
      <c r="A794" s="117" t="s">
        <v>44</v>
      </c>
      <c r="B794" s="94" t="s">
        <v>286</v>
      </c>
      <c r="C794" s="147">
        <v>1</v>
      </c>
      <c r="D794" s="148" t="s">
        <v>0</v>
      </c>
      <c r="E794" s="188">
        <v>1000</v>
      </c>
      <c r="F794" s="198">
        <f t="shared" si="13"/>
        <v>1000</v>
      </c>
      <c r="G794" s="188"/>
    </row>
    <row r="795" spans="1:7" x14ac:dyDescent="0.25">
      <c r="A795" s="117"/>
      <c r="B795" s="94"/>
      <c r="C795" s="147"/>
      <c r="D795" s="148"/>
      <c r="E795" s="193">
        <v>0</v>
      </c>
      <c r="F795" s="198">
        <f t="shared" si="13"/>
        <v>0</v>
      </c>
    </row>
    <row r="796" spans="1:7" ht="47.25" x14ac:dyDescent="0.25">
      <c r="A796" s="117" t="s">
        <v>42</v>
      </c>
      <c r="B796" s="94" t="s">
        <v>285</v>
      </c>
      <c r="C796" s="147">
        <v>1</v>
      </c>
      <c r="D796" s="148" t="s">
        <v>0</v>
      </c>
      <c r="E796" s="188">
        <v>1000</v>
      </c>
      <c r="F796" s="198">
        <f t="shared" si="13"/>
        <v>1000</v>
      </c>
      <c r="G796" s="188"/>
    </row>
    <row r="797" spans="1:7" x14ac:dyDescent="0.25">
      <c r="A797" s="117"/>
      <c r="B797" s="94"/>
      <c r="C797" s="147"/>
      <c r="E797" s="193">
        <v>0</v>
      </c>
      <c r="F797" s="198">
        <f t="shared" si="13"/>
        <v>0</v>
      </c>
    </row>
    <row r="798" spans="1:7" ht="47.25" x14ac:dyDescent="0.25">
      <c r="A798" s="117" t="s">
        <v>40</v>
      </c>
      <c r="B798" s="94" t="s">
        <v>284</v>
      </c>
      <c r="C798" s="147">
        <v>1</v>
      </c>
      <c r="D798" s="148" t="s">
        <v>0</v>
      </c>
      <c r="E798" s="186">
        <v>1000</v>
      </c>
      <c r="F798" s="198">
        <f t="shared" si="13"/>
        <v>1000</v>
      </c>
      <c r="G798" s="186"/>
    </row>
    <row r="799" spans="1:7" x14ac:dyDescent="0.25">
      <c r="A799" s="117"/>
      <c r="B799" s="94"/>
      <c r="C799" s="147"/>
      <c r="E799" s="165">
        <v>0</v>
      </c>
      <c r="F799" s="198">
        <f t="shared" si="13"/>
        <v>0</v>
      </c>
      <c r="G799" s="165"/>
    </row>
    <row r="800" spans="1:7" ht="47.25" x14ac:dyDescent="0.25">
      <c r="A800" s="75" t="s">
        <v>13</v>
      </c>
      <c r="B800" s="94" t="s">
        <v>283</v>
      </c>
      <c r="C800" s="147">
        <v>1</v>
      </c>
      <c r="D800" s="148" t="s">
        <v>0</v>
      </c>
      <c r="E800" s="186">
        <v>1564</v>
      </c>
      <c r="F800" s="198">
        <f t="shared" si="13"/>
        <v>1564</v>
      </c>
      <c r="G800" s="186"/>
    </row>
    <row r="801" spans="1:7" x14ac:dyDescent="0.25">
      <c r="D801" s="148"/>
      <c r="E801" s="165">
        <v>0</v>
      </c>
      <c r="F801" s="198">
        <f t="shared" si="13"/>
        <v>0</v>
      </c>
      <c r="G801" s="165"/>
    </row>
    <row r="802" spans="1:7" ht="47.25" x14ac:dyDescent="0.25">
      <c r="B802" s="41" t="s">
        <v>282</v>
      </c>
      <c r="E802" s="165">
        <v>0</v>
      </c>
      <c r="F802" s="198">
        <f t="shared" si="13"/>
        <v>0</v>
      </c>
      <c r="G802" s="165"/>
    </row>
    <row r="803" spans="1:7" x14ac:dyDescent="0.25">
      <c r="D803" s="148"/>
      <c r="E803" s="157">
        <v>0</v>
      </c>
      <c r="F803" s="198">
        <f t="shared" si="13"/>
        <v>0</v>
      </c>
      <c r="G803" s="157"/>
    </row>
    <row r="804" spans="1:7" ht="47.25" x14ac:dyDescent="0.25">
      <c r="A804" s="117" t="s">
        <v>14</v>
      </c>
      <c r="B804" s="94" t="s">
        <v>281</v>
      </c>
      <c r="C804" s="160">
        <v>1</v>
      </c>
      <c r="D804" s="148" t="s">
        <v>0</v>
      </c>
      <c r="E804" s="261">
        <v>314946</v>
      </c>
      <c r="F804" s="198">
        <f t="shared" si="13"/>
        <v>314946</v>
      </c>
      <c r="G804" s="161"/>
    </row>
    <row r="805" spans="1:7" x14ac:dyDescent="0.25">
      <c r="E805" s="157">
        <v>0</v>
      </c>
      <c r="F805" s="198">
        <f t="shared" si="13"/>
        <v>0</v>
      </c>
      <c r="G805" s="157"/>
    </row>
    <row r="806" spans="1:7" x14ac:dyDescent="0.25">
      <c r="A806" s="117"/>
      <c r="B806" s="97" t="s">
        <v>280</v>
      </c>
      <c r="C806" s="147"/>
      <c r="E806" s="157">
        <v>0</v>
      </c>
      <c r="F806" s="198">
        <f t="shared" si="13"/>
        <v>0</v>
      </c>
      <c r="G806" s="157"/>
    </row>
    <row r="807" spans="1:7" x14ac:dyDescent="0.25">
      <c r="A807" s="117"/>
      <c r="B807" s="97"/>
      <c r="C807" s="147"/>
      <c r="D807" s="148"/>
      <c r="E807" s="157">
        <v>0</v>
      </c>
      <c r="F807" s="198">
        <f t="shared" si="13"/>
        <v>0</v>
      </c>
      <c r="G807" s="157"/>
    </row>
    <row r="808" spans="1:7" ht="31.5" x14ac:dyDescent="0.25">
      <c r="A808" s="117" t="s">
        <v>19</v>
      </c>
      <c r="B808" s="94" t="s">
        <v>279</v>
      </c>
      <c r="C808" s="160">
        <v>1</v>
      </c>
      <c r="D808" s="148" t="s">
        <v>0</v>
      </c>
      <c r="E808" s="161">
        <v>15385</v>
      </c>
      <c r="F808" s="198">
        <f t="shared" si="13"/>
        <v>15385</v>
      </c>
      <c r="G808" s="161"/>
    </row>
    <row r="809" spans="1:7" x14ac:dyDescent="0.25">
      <c r="D809" s="148"/>
      <c r="E809" s="157">
        <v>0</v>
      </c>
      <c r="F809" s="198">
        <f t="shared" si="13"/>
        <v>0</v>
      </c>
      <c r="G809" s="157"/>
    </row>
    <row r="810" spans="1:7" x14ac:dyDescent="0.25">
      <c r="A810" s="117"/>
      <c r="B810" s="97" t="s">
        <v>278</v>
      </c>
      <c r="D810" s="148"/>
      <c r="E810" s="165">
        <v>0</v>
      </c>
      <c r="F810" s="198">
        <f t="shared" si="13"/>
        <v>0</v>
      </c>
      <c r="G810" s="165"/>
    </row>
    <row r="811" spans="1:7" x14ac:dyDescent="0.25">
      <c r="A811" s="117"/>
      <c r="B811" s="97"/>
      <c r="D811" s="145"/>
      <c r="E811" s="165">
        <v>0</v>
      </c>
      <c r="F811" s="198">
        <f t="shared" si="13"/>
        <v>0</v>
      </c>
      <c r="G811" s="165"/>
    </row>
    <row r="812" spans="1:7" ht="31.5" x14ac:dyDescent="0.25">
      <c r="A812" s="117" t="s">
        <v>25</v>
      </c>
      <c r="B812" s="94" t="s">
        <v>277</v>
      </c>
      <c r="C812" s="160">
        <v>1</v>
      </c>
      <c r="D812" s="148" t="s">
        <v>0</v>
      </c>
      <c r="E812" s="186">
        <v>84000</v>
      </c>
      <c r="F812" s="198">
        <f t="shared" si="13"/>
        <v>84000</v>
      </c>
      <c r="G812" s="186"/>
    </row>
    <row r="813" spans="1:7" x14ac:dyDescent="0.25">
      <c r="A813" s="36"/>
      <c r="B813" s="44"/>
      <c r="D813" s="145"/>
      <c r="E813" s="193">
        <v>0</v>
      </c>
      <c r="F813" s="198">
        <f t="shared" si="13"/>
        <v>0</v>
      </c>
    </row>
    <row r="814" spans="1:7" ht="31.5" x14ac:dyDescent="0.25">
      <c r="A814" s="105"/>
      <c r="B814" s="42" t="s">
        <v>276</v>
      </c>
      <c r="C814" s="144"/>
      <c r="D814" s="145"/>
      <c r="E814" s="193">
        <v>0</v>
      </c>
      <c r="F814" s="198">
        <f t="shared" si="13"/>
        <v>0</v>
      </c>
    </row>
    <row r="815" spans="1:7" x14ac:dyDescent="0.25">
      <c r="A815" s="105"/>
      <c r="B815" s="41" t="s">
        <v>275</v>
      </c>
      <c r="C815" s="144"/>
      <c r="D815" s="145"/>
      <c r="E815" s="193">
        <v>0</v>
      </c>
      <c r="F815" s="198">
        <f t="shared" si="13"/>
        <v>0</v>
      </c>
    </row>
    <row r="816" spans="1:7" x14ac:dyDescent="0.25">
      <c r="A816" s="105"/>
      <c r="B816" s="94"/>
      <c r="C816" s="144"/>
      <c r="E816" s="193">
        <v>0</v>
      </c>
      <c r="F816" s="198">
        <f t="shared" si="13"/>
        <v>0</v>
      </c>
    </row>
    <row r="817" spans="1:7" x14ac:dyDescent="0.25">
      <c r="A817" s="105"/>
      <c r="B817" s="97" t="s">
        <v>274</v>
      </c>
      <c r="C817" s="144"/>
      <c r="D817" s="148"/>
      <c r="E817" s="193">
        <v>0</v>
      </c>
      <c r="F817" s="198">
        <f t="shared" si="13"/>
        <v>0</v>
      </c>
    </row>
    <row r="818" spans="1:7" x14ac:dyDescent="0.25">
      <c r="A818" s="105"/>
      <c r="B818" s="97"/>
      <c r="C818" s="144"/>
      <c r="D818" s="148"/>
      <c r="E818" s="193">
        <v>0</v>
      </c>
      <c r="F818" s="198">
        <f t="shared" si="13"/>
        <v>0</v>
      </c>
    </row>
    <row r="819" spans="1:7" ht="31.5" x14ac:dyDescent="0.25">
      <c r="A819" s="117" t="s">
        <v>44</v>
      </c>
      <c r="B819" s="94" t="s">
        <v>273</v>
      </c>
      <c r="C819" s="147">
        <v>2</v>
      </c>
      <c r="D819" s="148" t="s">
        <v>27</v>
      </c>
      <c r="E819" s="188">
        <v>19487</v>
      </c>
      <c r="F819" s="198">
        <f t="shared" si="13"/>
        <v>38974</v>
      </c>
      <c r="G819" s="188"/>
    </row>
    <row r="820" spans="1:7" x14ac:dyDescent="0.25">
      <c r="A820" s="117"/>
      <c r="B820" s="94"/>
      <c r="C820" s="147"/>
      <c r="E820" s="193">
        <v>0</v>
      </c>
      <c r="F820" s="198">
        <f t="shared" si="13"/>
        <v>0</v>
      </c>
    </row>
    <row r="821" spans="1:7" x14ac:dyDescent="0.25">
      <c r="A821" s="117"/>
      <c r="B821" s="97" t="s">
        <v>272</v>
      </c>
      <c r="C821" s="147"/>
      <c r="D821" s="148"/>
      <c r="E821" s="193">
        <v>0</v>
      </c>
      <c r="F821" s="198">
        <f t="shared" si="13"/>
        <v>0</v>
      </c>
    </row>
    <row r="822" spans="1:7" x14ac:dyDescent="0.25">
      <c r="A822" s="117"/>
      <c r="B822" s="97"/>
      <c r="C822" s="147"/>
      <c r="D822" s="142"/>
      <c r="E822" s="193">
        <v>0</v>
      </c>
      <c r="F822" s="198">
        <f t="shared" si="13"/>
        <v>0</v>
      </c>
    </row>
    <row r="823" spans="1:7" x14ac:dyDescent="0.25">
      <c r="A823" s="117" t="s">
        <v>42</v>
      </c>
      <c r="B823" s="94" t="s">
        <v>271</v>
      </c>
      <c r="C823" s="147">
        <v>1</v>
      </c>
      <c r="D823" s="148" t="s">
        <v>27</v>
      </c>
      <c r="E823" s="188">
        <v>10000</v>
      </c>
      <c r="F823" s="198">
        <f t="shared" si="13"/>
        <v>10000</v>
      </c>
      <c r="G823" s="188"/>
    </row>
    <row r="824" spans="1:7" x14ac:dyDescent="0.25">
      <c r="A824" s="117"/>
      <c r="B824" s="97"/>
      <c r="C824" s="147"/>
      <c r="D824" s="142"/>
      <c r="E824" s="193">
        <v>0</v>
      </c>
      <c r="F824" s="198">
        <f t="shared" si="13"/>
        <v>0</v>
      </c>
    </row>
    <row r="825" spans="1:7" x14ac:dyDescent="0.25">
      <c r="A825" s="71"/>
      <c r="B825" s="42" t="s">
        <v>270</v>
      </c>
      <c r="C825" s="141"/>
      <c r="D825" s="142"/>
      <c r="E825" s="193">
        <v>0</v>
      </c>
      <c r="F825" s="198">
        <f t="shared" si="13"/>
        <v>0</v>
      </c>
    </row>
    <row r="826" spans="1:7" x14ac:dyDescent="0.25">
      <c r="A826" s="71"/>
      <c r="B826" s="99"/>
      <c r="C826" s="141"/>
      <c r="D826" s="142"/>
      <c r="E826" s="193">
        <v>0</v>
      </c>
      <c r="F826" s="198">
        <f t="shared" si="13"/>
        <v>0</v>
      </c>
    </row>
    <row r="827" spans="1:7" x14ac:dyDescent="0.25">
      <c r="A827" s="71"/>
      <c r="B827" s="97" t="s">
        <v>269</v>
      </c>
      <c r="C827" s="141"/>
      <c r="D827" s="142"/>
      <c r="E827" s="193">
        <v>0</v>
      </c>
      <c r="F827" s="198">
        <f t="shared" si="13"/>
        <v>0</v>
      </c>
    </row>
    <row r="828" spans="1:7" x14ac:dyDescent="0.25">
      <c r="A828" s="71"/>
      <c r="B828" s="97"/>
      <c r="C828" s="141"/>
      <c r="E828" s="193">
        <v>0</v>
      </c>
      <c r="F828" s="198">
        <f t="shared" si="13"/>
        <v>0</v>
      </c>
    </row>
    <row r="829" spans="1:7" x14ac:dyDescent="0.25">
      <c r="A829" s="71"/>
      <c r="B829" s="97" t="s">
        <v>241</v>
      </c>
      <c r="C829" s="141"/>
      <c r="D829" s="142"/>
      <c r="E829" s="193">
        <v>0</v>
      </c>
      <c r="F829" s="198">
        <f t="shared" si="13"/>
        <v>0</v>
      </c>
    </row>
    <row r="830" spans="1:7" x14ac:dyDescent="0.25">
      <c r="A830" s="71"/>
      <c r="B830" s="97"/>
      <c r="C830" s="141"/>
      <c r="D830" s="145"/>
      <c r="E830" s="193">
        <v>0</v>
      </c>
      <c r="F830" s="198">
        <f t="shared" si="13"/>
        <v>0</v>
      </c>
    </row>
    <row r="831" spans="1:7" ht="31.5" x14ac:dyDescent="0.25">
      <c r="A831" s="71" t="s">
        <v>13</v>
      </c>
      <c r="B831" s="94" t="s">
        <v>268</v>
      </c>
      <c r="C831" s="141">
        <v>1</v>
      </c>
      <c r="D831" s="148" t="s">
        <v>27</v>
      </c>
      <c r="E831" s="188">
        <v>22980</v>
      </c>
      <c r="F831" s="198">
        <f t="shared" si="13"/>
        <v>22980</v>
      </c>
      <c r="G831" s="188"/>
    </row>
    <row r="832" spans="1:7" x14ac:dyDescent="0.25">
      <c r="A832" s="71"/>
      <c r="B832" s="99"/>
      <c r="C832" s="141"/>
      <c r="D832" s="145"/>
      <c r="E832" s="193">
        <v>0</v>
      </c>
      <c r="F832" s="198">
        <f t="shared" si="13"/>
        <v>0</v>
      </c>
    </row>
    <row r="833" spans="1:7" x14ac:dyDescent="0.25">
      <c r="A833" s="117"/>
      <c r="B833" s="97" t="s">
        <v>267</v>
      </c>
      <c r="C833" s="147"/>
      <c r="D833" s="145"/>
      <c r="E833" s="193">
        <v>0</v>
      </c>
      <c r="F833" s="198">
        <f t="shared" si="13"/>
        <v>0</v>
      </c>
    </row>
    <row r="834" spans="1:7" x14ac:dyDescent="0.25">
      <c r="B834" s="81"/>
      <c r="C834" s="147"/>
      <c r="E834" s="165">
        <v>0</v>
      </c>
      <c r="F834" s="198">
        <f t="shared" si="13"/>
        <v>0</v>
      </c>
      <c r="G834" s="165"/>
    </row>
    <row r="835" spans="1:7" x14ac:dyDescent="0.25">
      <c r="B835" s="97" t="s">
        <v>266</v>
      </c>
      <c r="C835" s="147"/>
      <c r="E835" s="193">
        <v>0</v>
      </c>
      <c r="F835" s="198">
        <f t="shared" si="13"/>
        <v>0</v>
      </c>
    </row>
    <row r="836" spans="1:7" x14ac:dyDescent="0.25">
      <c r="B836" s="97"/>
      <c r="C836" s="147"/>
      <c r="E836" s="193">
        <v>0</v>
      </c>
      <c r="F836" s="198">
        <f t="shared" si="13"/>
        <v>0</v>
      </c>
    </row>
    <row r="837" spans="1:7" x14ac:dyDescent="0.25">
      <c r="A837" s="75" t="s">
        <v>14</v>
      </c>
      <c r="B837" s="94" t="s">
        <v>265</v>
      </c>
      <c r="C837" s="147">
        <v>2</v>
      </c>
      <c r="D837" s="148" t="s">
        <v>27</v>
      </c>
      <c r="E837" s="188">
        <v>12571</v>
      </c>
      <c r="F837" s="198">
        <f t="shared" si="13"/>
        <v>25142</v>
      </c>
      <c r="G837" s="188"/>
    </row>
    <row r="838" spans="1:7" x14ac:dyDescent="0.25">
      <c r="C838" s="147"/>
      <c r="D838" s="145"/>
      <c r="E838" s="165">
        <v>0</v>
      </c>
      <c r="F838" s="198">
        <f t="shared" si="13"/>
        <v>0</v>
      </c>
      <c r="G838" s="165"/>
    </row>
    <row r="839" spans="1:7" x14ac:dyDescent="0.25">
      <c r="A839" s="75" t="s">
        <v>19</v>
      </c>
      <c r="B839" s="94" t="s">
        <v>264</v>
      </c>
      <c r="C839" s="147">
        <v>2</v>
      </c>
      <c r="D839" s="148" t="s">
        <v>27</v>
      </c>
      <c r="E839" s="186">
        <v>12571</v>
      </c>
      <c r="F839" s="198">
        <f t="shared" si="13"/>
        <v>25142</v>
      </c>
      <c r="G839" s="186"/>
    </row>
    <row r="840" spans="1:7" x14ac:dyDescent="0.25">
      <c r="C840" s="147"/>
      <c r="D840" s="148"/>
      <c r="E840" s="165">
        <v>0</v>
      </c>
      <c r="F840" s="198">
        <f t="shared" si="13"/>
        <v>0</v>
      </c>
      <c r="G840" s="165"/>
    </row>
    <row r="841" spans="1:7" ht="31.5" x14ac:dyDescent="0.25">
      <c r="A841" s="75" t="s">
        <v>25</v>
      </c>
      <c r="B841" s="94" t="s">
        <v>263</v>
      </c>
      <c r="C841" s="147">
        <v>2</v>
      </c>
      <c r="D841" s="148" t="s">
        <v>27</v>
      </c>
      <c r="E841" s="186">
        <v>22000</v>
      </c>
      <c r="F841" s="198">
        <f t="shared" si="13"/>
        <v>44000</v>
      </c>
      <c r="G841" s="186"/>
    </row>
    <row r="842" spans="1:7" x14ac:dyDescent="0.25">
      <c r="B842" s="94"/>
      <c r="C842" s="147"/>
      <c r="D842" s="148"/>
      <c r="E842" s="165">
        <v>0</v>
      </c>
      <c r="F842" s="198">
        <f t="shared" si="13"/>
        <v>0</v>
      </c>
      <c r="G842" s="165"/>
    </row>
    <row r="843" spans="1:7" ht="31.5" x14ac:dyDescent="0.25">
      <c r="A843" s="117" t="s">
        <v>44</v>
      </c>
      <c r="B843" s="94" t="s">
        <v>262</v>
      </c>
      <c r="C843" s="147">
        <v>1</v>
      </c>
      <c r="D843" s="148" t="s">
        <v>27</v>
      </c>
      <c r="E843" s="186">
        <v>4714</v>
      </c>
      <c r="F843" s="198">
        <f t="shared" si="13"/>
        <v>4714</v>
      </c>
      <c r="G843" s="186"/>
    </row>
    <row r="844" spans="1:7" x14ac:dyDescent="0.25">
      <c r="A844" s="117"/>
      <c r="B844" s="94"/>
      <c r="C844" s="147"/>
      <c r="D844" s="148"/>
      <c r="E844" s="165">
        <v>0</v>
      </c>
      <c r="F844" s="198">
        <f t="shared" si="13"/>
        <v>0</v>
      </c>
      <c r="G844" s="165"/>
    </row>
    <row r="845" spans="1:7" ht="31.5" x14ac:dyDescent="0.25">
      <c r="A845" s="117" t="s">
        <v>42</v>
      </c>
      <c r="B845" s="94" t="s">
        <v>261</v>
      </c>
      <c r="C845" s="147">
        <v>2</v>
      </c>
      <c r="D845" s="148" t="s">
        <v>27</v>
      </c>
      <c r="E845" s="186">
        <v>29879</v>
      </c>
      <c r="F845" s="198">
        <f t="shared" si="13"/>
        <v>59758</v>
      </c>
      <c r="G845" s="186"/>
    </row>
    <row r="846" spans="1:7" x14ac:dyDescent="0.25">
      <c r="A846" s="117"/>
      <c r="B846" s="94"/>
      <c r="C846" s="147"/>
      <c r="D846" s="148"/>
      <c r="E846" s="165">
        <v>0</v>
      </c>
      <c r="F846" s="198">
        <f t="shared" si="13"/>
        <v>0</v>
      </c>
      <c r="G846" s="165"/>
    </row>
    <row r="847" spans="1:7" x14ac:dyDescent="0.25">
      <c r="A847" s="117" t="s">
        <v>40</v>
      </c>
      <c r="B847" s="94" t="s">
        <v>260</v>
      </c>
      <c r="C847" s="147">
        <v>1</v>
      </c>
      <c r="D847" s="148" t="s">
        <v>256</v>
      </c>
      <c r="E847" s="186">
        <v>13560</v>
      </c>
      <c r="F847" s="198">
        <f t="shared" si="13"/>
        <v>13560</v>
      </c>
      <c r="G847" s="186"/>
    </row>
    <row r="848" spans="1:7" x14ac:dyDescent="0.25">
      <c r="A848" s="117"/>
      <c r="B848" s="94"/>
      <c r="C848" s="147"/>
      <c r="D848" s="148"/>
      <c r="E848" s="165">
        <v>0</v>
      </c>
      <c r="F848" s="198">
        <f t="shared" si="13"/>
        <v>0</v>
      </c>
      <c r="G848" s="165"/>
    </row>
    <row r="849" spans="1:7" x14ac:dyDescent="0.25">
      <c r="A849" s="117"/>
      <c r="B849" s="97" t="s">
        <v>259</v>
      </c>
      <c r="C849" s="147"/>
      <c r="D849" s="148"/>
      <c r="E849" s="165">
        <v>0</v>
      </c>
      <c r="F849" s="198">
        <f t="shared" si="13"/>
        <v>0</v>
      </c>
      <c r="G849" s="165"/>
    </row>
    <row r="850" spans="1:7" x14ac:dyDescent="0.25">
      <c r="A850" s="117"/>
      <c r="B850" s="94"/>
      <c r="C850" s="147"/>
      <c r="D850" s="148"/>
      <c r="E850" s="165">
        <v>0</v>
      </c>
      <c r="F850" s="198">
        <f t="shared" si="13"/>
        <v>0</v>
      </c>
      <c r="G850" s="165"/>
    </row>
    <row r="851" spans="1:7" x14ac:dyDescent="0.25">
      <c r="A851" s="117" t="s">
        <v>35</v>
      </c>
      <c r="B851" s="94" t="s">
        <v>258</v>
      </c>
      <c r="C851" s="147">
        <v>1</v>
      </c>
      <c r="D851" s="148" t="s">
        <v>256</v>
      </c>
      <c r="E851" s="186">
        <v>4427</v>
      </c>
      <c r="F851" s="198">
        <f t="shared" si="13"/>
        <v>4427</v>
      </c>
      <c r="G851" s="186"/>
    </row>
    <row r="852" spans="1:7" x14ac:dyDescent="0.25">
      <c r="A852" s="117"/>
      <c r="B852" s="94"/>
      <c r="C852" s="147"/>
      <c r="D852" s="148"/>
      <c r="E852" s="165">
        <v>0</v>
      </c>
      <c r="F852" s="198">
        <f t="shared" si="13"/>
        <v>0</v>
      </c>
      <c r="G852" s="165"/>
    </row>
    <row r="853" spans="1:7" x14ac:dyDescent="0.25">
      <c r="A853" s="117" t="s">
        <v>68</v>
      </c>
      <c r="B853" s="94" t="s">
        <v>257</v>
      </c>
      <c r="C853" s="147">
        <v>1</v>
      </c>
      <c r="D853" s="148" t="s">
        <v>256</v>
      </c>
      <c r="E853" s="188">
        <v>4427</v>
      </c>
      <c r="F853" s="198">
        <f t="shared" si="13"/>
        <v>4427</v>
      </c>
      <c r="G853" s="188"/>
    </row>
    <row r="854" spans="1:7" x14ac:dyDescent="0.25">
      <c r="A854" s="117"/>
      <c r="B854" s="94"/>
      <c r="C854" s="147"/>
      <c r="D854" s="148"/>
      <c r="E854" s="165">
        <v>0</v>
      </c>
      <c r="F854" s="198">
        <f t="shared" si="13"/>
        <v>0</v>
      </c>
      <c r="G854" s="165"/>
    </row>
    <row r="855" spans="1:7" x14ac:dyDescent="0.25">
      <c r="A855" s="117" t="s">
        <v>66</v>
      </c>
      <c r="B855" s="94" t="s">
        <v>255</v>
      </c>
      <c r="C855" s="147">
        <v>1</v>
      </c>
      <c r="D855" s="148" t="s">
        <v>27</v>
      </c>
      <c r="E855" s="186">
        <v>14843</v>
      </c>
      <c r="F855" s="198">
        <f t="shared" ref="F855:F918" si="14">ROUND(C855*E855,2)</f>
        <v>14843</v>
      </c>
      <c r="G855" s="186"/>
    </row>
    <row r="856" spans="1:7" x14ac:dyDescent="0.25">
      <c r="D856" s="142"/>
      <c r="E856" s="165">
        <v>0</v>
      </c>
      <c r="F856" s="198">
        <f t="shared" si="14"/>
        <v>0</v>
      </c>
      <c r="G856" s="165"/>
    </row>
    <row r="857" spans="1:7" x14ac:dyDescent="0.25">
      <c r="A857" s="36"/>
      <c r="B857" s="43" t="s">
        <v>254</v>
      </c>
      <c r="C857" s="141"/>
      <c r="D857" s="145"/>
      <c r="E857" s="165">
        <v>0</v>
      </c>
      <c r="F857" s="198">
        <f t="shared" si="14"/>
        <v>0</v>
      </c>
      <c r="G857" s="165"/>
    </row>
    <row r="858" spans="1:7" x14ac:dyDescent="0.25">
      <c r="A858" s="36"/>
      <c r="C858" s="141"/>
      <c r="D858" s="145"/>
      <c r="E858" s="165">
        <v>0</v>
      </c>
      <c r="F858" s="198">
        <f t="shared" si="14"/>
        <v>0</v>
      </c>
      <c r="G858" s="165"/>
    </row>
    <row r="859" spans="1:7" ht="31.5" x14ac:dyDescent="0.25">
      <c r="A859" s="36"/>
      <c r="B859" s="42" t="s">
        <v>253</v>
      </c>
      <c r="C859" s="141"/>
      <c r="D859" s="145"/>
      <c r="E859" s="165">
        <v>0</v>
      </c>
      <c r="F859" s="198">
        <f t="shared" si="14"/>
        <v>0</v>
      </c>
      <c r="G859" s="165"/>
    </row>
    <row r="860" spans="1:7" ht="31.5" x14ac:dyDescent="0.25">
      <c r="A860" s="36"/>
      <c r="B860" s="41" t="s">
        <v>252</v>
      </c>
      <c r="C860" s="147"/>
      <c r="D860" s="145"/>
      <c r="E860" s="165">
        <v>0</v>
      </c>
      <c r="F860" s="198">
        <f t="shared" si="14"/>
        <v>0</v>
      </c>
      <c r="G860" s="165"/>
    </row>
    <row r="861" spans="1:7" x14ac:dyDescent="0.25">
      <c r="A861" s="36"/>
      <c r="B861" s="81"/>
      <c r="C861" s="147"/>
      <c r="D861" s="148"/>
      <c r="E861" s="165">
        <v>0</v>
      </c>
      <c r="F861" s="198">
        <f t="shared" si="14"/>
        <v>0</v>
      </c>
      <c r="G861" s="165"/>
    </row>
    <row r="862" spans="1:7" x14ac:dyDescent="0.25">
      <c r="A862" s="36"/>
      <c r="B862" s="97" t="s">
        <v>251</v>
      </c>
      <c r="C862" s="147"/>
      <c r="D862" s="148"/>
      <c r="E862" s="165">
        <v>0</v>
      </c>
      <c r="F862" s="198">
        <f t="shared" si="14"/>
        <v>0</v>
      </c>
      <c r="G862" s="165"/>
    </row>
    <row r="863" spans="1:7" x14ac:dyDescent="0.25">
      <c r="A863" s="36"/>
      <c r="B863" s="39"/>
      <c r="C863" s="147"/>
      <c r="D863" s="148"/>
      <c r="E863" s="165">
        <v>0</v>
      </c>
      <c r="F863" s="198">
        <f t="shared" si="14"/>
        <v>0</v>
      </c>
      <c r="G863" s="165"/>
    </row>
    <row r="864" spans="1:7" ht="94.5" x14ac:dyDescent="0.25">
      <c r="A864" s="36" t="s">
        <v>13</v>
      </c>
      <c r="B864" s="94" t="s">
        <v>250</v>
      </c>
      <c r="C864" s="147">
        <v>1</v>
      </c>
      <c r="D864" s="148" t="s">
        <v>0</v>
      </c>
      <c r="E864" s="186">
        <v>4335</v>
      </c>
      <c r="F864" s="198">
        <f t="shared" si="14"/>
        <v>4335</v>
      </c>
      <c r="G864" s="186"/>
    </row>
    <row r="865" spans="1:7" x14ac:dyDescent="0.25">
      <c r="A865" s="36"/>
      <c r="B865" s="94"/>
      <c r="C865" s="147"/>
      <c r="D865" s="148"/>
      <c r="E865" s="165">
        <v>0</v>
      </c>
      <c r="F865" s="198">
        <f t="shared" si="14"/>
        <v>0</v>
      </c>
      <c r="G865" s="165"/>
    </row>
    <row r="866" spans="1:7" ht="78.75" x14ac:dyDescent="0.25">
      <c r="A866" s="36" t="s">
        <v>14</v>
      </c>
      <c r="B866" s="94" t="s">
        <v>249</v>
      </c>
      <c r="C866" s="147">
        <v>1</v>
      </c>
      <c r="D866" s="148" t="s">
        <v>0</v>
      </c>
      <c r="E866" s="186">
        <v>1089</v>
      </c>
      <c r="F866" s="198">
        <f t="shared" si="14"/>
        <v>1089</v>
      </c>
      <c r="G866" s="186"/>
    </row>
    <row r="867" spans="1:7" x14ac:dyDescent="0.25">
      <c r="A867" s="36"/>
      <c r="B867" s="94"/>
      <c r="C867" s="147"/>
      <c r="D867" s="148"/>
      <c r="E867" s="165">
        <v>0</v>
      </c>
      <c r="F867" s="198">
        <f t="shared" si="14"/>
        <v>0</v>
      </c>
      <c r="G867" s="165"/>
    </row>
    <row r="868" spans="1:7" ht="78.75" x14ac:dyDescent="0.25">
      <c r="A868" s="36" t="s">
        <v>19</v>
      </c>
      <c r="B868" s="94" t="s">
        <v>248</v>
      </c>
      <c r="C868" s="147">
        <v>1</v>
      </c>
      <c r="D868" s="148" t="s">
        <v>0</v>
      </c>
      <c r="E868" s="186">
        <v>1089</v>
      </c>
      <c r="F868" s="198">
        <f t="shared" si="14"/>
        <v>1089</v>
      </c>
      <c r="G868" s="186"/>
    </row>
    <row r="869" spans="1:7" x14ac:dyDescent="0.25">
      <c r="A869" s="36"/>
      <c r="B869" s="39"/>
      <c r="C869" s="147"/>
      <c r="D869" s="148"/>
      <c r="E869" s="165">
        <v>0</v>
      </c>
      <c r="F869" s="198">
        <f t="shared" si="14"/>
        <v>0</v>
      </c>
      <c r="G869" s="165"/>
    </row>
    <row r="870" spans="1:7" x14ac:dyDescent="0.25">
      <c r="A870" s="36"/>
      <c r="B870" s="40" t="s">
        <v>247</v>
      </c>
      <c r="C870" s="147"/>
      <c r="D870" s="148"/>
      <c r="E870" s="165">
        <v>0</v>
      </c>
      <c r="F870" s="198">
        <f t="shared" si="14"/>
        <v>0</v>
      </c>
      <c r="G870" s="165"/>
    </row>
    <row r="871" spans="1:7" x14ac:dyDescent="0.25">
      <c r="A871" s="36"/>
      <c r="B871" s="39"/>
      <c r="C871" s="147"/>
      <c r="D871" s="148"/>
      <c r="E871" s="165">
        <v>0</v>
      </c>
      <c r="F871" s="198">
        <f t="shared" si="14"/>
        <v>0</v>
      </c>
      <c r="G871" s="165"/>
    </row>
    <row r="872" spans="1:7" ht="78.75" x14ac:dyDescent="0.25">
      <c r="A872" s="36" t="s">
        <v>13</v>
      </c>
      <c r="B872" s="39" t="s">
        <v>246</v>
      </c>
      <c r="C872" s="147">
        <v>1</v>
      </c>
      <c r="D872" s="148" t="s">
        <v>0</v>
      </c>
      <c r="E872" s="186">
        <v>6895</v>
      </c>
      <c r="F872" s="198">
        <f t="shared" si="14"/>
        <v>6895</v>
      </c>
      <c r="G872" s="186"/>
    </row>
    <row r="873" spans="1:7" x14ac:dyDescent="0.25">
      <c r="A873" s="36"/>
      <c r="B873" s="39"/>
      <c r="C873" s="147"/>
      <c r="D873" s="148"/>
      <c r="E873" s="165">
        <v>0</v>
      </c>
      <c r="F873" s="198">
        <f t="shared" si="14"/>
        <v>0</v>
      </c>
      <c r="G873" s="165"/>
    </row>
    <row r="874" spans="1:7" ht="78.75" x14ac:dyDescent="0.25">
      <c r="A874" s="36" t="s">
        <v>14</v>
      </c>
      <c r="B874" s="39" t="s">
        <v>245</v>
      </c>
      <c r="C874" s="147">
        <v>1</v>
      </c>
      <c r="D874" s="148" t="s">
        <v>0</v>
      </c>
      <c r="E874" s="186">
        <v>5516</v>
      </c>
      <c r="F874" s="198">
        <f t="shared" si="14"/>
        <v>5516</v>
      </c>
      <c r="G874" s="186"/>
    </row>
    <row r="875" spans="1:7" x14ac:dyDescent="0.25">
      <c r="A875" s="36"/>
      <c r="B875" s="39"/>
      <c r="C875" s="147"/>
      <c r="D875" s="148"/>
      <c r="E875" s="165">
        <v>0</v>
      </c>
      <c r="F875" s="198">
        <f t="shared" si="14"/>
        <v>0</v>
      </c>
      <c r="G875" s="165"/>
    </row>
    <row r="876" spans="1:7" ht="78.75" x14ac:dyDescent="0.25">
      <c r="A876" s="36" t="s">
        <v>19</v>
      </c>
      <c r="B876" s="39" t="s">
        <v>244</v>
      </c>
      <c r="C876" s="147">
        <v>1</v>
      </c>
      <c r="D876" s="148" t="s">
        <v>0</v>
      </c>
      <c r="E876" s="186">
        <v>2482</v>
      </c>
      <c r="F876" s="198">
        <f t="shared" si="14"/>
        <v>2482</v>
      </c>
      <c r="G876" s="186"/>
    </row>
    <row r="877" spans="1:7" x14ac:dyDescent="0.25">
      <c r="A877" s="36"/>
      <c r="B877" s="39"/>
      <c r="C877" s="147"/>
      <c r="D877" s="148"/>
      <c r="E877" s="165">
        <v>0</v>
      </c>
      <c r="F877" s="198">
        <f t="shared" si="14"/>
        <v>0</v>
      </c>
      <c r="G877" s="165"/>
    </row>
    <row r="878" spans="1:7" ht="78.75" x14ac:dyDescent="0.25">
      <c r="A878" s="36" t="s">
        <v>25</v>
      </c>
      <c r="B878" s="39" t="s">
        <v>243</v>
      </c>
      <c r="C878" s="147">
        <v>1</v>
      </c>
      <c r="D878" s="148" t="s">
        <v>0</v>
      </c>
      <c r="E878" s="186">
        <v>690</v>
      </c>
      <c r="F878" s="198">
        <f t="shared" si="14"/>
        <v>690</v>
      </c>
      <c r="G878" s="186"/>
    </row>
    <row r="879" spans="1:7" x14ac:dyDescent="0.25">
      <c r="A879" s="36"/>
      <c r="B879" s="39"/>
      <c r="C879" s="147"/>
      <c r="D879" s="148"/>
      <c r="E879" s="165">
        <v>0</v>
      </c>
      <c r="F879" s="198">
        <f t="shared" si="14"/>
        <v>0</v>
      </c>
      <c r="G879" s="165"/>
    </row>
    <row r="880" spans="1:7" ht="63" x14ac:dyDescent="0.25">
      <c r="A880" s="36" t="s">
        <v>44</v>
      </c>
      <c r="B880" s="39" t="s">
        <v>242</v>
      </c>
      <c r="C880" s="147">
        <v>1</v>
      </c>
      <c r="D880" s="148" t="s">
        <v>0</v>
      </c>
      <c r="E880" s="186">
        <v>4275</v>
      </c>
      <c r="F880" s="198">
        <f t="shared" si="14"/>
        <v>4275</v>
      </c>
      <c r="G880" s="186"/>
    </row>
    <row r="881" spans="1:7" x14ac:dyDescent="0.25">
      <c r="A881" s="36"/>
      <c r="B881" s="39"/>
      <c r="C881" s="147"/>
      <c r="D881" s="148"/>
      <c r="E881" s="165">
        <v>0</v>
      </c>
      <c r="F881" s="198">
        <f t="shared" si="14"/>
        <v>0</v>
      </c>
      <c r="G881" s="165"/>
    </row>
    <row r="882" spans="1:7" x14ac:dyDescent="0.25">
      <c r="A882" s="36"/>
      <c r="B882" s="40" t="s">
        <v>241</v>
      </c>
      <c r="C882" s="147"/>
      <c r="D882" s="148"/>
      <c r="E882" s="165">
        <v>0</v>
      </c>
      <c r="F882" s="198">
        <f t="shared" si="14"/>
        <v>0</v>
      </c>
      <c r="G882" s="165"/>
    </row>
    <row r="883" spans="1:7" x14ac:dyDescent="0.25">
      <c r="A883" s="36"/>
      <c r="B883" s="39"/>
      <c r="C883" s="147"/>
      <c r="D883" s="148"/>
      <c r="E883" s="165">
        <v>0</v>
      </c>
      <c r="F883" s="198">
        <f t="shared" si="14"/>
        <v>0</v>
      </c>
      <c r="G883" s="165"/>
    </row>
    <row r="884" spans="1:7" ht="78.75" x14ac:dyDescent="0.25">
      <c r="A884" s="36" t="s">
        <v>13</v>
      </c>
      <c r="B884" s="39" t="s">
        <v>240</v>
      </c>
      <c r="C884" s="147">
        <v>1</v>
      </c>
      <c r="D884" s="148" t="s">
        <v>0</v>
      </c>
      <c r="E884" s="186">
        <v>3629</v>
      </c>
      <c r="F884" s="198">
        <f t="shared" si="14"/>
        <v>3629</v>
      </c>
      <c r="G884" s="186"/>
    </row>
    <row r="885" spans="1:7" x14ac:dyDescent="0.25">
      <c r="A885" s="36"/>
      <c r="B885" s="39"/>
      <c r="C885" s="147"/>
      <c r="D885" s="148"/>
      <c r="E885" s="165">
        <v>0</v>
      </c>
      <c r="F885" s="198">
        <f t="shared" si="14"/>
        <v>0</v>
      </c>
      <c r="G885" s="165"/>
    </row>
    <row r="886" spans="1:7" ht="78.75" x14ac:dyDescent="0.25">
      <c r="A886" s="36" t="s">
        <v>14</v>
      </c>
      <c r="B886" s="39" t="s">
        <v>239</v>
      </c>
      <c r="C886" s="147">
        <v>1</v>
      </c>
      <c r="D886" s="148" t="s">
        <v>0</v>
      </c>
      <c r="E886" s="186">
        <v>7258</v>
      </c>
      <c r="F886" s="198">
        <f t="shared" si="14"/>
        <v>7258</v>
      </c>
      <c r="G886" s="186"/>
    </row>
    <row r="887" spans="1:7" x14ac:dyDescent="0.25">
      <c r="A887" s="36"/>
      <c r="B887" s="39"/>
      <c r="C887" s="147"/>
      <c r="D887" s="148"/>
      <c r="E887" s="165">
        <v>0</v>
      </c>
      <c r="F887" s="198">
        <f t="shared" si="14"/>
        <v>0</v>
      </c>
      <c r="G887" s="165"/>
    </row>
    <row r="888" spans="1:7" x14ac:dyDescent="0.25">
      <c r="A888" s="36"/>
      <c r="B888" s="40" t="s">
        <v>238</v>
      </c>
      <c r="C888" s="147"/>
      <c r="D888" s="148"/>
      <c r="E888" s="165">
        <v>0</v>
      </c>
      <c r="F888" s="198">
        <f t="shared" si="14"/>
        <v>0</v>
      </c>
      <c r="G888" s="165"/>
    </row>
    <row r="889" spans="1:7" x14ac:dyDescent="0.25">
      <c r="A889" s="36"/>
      <c r="B889" s="39"/>
      <c r="C889" s="147"/>
      <c r="D889" s="148"/>
      <c r="E889" s="165">
        <v>0</v>
      </c>
      <c r="F889" s="198">
        <f t="shared" si="14"/>
        <v>0</v>
      </c>
      <c r="G889" s="165"/>
    </row>
    <row r="890" spans="1:7" ht="78.75" x14ac:dyDescent="0.25">
      <c r="A890" s="36" t="s">
        <v>19</v>
      </c>
      <c r="B890" s="39" t="s">
        <v>237</v>
      </c>
      <c r="C890" s="147">
        <v>1</v>
      </c>
      <c r="D890" s="148" t="s">
        <v>0</v>
      </c>
      <c r="E890" s="186">
        <v>10000</v>
      </c>
      <c r="F890" s="198">
        <f t="shared" si="14"/>
        <v>10000</v>
      </c>
      <c r="G890" s="186"/>
    </row>
    <row r="891" spans="1:7" x14ac:dyDescent="0.25">
      <c r="A891" s="36"/>
      <c r="B891" s="39"/>
      <c r="C891" s="147"/>
      <c r="D891" s="148"/>
      <c r="E891" s="165">
        <v>0</v>
      </c>
      <c r="F891" s="198">
        <f t="shared" si="14"/>
        <v>0</v>
      </c>
      <c r="G891" s="165"/>
    </row>
    <row r="892" spans="1:7" ht="78.75" x14ac:dyDescent="0.25">
      <c r="A892" s="36" t="s">
        <v>25</v>
      </c>
      <c r="B892" s="39" t="s">
        <v>236</v>
      </c>
      <c r="C892" s="147">
        <v>1</v>
      </c>
      <c r="D892" s="148" t="s">
        <v>0</v>
      </c>
      <c r="E892" s="186">
        <v>10000</v>
      </c>
      <c r="F892" s="198">
        <f t="shared" si="14"/>
        <v>10000</v>
      </c>
      <c r="G892" s="186"/>
    </row>
    <row r="893" spans="1:7" x14ac:dyDescent="0.25">
      <c r="A893" s="36"/>
      <c r="B893" s="39"/>
      <c r="C893" s="147"/>
      <c r="D893" s="148"/>
      <c r="E893" s="165">
        <v>0</v>
      </c>
      <c r="F893" s="198">
        <f t="shared" si="14"/>
        <v>0</v>
      </c>
      <c r="G893" s="165"/>
    </row>
    <row r="894" spans="1:7" ht="78.75" x14ac:dyDescent="0.25">
      <c r="A894" s="36" t="s">
        <v>13</v>
      </c>
      <c r="B894" s="39" t="s">
        <v>235</v>
      </c>
      <c r="C894" s="147">
        <v>1</v>
      </c>
      <c r="D894" s="148" t="s">
        <v>0</v>
      </c>
      <c r="E894" s="186">
        <v>10000</v>
      </c>
      <c r="F894" s="198">
        <f t="shared" si="14"/>
        <v>10000</v>
      </c>
      <c r="G894" s="186"/>
    </row>
    <row r="895" spans="1:7" x14ac:dyDescent="0.25">
      <c r="A895" s="36"/>
      <c r="B895" s="39"/>
      <c r="C895" s="147"/>
      <c r="D895" s="148"/>
      <c r="E895" s="165">
        <v>0</v>
      </c>
      <c r="F895" s="198">
        <f t="shared" si="14"/>
        <v>0</v>
      </c>
      <c r="G895" s="165"/>
    </row>
    <row r="896" spans="1:7" x14ac:dyDescent="0.25">
      <c r="A896" s="36"/>
      <c r="B896" s="40" t="s">
        <v>234</v>
      </c>
      <c r="C896" s="147"/>
      <c r="D896" s="148"/>
      <c r="E896" s="165">
        <v>0</v>
      </c>
      <c r="F896" s="198">
        <f t="shared" si="14"/>
        <v>0</v>
      </c>
      <c r="G896" s="165"/>
    </row>
    <row r="897" spans="1:7" x14ac:dyDescent="0.25">
      <c r="A897" s="36"/>
      <c r="B897" s="39"/>
      <c r="C897" s="147"/>
      <c r="D897" s="148"/>
      <c r="E897" s="165">
        <v>0</v>
      </c>
      <c r="F897" s="198">
        <f t="shared" si="14"/>
        <v>0</v>
      </c>
      <c r="G897" s="165"/>
    </row>
    <row r="898" spans="1:7" ht="78.75" x14ac:dyDescent="0.25">
      <c r="A898" s="36" t="s">
        <v>14</v>
      </c>
      <c r="B898" s="39" t="s">
        <v>233</v>
      </c>
      <c r="C898" s="147">
        <v>1</v>
      </c>
      <c r="D898" s="148" t="s">
        <v>0</v>
      </c>
      <c r="E898" s="186">
        <v>25000</v>
      </c>
      <c r="F898" s="198">
        <f t="shared" si="14"/>
        <v>25000</v>
      </c>
      <c r="G898" s="186"/>
    </row>
    <row r="899" spans="1:7" x14ac:dyDescent="0.25">
      <c r="A899" s="36"/>
      <c r="B899" s="39"/>
      <c r="C899" s="147"/>
      <c r="D899" s="148"/>
      <c r="E899" s="165">
        <v>0</v>
      </c>
      <c r="F899" s="198">
        <f t="shared" si="14"/>
        <v>0</v>
      </c>
      <c r="G899" s="165"/>
    </row>
    <row r="900" spans="1:7" ht="78.75" x14ac:dyDescent="0.25">
      <c r="A900" s="36" t="s">
        <v>19</v>
      </c>
      <c r="B900" s="39" t="s">
        <v>232</v>
      </c>
      <c r="C900" s="147">
        <v>1</v>
      </c>
      <c r="D900" s="148" t="s">
        <v>0</v>
      </c>
      <c r="E900" s="186">
        <v>25000</v>
      </c>
      <c r="F900" s="198">
        <f t="shared" si="14"/>
        <v>25000</v>
      </c>
      <c r="G900" s="186"/>
    </row>
    <row r="901" spans="1:7" x14ac:dyDescent="0.25">
      <c r="A901" s="36"/>
      <c r="B901" s="39"/>
      <c r="C901" s="147"/>
      <c r="D901" s="148"/>
      <c r="E901" s="165">
        <v>0</v>
      </c>
      <c r="F901" s="198">
        <f t="shared" si="14"/>
        <v>0</v>
      </c>
      <c r="G901" s="165"/>
    </row>
    <row r="902" spans="1:7" ht="78.75" x14ac:dyDescent="0.25">
      <c r="A902" s="36" t="s">
        <v>25</v>
      </c>
      <c r="B902" s="39" t="s">
        <v>231</v>
      </c>
      <c r="C902" s="147">
        <v>1</v>
      </c>
      <c r="D902" s="148" t="s">
        <v>0</v>
      </c>
      <c r="E902" s="186">
        <v>25000</v>
      </c>
      <c r="F902" s="198">
        <f t="shared" si="14"/>
        <v>25000</v>
      </c>
      <c r="G902" s="186"/>
    </row>
    <row r="903" spans="1:7" x14ac:dyDescent="0.25">
      <c r="A903" s="36"/>
      <c r="B903" s="39"/>
      <c r="C903" s="147"/>
      <c r="D903" s="148"/>
      <c r="E903" s="165">
        <v>0</v>
      </c>
      <c r="F903" s="198">
        <f t="shared" si="14"/>
        <v>0</v>
      </c>
      <c r="G903" s="165"/>
    </row>
    <row r="904" spans="1:7" x14ac:dyDescent="0.25">
      <c r="A904" s="36"/>
      <c r="B904" s="40" t="s">
        <v>230</v>
      </c>
      <c r="C904" s="147"/>
      <c r="D904" s="148"/>
      <c r="E904" s="165">
        <v>0</v>
      </c>
      <c r="F904" s="198">
        <f t="shared" si="14"/>
        <v>0</v>
      </c>
      <c r="G904" s="165"/>
    </row>
    <row r="905" spans="1:7" x14ac:dyDescent="0.25">
      <c r="A905" s="36"/>
      <c r="B905" s="39"/>
      <c r="C905" s="147"/>
      <c r="D905" s="148"/>
      <c r="E905" s="165">
        <v>0</v>
      </c>
      <c r="F905" s="198">
        <f t="shared" si="14"/>
        <v>0</v>
      </c>
      <c r="G905" s="165"/>
    </row>
    <row r="906" spans="1:7" ht="78.75" x14ac:dyDescent="0.25">
      <c r="A906" s="36" t="s">
        <v>13</v>
      </c>
      <c r="B906" s="39" t="s">
        <v>229</v>
      </c>
      <c r="C906" s="147">
        <v>1</v>
      </c>
      <c r="D906" s="148" t="s">
        <v>0</v>
      </c>
      <c r="E906" s="186">
        <v>49645</v>
      </c>
      <c r="F906" s="198">
        <f t="shared" si="14"/>
        <v>49645</v>
      </c>
      <c r="G906" s="186"/>
    </row>
    <row r="907" spans="1:7" x14ac:dyDescent="0.25">
      <c r="A907" s="36"/>
      <c r="B907" s="39"/>
      <c r="C907" s="147"/>
      <c r="D907" s="148"/>
      <c r="E907" s="165">
        <v>0</v>
      </c>
      <c r="F907" s="198">
        <f t="shared" si="14"/>
        <v>0</v>
      </c>
      <c r="G907" s="165"/>
    </row>
    <row r="908" spans="1:7" ht="78.75" x14ac:dyDescent="0.25">
      <c r="A908" s="36" t="s">
        <v>14</v>
      </c>
      <c r="B908" s="39" t="s">
        <v>228</v>
      </c>
      <c r="C908" s="147">
        <v>1</v>
      </c>
      <c r="D908" s="148" t="s">
        <v>0</v>
      </c>
      <c r="E908" s="186">
        <v>34839</v>
      </c>
      <c r="F908" s="198">
        <f t="shared" si="14"/>
        <v>34839</v>
      </c>
      <c r="G908" s="186"/>
    </row>
    <row r="909" spans="1:7" x14ac:dyDescent="0.25">
      <c r="A909" s="36"/>
      <c r="B909" s="39"/>
      <c r="C909" s="147"/>
      <c r="D909" s="148"/>
      <c r="E909" s="165">
        <v>0</v>
      </c>
      <c r="F909" s="198">
        <f t="shared" si="14"/>
        <v>0</v>
      </c>
      <c r="G909" s="165"/>
    </row>
    <row r="910" spans="1:7" ht="78.75" x14ac:dyDescent="0.25">
      <c r="A910" s="36" t="s">
        <v>19</v>
      </c>
      <c r="B910" s="39" t="s">
        <v>227</v>
      </c>
      <c r="C910" s="147">
        <v>1</v>
      </c>
      <c r="D910" s="148" t="s">
        <v>0</v>
      </c>
      <c r="E910" s="186">
        <v>41807</v>
      </c>
      <c r="F910" s="198">
        <f t="shared" si="14"/>
        <v>41807</v>
      </c>
      <c r="G910" s="186"/>
    </row>
    <row r="911" spans="1:7" x14ac:dyDescent="0.25">
      <c r="A911" s="36"/>
      <c r="B911" s="39"/>
      <c r="C911" s="147"/>
      <c r="D911" s="148"/>
      <c r="E911" s="165">
        <v>0</v>
      </c>
      <c r="F911" s="198">
        <f t="shared" si="14"/>
        <v>0</v>
      </c>
      <c r="G911" s="165"/>
    </row>
    <row r="912" spans="1:7" x14ac:dyDescent="0.25">
      <c r="A912" s="36"/>
      <c r="B912" s="40" t="s">
        <v>226</v>
      </c>
      <c r="C912" s="147"/>
      <c r="D912" s="148"/>
      <c r="E912" s="165">
        <v>0</v>
      </c>
      <c r="F912" s="198">
        <f t="shared" si="14"/>
        <v>0</v>
      </c>
      <c r="G912" s="165"/>
    </row>
    <row r="913" spans="1:7" x14ac:dyDescent="0.25">
      <c r="A913" s="36"/>
      <c r="B913" s="39"/>
      <c r="C913" s="147"/>
      <c r="D913" s="148"/>
      <c r="E913" s="165">
        <v>0</v>
      </c>
      <c r="F913" s="198">
        <f t="shared" si="14"/>
        <v>0</v>
      </c>
      <c r="G913" s="165"/>
    </row>
    <row r="914" spans="1:7" ht="78.75" x14ac:dyDescent="0.25">
      <c r="A914" s="36" t="s">
        <v>13</v>
      </c>
      <c r="B914" s="39" t="s">
        <v>225</v>
      </c>
      <c r="C914" s="147">
        <v>1</v>
      </c>
      <c r="D914" s="148" t="s">
        <v>0</v>
      </c>
      <c r="E914" s="186">
        <v>39194</v>
      </c>
      <c r="F914" s="198">
        <f t="shared" si="14"/>
        <v>39194</v>
      </c>
      <c r="G914" s="186"/>
    </row>
    <row r="915" spans="1:7" x14ac:dyDescent="0.25">
      <c r="A915" s="36"/>
      <c r="B915" s="39"/>
      <c r="C915" s="147"/>
      <c r="D915" s="148"/>
      <c r="E915" s="165">
        <v>0</v>
      </c>
      <c r="F915" s="198">
        <f t="shared" si="14"/>
        <v>0</v>
      </c>
      <c r="G915" s="165"/>
    </row>
    <row r="916" spans="1:7" ht="78.75" x14ac:dyDescent="0.25">
      <c r="A916" s="36" t="s">
        <v>14</v>
      </c>
      <c r="B916" s="39" t="s">
        <v>224</v>
      </c>
      <c r="C916" s="147">
        <v>1</v>
      </c>
      <c r="D916" s="148" t="s">
        <v>0</v>
      </c>
      <c r="E916" s="186">
        <v>17600</v>
      </c>
      <c r="F916" s="198">
        <f t="shared" si="14"/>
        <v>17600</v>
      </c>
      <c r="G916" s="186"/>
    </row>
    <row r="917" spans="1:7" x14ac:dyDescent="0.25">
      <c r="A917" s="36"/>
      <c r="B917" s="39"/>
      <c r="C917" s="147"/>
      <c r="D917" s="148"/>
      <c r="E917" s="165">
        <v>0</v>
      </c>
      <c r="F917" s="198">
        <f t="shared" si="14"/>
        <v>0</v>
      </c>
      <c r="G917" s="165"/>
    </row>
    <row r="918" spans="1:7" x14ac:dyDescent="0.25">
      <c r="A918" s="36"/>
      <c r="B918" s="40" t="s">
        <v>223</v>
      </c>
      <c r="C918" s="147"/>
      <c r="D918" s="148"/>
      <c r="E918" s="193">
        <v>0</v>
      </c>
      <c r="F918" s="198">
        <f t="shared" si="14"/>
        <v>0</v>
      </c>
    </row>
    <row r="919" spans="1:7" x14ac:dyDescent="0.25">
      <c r="A919" s="36"/>
      <c r="B919" s="39"/>
      <c r="C919" s="147"/>
      <c r="D919" s="148"/>
      <c r="E919" s="193">
        <v>0</v>
      </c>
      <c r="F919" s="198">
        <f t="shared" ref="F919:F982" si="15">ROUND(C919*E919,2)</f>
        <v>0</v>
      </c>
    </row>
    <row r="920" spans="1:7" ht="78.75" x14ac:dyDescent="0.25">
      <c r="A920" s="36" t="s">
        <v>19</v>
      </c>
      <c r="B920" s="39" t="s">
        <v>222</v>
      </c>
      <c r="C920" s="147">
        <v>1</v>
      </c>
      <c r="D920" s="143" t="s">
        <v>0</v>
      </c>
      <c r="E920" s="188">
        <v>14100</v>
      </c>
      <c r="F920" s="198">
        <f t="shared" si="15"/>
        <v>14100</v>
      </c>
      <c r="G920" s="188"/>
    </row>
    <row r="921" spans="1:7" x14ac:dyDescent="0.25">
      <c r="A921" s="36"/>
      <c r="B921" s="39"/>
      <c r="C921" s="147"/>
      <c r="E921" s="193">
        <v>0</v>
      </c>
      <c r="F921" s="198">
        <f t="shared" si="15"/>
        <v>0</v>
      </c>
    </row>
    <row r="922" spans="1:7" ht="78.75" x14ac:dyDescent="0.25">
      <c r="A922" s="36" t="s">
        <v>25</v>
      </c>
      <c r="B922" s="128" t="s">
        <v>221</v>
      </c>
      <c r="C922" s="147">
        <v>1</v>
      </c>
      <c r="D922" s="143" t="s">
        <v>0</v>
      </c>
      <c r="E922" s="188">
        <v>28500</v>
      </c>
      <c r="F922" s="198">
        <f t="shared" si="15"/>
        <v>28500</v>
      </c>
      <c r="G922" s="188"/>
    </row>
    <row r="923" spans="1:7" x14ac:dyDescent="0.25">
      <c r="A923" s="36"/>
      <c r="B923" s="39"/>
      <c r="C923" s="147"/>
      <c r="E923" s="193">
        <v>0</v>
      </c>
      <c r="F923" s="198">
        <f t="shared" si="15"/>
        <v>0</v>
      </c>
    </row>
    <row r="924" spans="1:7" ht="78.75" x14ac:dyDescent="0.25">
      <c r="A924" s="75" t="s">
        <v>13</v>
      </c>
      <c r="B924" s="128" t="s">
        <v>220</v>
      </c>
      <c r="C924" s="147">
        <v>1</v>
      </c>
      <c r="D924" s="143" t="s">
        <v>0</v>
      </c>
      <c r="E924" s="188">
        <v>45000</v>
      </c>
      <c r="F924" s="198">
        <f t="shared" si="15"/>
        <v>45000</v>
      </c>
      <c r="G924" s="188"/>
    </row>
    <row r="925" spans="1:7" x14ac:dyDescent="0.25">
      <c r="B925" s="39"/>
      <c r="C925" s="147"/>
      <c r="E925" s="193">
        <v>0</v>
      </c>
      <c r="F925" s="198">
        <f t="shared" si="15"/>
        <v>0</v>
      </c>
    </row>
    <row r="926" spans="1:7" ht="78.75" x14ac:dyDescent="0.25">
      <c r="A926" s="75" t="s">
        <v>14</v>
      </c>
      <c r="B926" s="39" t="s">
        <v>219</v>
      </c>
      <c r="C926" s="147">
        <v>1</v>
      </c>
      <c r="D926" s="143" t="s">
        <v>0</v>
      </c>
      <c r="E926" s="188">
        <v>102000</v>
      </c>
      <c r="F926" s="198">
        <f t="shared" si="15"/>
        <v>102000</v>
      </c>
      <c r="G926" s="188"/>
    </row>
    <row r="927" spans="1:7" x14ac:dyDescent="0.25">
      <c r="B927" s="39"/>
      <c r="C927" s="147"/>
      <c r="D927" s="148"/>
      <c r="E927" s="193">
        <v>0</v>
      </c>
      <c r="F927" s="198">
        <f t="shared" si="15"/>
        <v>0</v>
      </c>
    </row>
    <row r="928" spans="1:7" x14ac:dyDescent="0.25">
      <c r="A928" s="36"/>
      <c r="B928" s="40" t="s">
        <v>218</v>
      </c>
      <c r="C928" s="147"/>
      <c r="D928" s="148"/>
      <c r="E928" s="193">
        <v>0</v>
      </c>
      <c r="F928" s="198">
        <f t="shared" si="15"/>
        <v>0</v>
      </c>
    </row>
    <row r="929" spans="1:7" x14ac:dyDescent="0.25">
      <c r="B929" s="39"/>
      <c r="C929" s="147"/>
      <c r="E929" s="193">
        <v>0</v>
      </c>
      <c r="F929" s="198">
        <f t="shared" si="15"/>
        <v>0</v>
      </c>
    </row>
    <row r="930" spans="1:7" ht="78.75" x14ac:dyDescent="0.25">
      <c r="A930" s="36" t="s">
        <v>19</v>
      </c>
      <c r="B930" s="39" t="s">
        <v>217</v>
      </c>
      <c r="C930" s="147">
        <v>1</v>
      </c>
      <c r="D930" s="148" t="s">
        <v>0</v>
      </c>
      <c r="E930" s="188">
        <v>571429</v>
      </c>
      <c r="F930" s="198">
        <f t="shared" si="15"/>
        <v>571429</v>
      </c>
      <c r="G930" s="188"/>
    </row>
    <row r="931" spans="1:7" x14ac:dyDescent="0.25">
      <c r="A931" s="36"/>
      <c r="B931" s="39"/>
      <c r="C931" s="147"/>
      <c r="D931" s="148"/>
      <c r="E931" s="193">
        <v>0</v>
      </c>
      <c r="F931" s="198">
        <f t="shared" si="15"/>
        <v>0</v>
      </c>
    </row>
    <row r="932" spans="1:7" x14ac:dyDescent="0.25">
      <c r="A932" s="36"/>
      <c r="B932" s="40" t="s">
        <v>216</v>
      </c>
      <c r="C932" s="147"/>
      <c r="D932" s="148"/>
      <c r="E932" s="193">
        <v>0</v>
      </c>
      <c r="F932" s="198">
        <f t="shared" si="15"/>
        <v>0</v>
      </c>
    </row>
    <row r="933" spans="1:7" x14ac:dyDescent="0.25">
      <c r="A933" s="36"/>
      <c r="B933" s="39"/>
      <c r="C933" s="147"/>
      <c r="D933" s="148"/>
      <c r="E933" s="193">
        <v>0</v>
      </c>
      <c r="F933" s="198">
        <f t="shared" si="15"/>
        <v>0</v>
      </c>
    </row>
    <row r="934" spans="1:7" ht="78.75" x14ac:dyDescent="0.25">
      <c r="A934" s="36" t="s">
        <v>25</v>
      </c>
      <c r="B934" s="39" t="s">
        <v>215</v>
      </c>
      <c r="C934" s="147">
        <v>1</v>
      </c>
      <c r="D934" s="148" t="s">
        <v>0</v>
      </c>
      <c r="E934" s="188">
        <v>690</v>
      </c>
      <c r="F934" s="198">
        <f t="shared" si="15"/>
        <v>690</v>
      </c>
      <c r="G934" s="188"/>
    </row>
    <row r="935" spans="1:7" x14ac:dyDescent="0.25">
      <c r="A935" s="36"/>
      <c r="B935" s="39"/>
      <c r="C935" s="147"/>
      <c r="D935" s="148"/>
      <c r="E935" s="193">
        <v>0</v>
      </c>
      <c r="F935" s="198">
        <f t="shared" si="15"/>
        <v>0</v>
      </c>
    </row>
    <row r="936" spans="1:7" ht="78.75" x14ac:dyDescent="0.25">
      <c r="A936" s="36" t="s">
        <v>13</v>
      </c>
      <c r="B936" s="39" t="s">
        <v>214</v>
      </c>
      <c r="C936" s="147">
        <v>1</v>
      </c>
      <c r="D936" s="148" t="s">
        <v>0</v>
      </c>
      <c r="E936" s="188">
        <v>11976</v>
      </c>
      <c r="F936" s="198">
        <f t="shared" si="15"/>
        <v>11976</v>
      </c>
      <c r="G936" s="188"/>
    </row>
    <row r="937" spans="1:7" x14ac:dyDescent="0.25">
      <c r="A937" s="36"/>
      <c r="B937" s="39"/>
      <c r="C937" s="147"/>
      <c r="D937" s="148"/>
      <c r="E937" s="193">
        <v>0</v>
      </c>
      <c r="F937" s="198">
        <f t="shared" si="15"/>
        <v>0</v>
      </c>
    </row>
    <row r="938" spans="1:7" ht="78.75" x14ac:dyDescent="0.25">
      <c r="A938" s="36" t="s">
        <v>14</v>
      </c>
      <c r="B938" s="39" t="s">
        <v>213</v>
      </c>
      <c r="C938" s="147">
        <v>1</v>
      </c>
      <c r="D938" s="148" t="s">
        <v>0</v>
      </c>
      <c r="E938" s="188">
        <v>26202</v>
      </c>
      <c r="F938" s="198">
        <f t="shared" si="15"/>
        <v>26202</v>
      </c>
      <c r="G938" s="188"/>
    </row>
    <row r="939" spans="1:7" x14ac:dyDescent="0.25">
      <c r="A939" s="36"/>
      <c r="B939" s="39"/>
      <c r="C939" s="147"/>
      <c r="D939" s="148"/>
      <c r="E939" s="193">
        <v>0</v>
      </c>
      <c r="F939" s="198">
        <f t="shared" si="15"/>
        <v>0</v>
      </c>
    </row>
    <row r="940" spans="1:7" ht="78.75" x14ac:dyDescent="0.25">
      <c r="A940" s="36" t="s">
        <v>19</v>
      </c>
      <c r="B940" s="39" t="s">
        <v>212</v>
      </c>
      <c r="C940" s="147">
        <v>1</v>
      </c>
      <c r="D940" s="148" t="s">
        <v>0</v>
      </c>
      <c r="E940" s="188">
        <v>39303</v>
      </c>
      <c r="F940" s="198">
        <f t="shared" si="15"/>
        <v>39303</v>
      </c>
      <c r="G940" s="188"/>
    </row>
    <row r="941" spans="1:7" x14ac:dyDescent="0.25">
      <c r="A941" s="36"/>
      <c r="B941" s="39"/>
      <c r="C941" s="147"/>
      <c r="D941" s="148"/>
      <c r="E941" s="193">
        <v>0</v>
      </c>
      <c r="F941" s="198">
        <f t="shared" si="15"/>
        <v>0</v>
      </c>
    </row>
    <row r="942" spans="1:7" ht="78.75" x14ac:dyDescent="0.25">
      <c r="A942" s="36" t="s">
        <v>25</v>
      </c>
      <c r="B942" s="39" t="s">
        <v>211</v>
      </c>
      <c r="C942" s="147">
        <v>1</v>
      </c>
      <c r="D942" s="148" t="s">
        <v>0</v>
      </c>
      <c r="E942" s="188">
        <v>483</v>
      </c>
      <c r="F942" s="198">
        <f t="shared" si="15"/>
        <v>483</v>
      </c>
      <c r="G942" s="188"/>
    </row>
    <row r="943" spans="1:7" x14ac:dyDescent="0.25">
      <c r="A943" s="36"/>
      <c r="B943" s="39"/>
      <c r="C943" s="147"/>
      <c r="D943" s="148"/>
      <c r="E943" s="193">
        <v>0</v>
      </c>
      <c r="F943" s="198">
        <f t="shared" si="15"/>
        <v>0</v>
      </c>
    </row>
    <row r="944" spans="1:7" ht="78.75" x14ac:dyDescent="0.25">
      <c r="A944" s="36" t="s">
        <v>13</v>
      </c>
      <c r="B944" s="39" t="s">
        <v>210</v>
      </c>
      <c r="C944" s="147">
        <v>1</v>
      </c>
      <c r="D944" s="148" t="s">
        <v>0</v>
      </c>
      <c r="E944" s="188">
        <v>7723</v>
      </c>
      <c r="F944" s="198">
        <f t="shared" si="15"/>
        <v>7723</v>
      </c>
      <c r="G944" s="188"/>
    </row>
    <row r="945" spans="1:7" x14ac:dyDescent="0.25">
      <c r="A945" s="36"/>
      <c r="B945" s="39"/>
      <c r="C945" s="147"/>
      <c r="D945" s="148"/>
      <c r="E945" s="193">
        <v>0</v>
      </c>
      <c r="F945" s="198">
        <f t="shared" si="15"/>
        <v>0</v>
      </c>
    </row>
    <row r="946" spans="1:7" ht="78.75" x14ac:dyDescent="0.25">
      <c r="A946" s="36" t="s">
        <v>14</v>
      </c>
      <c r="B946" s="39" t="s">
        <v>209</v>
      </c>
      <c r="C946" s="147">
        <v>1</v>
      </c>
      <c r="D946" s="148" t="s">
        <v>0</v>
      </c>
      <c r="E946" s="188">
        <v>483</v>
      </c>
      <c r="F946" s="198">
        <f t="shared" si="15"/>
        <v>483</v>
      </c>
      <c r="G946" s="188"/>
    </row>
    <row r="947" spans="1:7" x14ac:dyDescent="0.25">
      <c r="B947" s="39"/>
      <c r="C947" s="147"/>
      <c r="D947" s="148"/>
      <c r="E947" s="193">
        <v>0</v>
      </c>
      <c r="F947" s="198">
        <f t="shared" si="15"/>
        <v>0</v>
      </c>
    </row>
    <row r="948" spans="1:7" x14ac:dyDescent="0.25">
      <c r="B948" s="40" t="s">
        <v>208</v>
      </c>
      <c r="C948" s="147"/>
      <c r="D948" s="148"/>
      <c r="E948" s="193">
        <v>0</v>
      </c>
      <c r="F948" s="198">
        <f t="shared" si="15"/>
        <v>0</v>
      </c>
    </row>
    <row r="949" spans="1:7" x14ac:dyDescent="0.25">
      <c r="B949" s="39"/>
      <c r="C949" s="147"/>
      <c r="D949" s="148"/>
      <c r="E949" s="193">
        <v>0</v>
      </c>
      <c r="F949" s="198">
        <f t="shared" si="15"/>
        <v>0</v>
      </c>
    </row>
    <row r="950" spans="1:7" ht="78.75" x14ac:dyDescent="0.25">
      <c r="A950" s="36" t="s">
        <v>19</v>
      </c>
      <c r="B950" s="39" t="s">
        <v>207</v>
      </c>
      <c r="C950" s="147">
        <v>1</v>
      </c>
      <c r="D950" s="148" t="s">
        <v>0</v>
      </c>
      <c r="E950" s="188">
        <v>6895</v>
      </c>
      <c r="F950" s="198">
        <f t="shared" si="15"/>
        <v>6895</v>
      </c>
      <c r="G950" s="188"/>
    </row>
    <row r="951" spans="1:7" x14ac:dyDescent="0.25">
      <c r="A951" s="36"/>
      <c r="B951" s="39"/>
      <c r="C951" s="147"/>
      <c r="D951" s="148"/>
      <c r="E951" s="193">
        <v>0</v>
      </c>
      <c r="F951" s="198">
        <f t="shared" si="15"/>
        <v>0</v>
      </c>
    </row>
    <row r="952" spans="1:7" ht="78.75" x14ac:dyDescent="0.25">
      <c r="A952" s="75" t="s">
        <v>25</v>
      </c>
      <c r="B952" s="39" t="s">
        <v>206</v>
      </c>
      <c r="C952" s="147">
        <v>1</v>
      </c>
      <c r="D952" s="148" t="s">
        <v>0</v>
      </c>
      <c r="E952" s="188">
        <v>16548</v>
      </c>
      <c r="F952" s="198">
        <f t="shared" si="15"/>
        <v>16548</v>
      </c>
      <c r="G952" s="188"/>
    </row>
    <row r="953" spans="1:7" x14ac:dyDescent="0.25">
      <c r="B953" s="39"/>
      <c r="C953" s="147"/>
      <c r="D953" s="148"/>
      <c r="E953" s="193">
        <v>0</v>
      </c>
      <c r="F953" s="198">
        <f t="shared" si="15"/>
        <v>0</v>
      </c>
    </row>
    <row r="954" spans="1:7" ht="78.75" x14ac:dyDescent="0.25">
      <c r="A954" s="75" t="s">
        <v>13</v>
      </c>
      <c r="B954" s="39" t="s">
        <v>205</v>
      </c>
      <c r="C954" s="147">
        <v>1</v>
      </c>
      <c r="D954" s="148" t="s">
        <v>0</v>
      </c>
      <c r="E954" s="188">
        <v>11308</v>
      </c>
      <c r="F954" s="198">
        <f t="shared" si="15"/>
        <v>11308</v>
      </c>
      <c r="G954" s="188"/>
    </row>
    <row r="955" spans="1:7" x14ac:dyDescent="0.25">
      <c r="B955" s="39"/>
      <c r="C955" s="147"/>
      <c r="D955" s="148"/>
      <c r="E955" s="193">
        <v>0</v>
      </c>
      <c r="F955" s="198">
        <f t="shared" si="15"/>
        <v>0</v>
      </c>
    </row>
    <row r="956" spans="1:7" ht="78.75" x14ac:dyDescent="0.25">
      <c r="A956" s="75" t="s">
        <v>14</v>
      </c>
      <c r="B956" s="39" t="s">
        <v>204</v>
      </c>
      <c r="C956" s="147">
        <v>1</v>
      </c>
      <c r="D956" s="148" t="s">
        <v>0</v>
      </c>
      <c r="E956" s="188">
        <v>2323</v>
      </c>
      <c r="F956" s="198">
        <f t="shared" si="15"/>
        <v>2323</v>
      </c>
      <c r="G956" s="188"/>
    </row>
    <row r="957" spans="1:7" x14ac:dyDescent="0.25">
      <c r="B957" s="39"/>
      <c r="C957" s="147"/>
      <c r="D957" s="148"/>
      <c r="E957" s="193">
        <v>0</v>
      </c>
      <c r="F957" s="198">
        <f t="shared" si="15"/>
        <v>0</v>
      </c>
    </row>
    <row r="958" spans="1:7" ht="78.75" x14ac:dyDescent="0.25">
      <c r="A958" s="36" t="s">
        <v>19</v>
      </c>
      <c r="B958" s="39" t="s">
        <v>203</v>
      </c>
      <c r="C958" s="147">
        <v>1</v>
      </c>
      <c r="D958" s="148" t="s">
        <v>0</v>
      </c>
      <c r="E958" s="188">
        <v>2903</v>
      </c>
      <c r="F958" s="198">
        <f t="shared" si="15"/>
        <v>2903</v>
      </c>
      <c r="G958" s="188"/>
    </row>
    <row r="959" spans="1:7" x14ac:dyDescent="0.25">
      <c r="A959" s="36"/>
      <c r="B959" s="39"/>
      <c r="C959" s="147"/>
      <c r="D959" s="148"/>
      <c r="E959" s="193">
        <v>0</v>
      </c>
      <c r="F959" s="198">
        <f t="shared" si="15"/>
        <v>0</v>
      </c>
    </row>
    <row r="960" spans="1:7" ht="78.75" x14ac:dyDescent="0.25">
      <c r="A960" s="75" t="s">
        <v>25</v>
      </c>
      <c r="B960" s="39" t="s">
        <v>202</v>
      </c>
      <c r="C960" s="147">
        <v>1</v>
      </c>
      <c r="D960" s="148" t="s">
        <v>0</v>
      </c>
      <c r="E960" s="188">
        <v>27871</v>
      </c>
      <c r="F960" s="198">
        <f t="shared" si="15"/>
        <v>27871</v>
      </c>
      <c r="G960" s="188"/>
    </row>
    <row r="961" spans="1:7" x14ac:dyDescent="0.25">
      <c r="A961" s="36"/>
      <c r="B961" s="39"/>
      <c r="C961" s="147"/>
      <c r="D961" s="148"/>
      <c r="E961" s="193">
        <v>0</v>
      </c>
      <c r="F961" s="198">
        <f t="shared" si="15"/>
        <v>0</v>
      </c>
    </row>
    <row r="962" spans="1:7" x14ac:dyDescent="0.25">
      <c r="A962" s="36"/>
      <c r="B962" s="40" t="s">
        <v>201</v>
      </c>
      <c r="C962" s="147"/>
      <c r="D962" s="148"/>
      <c r="E962" s="193">
        <v>0</v>
      </c>
      <c r="F962" s="198">
        <f t="shared" si="15"/>
        <v>0</v>
      </c>
    </row>
    <row r="963" spans="1:7" x14ac:dyDescent="0.25">
      <c r="A963" s="36"/>
      <c r="B963" s="39"/>
      <c r="C963" s="147"/>
      <c r="D963" s="148"/>
      <c r="E963" s="193">
        <v>0</v>
      </c>
      <c r="F963" s="198">
        <f t="shared" si="15"/>
        <v>0</v>
      </c>
    </row>
    <row r="964" spans="1:7" ht="78.75" x14ac:dyDescent="0.25">
      <c r="A964" s="36" t="s">
        <v>13</v>
      </c>
      <c r="B964" s="39" t="s">
        <v>200</v>
      </c>
      <c r="C964" s="147">
        <v>1</v>
      </c>
      <c r="D964" s="148" t="s">
        <v>0</v>
      </c>
      <c r="E964" s="188">
        <v>2613</v>
      </c>
      <c r="F964" s="198">
        <f t="shared" si="15"/>
        <v>2613</v>
      </c>
      <c r="G964" s="188"/>
    </row>
    <row r="965" spans="1:7" x14ac:dyDescent="0.25">
      <c r="A965" s="36"/>
      <c r="B965" s="39"/>
      <c r="C965" s="147"/>
      <c r="D965" s="148"/>
      <c r="E965" s="193">
        <v>0</v>
      </c>
      <c r="F965" s="198">
        <f t="shared" si="15"/>
        <v>0</v>
      </c>
    </row>
    <row r="966" spans="1:7" ht="78.75" x14ac:dyDescent="0.25">
      <c r="A966" s="36" t="s">
        <v>14</v>
      </c>
      <c r="B966" s="39" t="s">
        <v>199</v>
      </c>
      <c r="C966" s="147">
        <v>1</v>
      </c>
      <c r="D966" s="148" t="s">
        <v>0</v>
      </c>
      <c r="E966" s="188">
        <v>5226</v>
      </c>
      <c r="F966" s="198">
        <f t="shared" si="15"/>
        <v>5226</v>
      </c>
      <c r="G966" s="188"/>
    </row>
    <row r="967" spans="1:7" x14ac:dyDescent="0.25">
      <c r="A967" s="36"/>
      <c r="B967" s="39"/>
      <c r="C967" s="147"/>
      <c r="D967" s="148"/>
      <c r="E967" s="193">
        <v>0</v>
      </c>
      <c r="F967" s="198">
        <f t="shared" si="15"/>
        <v>0</v>
      </c>
    </row>
    <row r="968" spans="1:7" ht="94.5" x14ac:dyDescent="0.25">
      <c r="A968" s="36" t="s">
        <v>19</v>
      </c>
      <c r="B968" s="39" t="s">
        <v>198</v>
      </c>
      <c r="C968" s="147">
        <v>1</v>
      </c>
      <c r="D968" s="148" t="s">
        <v>0</v>
      </c>
      <c r="E968" s="188">
        <v>7258</v>
      </c>
      <c r="F968" s="198">
        <f t="shared" si="15"/>
        <v>7258</v>
      </c>
      <c r="G968" s="188"/>
    </row>
    <row r="969" spans="1:7" x14ac:dyDescent="0.25">
      <c r="A969" s="36"/>
      <c r="B969" s="39"/>
      <c r="C969" s="147"/>
      <c r="D969" s="148"/>
      <c r="E969" s="193">
        <v>0</v>
      </c>
      <c r="F969" s="198">
        <f t="shared" si="15"/>
        <v>0</v>
      </c>
    </row>
    <row r="970" spans="1:7" ht="78.75" x14ac:dyDescent="0.25">
      <c r="A970" s="36" t="s">
        <v>25</v>
      </c>
      <c r="B970" s="39" t="s">
        <v>197</v>
      </c>
      <c r="C970" s="147">
        <v>1</v>
      </c>
      <c r="D970" s="148" t="s">
        <v>0</v>
      </c>
      <c r="E970" s="188">
        <v>4006</v>
      </c>
      <c r="F970" s="198">
        <f t="shared" si="15"/>
        <v>4006</v>
      </c>
      <c r="G970" s="188"/>
    </row>
    <row r="971" spans="1:7" x14ac:dyDescent="0.25">
      <c r="A971" s="36"/>
      <c r="B971" s="39"/>
      <c r="C971" s="147"/>
      <c r="D971" s="148"/>
      <c r="E971" s="193">
        <v>0</v>
      </c>
      <c r="F971" s="198">
        <f t="shared" si="15"/>
        <v>0</v>
      </c>
    </row>
    <row r="972" spans="1:7" ht="78.75" x14ac:dyDescent="0.25">
      <c r="A972" s="36" t="s">
        <v>13</v>
      </c>
      <c r="B972" s="39" t="s">
        <v>196</v>
      </c>
      <c r="C972" s="147">
        <v>1</v>
      </c>
      <c r="D972" s="148" t="s">
        <v>0</v>
      </c>
      <c r="E972" s="188">
        <v>20903.348076155082</v>
      </c>
      <c r="F972" s="198">
        <f t="shared" si="15"/>
        <v>20903.349999999999</v>
      </c>
      <c r="G972" s="188"/>
    </row>
    <row r="973" spans="1:7" x14ac:dyDescent="0.25">
      <c r="A973" s="36"/>
      <c r="B973" s="39"/>
      <c r="C973" s="147"/>
      <c r="D973" s="148"/>
      <c r="E973" s="193">
        <v>0</v>
      </c>
      <c r="F973" s="198">
        <f t="shared" si="15"/>
        <v>0</v>
      </c>
    </row>
    <row r="974" spans="1:7" ht="78.75" x14ac:dyDescent="0.25">
      <c r="A974" s="36" t="s">
        <v>14</v>
      </c>
      <c r="B974" s="39" t="s">
        <v>195</v>
      </c>
      <c r="C974" s="147">
        <v>1</v>
      </c>
      <c r="D974" s="148" t="s">
        <v>0</v>
      </c>
      <c r="E974" s="188">
        <v>1741.9456730129236</v>
      </c>
      <c r="F974" s="198">
        <f t="shared" si="15"/>
        <v>1741.95</v>
      </c>
      <c r="G974" s="188"/>
    </row>
    <row r="975" spans="1:7" x14ac:dyDescent="0.25">
      <c r="A975" s="36"/>
      <c r="B975" s="39"/>
      <c r="C975" s="147"/>
      <c r="D975" s="148"/>
      <c r="E975" s="193">
        <v>0</v>
      </c>
      <c r="F975" s="198">
        <f t="shared" si="15"/>
        <v>0</v>
      </c>
    </row>
    <row r="976" spans="1:7" ht="78.75" x14ac:dyDescent="0.25">
      <c r="A976" s="36" t="s">
        <v>19</v>
      </c>
      <c r="B976" s="39" t="s">
        <v>194</v>
      </c>
      <c r="C976" s="147">
        <v>1</v>
      </c>
      <c r="D976" s="148" t="s">
        <v>0</v>
      </c>
      <c r="E976" s="188">
        <v>14806.538220609851</v>
      </c>
      <c r="F976" s="198">
        <f t="shared" si="15"/>
        <v>14806.54</v>
      </c>
      <c r="G976" s="188"/>
    </row>
    <row r="977" spans="1:7" x14ac:dyDescent="0.25">
      <c r="A977" s="36"/>
      <c r="B977" s="39"/>
      <c r="C977" s="147"/>
      <c r="D977" s="148"/>
      <c r="E977" s="193">
        <v>0</v>
      </c>
      <c r="F977" s="198">
        <f t="shared" si="15"/>
        <v>0</v>
      </c>
    </row>
    <row r="978" spans="1:7" ht="78.75" x14ac:dyDescent="0.25">
      <c r="A978" s="36" t="s">
        <v>25</v>
      </c>
      <c r="B978" s="39" t="s">
        <v>193</v>
      </c>
      <c r="C978" s="147">
        <v>1</v>
      </c>
      <c r="D978" s="148" t="s">
        <v>0</v>
      </c>
      <c r="E978" s="188">
        <v>2612.9185095193852</v>
      </c>
      <c r="F978" s="198">
        <f t="shared" si="15"/>
        <v>2612.92</v>
      </c>
      <c r="G978" s="188"/>
    </row>
    <row r="979" spans="1:7" x14ac:dyDescent="0.25">
      <c r="A979" s="36"/>
      <c r="B979" s="39"/>
      <c r="C979" s="147"/>
      <c r="D979" s="148"/>
      <c r="E979" s="193">
        <v>0</v>
      </c>
      <c r="F979" s="198">
        <f t="shared" si="15"/>
        <v>0</v>
      </c>
    </row>
    <row r="980" spans="1:7" ht="78.75" x14ac:dyDescent="0.25">
      <c r="A980" s="36" t="s">
        <v>13</v>
      </c>
      <c r="B980" s="39" t="s">
        <v>192</v>
      </c>
      <c r="C980" s="147">
        <v>1</v>
      </c>
      <c r="D980" s="148" t="s">
        <v>0</v>
      </c>
      <c r="E980" s="188">
        <v>1219.3619711090464</v>
      </c>
      <c r="F980" s="198">
        <f t="shared" si="15"/>
        <v>1219.3599999999999</v>
      </c>
      <c r="G980" s="188"/>
    </row>
    <row r="981" spans="1:7" x14ac:dyDescent="0.25">
      <c r="A981" s="36"/>
      <c r="B981" s="39"/>
      <c r="C981" s="147"/>
      <c r="D981" s="148"/>
      <c r="E981" s="193">
        <v>0</v>
      </c>
      <c r="F981" s="198">
        <f t="shared" si="15"/>
        <v>0</v>
      </c>
    </row>
    <row r="982" spans="1:7" ht="78.75" x14ac:dyDescent="0.25">
      <c r="A982" s="36" t="s">
        <v>14</v>
      </c>
      <c r="B982" s="39" t="s">
        <v>191</v>
      </c>
      <c r="C982" s="147">
        <v>1</v>
      </c>
      <c r="D982" s="148" t="s">
        <v>0</v>
      </c>
      <c r="E982" s="188">
        <v>14806.538220609851</v>
      </c>
      <c r="F982" s="198">
        <f t="shared" si="15"/>
        <v>14806.54</v>
      </c>
      <c r="G982" s="188"/>
    </row>
    <row r="983" spans="1:7" x14ac:dyDescent="0.25">
      <c r="A983" s="36"/>
      <c r="B983" s="39"/>
      <c r="C983" s="147"/>
      <c r="D983" s="148"/>
      <c r="E983" s="193">
        <v>0</v>
      </c>
      <c r="F983" s="198">
        <f t="shared" ref="F983:F1046" si="16">ROUND(C983*E983,2)</f>
        <v>0</v>
      </c>
    </row>
    <row r="984" spans="1:7" ht="78.75" x14ac:dyDescent="0.25">
      <c r="A984" s="36" t="s">
        <v>19</v>
      </c>
      <c r="B984" s="39" t="s">
        <v>190</v>
      </c>
      <c r="C984" s="147">
        <v>1</v>
      </c>
      <c r="D984" s="148" t="s">
        <v>0</v>
      </c>
      <c r="E984" s="188">
        <v>3629.0534854435909</v>
      </c>
      <c r="F984" s="198">
        <f t="shared" si="16"/>
        <v>3629.05</v>
      </c>
      <c r="G984" s="188"/>
    </row>
    <row r="985" spans="1:7" x14ac:dyDescent="0.25">
      <c r="A985" s="36"/>
      <c r="B985" s="39"/>
      <c r="C985" s="147"/>
      <c r="D985" s="148"/>
      <c r="E985" s="193">
        <v>0</v>
      </c>
      <c r="F985" s="198">
        <f t="shared" si="16"/>
        <v>0</v>
      </c>
    </row>
    <row r="986" spans="1:7" x14ac:dyDescent="0.25">
      <c r="A986" s="36"/>
      <c r="B986" s="40" t="s">
        <v>189</v>
      </c>
      <c r="C986" s="147"/>
      <c r="D986" s="148"/>
      <c r="E986" s="193">
        <v>0</v>
      </c>
      <c r="F986" s="198">
        <f t="shared" si="16"/>
        <v>0</v>
      </c>
    </row>
    <row r="987" spans="1:7" x14ac:dyDescent="0.25">
      <c r="A987" s="36"/>
      <c r="B987" s="39"/>
      <c r="C987" s="147"/>
      <c r="D987" s="148"/>
      <c r="E987" s="193">
        <v>0</v>
      </c>
      <c r="F987" s="198">
        <f t="shared" si="16"/>
        <v>0</v>
      </c>
    </row>
    <row r="988" spans="1:7" ht="78.75" x14ac:dyDescent="0.25">
      <c r="A988" s="36" t="s">
        <v>13</v>
      </c>
      <c r="B988" s="39" t="s">
        <v>188</v>
      </c>
      <c r="C988" s="147">
        <v>1</v>
      </c>
      <c r="D988" s="148" t="s">
        <v>0</v>
      </c>
      <c r="E988" s="188">
        <v>20032.37523964862</v>
      </c>
      <c r="F988" s="198">
        <f t="shared" si="16"/>
        <v>20032.38</v>
      </c>
      <c r="G988" s="188"/>
    </row>
    <row r="989" spans="1:7" x14ac:dyDescent="0.25">
      <c r="A989" s="36"/>
      <c r="B989" s="39"/>
      <c r="C989" s="147"/>
      <c r="D989" s="148"/>
      <c r="E989" s="193">
        <v>0</v>
      </c>
      <c r="F989" s="198">
        <f t="shared" si="16"/>
        <v>0</v>
      </c>
    </row>
    <row r="990" spans="1:7" ht="78.75" x14ac:dyDescent="0.25">
      <c r="A990" s="36" t="s">
        <v>14</v>
      </c>
      <c r="B990" s="39" t="s">
        <v>187</v>
      </c>
      <c r="C990" s="147">
        <v>1</v>
      </c>
      <c r="D990" s="148" t="s">
        <v>0</v>
      </c>
      <c r="E990" s="188">
        <v>13935.565384103389</v>
      </c>
      <c r="F990" s="198">
        <f t="shared" si="16"/>
        <v>13935.57</v>
      </c>
      <c r="G990" s="188"/>
    </row>
    <row r="991" spans="1:7" x14ac:dyDescent="0.25">
      <c r="A991" s="36"/>
      <c r="B991" s="39"/>
      <c r="C991" s="147"/>
      <c r="D991" s="148"/>
      <c r="E991" s="193">
        <v>0</v>
      </c>
      <c r="F991" s="198">
        <f t="shared" si="16"/>
        <v>0</v>
      </c>
    </row>
    <row r="992" spans="1:7" ht="78.75" x14ac:dyDescent="0.25">
      <c r="A992" s="36" t="s">
        <v>19</v>
      </c>
      <c r="B992" s="39" t="s">
        <v>186</v>
      </c>
      <c r="C992" s="147">
        <v>1</v>
      </c>
      <c r="D992" s="148" t="s">
        <v>0</v>
      </c>
      <c r="E992" s="188">
        <v>73161.718266542783</v>
      </c>
      <c r="F992" s="198">
        <f t="shared" si="16"/>
        <v>73161.72</v>
      </c>
      <c r="G992" s="188"/>
    </row>
    <row r="993" spans="1:7" x14ac:dyDescent="0.25">
      <c r="A993" s="36"/>
      <c r="B993" s="39"/>
      <c r="C993" s="147"/>
      <c r="D993" s="148"/>
      <c r="E993" s="193">
        <v>0</v>
      </c>
      <c r="F993" s="198">
        <f t="shared" si="16"/>
        <v>0</v>
      </c>
    </row>
    <row r="994" spans="1:7" ht="78.75" x14ac:dyDescent="0.25">
      <c r="A994" s="36" t="s">
        <v>25</v>
      </c>
      <c r="B994" s="128" t="s">
        <v>185</v>
      </c>
      <c r="C994" s="147">
        <v>1</v>
      </c>
      <c r="D994" s="148" t="s">
        <v>0</v>
      </c>
      <c r="E994" s="188">
        <v>159562.2236479838</v>
      </c>
      <c r="F994" s="198">
        <f t="shared" si="16"/>
        <v>159562.22</v>
      </c>
      <c r="G994" s="188"/>
    </row>
    <row r="995" spans="1:7" x14ac:dyDescent="0.25">
      <c r="A995" s="36"/>
      <c r="B995" s="39"/>
      <c r="C995" s="147"/>
      <c r="D995" s="148"/>
      <c r="E995" s="193">
        <v>0</v>
      </c>
      <c r="F995" s="198">
        <f t="shared" si="16"/>
        <v>0</v>
      </c>
    </row>
    <row r="996" spans="1:7" ht="78.75" x14ac:dyDescent="0.25">
      <c r="A996" s="36" t="s">
        <v>13</v>
      </c>
      <c r="B996" s="39" t="s">
        <v>184</v>
      </c>
      <c r="C996" s="147">
        <v>1</v>
      </c>
      <c r="D996" s="148" t="s">
        <v>0</v>
      </c>
      <c r="E996" s="188">
        <v>23167.877451071883</v>
      </c>
      <c r="F996" s="198">
        <f t="shared" si="16"/>
        <v>23167.88</v>
      </c>
      <c r="G996" s="188"/>
    </row>
    <row r="997" spans="1:7" x14ac:dyDescent="0.25">
      <c r="A997" s="36"/>
      <c r="B997" s="39"/>
      <c r="C997" s="147"/>
      <c r="D997" s="148"/>
      <c r="E997" s="193">
        <v>0</v>
      </c>
      <c r="F997" s="198">
        <f t="shared" si="16"/>
        <v>0</v>
      </c>
    </row>
    <row r="998" spans="1:7" ht="78.75" x14ac:dyDescent="0.25">
      <c r="A998" s="36" t="s">
        <v>14</v>
      </c>
      <c r="B998" s="39" t="s">
        <v>183</v>
      </c>
      <c r="C998" s="147">
        <v>1</v>
      </c>
      <c r="D998" s="148" t="s">
        <v>0</v>
      </c>
      <c r="E998" s="188">
        <v>54000.315863400632</v>
      </c>
      <c r="F998" s="198">
        <f t="shared" si="16"/>
        <v>54000.32</v>
      </c>
      <c r="G998" s="188"/>
    </row>
    <row r="999" spans="1:7" x14ac:dyDescent="0.25">
      <c r="A999" s="36"/>
      <c r="B999" s="39"/>
      <c r="C999" s="147"/>
      <c r="D999" s="148"/>
      <c r="E999" s="165">
        <v>0</v>
      </c>
      <c r="F999" s="198">
        <f t="shared" si="16"/>
        <v>0</v>
      </c>
      <c r="G999" s="165"/>
    </row>
    <row r="1000" spans="1:7" x14ac:dyDescent="0.25">
      <c r="A1000" s="36"/>
      <c r="B1000" s="40" t="s">
        <v>182</v>
      </c>
      <c r="C1000" s="147"/>
      <c r="D1000" s="148"/>
      <c r="E1000" s="193">
        <v>0</v>
      </c>
      <c r="F1000" s="198">
        <f t="shared" si="16"/>
        <v>0</v>
      </c>
    </row>
    <row r="1001" spans="1:7" x14ac:dyDescent="0.25">
      <c r="B1001" s="39"/>
      <c r="C1001" s="147"/>
      <c r="D1001" s="148"/>
      <c r="E1001" s="165">
        <v>0</v>
      </c>
      <c r="F1001" s="198">
        <f t="shared" si="16"/>
        <v>0</v>
      </c>
      <c r="G1001" s="165"/>
    </row>
    <row r="1002" spans="1:7" ht="78.75" x14ac:dyDescent="0.25">
      <c r="A1002" s="36" t="s">
        <v>19</v>
      </c>
      <c r="B1002" s="39" t="s">
        <v>181</v>
      </c>
      <c r="C1002" s="147">
        <v>1</v>
      </c>
      <c r="D1002" s="148" t="s">
        <v>0</v>
      </c>
      <c r="E1002" s="186">
        <v>844.84365141126796</v>
      </c>
      <c r="F1002" s="198">
        <f t="shared" si="16"/>
        <v>844.84</v>
      </c>
      <c r="G1002" s="186"/>
    </row>
    <row r="1003" spans="1:7" x14ac:dyDescent="0.25">
      <c r="A1003" s="36"/>
      <c r="B1003" s="39"/>
      <c r="C1003" s="147"/>
      <c r="D1003" s="148"/>
      <c r="E1003" s="165">
        <v>0</v>
      </c>
      <c r="F1003" s="198">
        <f t="shared" si="16"/>
        <v>0</v>
      </c>
      <c r="G1003" s="165"/>
    </row>
    <row r="1004" spans="1:7" ht="78.75" x14ac:dyDescent="0.25">
      <c r="A1004" s="36" t="s">
        <v>25</v>
      </c>
      <c r="B1004" s="39" t="s">
        <v>180</v>
      </c>
      <c r="C1004" s="147">
        <v>1</v>
      </c>
      <c r="D1004" s="148" t="s">
        <v>0</v>
      </c>
      <c r="E1004" s="188">
        <v>844.84365141126796</v>
      </c>
      <c r="F1004" s="198">
        <f t="shared" si="16"/>
        <v>844.84</v>
      </c>
      <c r="G1004" s="188"/>
    </row>
    <row r="1005" spans="1:7" x14ac:dyDescent="0.25">
      <c r="A1005" s="80"/>
      <c r="B1005" s="39"/>
      <c r="C1005" s="147"/>
      <c r="D1005" s="148"/>
      <c r="E1005" s="193">
        <v>0</v>
      </c>
      <c r="F1005" s="198">
        <f t="shared" si="16"/>
        <v>0</v>
      </c>
    </row>
    <row r="1006" spans="1:7" ht="78.75" x14ac:dyDescent="0.25">
      <c r="A1006" s="75" t="s">
        <v>13</v>
      </c>
      <c r="B1006" s="39" t="s">
        <v>179</v>
      </c>
      <c r="C1006" s="147">
        <v>1</v>
      </c>
      <c r="D1006" s="148" t="s">
        <v>0</v>
      </c>
      <c r="E1006" s="188">
        <v>844.84365141126796</v>
      </c>
      <c r="F1006" s="198">
        <f t="shared" si="16"/>
        <v>844.84</v>
      </c>
      <c r="G1006" s="188"/>
    </row>
    <row r="1007" spans="1:7" x14ac:dyDescent="0.25">
      <c r="B1007" s="39"/>
      <c r="C1007" s="147"/>
      <c r="D1007" s="148"/>
      <c r="E1007" s="193">
        <v>0</v>
      </c>
      <c r="F1007" s="198">
        <f t="shared" si="16"/>
        <v>0</v>
      </c>
    </row>
    <row r="1008" spans="1:7" x14ac:dyDescent="0.25">
      <c r="B1008" s="40" t="s">
        <v>178</v>
      </c>
      <c r="C1008" s="147"/>
      <c r="D1008" s="148"/>
      <c r="E1008" s="193">
        <v>0</v>
      </c>
      <c r="F1008" s="198">
        <f t="shared" si="16"/>
        <v>0</v>
      </c>
    </row>
    <row r="1009" spans="1:7" x14ac:dyDescent="0.25">
      <c r="B1009" s="39"/>
      <c r="C1009" s="147"/>
      <c r="D1009" s="148"/>
      <c r="E1009" s="193">
        <v>0</v>
      </c>
      <c r="F1009" s="198">
        <f t="shared" si="16"/>
        <v>0</v>
      </c>
    </row>
    <row r="1010" spans="1:7" ht="78.75" x14ac:dyDescent="0.25">
      <c r="A1010" s="75" t="s">
        <v>14</v>
      </c>
      <c r="B1010" s="39" t="s">
        <v>177</v>
      </c>
      <c r="C1010" s="147">
        <v>1</v>
      </c>
      <c r="D1010" s="148" t="s">
        <v>0</v>
      </c>
      <c r="E1010" s="188">
        <v>725.81069708871814</v>
      </c>
      <c r="F1010" s="198">
        <f t="shared" si="16"/>
        <v>725.81</v>
      </c>
      <c r="G1010" s="188"/>
    </row>
    <row r="1011" spans="1:7" x14ac:dyDescent="0.25">
      <c r="B1011" s="39"/>
      <c r="C1011" s="147"/>
      <c r="D1011" s="148"/>
      <c r="E1011" s="193">
        <v>0</v>
      </c>
      <c r="F1011" s="198">
        <f t="shared" si="16"/>
        <v>0</v>
      </c>
    </row>
    <row r="1012" spans="1:7" ht="78.75" x14ac:dyDescent="0.25">
      <c r="A1012" s="75" t="s">
        <v>19</v>
      </c>
      <c r="B1012" s="39" t="s">
        <v>176</v>
      </c>
      <c r="C1012" s="147">
        <v>1</v>
      </c>
      <c r="D1012" s="148" t="s">
        <v>0</v>
      </c>
      <c r="E1012" s="188">
        <v>725.81069708871814</v>
      </c>
      <c r="F1012" s="198">
        <f t="shared" si="16"/>
        <v>725.81</v>
      </c>
      <c r="G1012" s="188"/>
    </row>
    <row r="1013" spans="1:7" x14ac:dyDescent="0.25">
      <c r="B1013" s="39"/>
      <c r="C1013" s="147"/>
      <c r="D1013" s="148"/>
      <c r="E1013" s="193">
        <v>0</v>
      </c>
      <c r="F1013" s="198">
        <f t="shared" si="16"/>
        <v>0</v>
      </c>
    </row>
    <row r="1014" spans="1:7" ht="78.75" x14ac:dyDescent="0.25">
      <c r="A1014" s="75" t="s">
        <v>25</v>
      </c>
      <c r="B1014" s="39" t="s">
        <v>175</v>
      </c>
      <c r="C1014" s="147">
        <v>1</v>
      </c>
      <c r="D1014" s="148" t="s">
        <v>0</v>
      </c>
      <c r="E1014" s="188">
        <v>725.81069708871814</v>
      </c>
      <c r="F1014" s="198">
        <f t="shared" si="16"/>
        <v>725.81</v>
      </c>
      <c r="G1014" s="188"/>
    </row>
    <row r="1015" spans="1:7" x14ac:dyDescent="0.25">
      <c r="B1015" s="39"/>
      <c r="C1015" s="147"/>
      <c r="D1015" s="148"/>
      <c r="E1015" s="193">
        <v>0</v>
      </c>
      <c r="F1015" s="198">
        <f t="shared" si="16"/>
        <v>0</v>
      </c>
    </row>
    <row r="1016" spans="1:7" x14ac:dyDescent="0.25">
      <c r="B1016" s="40" t="s">
        <v>174</v>
      </c>
      <c r="C1016" s="147"/>
      <c r="D1016" s="148"/>
      <c r="E1016" s="193">
        <v>0</v>
      </c>
      <c r="F1016" s="198">
        <f t="shared" si="16"/>
        <v>0</v>
      </c>
    </row>
    <row r="1017" spans="1:7" x14ac:dyDescent="0.25">
      <c r="B1017" s="39"/>
      <c r="C1017" s="147"/>
      <c r="D1017" s="148"/>
      <c r="E1017" s="193">
        <v>0</v>
      </c>
      <c r="F1017" s="198">
        <f t="shared" si="16"/>
        <v>0</v>
      </c>
    </row>
    <row r="1018" spans="1:7" ht="78.75" x14ac:dyDescent="0.25">
      <c r="A1018" s="75" t="s">
        <v>13</v>
      </c>
      <c r="B1018" s="39" t="s">
        <v>173</v>
      </c>
      <c r="C1018" s="147">
        <v>1</v>
      </c>
      <c r="D1018" s="148" t="s">
        <v>0</v>
      </c>
      <c r="E1018" s="188">
        <v>798.39176679758998</v>
      </c>
      <c r="F1018" s="198">
        <f t="shared" si="16"/>
        <v>798.39</v>
      </c>
      <c r="G1018" s="188"/>
    </row>
    <row r="1019" spans="1:7" x14ac:dyDescent="0.25">
      <c r="B1019" s="39"/>
      <c r="C1019" s="147"/>
      <c r="D1019" s="148"/>
      <c r="E1019" s="193">
        <v>0</v>
      </c>
      <c r="F1019" s="198">
        <f t="shared" si="16"/>
        <v>0</v>
      </c>
    </row>
    <row r="1020" spans="1:7" ht="78.75" x14ac:dyDescent="0.25">
      <c r="A1020" s="75" t="s">
        <v>14</v>
      </c>
      <c r="B1020" s="39" t="s">
        <v>172</v>
      </c>
      <c r="C1020" s="147">
        <v>1</v>
      </c>
      <c r="D1020" s="148" t="s">
        <v>0</v>
      </c>
      <c r="E1020" s="188">
        <v>798.39176679758998</v>
      </c>
      <c r="F1020" s="198">
        <f t="shared" si="16"/>
        <v>798.39</v>
      </c>
      <c r="G1020" s="188"/>
    </row>
    <row r="1021" spans="1:7" x14ac:dyDescent="0.25">
      <c r="B1021" s="39"/>
      <c r="C1021" s="147"/>
      <c r="D1021" s="148"/>
      <c r="E1021" s="193">
        <v>0</v>
      </c>
      <c r="F1021" s="198">
        <f t="shared" si="16"/>
        <v>0</v>
      </c>
    </row>
    <row r="1022" spans="1:7" ht="78.75" x14ac:dyDescent="0.25">
      <c r="A1022" s="75" t="s">
        <v>19</v>
      </c>
      <c r="B1022" s="39" t="s">
        <v>171</v>
      </c>
      <c r="C1022" s="147">
        <v>1</v>
      </c>
      <c r="D1022" s="148" t="s">
        <v>0</v>
      </c>
      <c r="E1022" s="188">
        <v>798.39176679758998</v>
      </c>
      <c r="F1022" s="198">
        <f t="shared" si="16"/>
        <v>798.39</v>
      </c>
      <c r="G1022" s="188"/>
    </row>
    <row r="1023" spans="1:7" x14ac:dyDescent="0.25">
      <c r="B1023" s="39"/>
      <c r="C1023" s="147"/>
      <c r="D1023" s="148"/>
      <c r="E1023" s="193">
        <v>0</v>
      </c>
      <c r="F1023" s="198">
        <f t="shared" si="16"/>
        <v>0</v>
      </c>
    </row>
    <row r="1024" spans="1:7" ht="78.75" x14ac:dyDescent="0.25">
      <c r="A1024" s="75" t="s">
        <v>25</v>
      </c>
      <c r="B1024" s="39" t="s">
        <v>170</v>
      </c>
      <c r="C1024" s="147">
        <v>1</v>
      </c>
      <c r="D1024" s="148" t="s">
        <v>0</v>
      </c>
      <c r="E1024" s="188">
        <v>798.39176679758998</v>
      </c>
      <c r="F1024" s="198">
        <f t="shared" si="16"/>
        <v>798.39</v>
      </c>
      <c r="G1024" s="188"/>
    </row>
    <row r="1025" spans="1:7" x14ac:dyDescent="0.25">
      <c r="B1025" s="39"/>
      <c r="C1025" s="147"/>
      <c r="D1025" s="148"/>
      <c r="E1025" s="193">
        <v>0</v>
      </c>
      <c r="F1025" s="198">
        <f t="shared" si="16"/>
        <v>0</v>
      </c>
    </row>
    <row r="1026" spans="1:7" ht="78.75" x14ac:dyDescent="0.25">
      <c r="A1026" s="75" t="s">
        <v>13</v>
      </c>
      <c r="B1026" s="39" t="s">
        <v>169</v>
      </c>
      <c r="C1026" s="147">
        <v>1</v>
      </c>
      <c r="D1026" s="148" t="s">
        <v>0</v>
      </c>
      <c r="E1026" s="188">
        <v>798.39176679758998</v>
      </c>
      <c r="F1026" s="198">
        <f t="shared" si="16"/>
        <v>798.39</v>
      </c>
      <c r="G1026" s="188"/>
    </row>
    <row r="1027" spans="1:7" x14ac:dyDescent="0.25">
      <c r="B1027" s="39"/>
      <c r="C1027" s="147"/>
      <c r="D1027" s="148"/>
      <c r="E1027" s="193">
        <v>0</v>
      </c>
      <c r="F1027" s="198">
        <f t="shared" si="16"/>
        <v>0</v>
      </c>
    </row>
    <row r="1028" spans="1:7" ht="78.75" x14ac:dyDescent="0.25">
      <c r="A1028" s="75" t="s">
        <v>14</v>
      </c>
      <c r="B1028" s="39" t="s">
        <v>168</v>
      </c>
      <c r="C1028" s="147">
        <v>1</v>
      </c>
      <c r="D1028" s="148" t="s">
        <v>0</v>
      </c>
      <c r="E1028" s="188">
        <v>798.39176679758998</v>
      </c>
      <c r="F1028" s="198">
        <f t="shared" si="16"/>
        <v>798.39</v>
      </c>
      <c r="G1028" s="188"/>
    </row>
    <row r="1029" spans="1:7" x14ac:dyDescent="0.25">
      <c r="B1029" s="39"/>
      <c r="C1029" s="147"/>
      <c r="D1029" s="148"/>
      <c r="E1029" s="193">
        <v>0</v>
      </c>
      <c r="F1029" s="198">
        <f t="shared" si="16"/>
        <v>0</v>
      </c>
    </row>
    <row r="1030" spans="1:7" ht="78.75" x14ac:dyDescent="0.25">
      <c r="A1030" s="75" t="s">
        <v>19</v>
      </c>
      <c r="B1030" s="39" t="s">
        <v>167</v>
      </c>
      <c r="C1030" s="147">
        <v>1</v>
      </c>
      <c r="D1030" s="148" t="s">
        <v>0</v>
      </c>
      <c r="E1030" s="188">
        <v>798.39176679758998</v>
      </c>
      <c r="F1030" s="198">
        <f t="shared" si="16"/>
        <v>798.39</v>
      </c>
      <c r="G1030" s="188"/>
    </row>
    <row r="1031" spans="1:7" x14ac:dyDescent="0.25">
      <c r="B1031" s="39"/>
      <c r="C1031" s="147"/>
      <c r="D1031" s="148"/>
      <c r="E1031" s="193">
        <v>0</v>
      </c>
      <c r="F1031" s="198">
        <f t="shared" si="16"/>
        <v>0</v>
      </c>
    </row>
    <row r="1032" spans="1:7" ht="78.75" x14ac:dyDescent="0.25">
      <c r="A1032" s="75" t="s">
        <v>25</v>
      </c>
      <c r="B1032" s="39" t="s">
        <v>166</v>
      </c>
      <c r="C1032" s="147">
        <v>1</v>
      </c>
      <c r="D1032" s="148" t="s">
        <v>0</v>
      </c>
      <c r="E1032" s="188">
        <v>798.39176679758998</v>
      </c>
      <c r="F1032" s="198">
        <f t="shared" si="16"/>
        <v>798.39</v>
      </c>
      <c r="G1032" s="188"/>
    </row>
    <row r="1033" spans="1:7" x14ac:dyDescent="0.25">
      <c r="B1033" s="39"/>
      <c r="C1033" s="147"/>
      <c r="D1033" s="148"/>
      <c r="E1033" s="193">
        <v>0</v>
      </c>
      <c r="F1033" s="198">
        <f t="shared" si="16"/>
        <v>0</v>
      </c>
    </row>
    <row r="1034" spans="1:7" ht="78.75" x14ac:dyDescent="0.25">
      <c r="A1034" s="75" t="s">
        <v>13</v>
      </c>
      <c r="B1034" s="39" t="s">
        <v>165</v>
      </c>
      <c r="C1034" s="147">
        <v>1</v>
      </c>
      <c r="D1034" s="148" t="s">
        <v>0</v>
      </c>
      <c r="E1034" s="188">
        <v>798.39176679758998</v>
      </c>
      <c r="F1034" s="198">
        <f t="shared" si="16"/>
        <v>798.39</v>
      </c>
      <c r="G1034" s="188"/>
    </row>
    <row r="1035" spans="1:7" x14ac:dyDescent="0.25">
      <c r="B1035" s="39"/>
      <c r="C1035" s="147"/>
      <c r="D1035" s="148"/>
      <c r="E1035" s="193">
        <v>0</v>
      </c>
      <c r="F1035" s="198">
        <f t="shared" si="16"/>
        <v>0</v>
      </c>
    </row>
    <row r="1036" spans="1:7" ht="78.75" x14ac:dyDescent="0.25">
      <c r="A1036" s="75" t="s">
        <v>14</v>
      </c>
      <c r="B1036" s="39" t="s">
        <v>164</v>
      </c>
      <c r="C1036" s="147">
        <v>1</v>
      </c>
      <c r="D1036" s="148" t="s">
        <v>0</v>
      </c>
      <c r="E1036" s="188">
        <v>798.39176679758998</v>
      </c>
      <c r="F1036" s="198">
        <f t="shared" si="16"/>
        <v>798.39</v>
      </c>
      <c r="G1036" s="188"/>
    </row>
    <row r="1037" spans="1:7" x14ac:dyDescent="0.25">
      <c r="B1037" s="39"/>
      <c r="C1037" s="147"/>
      <c r="D1037" s="148"/>
      <c r="E1037" s="193">
        <v>0</v>
      </c>
      <c r="F1037" s="198">
        <f t="shared" si="16"/>
        <v>0</v>
      </c>
    </row>
    <row r="1038" spans="1:7" x14ac:dyDescent="0.25">
      <c r="B1038" s="40" t="s">
        <v>163</v>
      </c>
      <c r="C1038" s="147"/>
      <c r="D1038" s="148"/>
      <c r="E1038" s="193">
        <v>0</v>
      </c>
      <c r="F1038" s="198">
        <f t="shared" si="16"/>
        <v>0</v>
      </c>
    </row>
    <row r="1039" spans="1:7" x14ac:dyDescent="0.25">
      <c r="B1039" s="39"/>
      <c r="C1039" s="147"/>
      <c r="E1039" s="193">
        <v>0</v>
      </c>
      <c r="F1039" s="198">
        <f t="shared" si="16"/>
        <v>0</v>
      </c>
    </row>
    <row r="1040" spans="1:7" ht="78.75" x14ac:dyDescent="0.25">
      <c r="A1040" s="75" t="s">
        <v>19</v>
      </c>
      <c r="B1040" s="39" t="s">
        <v>162</v>
      </c>
      <c r="C1040" s="147">
        <v>1</v>
      </c>
      <c r="D1040" s="148" t="s">
        <v>0</v>
      </c>
      <c r="E1040" s="188">
        <v>798.39176679758998</v>
      </c>
      <c r="F1040" s="198">
        <f t="shared" si="16"/>
        <v>798.39</v>
      </c>
      <c r="G1040" s="188"/>
    </row>
    <row r="1041" spans="1:7" x14ac:dyDescent="0.25">
      <c r="B1041" s="39"/>
      <c r="C1041" s="147"/>
      <c r="D1041" s="148"/>
      <c r="E1041" s="193">
        <v>0</v>
      </c>
      <c r="F1041" s="198">
        <f t="shared" si="16"/>
        <v>0</v>
      </c>
    </row>
    <row r="1042" spans="1:7" ht="78.75" x14ac:dyDescent="0.25">
      <c r="A1042" s="75" t="s">
        <v>25</v>
      </c>
      <c r="B1042" s="39" t="s">
        <v>161</v>
      </c>
      <c r="C1042" s="147">
        <v>1</v>
      </c>
      <c r="D1042" s="148" t="s">
        <v>0</v>
      </c>
      <c r="E1042" s="188">
        <v>1596.78353359518</v>
      </c>
      <c r="F1042" s="198">
        <f t="shared" si="16"/>
        <v>1596.78</v>
      </c>
      <c r="G1042" s="188"/>
    </row>
    <row r="1043" spans="1:7" x14ac:dyDescent="0.25">
      <c r="B1043" s="39"/>
      <c r="C1043" s="147"/>
      <c r="D1043" s="148"/>
      <c r="E1043" s="193">
        <v>0</v>
      </c>
      <c r="F1043" s="198">
        <f t="shared" si="16"/>
        <v>0</v>
      </c>
    </row>
    <row r="1044" spans="1:7" x14ac:dyDescent="0.25">
      <c r="B1044" s="40" t="s">
        <v>160</v>
      </c>
      <c r="C1044" s="147"/>
      <c r="D1044" s="148"/>
      <c r="E1044" s="193">
        <v>0</v>
      </c>
      <c r="F1044" s="198">
        <f t="shared" si="16"/>
        <v>0</v>
      </c>
    </row>
    <row r="1045" spans="1:7" x14ac:dyDescent="0.25">
      <c r="B1045" s="40"/>
      <c r="C1045" s="147"/>
      <c r="D1045" s="148"/>
      <c r="E1045" s="193">
        <v>0</v>
      </c>
      <c r="F1045" s="198">
        <f t="shared" si="16"/>
        <v>0</v>
      </c>
    </row>
    <row r="1046" spans="1:7" ht="78.75" x14ac:dyDescent="0.25">
      <c r="A1046" s="75" t="s">
        <v>13</v>
      </c>
      <c r="B1046" s="39" t="s">
        <v>159</v>
      </c>
      <c r="C1046" s="147">
        <v>1</v>
      </c>
      <c r="D1046" s="148" t="s">
        <v>0</v>
      </c>
      <c r="E1046" s="188">
        <v>1451.6213941774363</v>
      </c>
      <c r="F1046" s="198">
        <f t="shared" si="16"/>
        <v>1451.62</v>
      </c>
      <c r="G1046" s="188"/>
    </row>
    <row r="1047" spans="1:7" x14ac:dyDescent="0.25">
      <c r="B1047" s="39"/>
      <c r="C1047" s="147"/>
      <c r="D1047" s="148"/>
      <c r="E1047" s="193">
        <v>0</v>
      </c>
      <c r="F1047" s="198">
        <f t="shared" ref="F1047:F1102" si="17">ROUND(C1047*E1047,2)</f>
        <v>0</v>
      </c>
    </row>
    <row r="1048" spans="1:7" ht="78.75" x14ac:dyDescent="0.25">
      <c r="A1048" s="75" t="s">
        <v>14</v>
      </c>
      <c r="B1048" s="39" t="s">
        <v>158</v>
      </c>
      <c r="C1048" s="147">
        <v>1</v>
      </c>
      <c r="D1048" s="148" t="s">
        <v>0</v>
      </c>
      <c r="E1048" s="188">
        <v>1451.6213941774363</v>
      </c>
      <c r="F1048" s="198">
        <f t="shared" si="17"/>
        <v>1451.62</v>
      </c>
      <c r="G1048" s="188"/>
    </row>
    <row r="1049" spans="1:7" x14ac:dyDescent="0.25">
      <c r="B1049" s="39"/>
      <c r="C1049" s="147"/>
      <c r="D1049" s="148"/>
      <c r="E1049" s="193">
        <v>0</v>
      </c>
      <c r="F1049" s="198">
        <f t="shared" si="17"/>
        <v>0</v>
      </c>
    </row>
    <row r="1050" spans="1:7" ht="78.75" x14ac:dyDescent="0.25">
      <c r="A1050" s="75" t="s">
        <v>19</v>
      </c>
      <c r="B1050" s="39" t="s">
        <v>157</v>
      </c>
      <c r="C1050" s="147">
        <v>1</v>
      </c>
      <c r="D1050" s="148" t="s">
        <v>0</v>
      </c>
      <c r="E1050" s="188">
        <v>1451.6213941774363</v>
      </c>
      <c r="F1050" s="198">
        <f t="shared" si="17"/>
        <v>1451.62</v>
      </c>
      <c r="G1050" s="188"/>
    </row>
    <row r="1051" spans="1:7" x14ac:dyDescent="0.25">
      <c r="B1051" s="39"/>
      <c r="C1051" s="147"/>
      <c r="D1051" s="148"/>
      <c r="E1051" s="193">
        <v>0</v>
      </c>
      <c r="F1051" s="198">
        <f t="shared" si="17"/>
        <v>0</v>
      </c>
    </row>
    <row r="1052" spans="1:7" ht="78.75" x14ac:dyDescent="0.25">
      <c r="A1052" s="75" t="s">
        <v>25</v>
      </c>
      <c r="B1052" s="39" t="s">
        <v>156</v>
      </c>
      <c r="C1052" s="147">
        <v>1</v>
      </c>
      <c r="D1052" s="148" t="s">
        <v>0</v>
      </c>
      <c r="E1052" s="188">
        <v>1451.6213941774363</v>
      </c>
      <c r="F1052" s="198">
        <f t="shared" si="17"/>
        <v>1451.62</v>
      </c>
      <c r="G1052" s="188"/>
    </row>
    <row r="1053" spans="1:7" x14ac:dyDescent="0.25">
      <c r="B1053" s="39"/>
      <c r="C1053" s="147"/>
      <c r="D1053" s="148"/>
      <c r="E1053" s="193">
        <v>0</v>
      </c>
      <c r="F1053" s="198">
        <f t="shared" si="17"/>
        <v>0</v>
      </c>
    </row>
    <row r="1054" spans="1:7" x14ac:dyDescent="0.25">
      <c r="B1054" s="40" t="s">
        <v>155</v>
      </c>
      <c r="C1054" s="147"/>
      <c r="D1054" s="148"/>
      <c r="E1054" s="193">
        <v>0</v>
      </c>
      <c r="F1054" s="198">
        <f t="shared" si="17"/>
        <v>0</v>
      </c>
    </row>
    <row r="1055" spans="1:7" x14ac:dyDescent="0.25">
      <c r="B1055" s="39"/>
      <c r="C1055" s="147"/>
      <c r="D1055" s="148"/>
      <c r="E1055" s="193">
        <v>0</v>
      </c>
      <c r="F1055" s="198">
        <f t="shared" si="17"/>
        <v>0</v>
      </c>
    </row>
    <row r="1056" spans="1:7" ht="78.75" x14ac:dyDescent="0.25">
      <c r="A1056" s="75" t="s">
        <v>13</v>
      </c>
      <c r="B1056" s="39" t="s">
        <v>154</v>
      </c>
      <c r="C1056" s="147">
        <v>1</v>
      </c>
      <c r="D1056" s="148" t="s">
        <v>0</v>
      </c>
      <c r="E1056" s="188">
        <v>725.81069708871814</v>
      </c>
      <c r="F1056" s="198">
        <f t="shared" si="17"/>
        <v>725.81</v>
      </c>
      <c r="G1056" s="188"/>
    </row>
    <row r="1057" spans="1:7" x14ac:dyDescent="0.25">
      <c r="B1057" s="39"/>
      <c r="C1057" s="147"/>
      <c r="D1057" s="148"/>
      <c r="E1057" s="193">
        <v>0</v>
      </c>
      <c r="F1057" s="198">
        <f t="shared" si="17"/>
        <v>0</v>
      </c>
    </row>
    <row r="1058" spans="1:7" ht="78.75" x14ac:dyDescent="0.25">
      <c r="A1058" s="75" t="s">
        <v>14</v>
      </c>
      <c r="B1058" s="39" t="s">
        <v>153</v>
      </c>
      <c r="C1058" s="147">
        <v>1</v>
      </c>
      <c r="D1058" s="148" t="s">
        <v>0</v>
      </c>
      <c r="E1058" s="188">
        <v>725.81069708871814</v>
      </c>
      <c r="F1058" s="198">
        <f t="shared" si="17"/>
        <v>725.81</v>
      </c>
      <c r="G1058" s="188"/>
    </row>
    <row r="1059" spans="1:7" x14ac:dyDescent="0.25">
      <c r="B1059" s="39"/>
      <c r="C1059" s="147"/>
      <c r="D1059" s="148"/>
      <c r="E1059" s="193">
        <v>0</v>
      </c>
      <c r="F1059" s="198">
        <f t="shared" si="17"/>
        <v>0</v>
      </c>
    </row>
    <row r="1060" spans="1:7" ht="78.75" x14ac:dyDescent="0.25">
      <c r="A1060" s="75" t="s">
        <v>19</v>
      </c>
      <c r="B1060" s="39" t="s">
        <v>152</v>
      </c>
      <c r="C1060" s="147">
        <v>1</v>
      </c>
      <c r="D1060" s="148" t="s">
        <v>0</v>
      </c>
      <c r="E1060" s="188">
        <v>827.42419468113872</v>
      </c>
      <c r="F1060" s="198">
        <f t="shared" si="17"/>
        <v>827.42</v>
      </c>
      <c r="G1060" s="188"/>
    </row>
    <row r="1061" spans="1:7" x14ac:dyDescent="0.25">
      <c r="B1061" s="39"/>
      <c r="C1061" s="147"/>
      <c r="D1061" s="148"/>
      <c r="E1061" s="193">
        <v>0</v>
      </c>
      <c r="F1061" s="198">
        <f t="shared" si="17"/>
        <v>0</v>
      </c>
    </row>
    <row r="1062" spans="1:7" ht="78.75" x14ac:dyDescent="0.25">
      <c r="A1062" s="75" t="s">
        <v>25</v>
      </c>
      <c r="B1062" s="39" t="s">
        <v>151</v>
      </c>
      <c r="C1062" s="147">
        <v>1</v>
      </c>
      <c r="D1062" s="148" t="s">
        <v>0</v>
      </c>
      <c r="E1062" s="188">
        <v>827.42419468113872</v>
      </c>
      <c r="F1062" s="198">
        <f t="shared" si="17"/>
        <v>827.42</v>
      </c>
      <c r="G1062" s="188"/>
    </row>
    <row r="1063" spans="1:7" x14ac:dyDescent="0.25">
      <c r="B1063" s="39"/>
      <c r="C1063" s="147"/>
      <c r="D1063" s="148"/>
      <c r="E1063" s="193">
        <v>0</v>
      </c>
      <c r="F1063" s="198">
        <f t="shared" si="17"/>
        <v>0</v>
      </c>
    </row>
    <row r="1064" spans="1:7" ht="78.75" x14ac:dyDescent="0.25">
      <c r="A1064" s="75" t="s">
        <v>13</v>
      </c>
      <c r="B1064" s="39" t="s">
        <v>150</v>
      </c>
      <c r="C1064" s="147">
        <v>1</v>
      </c>
      <c r="D1064" s="148" t="s">
        <v>0</v>
      </c>
      <c r="E1064" s="188">
        <v>1451.6213941774363</v>
      </c>
      <c r="F1064" s="198">
        <f t="shared" si="17"/>
        <v>1451.62</v>
      </c>
      <c r="G1064" s="188"/>
    </row>
    <row r="1065" spans="1:7" x14ac:dyDescent="0.25">
      <c r="B1065" s="39"/>
      <c r="C1065" s="147"/>
      <c r="D1065" s="148"/>
      <c r="E1065" s="193">
        <v>0</v>
      </c>
      <c r="F1065" s="198">
        <f t="shared" si="17"/>
        <v>0</v>
      </c>
    </row>
    <row r="1066" spans="1:7" ht="78.75" x14ac:dyDescent="0.25">
      <c r="A1066" s="75" t="s">
        <v>14</v>
      </c>
      <c r="B1066" s="39" t="s">
        <v>149</v>
      </c>
      <c r="C1066" s="147">
        <v>1</v>
      </c>
      <c r="D1066" s="148" t="s">
        <v>0</v>
      </c>
      <c r="E1066" s="188">
        <v>725.81069708871814</v>
      </c>
      <c r="F1066" s="198">
        <f t="shared" si="17"/>
        <v>725.81</v>
      </c>
      <c r="G1066" s="188"/>
    </row>
    <row r="1067" spans="1:7" x14ac:dyDescent="0.25">
      <c r="B1067" s="39"/>
      <c r="C1067" s="147"/>
      <c r="D1067" s="148"/>
      <c r="E1067" s="193">
        <v>0</v>
      </c>
      <c r="F1067" s="198">
        <f t="shared" si="17"/>
        <v>0</v>
      </c>
    </row>
    <row r="1068" spans="1:7" x14ac:dyDescent="0.25">
      <c r="B1068" s="40" t="s">
        <v>148</v>
      </c>
      <c r="C1068" s="147"/>
      <c r="D1068" s="148"/>
      <c r="E1068" s="193">
        <v>0</v>
      </c>
      <c r="F1068" s="198">
        <f t="shared" si="17"/>
        <v>0</v>
      </c>
    </row>
    <row r="1069" spans="1:7" x14ac:dyDescent="0.25">
      <c r="B1069" s="39"/>
      <c r="C1069" s="147"/>
      <c r="D1069" s="148"/>
      <c r="E1069" s="193">
        <v>0</v>
      </c>
      <c r="F1069" s="198">
        <f t="shared" si="17"/>
        <v>0</v>
      </c>
    </row>
    <row r="1070" spans="1:7" ht="78.75" x14ac:dyDescent="0.25">
      <c r="A1070" s="75" t="s">
        <v>19</v>
      </c>
      <c r="B1070" s="39" t="s">
        <v>147</v>
      </c>
      <c r="C1070" s="147">
        <v>1</v>
      </c>
      <c r="D1070" s="148" t="s">
        <v>0</v>
      </c>
      <c r="E1070" s="188">
        <v>3792.3608922885523</v>
      </c>
      <c r="F1070" s="198">
        <f t="shared" si="17"/>
        <v>3792.36</v>
      </c>
      <c r="G1070" s="188"/>
    </row>
    <row r="1071" spans="1:7" x14ac:dyDescent="0.25">
      <c r="B1071" s="39"/>
      <c r="C1071" s="147"/>
      <c r="D1071" s="148"/>
      <c r="E1071" s="193">
        <v>0</v>
      </c>
      <c r="F1071" s="198">
        <f t="shared" si="17"/>
        <v>0</v>
      </c>
    </row>
    <row r="1072" spans="1:7" ht="78.75" x14ac:dyDescent="0.25">
      <c r="A1072" s="75" t="s">
        <v>25</v>
      </c>
      <c r="B1072" s="39" t="s">
        <v>146</v>
      </c>
      <c r="C1072" s="147">
        <v>1</v>
      </c>
      <c r="D1072" s="148" t="s">
        <v>0</v>
      </c>
      <c r="E1072" s="188">
        <v>3792.3608922885523</v>
      </c>
      <c r="F1072" s="198">
        <f t="shared" si="17"/>
        <v>3792.36</v>
      </c>
      <c r="G1072" s="188"/>
    </row>
    <row r="1073" spans="1:7" x14ac:dyDescent="0.25">
      <c r="B1073" s="39"/>
      <c r="C1073" s="147"/>
      <c r="D1073" s="148"/>
      <c r="E1073" s="193">
        <v>0</v>
      </c>
      <c r="F1073" s="198">
        <f t="shared" si="17"/>
        <v>0</v>
      </c>
    </row>
    <row r="1074" spans="1:7" ht="78.75" x14ac:dyDescent="0.25">
      <c r="A1074" s="75" t="s">
        <v>13</v>
      </c>
      <c r="B1074" s="39" t="s">
        <v>145</v>
      </c>
      <c r="C1074" s="147">
        <v>1</v>
      </c>
      <c r="D1074" s="148" t="s">
        <v>0</v>
      </c>
      <c r="E1074" s="188">
        <v>3792.3608922885523</v>
      </c>
      <c r="F1074" s="198">
        <f t="shared" si="17"/>
        <v>3792.36</v>
      </c>
      <c r="G1074" s="188"/>
    </row>
    <row r="1075" spans="1:7" x14ac:dyDescent="0.25">
      <c r="B1075" s="39"/>
      <c r="C1075" s="147"/>
      <c r="D1075" s="148"/>
      <c r="E1075" s="193">
        <v>0</v>
      </c>
      <c r="F1075" s="198">
        <f t="shared" si="17"/>
        <v>0</v>
      </c>
    </row>
    <row r="1076" spans="1:7" ht="78.75" x14ac:dyDescent="0.25">
      <c r="A1076" s="75" t="s">
        <v>14</v>
      </c>
      <c r="B1076" s="39" t="s">
        <v>144</v>
      </c>
      <c r="C1076" s="147">
        <v>1</v>
      </c>
      <c r="D1076" s="148" t="s">
        <v>0</v>
      </c>
      <c r="E1076" s="188">
        <v>3309.6967787245549</v>
      </c>
      <c r="F1076" s="198">
        <f t="shared" si="17"/>
        <v>3309.7</v>
      </c>
      <c r="G1076" s="188"/>
    </row>
    <row r="1077" spans="1:7" x14ac:dyDescent="0.25">
      <c r="B1077" s="39"/>
      <c r="C1077" s="147"/>
      <c r="D1077" s="148"/>
      <c r="E1077" s="193">
        <v>0</v>
      </c>
      <c r="F1077" s="198">
        <f t="shared" si="17"/>
        <v>0</v>
      </c>
    </row>
    <row r="1078" spans="1:7" x14ac:dyDescent="0.25">
      <c r="B1078" s="40" t="s">
        <v>143</v>
      </c>
      <c r="C1078" s="147"/>
      <c r="D1078" s="148"/>
      <c r="E1078" s="193">
        <v>0</v>
      </c>
      <c r="F1078" s="198">
        <f t="shared" si="17"/>
        <v>0</v>
      </c>
    </row>
    <row r="1079" spans="1:7" x14ac:dyDescent="0.25">
      <c r="B1079" s="39"/>
      <c r="C1079" s="147"/>
      <c r="D1079" s="148"/>
      <c r="E1079" s="193">
        <v>0</v>
      </c>
      <c r="F1079" s="198">
        <f t="shared" si="17"/>
        <v>0</v>
      </c>
    </row>
    <row r="1080" spans="1:7" ht="78.75" x14ac:dyDescent="0.25">
      <c r="A1080" s="75" t="s">
        <v>19</v>
      </c>
      <c r="B1080" s="39" t="s">
        <v>142</v>
      </c>
      <c r="C1080" s="147">
        <v>1</v>
      </c>
      <c r="D1080" s="148" t="s">
        <v>0</v>
      </c>
      <c r="E1080" s="188">
        <v>52403.53232980545</v>
      </c>
      <c r="F1080" s="198">
        <f t="shared" si="17"/>
        <v>52403.53</v>
      </c>
      <c r="G1080" s="188"/>
    </row>
    <row r="1081" spans="1:7" x14ac:dyDescent="0.25">
      <c r="B1081" s="39"/>
      <c r="C1081" s="147"/>
      <c r="D1081" s="148"/>
      <c r="E1081" s="193">
        <v>0</v>
      </c>
      <c r="F1081" s="198">
        <f t="shared" si="17"/>
        <v>0</v>
      </c>
    </row>
    <row r="1082" spans="1:7" ht="78.75" x14ac:dyDescent="0.25">
      <c r="A1082" s="75" t="s">
        <v>25</v>
      </c>
      <c r="B1082" s="39" t="s">
        <v>141</v>
      </c>
      <c r="C1082" s="147">
        <v>1</v>
      </c>
      <c r="D1082" s="148" t="s">
        <v>0</v>
      </c>
      <c r="E1082" s="188">
        <v>81.087571078751594</v>
      </c>
      <c r="F1082" s="198">
        <f t="shared" si="17"/>
        <v>81.09</v>
      </c>
      <c r="G1082" s="188"/>
    </row>
    <row r="1083" spans="1:7" x14ac:dyDescent="0.25">
      <c r="B1083" s="39"/>
      <c r="C1083" s="147"/>
      <c r="D1083" s="148"/>
      <c r="E1083" s="193">
        <v>0</v>
      </c>
      <c r="F1083" s="198">
        <f t="shared" si="17"/>
        <v>0</v>
      </c>
    </row>
    <row r="1084" spans="1:7" ht="78.75" x14ac:dyDescent="0.25">
      <c r="A1084" s="75" t="s">
        <v>13</v>
      </c>
      <c r="B1084" s="39" t="s">
        <v>140</v>
      </c>
      <c r="C1084" s="147">
        <v>1</v>
      </c>
      <c r="D1084" s="148" t="s">
        <v>0</v>
      </c>
      <c r="E1084" s="188">
        <v>81363.379143645303</v>
      </c>
      <c r="F1084" s="198">
        <f t="shared" si="17"/>
        <v>81363.38</v>
      </c>
      <c r="G1084" s="188"/>
    </row>
    <row r="1085" spans="1:7" x14ac:dyDescent="0.25">
      <c r="B1085" s="39"/>
      <c r="C1085" s="147"/>
      <c r="D1085" s="148"/>
      <c r="E1085" s="193">
        <v>0</v>
      </c>
      <c r="F1085" s="198">
        <f t="shared" si="17"/>
        <v>0</v>
      </c>
    </row>
    <row r="1086" spans="1:7" ht="78.75" x14ac:dyDescent="0.25">
      <c r="A1086" s="75" t="s">
        <v>14</v>
      </c>
      <c r="B1086" s="38" t="s">
        <v>139</v>
      </c>
      <c r="C1086" s="147">
        <v>1</v>
      </c>
      <c r="D1086" s="148" t="s">
        <v>0</v>
      </c>
      <c r="E1086" s="188">
        <v>725.81069708871814</v>
      </c>
      <c r="F1086" s="198">
        <f t="shared" si="17"/>
        <v>725.81</v>
      </c>
      <c r="G1086" s="188"/>
    </row>
    <row r="1087" spans="1:7" x14ac:dyDescent="0.25">
      <c r="C1087" s="147"/>
      <c r="D1087" s="148"/>
      <c r="E1087" s="193">
        <v>0</v>
      </c>
      <c r="F1087" s="198">
        <f t="shared" si="17"/>
        <v>0</v>
      </c>
    </row>
    <row r="1088" spans="1:7" ht="78.75" x14ac:dyDescent="0.25">
      <c r="A1088" s="75" t="s">
        <v>19</v>
      </c>
      <c r="B1088" s="38" t="s">
        <v>138</v>
      </c>
      <c r="C1088" s="147">
        <v>1</v>
      </c>
      <c r="D1088" s="148" t="s">
        <v>0</v>
      </c>
      <c r="E1088" s="188">
        <v>725.81069708871814</v>
      </c>
      <c r="F1088" s="198">
        <f t="shared" si="17"/>
        <v>725.81</v>
      </c>
      <c r="G1088" s="188"/>
    </row>
    <row r="1089" spans="1:7" x14ac:dyDescent="0.25">
      <c r="C1089" s="147"/>
      <c r="D1089" s="148"/>
      <c r="E1089" s="193">
        <v>0</v>
      </c>
      <c r="F1089" s="198">
        <f t="shared" si="17"/>
        <v>0</v>
      </c>
    </row>
    <row r="1090" spans="1:7" ht="78.75" x14ac:dyDescent="0.25">
      <c r="A1090" s="75" t="s">
        <v>25</v>
      </c>
      <c r="B1090" s="38" t="s">
        <v>137</v>
      </c>
      <c r="C1090" s="147">
        <v>1</v>
      </c>
      <c r="D1090" s="148" t="s">
        <v>0</v>
      </c>
      <c r="E1090" s="188">
        <v>725.81069708871814</v>
      </c>
      <c r="F1090" s="198">
        <f t="shared" si="17"/>
        <v>725.81</v>
      </c>
      <c r="G1090" s="188"/>
    </row>
    <row r="1091" spans="1:7" x14ac:dyDescent="0.25">
      <c r="C1091" s="147"/>
      <c r="D1091" s="148"/>
      <c r="E1091" s="193">
        <v>0</v>
      </c>
      <c r="F1091" s="198">
        <f t="shared" si="17"/>
        <v>0</v>
      </c>
    </row>
    <row r="1092" spans="1:7" ht="78.75" x14ac:dyDescent="0.25">
      <c r="A1092" s="75" t="s">
        <v>13</v>
      </c>
      <c r="B1092" s="129" t="s">
        <v>136</v>
      </c>
      <c r="C1092" s="147">
        <v>1</v>
      </c>
      <c r="D1092" s="148" t="s">
        <v>0</v>
      </c>
      <c r="E1092" s="188">
        <v>435.48641825323091</v>
      </c>
      <c r="F1092" s="198">
        <f t="shared" si="17"/>
        <v>435.49</v>
      </c>
      <c r="G1092" s="188"/>
    </row>
    <row r="1093" spans="1:7" x14ac:dyDescent="0.25">
      <c r="C1093" s="147"/>
      <c r="D1093" s="148"/>
      <c r="E1093" s="193">
        <v>0</v>
      </c>
      <c r="F1093" s="198">
        <f t="shared" si="17"/>
        <v>0</v>
      </c>
      <c r="G1093" s="193"/>
    </row>
    <row r="1094" spans="1:7" ht="78.75" x14ac:dyDescent="0.25">
      <c r="A1094" s="75" t="s">
        <v>14</v>
      </c>
      <c r="B1094" s="129" t="s">
        <v>135</v>
      </c>
      <c r="C1094" s="147">
        <v>1</v>
      </c>
      <c r="D1094" s="148" t="s">
        <v>0</v>
      </c>
      <c r="E1094" s="188">
        <v>725.81069708871814</v>
      </c>
      <c r="F1094" s="198">
        <f t="shared" si="17"/>
        <v>725.81</v>
      </c>
      <c r="G1094" s="188"/>
    </row>
    <row r="1095" spans="1:7" x14ac:dyDescent="0.25">
      <c r="B1095" s="129"/>
      <c r="C1095" s="147"/>
      <c r="D1095" s="148"/>
      <c r="E1095" s="193">
        <v>0</v>
      </c>
      <c r="F1095" s="198">
        <f t="shared" si="17"/>
        <v>0</v>
      </c>
      <c r="G1095" s="193"/>
    </row>
    <row r="1096" spans="1:7" ht="78.75" x14ac:dyDescent="0.25">
      <c r="A1096" s="75" t="s">
        <v>19</v>
      </c>
      <c r="B1096" s="129" t="s">
        <v>134</v>
      </c>
      <c r="C1096" s="147">
        <v>1</v>
      </c>
      <c r="D1096" s="148" t="s">
        <v>0</v>
      </c>
      <c r="E1096" s="188">
        <v>725.81069708871814</v>
      </c>
      <c r="F1096" s="198">
        <f t="shared" si="17"/>
        <v>725.81</v>
      </c>
      <c r="G1096" s="188"/>
    </row>
    <row r="1097" spans="1:7" x14ac:dyDescent="0.25">
      <c r="C1097" s="147"/>
      <c r="D1097" s="148"/>
      <c r="E1097" s="193">
        <v>0</v>
      </c>
      <c r="F1097" s="198">
        <f t="shared" si="17"/>
        <v>0</v>
      </c>
    </row>
    <row r="1098" spans="1:7" ht="78.75" x14ac:dyDescent="0.25">
      <c r="A1098" s="75" t="s">
        <v>25</v>
      </c>
      <c r="B1098" s="129" t="s">
        <v>133</v>
      </c>
      <c r="C1098" s="147">
        <v>1</v>
      </c>
      <c r="D1098" s="148" t="s">
        <v>0</v>
      </c>
      <c r="E1098" s="188">
        <v>725.81069708871814</v>
      </c>
      <c r="F1098" s="198">
        <f t="shared" si="17"/>
        <v>725.81</v>
      </c>
      <c r="G1098" s="188"/>
    </row>
    <row r="1099" spans="1:7" x14ac:dyDescent="0.25">
      <c r="C1099" s="147"/>
      <c r="D1099" s="148"/>
      <c r="E1099" s="193">
        <v>0</v>
      </c>
      <c r="F1099" s="198">
        <f t="shared" si="17"/>
        <v>0</v>
      </c>
    </row>
    <row r="1100" spans="1:7" ht="78.75" x14ac:dyDescent="0.25">
      <c r="A1100" s="75" t="s">
        <v>13</v>
      </c>
      <c r="B1100" s="129" t="s">
        <v>132</v>
      </c>
      <c r="C1100" s="147">
        <v>1</v>
      </c>
      <c r="D1100" s="148" t="s">
        <v>0</v>
      </c>
      <c r="E1100" s="188">
        <v>725.81069708871814</v>
      </c>
      <c r="F1100" s="198">
        <f t="shared" si="17"/>
        <v>725.81</v>
      </c>
      <c r="G1100" s="188"/>
    </row>
    <row r="1101" spans="1:7" x14ac:dyDescent="0.25">
      <c r="B1101" s="129"/>
      <c r="C1101" s="147"/>
      <c r="E1101" s="193">
        <v>0</v>
      </c>
      <c r="F1101" s="198">
        <f t="shared" si="17"/>
        <v>0</v>
      </c>
    </row>
    <row r="1102" spans="1:7" ht="78.75" x14ac:dyDescent="0.25">
      <c r="A1102" s="75" t="s">
        <v>14</v>
      </c>
      <c r="B1102" s="129" t="s">
        <v>131</v>
      </c>
      <c r="C1102" s="147">
        <v>1</v>
      </c>
      <c r="D1102" s="148" t="s">
        <v>0</v>
      </c>
      <c r="E1102" s="188">
        <v>725.81069708871814</v>
      </c>
      <c r="F1102" s="198">
        <f t="shared" si="17"/>
        <v>725.81</v>
      </c>
      <c r="G1102" s="188"/>
    </row>
    <row r="1108" spans="1:7" x14ac:dyDescent="0.25">
      <c r="A1108" s="117"/>
      <c r="B1108" s="94"/>
      <c r="C1108" s="147"/>
      <c r="D1108" s="148"/>
    </row>
    <row r="1109" spans="1:7" x14ac:dyDescent="0.25">
      <c r="B1109" s="37" t="s">
        <v>130</v>
      </c>
      <c r="C1109" s="144"/>
      <c r="D1109" s="145"/>
      <c r="E1109" s="165"/>
      <c r="F1109" s="199"/>
      <c r="G1109" s="165"/>
    </row>
    <row r="1110" spans="1:7" x14ac:dyDescent="0.25">
      <c r="B1110" s="36" t="s">
        <v>6</v>
      </c>
      <c r="C1110" s="144"/>
      <c r="D1110" s="145"/>
      <c r="E1110" s="165" t="s">
        <v>129</v>
      </c>
      <c r="F1110" s="195">
        <f>SUM(F10:F1109)</f>
        <v>8391516.1699999981</v>
      </c>
      <c r="G1110" s="165"/>
    </row>
    <row r="1111" spans="1:7" ht="16.5" thickBot="1" x14ac:dyDescent="0.3">
      <c r="F1111" s="200"/>
    </row>
    <row r="1112" spans="1:7" ht="16.5" thickTop="1" x14ac:dyDescent="0.25"/>
  </sheetData>
  <sheetProtection formatCells="0" formatColumns="0" formatRows="0" selectLockedCells="1" autoFilter="0"/>
  <autoFilter ref="A1:F1110"/>
  <dataValidations count="1">
    <dataValidation allowBlank="1" showErrorMessage="1" errorTitle="Numerical Value" error="Please input numerical value only" promptTitle="Numerical Values" prompt="Please provide numerical values only_x000a_Text input will not be accepted" sqref="F278:F1102 F270 F27:F268 F11:F19"/>
  </dataValidations>
  <pageMargins left="0.75" right="0.5" top="1" bottom="1" header="0.5" footer="0.5"/>
  <pageSetup paperSize="9" scale="81" orientation="portrait" r:id="rId1"/>
  <headerFooter>
    <oddHeader>&amp;R&amp;"Times New Roman,Regular"The Construction of the Hot Leaching Compaction Plant</oddHeader>
    <oddFooter>&amp;L&amp;"Times New Roman,Regular"MECHANICAL WORKS&amp;"-,Regular"&amp;11
&amp;"Times New Roman,Regular"&amp;8J20161-0100D-TD-BOQ-PMC-03 REV 0&amp;R&amp;"Times New Roman,Regular"CP001/ME - Page &amp;P of &amp;N</oddFooter>
  </headerFooter>
  <rowBreaks count="66" manualBreakCount="66">
    <brk id="30" max="5" man="1"/>
    <brk id="69" max="5" man="1"/>
    <brk id="111" max="5" man="1"/>
    <brk id="123" max="16383" man="1"/>
    <brk id="135" max="16383" man="1"/>
    <brk id="151" max="5" man="1"/>
    <brk id="165" max="5" man="1"/>
    <brk id="177" max="5" man="1"/>
    <brk id="191" max="5" man="1"/>
    <brk id="201" max="5" man="1"/>
    <brk id="213" max="5" man="1"/>
    <brk id="229" max="5" man="1"/>
    <brk id="245" max="5" man="1"/>
    <brk id="255" max="5" man="1"/>
    <brk id="265" max="5" man="1"/>
    <brk id="286" max="16383" man="1"/>
    <brk id="324" max="5" man="1"/>
    <brk id="370" max="5" man="1"/>
    <brk id="411" max="5" man="1"/>
    <brk id="439" max="5" man="1"/>
    <brk id="462" max="5" man="1"/>
    <brk id="480" max="5" man="1"/>
    <brk id="500" max="5" man="1"/>
    <brk id="518" max="5" man="1"/>
    <brk id="534" max="5" man="1"/>
    <brk id="552" max="16383" man="1"/>
    <brk id="568" max="16383" man="1"/>
    <brk id="584" max="16383" man="1"/>
    <brk id="600" max="5" man="1"/>
    <brk id="618" max="5" man="1"/>
    <brk id="636" max="5" man="1"/>
    <brk id="656" max="5" man="1"/>
    <brk id="680" max="5" man="1"/>
    <brk id="700" max="5" man="1"/>
    <brk id="712" max="5" man="1"/>
    <brk id="741" max="5" man="1"/>
    <brk id="770" max="5" man="1"/>
    <brk id="784" max="5" man="1"/>
    <brk id="798" max="5" man="1"/>
    <brk id="824" max="5" man="1"/>
    <brk id="856" max="5" man="1"/>
    <brk id="868" max="5" man="1"/>
    <brk id="880" max="5" man="1"/>
    <brk id="892" max="5" man="1"/>
    <brk id="902" max="5" man="1"/>
    <brk id="910" max="5" man="1"/>
    <brk id="922" max="5" man="1"/>
    <brk id="934" max="5" man="1"/>
    <brk id="942" max="5" man="1"/>
    <brk id="952" max="5" man="1"/>
    <brk id="960" max="5" man="1"/>
    <brk id="970" max="5" man="1"/>
    <brk id="978" max="5" man="1"/>
    <brk id="984" max="5" man="1"/>
    <brk id="994" max="5" man="1"/>
    <brk id="1004" max="5" man="1"/>
    <brk id="1014" max="5" man="1"/>
    <brk id="1024" max="5" man="1"/>
    <brk id="1032" max="5" man="1"/>
    <brk id="1042" max="5" man="1"/>
    <brk id="1052" max="5" man="1"/>
    <brk id="1062" max="5" man="1"/>
    <brk id="1072" max="5" man="1"/>
    <brk id="1083" max="5" man="1"/>
    <brk id="1090" max="5" man="1"/>
    <brk id="1099" max="5"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showZeros="0" view="pageBreakPreview" zoomScaleNormal="100" zoomScaleSheetLayoutView="100" workbookViewId="0">
      <selection activeCell="E9" sqref="E9"/>
    </sheetView>
  </sheetViews>
  <sheetFormatPr defaultRowHeight="15.75" x14ac:dyDescent="0.25"/>
  <cols>
    <col min="1" max="1" width="7.7109375" style="10" customWidth="1"/>
    <col min="2" max="2" width="38.7109375" style="10" customWidth="1"/>
    <col min="3" max="4" width="9.7109375" style="209" customWidth="1"/>
    <col min="5" max="5" width="9.7109375" style="226" customWidth="1"/>
    <col min="6" max="6" width="12.7109375" style="226" customWidth="1"/>
    <col min="7" max="16384" width="9.140625" style="6"/>
  </cols>
  <sheetData>
    <row r="1" spans="1:6" x14ac:dyDescent="0.25">
      <c r="A1" s="4" t="s">
        <v>0</v>
      </c>
      <c r="B1" s="5" t="s">
        <v>5</v>
      </c>
      <c r="C1" s="243" t="s">
        <v>3</v>
      </c>
      <c r="D1" s="244" t="s">
        <v>1</v>
      </c>
      <c r="E1" s="245" t="s">
        <v>2</v>
      </c>
      <c r="F1" s="246" t="s">
        <v>4</v>
      </c>
    </row>
    <row r="2" spans="1:6" x14ac:dyDescent="0.25">
      <c r="A2" s="7"/>
      <c r="B2" s="11"/>
      <c r="C2" s="247"/>
      <c r="D2" s="248"/>
      <c r="E2" s="249"/>
      <c r="F2" s="249" t="s">
        <v>15</v>
      </c>
    </row>
    <row r="3" spans="1:6" x14ac:dyDescent="0.25">
      <c r="A3" s="8"/>
      <c r="B3" s="1"/>
      <c r="C3" s="256"/>
      <c r="D3" s="257"/>
      <c r="E3" s="255"/>
      <c r="F3" s="255"/>
    </row>
    <row r="4" spans="1:6" s="17" customFormat="1" x14ac:dyDescent="0.25">
      <c r="A4" s="15"/>
      <c r="B4" s="16" t="s">
        <v>588</v>
      </c>
      <c r="C4" s="166"/>
      <c r="D4" s="167"/>
      <c r="E4" s="168"/>
      <c r="F4" s="168"/>
    </row>
    <row r="5" spans="1:6" s="17" customFormat="1" x14ac:dyDescent="0.25">
      <c r="A5" s="15"/>
      <c r="B5" s="16"/>
      <c r="C5" s="166"/>
      <c r="D5" s="167"/>
      <c r="E5" s="168"/>
      <c r="F5" s="168"/>
    </row>
    <row r="6" spans="1:6" s="91" customFormat="1" x14ac:dyDescent="0.25">
      <c r="A6" s="90"/>
      <c r="B6" s="16" t="s">
        <v>601</v>
      </c>
      <c r="C6" s="166"/>
      <c r="D6" s="167"/>
      <c r="E6" s="168"/>
      <c r="F6" s="168"/>
    </row>
    <row r="7" spans="1:6" s="91" customFormat="1" x14ac:dyDescent="0.25">
      <c r="A7" s="90"/>
      <c r="B7" s="16"/>
      <c r="C7" s="166"/>
      <c r="D7" s="167"/>
      <c r="E7" s="168"/>
      <c r="F7" s="168"/>
    </row>
    <row r="8" spans="1:6" s="17" customFormat="1" ht="31.5" x14ac:dyDescent="0.25">
      <c r="A8" s="15"/>
      <c r="B8" s="16" t="s">
        <v>50</v>
      </c>
      <c r="C8" s="166"/>
      <c r="D8" s="167"/>
      <c r="E8" s="168"/>
      <c r="F8" s="168"/>
    </row>
    <row r="9" spans="1:6" x14ac:dyDescent="0.25">
      <c r="A9" s="2"/>
      <c r="B9" s="12"/>
      <c r="C9" s="169"/>
      <c r="D9" s="170"/>
      <c r="E9" s="171"/>
      <c r="F9" s="171"/>
    </row>
    <row r="10" spans="1:6" ht="31.5" x14ac:dyDescent="0.25">
      <c r="A10" s="3"/>
      <c r="B10" s="13" t="s">
        <v>49</v>
      </c>
      <c r="C10" s="169"/>
      <c r="D10" s="208"/>
      <c r="E10" s="171"/>
      <c r="F10" s="171"/>
    </row>
    <row r="11" spans="1:6" x14ac:dyDescent="0.25">
      <c r="A11" s="3"/>
      <c r="B11" s="14"/>
      <c r="C11" s="169"/>
      <c r="D11" s="208"/>
      <c r="E11" s="171"/>
      <c r="F11" s="171"/>
    </row>
    <row r="12" spans="1:6" ht="31.5" x14ac:dyDescent="0.25">
      <c r="A12" s="3"/>
      <c r="B12" s="23" t="s">
        <v>48</v>
      </c>
      <c r="C12" s="169"/>
      <c r="D12" s="208"/>
      <c r="E12" s="171"/>
      <c r="F12" s="171"/>
    </row>
    <row r="13" spans="1:6" x14ac:dyDescent="0.25">
      <c r="A13" s="3"/>
      <c r="B13" s="14"/>
      <c r="C13" s="169"/>
      <c r="D13" s="208"/>
      <c r="E13" s="171"/>
      <c r="F13" s="171"/>
    </row>
    <row r="14" spans="1:6" x14ac:dyDescent="0.25">
      <c r="A14" s="3" t="s">
        <v>13</v>
      </c>
      <c r="B14" s="14" t="s">
        <v>47</v>
      </c>
      <c r="C14" s="169">
        <v>570</v>
      </c>
      <c r="D14" s="208" t="s">
        <v>8</v>
      </c>
      <c r="E14" s="177">
        <v>95.366800000000012</v>
      </c>
      <c r="F14" s="198">
        <v>54359.08</v>
      </c>
    </row>
    <row r="15" spans="1:6" x14ac:dyDescent="0.25">
      <c r="A15" s="3"/>
      <c r="B15" s="14"/>
      <c r="C15" s="169"/>
      <c r="D15" s="208"/>
      <c r="E15" s="171">
        <v>0</v>
      </c>
      <c r="F15" s="198">
        <v>0</v>
      </c>
    </row>
    <row r="16" spans="1:6" x14ac:dyDescent="0.25">
      <c r="A16" s="3" t="s">
        <v>14</v>
      </c>
      <c r="B16" s="14" t="s">
        <v>46</v>
      </c>
      <c r="C16" s="169">
        <v>155</v>
      </c>
      <c r="D16" s="208" t="s">
        <v>8</v>
      </c>
      <c r="E16" s="177">
        <v>100.86680000000001</v>
      </c>
      <c r="F16" s="198">
        <v>15634.35</v>
      </c>
    </row>
    <row r="17" spans="1:6" x14ac:dyDescent="0.25">
      <c r="A17" s="3"/>
      <c r="B17" s="14"/>
      <c r="C17" s="169"/>
      <c r="D17" s="208"/>
      <c r="E17" s="171">
        <v>0</v>
      </c>
      <c r="F17" s="198">
        <v>0</v>
      </c>
    </row>
    <row r="18" spans="1:6" x14ac:dyDescent="0.25">
      <c r="A18" s="3" t="s">
        <v>19</v>
      </c>
      <c r="B18" s="14" t="s">
        <v>45</v>
      </c>
      <c r="C18" s="169">
        <v>125</v>
      </c>
      <c r="D18" s="208" t="s">
        <v>8</v>
      </c>
      <c r="E18" s="177">
        <v>113.59800000000001</v>
      </c>
      <c r="F18" s="198">
        <v>14199.75</v>
      </c>
    </row>
    <row r="19" spans="1:6" x14ac:dyDescent="0.25">
      <c r="A19" s="3"/>
      <c r="B19" s="14"/>
      <c r="C19" s="169"/>
      <c r="D19" s="208"/>
      <c r="E19" s="171">
        <v>0</v>
      </c>
      <c r="F19" s="198">
        <v>0</v>
      </c>
    </row>
    <row r="20" spans="1:6" x14ac:dyDescent="0.25">
      <c r="A20" s="3" t="s">
        <v>25</v>
      </c>
      <c r="B20" s="14" t="s">
        <v>41</v>
      </c>
      <c r="C20" s="169">
        <v>45</v>
      </c>
      <c r="D20" s="208" t="s">
        <v>8</v>
      </c>
      <c r="E20" s="177">
        <v>128.73480000000001</v>
      </c>
      <c r="F20" s="198">
        <v>5793.07</v>
      </c>
    </row>
    <row r="21" spans="1:6" ht="7.5" customHeight="1" x14ac:dyDescent="0.25">
      <c r="A21" s="3"/>
      <c r="B21" s="14"/>
      <c r="C21" s="169"/>
      <c r="D21" s="208"/>
      <c r="E21" s="171">
        <v>0</v>
      </c>
      <c r="F21" s="198">
        <v>0</v>
      </c>
    </row>
    <row r="22" spans="1:6" x14ac:dyDescent="0.25">
      <c r="A22" s="3" t="s">
        <v>44</v>
      </c>
      <c r="B22" s="14" t="s">
        <v>39</v>
      </c>
      <c r="C22" s="169">
        <f>65+70</f>
        <v>135</v>
      </c>
      <c r="D22" s="208" t="s">
        <v>8</v>
      </c>
      <c r="E22" s="177">
        <v>157.0428</v>
      </c>
      <c r="F22" s="198">
        <v>21200.78</v>
      </c>
    </row>
    <row r="23" spans="1:6" ht="9.75" customHeight="1" x14ac:dyDescent="0.25">
      <c r="A23" s="3"/>
      <c r="B23" s="14"/>
      <c r="C23" s="169"/>
      <c r="D23" s="208"/>
      <c r="E23" s="171">
        <v>0</v>
      </c>
      <c r="F23" s="198">
        <v>0</v>
      </c>
    </row>
    <row r="24" spans="1:6" ht="47.25" x14ac:dyDescent="0.25">
      <c r="A24" s="3"/>
      <c r="B24" s="23" t="s">
        <v>43</v>
      </c>
      <c r="C24" s="169"/>
      <c r="D24" s="208"/>
      <c r="E24" s="171">
        <v>0</v>
      </c>
      <c r="F24" s="198">
        <v>0</v>
      </c>
    </row>
    <row r="25" spans="1:6" x14ac:dyDescent="0.25">
      <c r="A25" s="3"/>
      <c r="B25" s="14"/>
      <c r="C25" s="169"/>
      <c r="D25" s="208"/>
      <c r="E25" s="171">
        <v>0</v>
      </c>
      <c r="F25" s="198">
        <v>0</v>
      </c>
    </row>
    <row r="26" spans="1:6" x14ac:dyDescent="0.25">
      <c r="A26" s="3" t="s">
        <v>42</v>
      </c>
      <c r="B26" s="14" t="s">
        <v>41</v>
      </c>
      <c r="C26" s="169">
        <v>20</v>
      </c>
      <c r="D26" s="208" t="s">
        <v>8</v>
      </c>
      <c r="E26" s="177">
        <v>233.58420000000001</v>
      </c>
      <c r="F26" s="198">
        <v>4671.68</v>
      </c>
    </row>
    <row r="27" spans="1:6" x14ac:dyDescent="0.25">
      <c r="A27" s="3"/>
      <c r="B27" s="14"/>
      <c r="C27" s="169"/>
      <c r="D27" s="208"/>
      <c r="E27" s="171">
        <v>0</v>
      </c>
      <c r="F27" s="198">
        <v>0</v>
      </c>
    </row>
    <row r="28" spans="1:6" x14ac:dyDescent="0.25">
      <c r="A28" s="3" t="s">
        <v>40</v>
      </c>
      <c r="B28" s="14" t="s">
        <v>39</v>
      </c>
      <c r="C28" s="169">
        <f>60+200</f>
        <v>260</v>
      </c>
      <c r="D28" s="208" t="s">
        <v>8</v>
      </c>
      <c r="E28" s="177">
        <v>290.42620000000005</v>
      </c>
      <c r="F28" s="198">
        <v>75510.81</v>
      </c>
    </row>
    <row r="29" spans="1:6" x14ac:dyDescent="0.25">
      <c r="A29" s="3"/>
      <c r="B29" s="14"/>
      <c r="C29" s="169"/>
      <c r="D29" s="208"/>
      <c r="E29" s="171">
        <v>0</v>
      </c>
      <c r="F29" s="198">
        <v>0</v>
      </c>
    </row>
    <row r="30" spans="1:6" x14ac:dyDescent="0.25">
      <c r="A30" s="3"/>
      <c r="B30" s="13" t="s">
        <v>38</v>
      </c>
      <c r="C30" s="169"/>
      <c r="D30" s="208"/>
      <c r="E30" s="171">
        <v>0</v>
      </c>
      <c r="F30" s="198">
        <v>0</v>
      </c>
    </row>
    <row r="31" spans="1:6" x14ac:dyDescent="0.25">
      <c r="A31" s="3"/>
      <c r="B31" s="14"/>
      <c r="C31" s="169"/>
      <c r="D31" s="208"/>
      <c r="E31" s="171">
        <v>0</v>
      </c>
      <c r="F31" s="198">
        <v>0</v>
      </c>
    </row>
    <row r="32" spans="1:6" ht="78.75" x14ac:dyDescent="0.25">
      <c r="A32" s="3"/>
      <c r="B32" s="24" t="s">
        <v>37</v>
      </c>
      <c r="C32" s="169"/>
      <c r="D32" s="208"/>
      <c r="E32" s="171">
        <v>0</v>
      </c>
      <c r="F32" s="198">
        <v>0</v>
      </c>
    </row>
    <row r="33" spans="1:6" x14ac:dyDescent="0.25">
      <c r="A33" s="3"/>
      <c r="B33" s="14"/>
      <c r="C33" s="169"/>
      <c r="D33" s="208"/>
      <c r="E33" s="171">
        <v>0</v>
      </c>
      <c r="F33" s="198">
        <v>0</v>
      </c>
    </row>
    <row r="34" spans="1:6" x14ac:dyDescent="0.25">
      <c r="A34" s="3"/>
      <c r="B34" s="23" t="s">
        <v>36</v>
      </c>
      <c r="C34" s="169"/>
      <c r="D34" s="208"/>
      <c r="E34" s="171">
        <v>0</v>
      </c>
      <c r="F34" s="198">
        <v>0</v>
      </c>
    </row>
    <row r="35" spans="1:6" x14ac:dyDescent="0.25">
      <c r="A35" s="3"/>
      <c r="B35" s="14"/>
      <c r="C35" s="169"/>
      <c r="D35" s="208"/>
      <c r="E35" s="171">
        <v>0</v>
      </c>
      <c r="F35" s="198">
        <v>0</v>
      </c>
    </row>
    <row r="36" spans="1:6" x14ac:dyDescent="0.25">
      <c r="A36" s="3" t="s">
        <v>35</v>
      </c>
      <c r="B36" s="22" t="s">
        <v>34</v>
      </c>
      <c r="C36" s="169">
        <v>14</v>
      </c>
      <c r="D36" s="208" t="s">
        <v>27</v>
      </c>
      <c r="E36" s="177">
        <v>4014.0053860649718</v>
      </c>
      <c r="F36" s="198">
        <v>56196.08</v>
      </c>
    </row>
    <row r="37" spans="1:6" x14ac:dyDescent="0.25">
      <c r="A37" s="3"/>
      <c r="B37" s="14"/>
      <c r="C37" s="169"/>
      <c r="D37" s="208"/>
      <c r="E37" s="171"/>
      <c r="F37" s="198">
        <v>0</v>
      </c>
    </row>
    <row r="38" spans="1:6" x14ac:dyDescent="0.25">
      <c r="A38" s="3"/>
      <c r="B38" s="23" t="s">
        <v>33</v>
      </c>
      <c r="C38" s="169"/>
      <c r="D38" s="208"/>
      <c r="E38" s="171">
        <v>0</v>
      </c>
      <c r="F38" s="198">
        <v>0</v>
      </c>
    </row>
    <row r="39" spans="1:6" x14ac:dyDescent="0.25">
      <c r="A39" s="3"/>
      <c r="B39" s="14"/>
      <c r="C39" s="169"/>
      <c r="D39" s="208"/>
      <c r="E39" s="171">
        <v>0</v>
      </c>
      <c r="F39" s="198">
        <v>0</v>
      </c>
    </row>
    <row r="40" spans="1:6" x14ac:dyDescent="0.25">
      <c r="A40" s="3" t="s">
        <v>13</v>
      </c>
      <c r="B40" s="22" t="s">
        <v>32</v>
      </c>
      <c r="C40" s="169">
        <v>21</v>
      </c>
      <c r="D40" s="208" t="s">
        <v>27</v>
      </c>
      <c r="E40" s="177">
        <v>172.0421675809304</v>
      </c>
      <c r="F40" s="198">
        <v>3612.89</v>
      </c>
    </row>
    <row r="41" spans="1:6" x14ac:dyDescent="0.25">
      <c r="A41" s="3"/>
      <c r="B41" s="14"/>
      <c r="C41" s="169"/>
      <c r="D41" s="208"/>
      <c r="E41" s="171"/>
      <c r="F41" s="198">
        <v>0</v>
      </c>
    </row>
    <row r="42" spans="1:6" x14ac:dyDescent="0.25">
      <c r="A42" s="3"/>
      <c r="B42" s="13" t="s">
        <v>31</v>
      </c>
      <c r="C42" s="169"/>
      <c r="D42" s="208"/>
      <c r="E42" s="171"/>
      <c r="F42" s="198">
        <v>0</v>
      </c>
    </row>
    <row r="43" spans="1:6" x14ac:dyDescent="0.25">
      <c r="A43" s="3"/>
      <c r="B43" s="14"/>
      <c r="C43" s="169"/>
      <c r="D43" s="208"/>
      <c r="E43" s="171">
        <v>0</v>
      </c>
      <c r="F43" s="198">
        <v>0</v>
      </c>
    </row>
    <row r="44" spans="1:6" x14ac:dyDescent="0.25">
      <c r="A44" s="3" t="s">
        <v>14</v>
      </c>
      <c r="B44" s="14" t="s">
        <v>30</v>
      </c>
      <c r="C44" s="169">
        <v>24</v>
      </c>
      <c r="D44" s="208" t="s">
        <v>27</v>
      </c>
      <c r="E44" s="177">
        <v>1211.3400000000001</v>
      </c>
      <c r="F44" s="198">
        <v>29072.16</v>
      </c>
    </row>
    <row r="45" spans="1:6" x14ac:dyDescent="0.25">
      <c r="A45" s="3"/>
      <c r="B45" s="14"/>
      <c r="C45" s="169"/>
      <c r="D45" s="208"/>
      <c r="E45" s="171">
        <v>0</v>
      </c>
      <c r="F45" s="198">
        <v>0</v>
      </c>
    </row>
    <row r="46" spans="1:6" x14ac:dyDescent="0.25">
      <c r="A46" s="3" t="s">
        <v>19</v>
      </c>
      <c r="B46" s="14" t="s">
        <v>29</v>
      </c>
      <c r="C46" s="169">
        <v>324</v>
      </c>
      <c r="D46" s="208" t="s">
        <v>27</v>
      </c>
      <c r="E46" s="177">
        <v>1175.3800000000001</v>
      </c>
      <c r="F46" s="198">
        <v>380823.12</v>
      </c>
    </row>
    <row r="47" spans="1:6" x14ac:dyDescent="0.25">
      <c r="A47" s="3"/>
      <c r="B47" s="14"/>
      <c r="C47" s="169"/>
      <c r="D47" s="208"/>
      <c r="E47" s="171"/>
      <c r="F47" s="198">
        <v>0</v>
      </c>
    </row>
    <row r="48" spans="1:6" x14ac:dyDescent="0.25">
      <c r="A48" s="3" t="s">
        <v>25</v>
      </c>
      <c r="B48" s="14" t="s">
        <v>28</v>
      </c>
      <c r="C48" s="169">
        <v>12</v>
      </c>
      <c r="D48" s="208" t="s">
        <v>27</v>
      </c>
      <c r="E48" s="177">
        <v>1175.3800000000001</v>
      </c>
      <c r="F48" s="198">
        <v>14104.56</v>
      </c>
    </row>
    <row r="49" spans="1:6" x14ac:dyDescent="0.25">
      <c r="A49" s="3"/>
      <c r="B49" s="14"/>
      <c r="C49" s="169"/>
      <c r="D49" s="208"/>
      <c r="E49" s="171"/>
      <c r="F49" s="171"/>
    </row>
    <row r="50" spans="1:6" x14ac:dyDescent="0.25">
      <c r="A50" s="3"/>
      <c r="B50" s="14"/>
      <c r="C50" s="169"/>
      <c r="D50" s="208"/>
      <c r="E50" s="171"/>
      <c r="F50" s="171"/>
    </row>
    <row r="51" spans="1:6" x14ac:dyDescent="0.25">
      <c r="A51" s="2"/>
      <c r="B51" s="9"/>
      <c r="C51" s="239"/>
      <c r="D51" s="208"/>
      <c r="E51" s="171"/>
      <c r="F51" s="171"/>
    </row>
    <row r="53" spans="1:6" x14ac:dyDescent="0.25">
      <c r="B53" s="20" t="s">
        <v>588</v>
      </c>
      <c r="F53" s="251"/>
    </row>
    <row r="54" spans="1:6" x14ac:dyDescent="0.25">
      <c r="B54" s="10" t="s">
        <v>6</v>
      </c>
      <c r="E54" s="226" t="s">
        <v>15</v>
      </c>
      <c r="F54" s="226">
        <v>675178.33000000007</v>
      </c>
    </row>
    <row r="55" spans="1:6" ht="16.5" thickBot="1" x14ac:dyDescent="0.3">
      <c r="F55" s="252"/>
    </row>
    <row r="56" spans="1:6" ht="16.5" thickTop="1" x14ac:dyDescent="0.25"/>
  </sheetData>
  <sheetProtection formatCells="0" formatColumns="0" formatRows="0" selectLockedCells="1" autoFilter="0"/>
  <autoFilter ref="A1:F55"/>
  <dataValidations count="1">
    <dataValidation allowBlank="1" showErrorMessage="1" errorTitle="Numerical Value" error="Please input numerical value only" promptTitle="Numerical Values" prompt="Please provide numerical values only_x000a_Text input will not be accepted" sqref="F14:F48"/>
  </dataValidations>
  <pageMargins left="0.75" right="0.5" top="1" bottom="1" header="0.5" footer="0.5"/>
  <pageSetup paperSize="9" orientation="portrait" r:id="rId1"/>
  <headerFooter>
    <oddHeader xml:space="preserve">&amp;R&amp;"Times New Roman,Regular"The Construction of the Hot Leaching Compaction Plant
</oddHeader>
    <oddFooter xml:space="preserve">&amp;L&amp;"Times New Roman,Regular"ELECTRICAL WORKS
&amp;8J20161-0100D-TD-BOQ-PMC-03 REV 0&amp;R&amp;"Times New Roman,Regular"CP001/EL-Page &amp;P of &amp;N&amp;O
  </oddFooter>
  </headerFooter>
  <rowBreaks count="1" manualBreakCount="1">
    <brk id="37" max="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showZeros="0" view="pageBreakPreview" topLeftCell="A61" zoomScaleNormal="100" zoomScaleSheetLayoutView="100" workbookViewId="0">
      <selection activeCell="F68" sqref="F68"/>
    </sheetView>
  </sheetViews>
  <sheetFormatPr defaultRowHeight="15.75" x14ac:dyDescent="0.25"/>
  <cols>
    <col min="1" max="1" width="8.7109375" style="75" customWidth="1"/>
    <col min="2" max="2" width="35.5703125" style="38" customWidth="1"/>
    <col min="3" max="3" width="8.7109375" style="160" customWidth="1"/>
    <col min="4" max="4" width="8.7109375" style="143" customWidth="1"/>
    <col min="5" max="5" width="10.7109375" style="193" customWidth="1"/>
    <col min="6" max="6" width="14.7109375" style="158" customWidth="1"/>
    <col min="7" max="16384" width="9.140625" style="79"/>
  </cols>
  <sheetData>
    <row r="1" spans="1:6" s="78" customFormat="1" ht="15.75" customHeight="1" x14ac:dyDescent="0.25">
      <c r="A1" s="50" t="s">
        <v>0</v>
      </c>
      <c r="B1" s="50" t="s">
        <v>538</v>
      </c>
      <c r="C1" s="138" t="s">
        <v>3</v>
      </c>
      <c r="D1" s="139" t="s">
        <v>1</v>
      </c>
      <c r="E1" s="196" t="s">
        <v>2</v>
      </c>
      <c r="F1" s="196" t="s">
        <v>4</v>
      </c>
    </row>
    <row r="2" spans="1:6" s="78" customFormat="1" ht="15.75" customHeight="1" x14ac:dyDescent="0.25">
      <c r="A2" s="70"/>
      <c r="B2" s="50"/>
      <c r="C2" s="139"/>
      <c r="D2" s="139"/>
      <c r="E2" s="196"/>
      <c r="F2" s="197" t="s">
        <v>15</v>
      </c>
    </row>
    <row r="3" spans="1:6" s="78" customFormat="1" x14ac:dyDescent="0.25">
      <c r="A3" s="70"/>
      <c r="B3" s="131" t="s">
        <v>648</v>
      </c>
      <c r="C3" s="141"/>
      <c r="D3" s="142"/>
      <c r="E3" s="196"/>
      <c r="F3" s="196"/>
    </row>
    <row r="4" spans="1:6" s="78" customFormat="1" ht="15.75" customHeight="1" x14ac:dyDescent="0.25">
      <c r="A4" s="70"/>
      <c r="B4" s="43"/>
      <c r="C4" s="141"/>
      <c r="D4" s="142"/>
      <c r="E4" s="196"/>
      <c r="F4" s="196"/>
    </row>
    <row r="5" spans="1:6" s="78" customFormat="1" ht="15.75" customHeight="1" x14ac:dyDescent="0.25">
      <c r="A5" s="70"/>
      <c r="B5" s="43" t="s">
        <v>537</v>
      </c>
      <c r="C5" s="141"/>
      <c r="D5" s="142"/>
      <c r="E5" s="196"/>
      <c r="F5" s="196"/>
    </row>
    <row r="6" spans="1:6" s="78" customFormat="1" ht="15.75" customHeight="1" x14ac:dyDescent="0.25">
      <c r="A6" s="70"/>
      <c r="B6" s="38"/>
      <c r="C6" s="160"/>
      <c r="D6" s="143"/>
      <c r="E6" s="196"/>
      <c r="F6" s="196"/>
    </row>
    <row r="7" spans="1:6" s="78" customFormat="1" ht="15.75" customHeight="1" x14ac:dyDescent="0.25">
      <c r="A7" s="70"/>
      <c r="B7" s="99" t="s">
        <v>636</v>
      </c>
      <c r="C7" s="160"/>
      <c r="D7" s="143"/>
      <c r="E7" s="196"/>
      <c r="F7" s="196"/>
    </row>
    <row r="8" spans="1:6" s="78" customFormat="1" ht="15.75" customHeight="1" x14ac:dyDescent="0.25">
      <c r="A8" s="70"/>
      <c r="B8" s="99"/>
      <c r="C8" s="160"/>
      <c r="D8" s="143"/>
      <c r="E8" s="196"/>
      <c r="F8" s="196"/>
    </row>
    <row r="9" spans="1:6" s="78" customFormat="1" ht="31.5" x14ac:dyDescent="0.25">
      <c r="A9" s="70"/>
      <c r="B9" s="41" t="s">
        <v>535</v>
      </c>
      <c r="C9" s="160"/>
      <c r="D9" s="143"/>
      <c r="E9" s="196"/>
      <c r="F9" s="196"/>
    </row>
    <row r="10" spans="1:6" s="78" customFormat="1" ht="10.5" customHeight="1" x14ac:dyDescent="0.25">
      <c r="A10" s="70"/>
      <c r="B10" s="38"/>
      <c r="C10" s="160"/>
      <c r="D10" s="143"/>
      <c r="E10" s="196"/>
      <c r="F10" s="196"/>
    </row>
    <row r="11" spans="1:6" s="78" customFormat="1" ht="31.5" x14ac:dyDescent="0.25">
      <c r="A11" s="70" t="s">
        <v>13</v>
      </c>
      <c r="B11" s="55" t="s">
        <v>534</v>
      </c>
      <c r="C11" s="144">
        <v>1</v>
      </c>
      <c r="D11" s="145" t="s">
        <v>0</v>
      </c>
      <c r="E11" s="146">
        <v>3002</v>
      </c>
      <c r="F11" s="198">
        <f>ROUND(C11*E11,2)</f>
        <v>3002</v>
      </c>
    </row>
    <row r="12" spans="1:6" s="78" customFormat="1" ht="12" customHeight="1" x14ac:dyDescent="0.25">
      <c r="A12" s="70"/>
      <c r="B12" s="94"/>
      <c r="C12" s="147"/>
      <c r="D12" s="148"/>
      <c r="E12" s="196"/>
      <c r="F12" s="198">
        <f t="shared" ref="F12:F66" si="0">ROUND(C12*E12,2)</f>
        <v>0</v>
      </c>
    </row>
    <row r="13" spans="1:6" s="78" customFormat="1" ht="47.25" x14ac:dyDescent="0.25">
      <c r="A13" s="70"/>
      <c r="B13" s="41" t="s">
        <v>631</v>
      </c>
      <c r="C13" s="144"/>
      <c r="D13" s="148"/>
      <c r="E13" s="196"/>
      <c r="F13" s="198">
        <f t="shared" si="0"/>
        <v>0</v>
      </c>
    </row>
    <row r="14" spans="1:6" s="78" customFormat="1" ht="15.75" customHeight="1" x14ac:dyDescent="0.25">
      <c r="A14" s="70"/>
      <c r="B14" s="97"/>
      <c r="C14" s="144"/>
      <c r="D14" s="145"/>
      <c r="E14" s="196"/>
      <c r="F14" s="198">
        <f t="shared" si="0"/>
        <v>0</v>
      </c>
    </row>
    <row r="15" spans="1:6" s="78" customFormat="1" ht="15.75" customHeight="1" x14ac:dyDescent="0.25">
      <c r="A15" s="70" t="s">
        <v>14</v>
      </c>
      <c r="B15" s="45" t="s">
        <v>632</v>
      </c>
      <c r="C15" s="149">
        <v>1</v>
      </c>
      <c r="D15" s="145" t="s">
        <v>0</v>
      </c>
      <c r="E15" s="146">
        <v>19796</v>
      </c>
      <c r="F15" s="198">
        <f t="shared" si="0"/>
        <v>19796</v>
      </c>
    </row>
    <row r="16" spans="1:6" s="78" customFormat="1" ht="15.75" customHeight="1" x14ac:dyDescent="0.25">
      <c r="A16" s="70"/>
      <c r="B16" s="45"/>
      <c r="C16" s="144"/>
      <c r="D16" s="145"/>
      <c r="E16" s="196"/>
      <c r="F16" s="198">
        <f t="shared" si="0"/>
        <v>0</v>
      </c>
    </row>
    <row r="17" spans="1:6" s="78" customFormat="1" ht="15.75" customHeight="1" x14ac:dyDescent="0.25">
      <c r="A17" s="70" t="s">
        <v>19</v>
      </c>
      <c r="B17" s="45" t="s">
        <v>531</v>
      </c>
      <c r="C17" s="149">
        <v>1</v>
      </c>
      <c r="D17" s="145" t="s">
        <v>0</v>
      </c>
      <c r="E17" s="146">
        <v>14847</v>
      </c>
      <c r="F17" s="198">
        <f t="shared" si="0"/>
        <v>14847</v>
      </c>
    </row>
    <row r="18" spans="1:6" s="78" customFormat="1" ht="15.75" customHeight="1" x14ac:dyDescent="0.25">
      <c r="A18" s="70"/>
      <c r="B18" s="45"/>
      <c r="C18" s="149"/>
      <c r="D18" s="145"/>
      <c r="E18" s="146"/>
      <c r="F18" s="198">
        <f t="shared" si="0"/>
        <v>0</v>
      </c>
    </row>
    <row r="19" spans="1:6" s="78" customFormat="1" ht="15.75" customHeight="1" x14ac:dyDescent="0.25">
      <c r="A19" s="70"/>
      <c r="B19" s="111" t="s">
        <v>539</v>
      </c>
      <c r="C19" s="139"/>
      <c r="D19" s="139"/>
      <c r="E19" s="196"/>
      <c r="F19" s="198">
        <f t="shared" si="0"/>
        <v>0</v>
      </c>
    </row>
    <row r="20" spans="1:6" s="78" customFormat="1" ht="15.75" customHeight="1" x14ac:dyDescent="0.25">
      <c r="A20" s="70"/>
      <c r="B20" s="111"/>
      <c r="C20" s="139"/>
      <c r="D20" s="139"/>
      <c r="E20" s="196"/>
      <c r="F20" s="198">
        <f t="shared" si="0"/>
        <v>0</v>
      </c>
    </row>
    <row r="21" spans="1:6" s="78" customFormat="1" ht="31.5" x14ac:dyDescent="0.25">
      <c r="A21" s="70"/>
      <c r="B21" s="25" t="s">
        <v>637</v>
      </c>
      <c r="C21" s="149">
        <v>1</v>
      </c>
      <c r="D21" s="145" t="s">
        <v>0</v>
      </c>
      <c r="E21" s="146">
        <v>28869</v>
      </c>
      <c r="F21" s="198">
        <f t="shared" si="0"/>
        <v>28869</v>
      </c>
    </row>
    <row r="22" spans="1:6" s="78" customFormat="1" ht="15.75" customHeight="1" x14ac:dyDescent="0.25">
      <c r="A22" s="70"/>
      <c r="B22" s="111"/>
      <c r="C22" s="139"/>
      <c r="D22" s="139"/>
      <c r="E22" s="196"/>
      <c r="F22" s="198">
        <f t="shared" si="0"/>
        <v>0</v>
      </c>
    </row>
    <row r="23" spans="1:6" ht="31.5" x14ac:dyDescent="0.25">
      <c r="B23" s="84" t="s">
        <v>635</v>
      </c>
      <c r="C23" s="147"/>
      <c r="D23" s="148"/>
      <c r="E23" s="186"/>
      <c r="F23" s="198">
        <f t="shared" si="0"/>
        <v>0</v>
      </c>
    </row>
    <row r="24" spans="1:6" x14ac:dyDescent="0.25">
      <c r="B24" s="58"/>
      <c r="E24" s="165"/>
      <c r="F24" s="198">
        <f t="shared" si="0"/>
        <v>0</v>
      </c>
    </row>
    <row r="25" spans="1:6" ht="63" x14ac:dyDescent="0.25">
      <c r="B25" s="59" t="s">
        <v>575</v>
      </c>
      <c r="E25" s="165"/>
      <c r="F25" s="198">
        <f t="shared" si="0"/>
        <v>0</v>
      </c>
    </row>
    <row r="26" spans="1:6" x14ac:dyDescent="0.25">
      <c r="B26" s="89"/>
      <c r="E26" s="165"/>
      <c r="F26" s="198">
        <f t="shared" si="0"/>
        <v>0</v>
      </c>
    </row>
    <row r="27" spans="1:6" x14ac:dyDescent="0.25">
      <c r="A27" s="75" t="s">
        <v>13</v>
      </c>
      <c r="B27" s="61" t="s">
        <v>576</v>
      </c>
      <c r="C27" s="149">
        <v>50</v>
      </c>
      <c r="D27" s="143" t="s">
        <v>479</v>
      </c>
      <c r="E27" s="186">
        <v>3100</v>
      </c>
      <c r="F27" s="198">
        <f t="shared" si="0"/>
        <v>155000</v>
      </c>
    </row>
    <row r="28" spans="1:6" x14ac:dyDescent="0.25">
      <c r="B28" s="89"/>
      <c r="C28" s="147"/>
      <c r="D28" s="148"/>
      <c r="E28" s="186"/>
      <c r="F28" s="198">
        <f t="shared" si="0"/>
        <v>0</v>
      </c>
    </row>
    <row r="29" spans="1:6" ht="409.5" x14ac:dyDescent="0.25">
      <c r="B29" s="105" t="s">
        <v>647</v>
      </c>
      <c r="C29" s="147"/>
      <c r="D29" s="148"/>
      <c r="E29" s="165"/>
      <c r="F29" s="198">
        <f t="shared" si="0"/>
        <v>0</v>
      </c>
    </row>
    <row r="30" spans="1:6" x14ac:dyDescent="0.25">
      <c r="B30" s="105"/>
      <c r="C30" s="147"/>
      <c r="D30" s="148"/>
      <c r="E30" s="165"/>
      <c r="F30" s="198">
        <f t="shared" si="0"/>
        <v>0</v>
      </c>
    </row>
    <row r="31" spans="1:6" ht="31.5" x14ac:dyDescent="0.25">
      <c r="B31" s="16" t="s">
        <v>128</v>
      </c>
      <c r="C31" s="166"/>
      <c r="D31" s="167"/>
      <c r="E31" s="186"/>
      <c r="F31" s="198">
        <f t="shared" si="0"/>
        <v>0</v>
      </c>
    </row>
    <row r="32" spans="1:6" x14ac:dyDescent="0.25">
      <c r="B32" s="12"/>
      <c r="C32" s="169"/>
      <c r="D32" s="170"/>
      <c r="E32" s="165"/>
      <c r="F32" s="198">
        <f t="shared" si="0"/>
        <v>0</v>
      </c>
    </row>
    <row r="33" spans="1:6" ht="47.25" x14ac:dyDescent="0.25">
      <c r="A33" s="75" t="s">
        <v>13</v>
      </c>
      <c r="B33" s="25" t="s">
        <v>633</v>
      </c>
      <c r="C33" s="149">
        <v>1</v>
      </c>
      <c r="D33" s="145" t="s">
        <v>0</v>
      </c>
      <c r="E33" s="188">
        <v>24548.900637778821</v>
      </c>
      <c r="F33" s="198">
        <f t="shared" si="0"/>
        <v>24548.9</v>
      </c>
    </row>
    <row r="34" spans="1:6" x14ac:dyDescent="0.25">
      <c r="B34" s="35"/>
      <c r="C34" s="258"/>
      <c r="D34" s="172"/>
      <c r="F34" s="198">
        <f t="shared" si="0"/>
        <v>0</v>
      </c>
    </row>
    <row r="35" spans="1:6" ht="15.75" customHeight="1" x14ac:dyDescent="0.25">
      <c r="B35" s="16" t="s">
        <v>601</v>
      </c>
      <c r="C35" s="147"/>
      <c r="D35" s="145"/>
      <c r="E35" s="188"/>
      <c r="F35" s="198">
        <f t="shared" si="0"/>
        <v>0</v>
      </c>
    </row>
    <row r="36" spans="1:6" ht="15.75" customHeight="1" x14ac:dyDescent="0.25">
      <c r="B36" s="16"/>
      <c r="C36" s="147"/>
      <c r="D36" s="145"/>
      <c r="F36" s="198">
        <f t="shared" si="0"/>
        <v>0</v>
      </c>
    </row>
    <row r="37" spans="1:6" ht="63" x14ac:dyDescent="0.25">
      <c r="A37" s="75" t="s">
        <v>14</v>
      </c>
      <c r="B37" s="25" t="s">
        <v>634</v>
      </c>
      <c r="C37" s="149">
        <v>1</v>
      </c>
      <c r="D37" s="145" t="s">
        <v>0</v>
      </c>
      <c r="E37" s="188">
        <v>24548.900637778821</v>
      </c>
      <c r="F37" s="198">
        <f t="shared" si="0"/>
        <v>24548.9</v>
      </c>
    </row>
    <row r="38" spans="1:6" x14ac:dyDescent="0.25">
      <c r="B38" s="16" t="s">
        <v>638</v>
      </c>
      <c r="F38" s="198">
        <f t="shared" si="0"/>
        <v>0</v>
      </c>
    </row>
    <row r="39" spans="1:6" x14ac:dyDescent="0.25">
      <c r="B39" s="16"/>
      <c r="F39" s="198">
        <f t="shared" si="0"/>
        <v>0</v>
      </c>
    </row>
    <row r="40" spans="1:6" ht="31.5" x14ac:dyDescent="0.25">
      <c r="B40" s="41" t="s">
        <v>440</v>
      </c>
      <c r="F40" s="198">
        <f t="shared" si="0"/>
        <v>0</v>
      </c>
    </row>
    <row r="41" spans="1:6" x14ac:dyDescent="0.25">
      <c r="F41" s="198">
        <f t="shared" si="0"/>
        <v>0</v>
      </c>
    </row>
    <row r="42" spans="1:6" x14ac:dyDescent="0.25">
      <c r="B42" s="97" t="s">
        <v>639</v>
      </c>
      <c r="C42" s="147"/>
      <c r="D42" s="148"/>
      <c r="E42" s="164"/>
      <c r="F42" s="198">
        <f t="shared" si="0"/>
        <v>0</v>
      </c>
    </row>
    <row r="43" spans="1:6" x14ac:dyDescent="0.25">
      <c r="B43" s="97"/>
      <c r="C43" s="147"/>
      <c r="D43" s="148"/>
      <c r="E43" s="164"/>
      <c r="F43" s="198">
        <f t="shared" si="0"/>
        <v>0</v>
      </c>
    </row>
    <row r="44" spans="1:6" ht="78.75" x14ac:dyDescent="0.25">
      <c r="A44" s="75" t="s">
        <v>19</v>
      </c>
      <c r="B44" s="130" t="s">
        <v>642</v>
      </c>
      <c r="C44" s="147">
        <v>1</v>
      </c>
      <c r="D44" s="148" t="s">
        <v>0</v>
      </c>
      <c r="E44" s="188">
        <v>53873.09358698281</v>
      </c>
      <c r="F44" s="198">
        <f t="shared" si="0"/>
        <v>53873.09</v>
      </c>
    </row>
    <row r="45" spans="1:6" x14ac:dyDescent="0.25">
      <c r="B45" s="94"/>
      <c r="C45" s="147"/>
      <c r="D45" s="148"/>
      <c r="E45" s="165"/>
      <c r="F45" s="198">
        <f t="shared" si="0"/>
        <v>0</v>
      </c>
    </row>
    <row r="46" spans="1:6" x14ac:dyDescent="0.25">
      <c r="B46" s="97" t="s">
        <v>640</v>
      </c>
      <c r="C46" s="147"/>
      <c r="D46" s="148"/>
      <c r="E46" s="186"/>
      <c r="F46" s="198">
        <f t="shared" si="0"/>
        <v>0</v>
      </c>
    </row>
    <row r="47" spans="1:6" x14ac:dyDescent="0.25">
      <c r="B47" s="94"/>
      <c r="C47" s="147"/>
      <c r="D47" s="148"/>
      <c r="E47" s="165"/>
      <c r="F47" s="198">
        <f t="shared" si="0"/>
        <v>0</v>
      </c>
    </row>
    <row r="48" spans="1:6" ht="31.5" x14ac:dyDescent="0.25">
      <c r="A48" s="75" t="s">
        <v>25</v>
      </c>
      <c r="B48" s="94" t="s">
        <v>643</v>
      </c>
      <c r="C48" s="147">
        <v>1</v>
      </c>
      <c r="D48" s="148" t="s">
        <v>27</v>
      </c>
      <c r="E48" s="186">
        <v>16870.473086707716</v>
      </c>
      <c r="F48" s="198">
        <f t="shared" si="0"/>
        <v>16870.47</v>
      </c>
    </row>
    <row r="49" spans="1:6" x14ac:dyDescent="0.25">
      <c r="B49" s="47"/>
      <c r="C49" s="147"/>
      <c r="D49" s="148"/>
      <c r="E49" s="165"/>
      <c r="F49" s="198">
        <f t="shared" si="0"/>
        <v>0</v>
      </c>
    </row>
    <row r="50" spans="1:6" x14ac:dyDescent="0.25">
      <c r="B50" s="97" t="s">
        <v>429</v>
      </c>
      <c r="E50" s="165"/>
      <c r="F50" s="198">
        <f t="shared" si="0"/>
        <v>0</v>
      </c>
    </row>
    <row r="51" spans="1:6" x14ac:dyDescent="0.25">
      <c r="B51" s="97"/>
      <c r="E51" s="165"/>
      <c r="F51" s="198">
        <f t="shared" si="0"/>
        <v>0</v>
      </c>
    </row>
    <row r="52" spans="1:6" ht="31.5" x14ac:dyDescent="0.25">
      <c r="A52" s="75" t="s">
        <v>44</v>
      </c>
      <c r="B52" s="94" t="s">
        <v>641</v>
      </c>
      <c r="C52" s="147">
        <v>1</v>
      </c>
      <c r="D52" s="148" t="s">
        <v>340</v>
      </c>
      <c r="E52" s="186">
        <v>33964.166408127145</v>
      </c>
      <c r="F52" s="198">
        <f t="shared" si="0"/>
        <v>33964.17</v>
      </c>
    </row>
    <row r="53" spans="1:6" x14ac:dyDescent="0.25">
      <c r="B53" s="97"/>
      <c r="E53" s="165"/>
      <c r="F53" s="198">
        <f t="shared" si="0"/>
        <v>0</v>
      </c>
    </row>
    <row r="54" spans="1:6" x14ac:dyDescent="0.25">
      <c r="A54" s="36"/>
      <c r="B54" s="43" t="s">
        <v>254</v>
      </c>
      <c r="C54" s="141"/>
      <c r="D54" s="145"/>
      <c r="E54" s="165"/>
      <c r="F54" s="198">
        <f t="shared" si="0"/>
        <v>0</v>
      </c>
    </row>
    <row r="55" spans="1:6" x14ac:dyDescent="0.25">
      <c r="A55" s="36"/>
      <c r="C55" s="141"/>
      <c r="D55" s="145"/>
      <c r="E55" s="165"/>
      <c r="F55" s="198">
        <f t="shared" si="0"/>
        <v>0</v>
      </c>
    </row>
    <row r="56" spans="1:6" ht="31.5" x14ac:dyDescent="0.25">
      <c r="A56" s="36"/>
      <c r="B56" s="42" t="s">
        <v>253</v>
      </c>
      <c r="C56" s="141"/>
      <c r="D56" s="145"/>
      <c r="E56" s="165"/>
      <c r="F56" s="198">
        <f t="shared" si="0"/>
        <v>0</v>
      </c>
    </row>
    <row r="57" spans="1:6" ht="31.5" customHeight="1" x14ac:dyDescent="0.25">
      <c r="A57" s="36"/>
      <c r="B57" s="41" t="s">
        <v>252</v>
      </c>
      <c r="C57" s="147"/>
      <c r="D57" s="145"/>
      <c r="E57" s="165"/>
      <c r="F57" s="198">
        <f t="shared" si="0"/>
        <v>0</v>
      </c>
    </row>
    <row r="58" spans="1:6" x14ac:dyDescent="0.25">
      <c r="A58" s="36"/>
      <c r="B58" s="81"/>
      <c r="C58" s="147"/>
      <c r="D58" s="148"/>
      <c r="E58" s="165"/>
      <c r="F58" s="198">
        <f t="shared" si="0"/>
        <v>0</v>
      </c>
    </row>
    <row r="59" spans="1:6" x14ac:dyDescent="0.25">
      <c r="B59" s="40" t="s">
        <v>208</v>
      </c>
      <c r="C59" s="147"/>
      <c r="D59" s="148"/>
      <c r="F59" s="198">
        <f t="shared" si="0"/>
        <v>0</v>
      </c>
    </row>
    <row r="60" spans="1:6" x14ac:dyDescent="0.25">
      <c r="B60" s="39"/>
      <c r="C60" s="147"/>
      <c r="D60" s="148"/>
      <c r="F60" s="198">
        <f t="shared" si="0"/>
        <v>0</v>
      </c>
    </row>
    <row r="61" spans="1:6" ht="141.75" x14ac:dyDescent="0.25">
      <c r="A61" s="36" t="s">
        <v>13</v>
      </c>
      <c r="B61" s="39" t="s">
        <v>644</v>
      </c>
      <c r="C61" s="147">
        <v>1</v>
      </c>
      <c r="D61" s="148" t="s">
        <v>0</v>
      </c>
      <c r="E61" s="188">
        <v>27217.901140826929</v>
      </c>
      <c r="F61" s="198">
        <f t="shared" si="0"/>
        <v>27217.9</v>
      </c>
    </row>
    <row r="62" spans="1:6" x14ac:dyDescent="0.25">
      <c r="A62" s="36"/>
      <c r="B62" s="39"/>
      <c r="C62" s="147"/>
      <c r="D62" s="148"/>
      <c r="F62" s="198">
        <f t="shared" si="0"/>
        <v>0</v>
      </c>
    </row>
    <row r="63" spans="1:6" ht="141.75" x14ac:dyDescent="0.25">
      <c r="A63" s="75" t="s">
        <v>14</v>
      </c>
      <c r="B63" s="39" t="s">
        <v>645</v>
      </c>
      <c r="C63" s="147">
        <v>1</v>
      </c>
      <c r="D63" s="148" t="s">
        <v>0</v>
      </c>
      <c r="E63" s="188">
        <v>21048.510215572827</v>
      </c>
      <c r="F63" s="198">
        <f t="shared" si="0"/>
        <v>21048.51</v>
      </c>
    </row>
    <row r="64" spans="1:6" x14ac:dyDescent="0.25">
      <c r="B64" s="39"/>
      <c r="C64" s="147"/>
      <c r="D64" s="148"/>
      <c r="F64" s="198">
        <f t="shared" si="0"/>
        <v>0</v>
      </c>
    </row>
    <row r="65" spans="1:6" x14ac:dyDescent="0.25">
      <c r="A65" s="36"/>
      <c r="B65" s="40" t="s">
        <v>189</v>
      </c>
      <c r="C65" s="147"/>
      <c r="D65" s="148"/>
      <c r="F65" s="198">
        <f t="shared" si="0"/>
        <v>0</v>
      </c>
    </row>
    <row r="66" spans="1:6" x14ac:dyDescent="0.25">
      <c r="A66" s="36"/>
      <c r="B66" s="39"/>
      <c r="C66" s="147"/>
      <c r="D66" s="148"/>
      <c r="F66" s="198">
        <f t="shared" si="0"/>
        <v>0</v>
      </c>
    </row>
    <row r="67" spans="1:6" ht="123.75" customHeight="1" x14ac:dyDescent="0.25">
      <c r="A67" s="36" t="s">
        <v>19</v>
      </c>
      <c r="B67" s="39" t="s">
        <v>646</v>
      </c>
      <c r="C67" s="147">
        <v>1</v>
      </c>
      <c r="D67" s="148" t="s">
        <v>0</v>
      </c>
      <c r="E67" s="188">
        <v>54871.288699907091</v>
      </c>
      <c r="F67" s="198">
        <f>ROUND(C67*E67,2)-429</f>
        <v>54442.29</v>
      </c>
    </row>
    <row r="68" spans="1:6" x14ac:dyDescent="0.25">
      <c r="A68" s="117"/>
      <c r="B68" s="94"/>
      <c r="C68" s="147"/>
      <c r="D68" s="148"/>
    </row>
    <row r="69" spans="1:6" x14ac:dyDescent="0.25">
      <c r="A69" s="82"/>
      <c r="B69" s="37" t="s">
        <v>648</v>
      </c>
      <c r="C69" s="144"/>
      <c r="D69" s="145"/>
      <c r="E69" s="165"/>
      <c r="F69" s="199"/>
    </row>
    <row r="70" spans="1:6" x14ac:dyDescent="0.25">
      <c r="A70" s="82"/>
      <c r="B70" s="36" t="s">
        <v>6</v>
      </c>
      <c r="C70" s="144"/>
      <c r="D70" s="145"/>
      <c r="E70" s="165" t="s">
        <v>129</v>
      </c>
      <c r="F70" s="195">
        <f>SUM(F10:F69)</f>
        <v>478028.23</v>
      </c>
    </row>
    <row r="71" spans="1:6" ht="16.5" thickBot="1" x14ac:dyDescent="0.3">
      <c r="F71" s="200"/>
    </row>
    <row r="72" spans="1:6" ht="16.5" thickTop="1" x14ac:dyDescent="0.25"/>
  </sheetData>
  <sheetProtection formatCells="0" formatColumns="0" formatRows="0" selectLockedCells="1" autoFilter="0"/>
  <autoFilter ref="A1:F70"/>
  <dataValidations count="1">
    <dataValidation allowBlank="1" showErrorMessage="1" errorTitle="Numerical Value" error="Please input numerical value only" promptTitle="Numerical Values" prompt="Please provide numerical values only_x000a_Text input will not be accepted" sqref="F11:F67"/>
  </dataValidations>
  <pageMargins left="0.7" right="0.7" top="0.75" bottom="0.75" header="0.3" footer="0.3"/>
  <pageSetup paperSize="9" orientation="portrait" r:id="rId1"/>
  <headerFooter>
    <oddHeader>&amp;R&amp;"Times New Roman,Regular"The Construction of the Hot Leaching Compaction Plant</oddHeader>
    <oddFooter>&amp;L&amp;"Times New Roman,Regular"EXTERNAL FEED WORKS&amp;"-,Regular"&amp;11
&amp;"Times New Roman,Regular"&amp;8J20161-0100D-TD-BOQ-PMC-03 REV 0&amp;R&amp;"Times New Roman,Regular"CP001/EF - Page &amp;P of &amp;N</oddFooter>
  </headerFooter>
  <rowBreaks count="3" manualBreakCount="3">
    <brk id="22" max="5" man="1"/>
    <brk id="29" max="5" man="1"/>
    <brk id="53" max="5"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7"/>
  <sheetViews>
    <sheetView showZeros="0" view="pageBreakPreview" zoomScale="115" zoomScaleNormal="130" zoomScaleSheetLayoutView="115" workbookViewId="0">
      <selection activeCell="F20" sqref="F20"/>
    </sheetView>
  </sheetViews>
  <sheetFormatPr defaultRowHeight="15.75" x14ac:dyDescent="0.25"/>
  <cols>
    <col min="1" max="1" width="6.7109375" style="118" bestFit="1" customWidth="1"/>
    <col min="2" max="2" width="36.5703125" style="118" bestFit="1" customWidth="1"/>
    <col min="3" max="3" width="8.42578125" style="118" customWidth="1"/>
    <col min="4" max="4" width="21.7109375" style="260" customWidth="1"/>
    <col min="5" max="16384" width="9.140625" style="118"/>
  </cols>
  <sheetData>
    <row r="2" spans="1:4" x14ac:dyDescent="0.25">
      <c r="A2" s="263" t="s">
        <v>590</v>
      </c>
      <c r="B2" s="263"/>
      <c r="C2" s="263"/>
      <c r="D2" s="263"/>
    </row>
    <row r="3" spans="1:4" x14ac:dyDescent="0.25">
      <c r="A3" s="119" t="s">
        <v>591</v>
      </c>
      <c r="D3" s="259" t="s">
        <v>592</v>
      </c>
    </row>
    <row r="4" spans="1:4" x14ac:dyDescent="0.25">
      <c r="D4" s="260" t="s">
        <v>15</v>
      </c>
    </row>
    <row r="5" spans="1:4" x14ac:dyDescent="0.25">
      <c r="A5" s="120">
        <v>1</v>
      </c>
      <c r="B5" s="118" t="s">
        <v>571</v>
      </c>
      <c r="D5" s="260">
        <f>'1 ST'!F106</f>
        <v>14888794.419999998</v>
      </c>
    </row>
    <row r="6" spans="1:4" x14ac:dyDescent="0.25">
      <c r="A6" s="120"/>
    </row>
    <row r="7" spans="1:4" x14ac:dyDescent="0.25">
      <c r="A7" s="120">
        <v>2</v>
      </c>
      <c r="B7" s="118" t="s">
        <v>593</v>
      </c>
      <c r="D7" s="260">
        <f>'2 AR'!F35</f>
        <v>181885.02</v>
      </c>
    </row>
    <row r="8" spans="1:4" x14ac:dyDescent="0.25">
      <c r="A8" s="120"/>
    </row>
    <row r="9" spans="1:4" x14ac:dyDescent="0.25">
      <c r="A9" s="120">
        <v>3</v>
      </c>
      <c r="B9" s="118" t="s">
        <v>130</v>
      </c>
      <c r="D9" s="260">
        <f>'3 ME'!F1110</f>
        <v>8391516.1699999981</v>
      </c>
    </row>
    <row r="10" spans="1:4" x14ac:dyDescent="0.25">
      <c r="A10" s="120"/>
    </row>
    <row r="11" spans="1:4" x14ac:dyDescent="0.25">
      <c r="A11" s="120">
        <v>4</v>
      </c>
      <c r="B11" s="118" t="s">
        <v>588</v>
      </c>
      <c r="D11" s="260">
        <f>'4 EL'!F54</f>
        <v>675178.33000000007</v>
      </c>
    </row>
    <row r="12" spans="1:4" x14ac:dyDescent="0.25">
      <c r="A12" s="120"/>
    </row>
    <row r="13" spans="1:4" ht="47.25" x14ac:dyDescent="0.25">
      <c r="A13" s="120">
        <v>5</v>
      </c>
      <c r="B13" s="132" t="s">
        <v>648</v>
      </c>
      <c r="D13" s="260">
        <f>'5 External Feed'!F70</f>
        <v>478028.23</v>
      </c>
    </row>
    <row r="16" spans="1:4" x14ac:dyDescent="0.25">
      <c r="B16" s="118" t="s">
        <v>594</v>
      </c>
    </row>
    <row r="17" spans="2:4" x14ac:dyDescent="0.25">
      <c r="B17" s="118" t="s">
        <v>595</v>
      </c>
      <c r="C17" s="120" t="s">
        <v>15</v>
      </c>
      <c r="D17" s="260">
        <f>SUM(D5:D16)</f>
        <v>24615402.169999998</v>
      </c>
    </row>
  </sheetData>
  <sheetProtection selectLockedCells="1"/>
  <mergeCells count="1">
    <mergeCell ref="A2:D2"/>
  </mergeCells>
  <pageMargins left="0.75" right="0.5" top="1" bottom="1" header="0.5" footer="0.5"/>
  <pageSetup paperSize="9" orientation="portrait" r:id="rId1"/>
  <headerFooter>
    <oddHeader xml:space="preserve">&amp;R&amp;"Times New Roman,Regular"The Construction of the Hot Leaching Compaction Plant
&amp;"Arial,Regular"
</oddHeader>
    <oddFooter xml:space="preserve">&amp;L&amp;"Times New Roman,Regular"SUMMARY
&amp;8J20161-0100D-TD-BOQ-PMC-03 REV 0&amp;R&amp;"Times New Roman,Regular"CP001/S-Page &amp;P of &amp;N&amp;"Arial,Regular"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101341530A2164EAB3F74908349CA42" ma:contentTypeVersion="1" ma:contentTypeDescription="Create a new document." ma:contentTypeScope="" ma:versionID="07be0a521df2c6c9b0d63f59138c140f">
  <xsd:schema xmlns:xsd="http://www.w3.org/2001/XMLSchema" xmlns:xs="http://www.w3.org/2001/XMLSchema" xmlns:p="http://schemas.microsoft.com/office/2006/metadata/properties" xmlns:ns2="96f5ac09-27da-4be4-b163-4472698cffff" targetNamespace="http://schemas.microsoft.com/office/2006/metadata/properties" ma:root="true" ma:fieldsID="3e9353a54724f0ad525720e81c35f511" ns2:_="">
    <xsd:import namespace="96f5ac09-27da-4be4-b163-4472698cffff"/>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5ac09-27da-4be4-b163-4472698cfff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1405F4C-4AB6-4FA0-BAAB-0FDD216DAF11}">
  <ds:schemaRefs>
    <ds:schemaRef ds:uri="http://schemas.microsoft.com/sharepoint/v3/contenttype/forms"/>
  </ds:schemaRefs>
</ds:datastoreItem>
</file>

<file path=customXml/itemProps2.xml><?xml version="1.0" encoding="utf-8"?>
<ds:datastoreItem xmlns:ds="http://schemas.openxmlformats.org/officeDocument/2006/customXml" ds:itemID="{974CD5FE-A33F-4C7B-872F-A8C9E88FACAD}">
  <ds:schemaRefs>
    <ds:schemaRef ds:uri="http://purl.org/dc/elements/1.1/"/>
    <ds:schemaRef ds:uri="http://purl.org/dc/dcmitype/"/>
    <ds:schemaRef ds:uri="http://schemas.microsoft.com/office/2006/documentManagement/types"/>
    <ds:schemaRef ds:uri="http://www.w3.org/XML/1998/namespace"/>
    <ds:schemaRef ds:uri="http://schemas.microsoft.com/office/infopath/2007/PartnerControls"/>
    <ds:schemaRef ds:uri="http://purl.org/dc/terms/"/>
    <ds:schemaRef ds:uri="http://schemas.openxmlformats.org/package/2006/metadata/core-properties"/>
    <ds:schemaRef ds:uri="96f5ac09-27da-4be4-b163-4472698cffff"/>
    <ds:schemaRef ds:uri="http://schemas.microsoft.com/office/2006/metadata/properties"/>
  </ds:schemaRefs>
</ds:datastoreItem>
</file>

<file path=customXml/itemProps3.xml><?xml version="1.0" encoding="utf-8"?>
<ds:datastoreItem xmlns:ds="http://schemas.openxmlformats.org/officeDocument/2006/customXml" ds:itemID="{D148A097-6AC2-4524-9F73-8421A10618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f5ac09-27da-4be4-b163-4472698cff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12</vt:i4>
      </vt:variant>
    </vt:vector>
  </HeadingPairs>
  <TitlesOfParts>
    <vt:vector size="19" baseType="lpstr">
      <vt:lpstr>0 INTERLEAF</vt:lpstr>
      <vt:lpstr>1 ST</vt:lpstr>
      <vt:lpstr>2 AR</vt:lpstr>
      <vt:lpstr>3 ME</vt:lpstr>
      <vt:lpstr>4 EL</vt:lpstr>
      <vt:lpstr>5 External Feed</vt:lpstr>
      <vt:lpstr>5 SUMMARY</vt:lpstr>
      <vt:lpstr>'0 INTERLEAF'!Print_Area</vt:lpstr>
      <vt:lpstr>'1 ST'!Print_Area</vt:lpstr>
      <vt:lpstr>'2 AR'!Print_Area</vt:lpstr>
      <vt:lpstr>'3 ME'!Print_Area</vt:lpstr>
      <vt:lpstr>'4 EL'!Print_Area</vt:lpstr>
      <vt:lpstr>'5 External Feed'!Print_Area</vt:lpstr>
      <vt:lpstr>'5 SUMMARY'!Print_Area</vt:lpstr>
      <vt:lpstr>'1 ST'!Print_Titles</vt:lpstr>
      <vt:lpstr>'2 AR'!Print_Titles</vt:lpstr>
      <vt:lpstr>'3 ME'!Print_Titles</vt:lpstr>
      <vt:lpstr>'4 EL'!Print_Titles</vt:lpstr>
      <vt:lpstr>'5 External Feed'!Print_Titles</vt:lpstr>
    </vt:vector>
  </TitlesOfParts>
  <Company>Dar Al-Handasah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sfahmy</dc:creator>
  <cp:lastModifiedBy>Amr</cp:lastModifiedBy>
  <cp:lastPrinted>2022-03-16T13:05:20Z</cp:lastPrinted>
  <dcterms:created xsi:type="dcterms:W3CDTF">2005-07-28T05:54:40Z</dcterms:created>
  <dcterms:modified xsi:type="dcterms:W3CDTF">2022-06-16T11:03:12Z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0x010100A101341530A2164EAB3F74908349CA42</vt:lpwstr>
  </property>
</Properties>
</file>