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Jordan Branch\Hot Leaching Compaction Plant - ARAB POTASH\1- Contract\Commercial Excel\Commercial Excel\"/>
    </mc:Choice>
  </mc:AlternateContent>
  <bookViews>
    <workbookView xWindow="0" yWindow="0" windowWidth="28800" windowHeight="12330" tabRatio="698" activeTab="1"/>
  </bookViews>
  <sheets>
    <sheet name="0 INTERLEAF" sheetId="20" r:id="rId1"/>
    <sheet name="1 ST" sheetId="17" r:id="rId2"/>
    <sheet name="2 AR" sheetId="13" r:id="rId3"/>
    <sheet name="3 ME" sheetId="16" r:id="rId4"/>
    <sheet name="4 EL" sheetId="14" r:id="rId5"/>
    <sheet name="5 TL" sheetId="18" r:id="rId6"/>
    <sheet name="6 SUMMARY" sheetId="19" r:id="rId7"/>
  </sheets>
  <definedNames>
    <definedName name="_xlnm._FilterDatabase" localSheetId="1" hidden="1">'1 ST'!$A$1:$F$65</definedName>
    <definedName name="_xlnm._FilterDatabase" localSheetId="2" hidden="1">'2 AR'!$A$1:$F$127</definedName>
    <definedName name="_xlnm._FilterDatabase" localSheetId="3" hidden="1">'3 ME'!$A$1:$F$96</definedName>
    <definedName name="_xlnm._FilterDatabase" localSheetId="4" hidden="1">'4 EL'!$A$1:$F$93</definedName>
    <definedName name="_xlnm._FilterDatabase" localSheetId="5" hidden="1">'5 TL'!$A$1:$F$65</definedName>
    <definedName name="_xlnm.Print_Area" localSheetId="0">'0 INTERLEAF'!$A$1:$I$6</definedName>
    <definedName name="_xlnm.Print_Area" localSheetId="1">'1 ST'!$A:$F</definedName>
    <definedName name="_xlnm.Print_Area" localSheetId="2">'2 AR'!$A:$F</definedName>
    <definedName name="_xlnm.Print_Area" localSheetId="3">'3 ME'!$A$1:$F$96</definedName>
    <definedName name="_xlnm.Print_Area" localSheetId="4">'4 EL'!$A:$F</definedName>
    <definedName name="_xlnm.Print_Area" localSheetId="5">'5 TL'!$A$1:$F$65</definedName>
    <definedName name="_xlnm.Print_Area" localSheetId="6">'6 SUMMARY'!$A$1:$D$17</definedName>
    <definedName name="_xlnm.Print_Titles" localSheetId="1">'1 ST'!$1:$2</definedName>
    <definedName name="_xlnm.Print_Titles" localSheetId="2">'2 AR'!$1:$3</definedName>
    <definedName name="_xlnm.Print_Titles" localSheetId="3">'3 ME'!$1:$2</definedName>
    <definedName name="_xlnm.Print_Titles" localSheetId="4">'4 EL'!$1:$2</definedName>
    <definedName name="_xlnm.Print_Titles" localSheetId="5">'5 TL'!$1:$2</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39" i="17" l="1"/>
  <c r="H39" i="17"/>
  <c r="E9" i="19" l="1"/>
  <c r="E17" i="19" s="1"/>
  <c r="F23" i="16" l="1"/>
  <c r="F29" i="16"/>
  <c r="F12" i="18" l="1"/>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13" i="16"/>
  <c r="F14" i="16"/>
  <c r="F15" i="16"/>
  <c r="F16" i="16"/>
  <c r="F17" i="16"/>
  <c r="F18" i="16"/>
  <c r="F19" i="16"/>
  <c r="F20" i="16"/>
  <c r="F21" i="16"/>
  <c r="F22" i="16"/>
  <c r="F24" i="16"/>
  <c r="F25" i="16"/>
  <c r="F26" i="16"/>
  <c r="F27" i="16"/>
  <c r="F28"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9" i="13"/>
  <c r="F110" i="13"/>
  <c r="F111" i="13"/>
  <c r="F112" i="13"/>
  <c r="F113" i="13"/>
  <c r="F114" i="13"/>
  <c r="F115" i="13"/>
  <c r="F116" i="13"/>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11" i="18" l="1"/>
  <c r="F64" i="18" s="1"/>
  <c r="F12" i="14"/>
  <c r="F92" i="14" s="1"/>
  <c r="F12" i="16"/>
  <c r="F95" i="16" s="1"/>
  <c r="F12" i="13"/>
  <c r="F11" i="17"/>
  <c r="F64" i="17" s="1"/>
  <c r="D5" i="19" l="1"/>
  <c r="D13" i="19"/>
  <c r="D11" i="19"/>
  <c r="D9" i="19"/>
  <c r="A11" i="18"/>
  <c r="C108" i="13" l="1"/>
  <c r="F108" i="13" l="1"/>
  <c r="F126" i="13" s="1"/>
  <c r="D7" i="19" s="1"/>
  <c r="D17" i="19" s="1"/>
</calcChain>
</file>

<file path=xl/sharedStrings.xml><?xml version="1.0" encoding="utf-8"?>
<sst xmlns="http://schemas.openxmlformats.org/spreadsheetml/2006/main" count="443" uniqueCount="222">
  <si>
    <t>Item</t>
  </si>
  <si>
    <t>Unit</t>
  </si>
  <si>
    <t>Rate</t>
  </si>
  <si>
    <t>Qty</t>
  </si>
  <si>
    <t>Amount</t>
  </si>
  <si>
    <t xml:space="preserve">                         Description                             </t>
  </si>
  <si>
    <t>To Summary</t>
  </si>
  <si>
    <t>A</t>
  </si>
  <si>
    <t>03- CONCRETE</t>
  </si>
  <si>
    <t xml:space="preserve">035440 - CEMENT BASED SCREED </t>
  </si>
  <si>
    <t>Cement-sand screed topping; trowelled finish, to receive flexible finish; to</t>
  </si>
  <si>
    <t>Floors; 100 thick</t>
  </si>
  <si>
    <t>09- FINISHES</t>
  </si>
  <si>
    <t>099600 - HIGH PERFORMANCE COATINGS</t>
  </si>
  <si>
    <t>Floors</t>
  </si>
  <si>
    <t>Cement-sand screed; finished to receive sheet membrane, laid to falls and cross falls; to</t>
  </si>
  <si>
    <t>Roofs; 100 thick</t>
  </si>
  <si>
    <t>07- THERMAL AND MOISTURE PROTECTION</t>
  </si>
  <si>
    <t>072100 - THERMAL INSULATION</t>
  </si>
  <si>
    <t>Extruded polystyrene insulation boards; including fittings and fixings; complete; as specified and shown on Drawings; to</t>
  </si>
  <si>
    <t>Roofs; 50 thick</t>
  </si>
  <si>
    <t>Roofs</t>
  </si>
  <si>
    <t>Upstands</t>
  </si>
  <si>
    <t>Filter membrane; vapour permeable geotextile, non woven thermally bonded continuous polypropylene filaments; to</t>
  </si>
  <si>
    <t>Elastomeric coating; U.V. protection to waterproof membrane; to</t>
  </si>
  <si>
    <t>Protective covering ballast; uniformly sized gravel; to</t>
  </si>
  <si>
    <t>077200 - ROOF ACCESSORIES</t>
  </si>
  <si>
    <t xml:space="preserve">Accessories; aluminium alloy; as specified and as shown on Drawings </t>
  </si>
  <si>
    <t xml:space="preserve">Pressure plate; 4 thick; including backing cord and sealant </t>
  </si>
  <si>
    <t>m</t>
  </si>
  <si>
    <t>Vapour barrier primer; to</t>
  </si>
  <si>
    <t>075216 - STYRENE - BUTADIENE - STYRENE (SBS) MODIFIED BITUMINOUS MEMBRANE ROOFING</t>
  </si>
  <si>
    <t>Single layers (SBS) modified bituminous sheet membrane roofing; complete; as specified and as drawings; to</t>
  </si>
  <si>
    <t>034500 - PRECAST ARCHITECTURAL CONCRETE</t>
  </si>
  <si>
    <t>Precast concrete; ordinary Portland cement, smooth finish, reinforced; including fittings and fixings; complete; as specified and shown on Drawings</t>
  </si>
  <si>
    <t>Curb; 150 x 300 high</t>
  </si>
  <si>
    <t>Skirting; 100 high coved</t>
  </si>
  <si>
    <t>Triangular fillet; 50 x 50</t>
  </si>
  <si>
    <t>092400 - PORTLAND CEMENT PLASTERING</t>
  </si>
  <si>
    <t>Cement-sand plaster; plain finish; to</t>
  </si>
  <si>
    <t>Walls; 15 thick; internal</t>
  </si>
  <si>
    <t>Walls; 20 thick; external</t>
  </si>
  <si>
    <t>099113 - EXTERIOR PAINTING</t>
  </si>
  <si>
    <t>External acrylic emulsion paint; resin based, water-resistant suitable for repeated washing and scrubbing; to concrete, masonry, render and plaster, to</t>
  </si>
  <si>
    <t>General surfaces; external</t>
  </si>
  <si>
    <t xml:space="preserve">099123 - INTERIOR PAINTING </t>
  </si>
  <si>
    <t>General surfaces; internal</t>
  </si>
  <si>
    <t>Concrete hollow blocks; ordinary Portland cement; fire rated where required; including mortar for bedding and jointing; complete; as specified and as shown on Drawings; to</t>
  </si>
  <si>
    <t>100 thick</t>
  </si>
  <si>
    <t>150 thick</t>
  </si>
  <si>
    <t xml:space="preserve">042000 - UNIT MASONRY </t>
  </si>
  <si>
    <t xml:space="preserve">04 - MASONRY </t>
  </si>
  <si>
    <t>Precast concrete pavers and fittings; including sand and bedding mortar; to</t>
  </si>
  <si>
    <t>Walkaway</t>
  </si>
  <si>
    <t>Interior acrylic emulsion paint, water resistant suitable for repeated washing and scrubbing, to concrete, masonry, render and plaster; to</t>
  </si>
  <si>
    <t>Epoxy concrete floor sealer; heavy duty, water dispersed, chemical resistant, coloured, dustproofer and surface sealer; to</t>
  </si>
  <si>
    <t>J.D</t>
  </si>
  <si>
    <t>ARCHITECTURAL WORKS</t>
  </si>
  <si>
    <t>B</t>
  </si>
  <si>
    <t>C</t>
  </si>
  <si>
    <t>D</t>
  </si>
  <si>
    <t>E</t>
  </si>
  <si>
    <t>08 - OPENINGS</t>
  </si>
  <si>
    <t>081113 - HOLLOW METAL DOORS AND FRAMES</t>
  </si>
  <si>
    <t>Flush steel doors; constructed from steel section frame, infill with non combustible thermal and acoustic insulating material where required, galvanized steel sheet both skins, factory primed for painting; including frames, architraves, paint, hardware, fittings and fixings; complete; as specified and as per door schedule</t>
  </si>
  <si>
    <t>Non-fire rated doors</t>
  </si>
  <si>
    <t>Leaf type B01-A; Size 1580 x 2525 high</t>
  </si>
  <si>
    <t>Nr</t>
  </si>
  <si>
    <t>Type O1</t>
  </si>
  <si>
    <t>Type B1</t>
  </si>
  <si>
    <t>Lighting fixtures as specified and shown on the drawings.</t>
  </si>
  <si>
    <t>265100 - INTERIOR LIGHTING</t>
  </si>
  <si>
    <t>UPS-ER-01; 10 kVA; with 3 phase, 400 V, 50 Hz input and 3 phase, 400 V, 50 Hz output</t>
  </si>
  <si>
    <t>UPS system (dual-redundant type) complete, including built-in batteries, charger, inverter transfer switch and manual by-pass switch</t>
  </si>
  <si>
    <t>263353 - STATIC UNINTERRUPTIBLE POWER SUPPLY</t>
  </si>
  <si>
    <t>20 A, 4P, weatherproof</t>
  </si>
  <si>
    <t>Isolating switches</t>
  </si>
  <si>
    <t>262816 - ENCLOSED SAFETY SWITCHES</t>
  </si>
  <si>
    <t>13 A socket outlet, simplex, weatherproof</t>
  </si>
  <si>
    <t>J</t>
  </si>
  <si>
    <t>13 A socket outlet, simplex</t>
  </si>
  <si>
    <t>H</t>
  </si>
  <si>
    <t>Socket outlets</t>
  </si>
  <si>
    <t>20 A, 2P, weatherproof</t>
  </si>
  <si>
    <t>G</t>
  </si>
  <si>
    <t>20 A, 2P</t>
  </si>
  <si>
    <t>F</t>
  </si>
  <si>
    <t>Electrical Outlets</t>
  </si>
  <si>
    <t>One way switch, two gangs</t>
  </si>
  <si>
    <t>Lighting Switches</t>
  </si>
  <si>
    <t>Wiring devices including boxes, conduits, wires and connections to power source, covers, supports, fittings and accessories; As shown on drawings and described in the specifications .</t>
  </si>
  <si>
    <t>262726 - WIRING DEVICES</t>
  </si>
  <si>
    <t>MCC No. MCC-TLS</t>
  </si>
  <si>
    <t>262419 - MOTOR CONTROL CENTERS</t>
  </si>
  <si>
    <t>UPP-ER-01</t>
  </si>
  <si>
    <t>PP-ER-01</t>
  </si>
  <si>
    <t>LP-ER-01</t>
  </si>
  <si>
    <t>Distribution panelboard</t>
  </si>
  <si>
    <t>Complete including mounting, fixing, supports, termination of incoming and outgoing cables, accessories, etc.</t>
  </si>
  <si>
    <t>262416 - PANELBOARDS</t>
  </si>
  <si>
    <t>3ø, 150mm</t>
  </si>
  <si>
    <t>Sleeves</t>
  </si>
  <si>
    <t>260543 - UNDERGROUND DUCTS AND RACEWAYS FOR ELECTRICAL SYSTEMS</t>
  </si>
  <si>
    <t>900mm</t>
  </si>
  <si>
    <t>450mm</t>
  </si>
  <si>
    <t>Cable Trays (Ladder Type); hot dip galvanized with powder coating</t>
  </si>
  <si>
    <t>260536 - CABLE TRAYS FOR ELECTRICAL SYSTEMS</t>
  </si>
  <si>
    <t>3C,25mm2</t>
  </si>
  <si>
    <t>3C,4mm2</t>
  </si>
  <si>
    <t>Multi-core, copper conductor, XLPE insulated, PVC sheathed feeder cables; armoured; 0.6/1 kV</t>
  </si>
  <si>
    <t>260519 - LOW-VOLTAGE ELECTRICAL POWER CONDUCTORS AND CABLES</t>
  </si>
  <si>
    <t>SUPPLY AND INSTALLATION WORKS</t>
  </si>
  <si>
    <t>All cables, relays, contactors, connection boxes, panels, not covered in Contractor scope mentionned above, but required for the complete operation of the system as indicated in related Contract Drawings &amp; Documents</t>
  </si>
  <si>
    <t>All bulk material including but not limited to rigid cable conduits, conduits and supports, cable connectors and terminators, required for the complete operation of the system as indicated in relevant Drawings &amp; Documents</t>
  </si>
  <si>
    <t>All required fiber optic patch cord cables (multi-mode), as required and as per relevant drawings and specifications.</t>
  </si>
  <si>
    <t>24 Cores Fiber Optic Multi Mode Armoured Cables, from the Container Loading Station PLC cabinet to the new IT DCS Communication Cabinet, as per relevant drawings and specifications</t>
  </si>
  <si>
    <t>24 Cores Fiber Optic Multi Mode Armoured Cables, from the Truck Loading Station PLC cabinet to the new IT DCS Communication Cabinet, as per relevant drawings and specifications</t>
  </si>
  <si>
    <t>1.5mm2,300V, 8 pairs,Individually&amp;overall shielded,armoured, as per relevant drawings and specifications.</t>
  </si>
  <si>
    <t>1.5mm2,300V, 2 pairs,Individually&amp;overall shielded,armoured, as per relevant drawings and specifications.</t>
  </si>
  <si>
    <t>Communication Cable from loading stations UPS to Truck Loading Station PLC Cabinet, as per relevant drawings</t>
  </si>
  <si>
    <t xml:space="preserve">Profibus Cables for Truck Loading Station MCC motor managers and digital protection relay unit interface with the relevant PLC, as per relevant drawings and specifications. </t>
  </si>
  <si>
    <t>Instrumentation &amp; Control Cable Ladder 300 mm hot dip galvanized with powder coating, elevated cover and all necessary items as per relevant drawings and specifications.</t>
  </si>
  <si>
    <t xml:space="preserve">Wall Mounted Temperature Transmitter installed in the new electrical room serving the loading stations; and all necessary items as per relevant drawings and specifications.specifications. </t>
  </si>
  <si>
    <t>Integration of the container loading station PLC Cabinet to the existing DCS for the seamless transfer of all monitoring and control points, including but not limited to points mapping and graphics creation, alarms and trends creation.</t>
  </si>
  <si>
    <t>New PLC Cabinet serving the truck loading station, with all required components such as but not limited to CPU (ABB 800xA PM856AK01), IO modules, communication modules, dual industrial ethernet managed switches, programming software, power supply units, trunking, terminal strips, fuses, relays, circuit breakers, fans, media converters, enclosure, all necessary accessories and internal wiring, all for the proper and safe operation of the system, and all as per the Employer's requirements and in coordination with the Employer, as per relevant drawings and specifications, including the integration to the Existing DCS for the seamless transfer of all monitoring and control points, including but not limited to points mapping and graphics creation, alarms and trends creation.</t>
  </si>
  <si>
    <t>Supply, Installation, Connection, Testing and Commissioning Works of:</t>
  </si>
  <si>
    <t>25 - INTEGRATED AUTOMATION</t>
  </si>
  <si>
    <t>10 - SPECIALTIES</t>
  </si>
  <si>
    <t>FE-2 (4.5kg CO2 extinguisher)</t>
  </si>
  <si>
    <t>FE-1 (4.5kg Dry Chemical extinguisher)</t>
  </si>
  <si>
    <t>Fire extinguishers</t>
  </si>
  <si>
    <t>104400 - FIRE PROTECTION SPECIALTIES</t>
  </si>
  <si>
    <t>22 - PLUMBING</t>
  </si>
  <si>
    <t>221316 - SANITARY WASTE AND VENT PIPING</t>
  </si>
  <si>
    <t>Including piping, fittings, connections, joints, encasement and valves</t>
  </si>
  <si>
    <t xml:space="preserve">Storm Drain - CAST IRON </t>
  </si>
  <si>
    <t>110 mm dn</t>
  </si>
  <si>
    <t>221423 FL - STORM DRAINAGE PIPING SPECIALTIES</t>
  </si>
  <si>
    <t>Roof Drain</t>
  </si>
  <si>
    <t>SRD-1 110mm dn</t>
  </si>
  <si>
    <t>23 - HEATING, VENTILATION &amp; AIR CONDITIONING</t>
  </si>
  <si>
    <t>230719 - HVAC PIPE INSULATION</t>
  </si>
  <si>
    <t>EXPOSED INSULATION APPLICATION
(INSIDE MECHANICAL
ROOMS AND EXPOSED AT HIGH LEVEL)</t>
  </si>
  <si>
    <t>Condensate drain piping</t>
  </si>
  <si>
    <t>Pipe, all sizes:  19 mm flexible elastomeric with Aluminum jacketing</t>
  </si>
  <si>
    <t>32mm diameter</t>
  </si>
  <si>
    <t>232113 - HYDRONIC PIPING</t>
  </si>
  <si>
    <t>Complete with fitting, joints, flexible connectors, unions, flanges, couplings</t>
  </si>
  <si>
    <t xml:space="preserve">CPVC plastic pipe </t>
  </si>
  <si>
    <t>Condensate drain</t>
  </si>
  <si>
    <t>32 mm dn</t>
  </si>
  <si>
    <t>238126 - Split DX including indoor and outdoor units, refrigerant piping, insulation, accessories and installation as specified in Part 4 and as shown on schedules, and detailed on design drawings</t>
  </si>
  <si>
    <t>FSAU-ER-01 TO 02/FSCU-ER-01 TO 02</t>
  </si>
  <si>
    <t>SRCU-ER-01/FSCU-ER-01</t>
  </si>
  <si>
    <t>03 - CONCRETE</t>
  </si>
  <si>
    <t>T</t>
  </si>
  <si>
    <t>High yield steel; 420 mpa specified yield strength</t>
  </si>
  <si>
    <t>Steel reinforcement</t>
  </si>
  <si>
    <t>m³</t>
  </si>
  <si>
    <t>Isolated columns</t>
  </si>
  <si>
    <t>Attached drop beams (drop part below slab only)</t>
  </si>
  <si>
    <t>Slabs</t>
  </si>
  <si>
    <t>Beds</t>
  </si>
  <si>
    <t>Ground beams</t>
  </si>
  <si>
    <t>Isolated foundations</t>
  </si>
  <si>
    <t>Cast in place concrete with 35 mpa compressive strength(cylinder); ordinary  portland cement; reinforced</t>
  </si>
  <si>
    <t>Blinding</t>
  </si>
  <si>
    <t>Cast in place concrete with 11 mpa compressive strength(cylinder); sulphate resisting portland cement; plain</t>
  </si>
  <si>
    <t>33000 - CAST IN PLACE CONCRETE</t>
  </si>
  <si>
    <t>07 - THERMAL AND MOISTURE PROTECTION</t>
  </si>
  <si>
    <t>71113 - BITUMINOUS DAMP-PROOFING</t>
  </si>
  <si>
    <t>Bituminous damp-proofing coating,  applied to reinforced 'concrete surfaces in direct contact with soil not receiving water proofing membrane ,including appropriate protection system, for the following:</t>
  </si>
  <si>
    <t>Foundations ( sides &amp; top)</t>
  </si>
  <si>
    <t>m²</t>
  </si>
  <si>
    <t>Columns,</t>
  </si>
  <si>
    <t>Ground beams,</t>
  </si>
  <si>
    <t>31 - EARTHWORK</t>
  </si>
  <si>
    <t>311000 - SITE CLEARING</t>
  </si>
  <si>
    <t>Site preparation</t>
  </si>
  <si>
    <t>Clearing the site generally</t>
  </si>
  <si>
    <t>312000 - EARTHMOVING</t>
  </si>
  <si>
    <t>Excavating</t>
  </si>
  <si>
    <t>To reduce levels</t>
  </si>
  <si>
    <t>Soil fill and engineered fill</t>
  </si>
  <si>
    <t>Engineered fill</t>
  </si>
  <si>
    <t>27 - COMMUNICATIONS</t>
  </si>
  <si>
    <t>Set of tools and instruments</t>
  </si>
  <si>
    <t>Set of spare parts</t>
  </si>
  <si>
    <t>Spare Part, Tools and Instruments;</t>
  </si>
  <si>
    <t>Single Cat 6A F/UTP RJ45 Outlet; Wall-Mounted</t>
  </si>
  <si>
    <t>Supply, install and place at location; including internal cabling and raceways within the building and all equipment and accessories specified and deemed necessary for the structured cabling such as cable trays, cables, patch panels, patch cords, first fix and data outlets, etc. Along with required testing and commissioning.</t>
  </si>
  <si>
    <t>271505-COMMUNICATIONS HORIZONTAL CABLING(TIA)</t>
  </si>
  <si>
    <t>System Administration Scheme - as specified</t>
  </si>
  <si>
    <t>Identification for Communications Systems</t>
  </si>
  <si>
    <t>270555-IDENTIFICATION FOR COMMUNICATIONS SYSTEMS(TIA)</t>
  </si>
  <si>
    <t>28 - ELECTRONIC SAFETY AND SECURITY</t>
  </si>
  <si>
    <t>282000-VIDEO SURVEILLANCE SYSTEM (VSS)</t>
  </si>
  <si>
    <t>Supply, install and place at location; including internal cabling and raceways and all equipment and accessories specified and deemed necessary for the security system such as Power Supplies and Power Cabling provision, FO cables, FO to CAT6a converters, etc. along with required testing and commissioning.</t>
  </si>
  <si>
    <t>Wall Mounted fixed Camera, Weatherproof including FO to CAT6a converter, and FO cabling to connect to substation</t>
  </si>
  <si>
    <t>Spare Part, Tools and Instruments</t>
  </si>
  <si>
    <t>SEC-284621.11-ADDRESSABLE FIRE-ALARM SYSTEM</t>
  </si>
  <si>
    <t>Supply, install and place at location; including internal cabling and raceways within the building and all equipment and accessories specified and deemed necessary for the fire alarm system such as FACP, detectors, manual pull stations, notification devices, monitor and control modules for the interface with ACMV and electrical equipment etc. Along with integration with existing system and required testing and commissioning.</t>
  </si>
  <si>
    <t>Manual Fire Alarm Station</t>
  </si>
  <si>
    <t>Optical Smoke Detector, Ceiling Mounted</t>
  </si>
  <si>
    <t>Horn with Strobe Light 30 CD, Wall Mounted</t>
  </si>
  <si>
    <t>Addressable Control Modules</t>
  </si>
  <si>
    <t>Addressable Monitor Modules</t>
  </si>
  <si>
    <t>TELECOMMUNICATION WORK</t>
  </si>
  <si>
    <t>MECHANICAL WORK</t>
  </si>
  <si>
    <t>STRUCTURAL WORK</t>
  </si>
  <si>
    <t>2Φ 150mm UPVC Sleeves, between the I&amp;C cable trench and the finished floor level of the electrical room, with all required installation accessories.</t>
  </si>
  <si>
    <t>ELECTRICAL WORKS</t>
  </si>
  <si>
    <t>SUMMARY</t>
  </si>
  <si>
    <t>ITEM</t>
  </si>
  <si>
    <t>AMOUNT</t>
  </si>
  <si>
    <t>STRUCTURAL WORKS</t>
  </si>
  <si>
    <t xml:space="preserve">ARCHITECTURAL WORKS </t>
  </si>
  <si>
    <t>MECHANICAL WORKS</t>
  </si>
  <si>
    <t>TOTAL</t>
  </si>
  <si>
    <t>To General Summary</t>
  </si>
  <si>
    <t xml:space="preserve">ROOM </t>
  </si>
  <si>
    <t xml:space="preserve">ER001: LOADING STATIONS ELECTRICAL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</si>
</sst>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5" x14ac:knownFonts="1">
    <font>
      <sz val="10"/>
      <name val="Arial"/>
      <charset val="178"/>
    </font>
    <font>
      <sz val="10"/>
      <name val="Arial"/>
      <family val="2"/>
    </font>
    <font>
      <u/>
      <sz val="12"/>
      <name val="Times New Roman"/>
      <family val="1"/>
    </font>
    <font>
      <sz val="12"/>
      <name val="Times New Roman"/>
      <family val="1"/>
    </font>
    <font>
      <u/>
      <sz val="12"/>
      <color rgb="FF000000"/>
      <name val="Times New Roman"/>
      <family val="1"/>
    </font>
    <font>
      <sz val="12"/>
      <color rgb="FF000000"/>
      <name val="Times New Roman"/>
      <family val="1"/>
    </font>
    <font>
      <b/>
      <u/>
      <sz val="12"/>
      <name val="Times New Roman"/>
      <family val="1"/>
    </font>
    <font>
      <b/>
      <sz val="12"/>
      <name val="Times New Roman"/>
      <family val="1"/>
    </font>
    <font>
      <sz val="11"/>
      <name val="Times New Roman"/>
      <family val="1"/>
    </font>
    <font>
      <sz val="12"/>
      <color theme="1"/>
      <name val="Times New Roman"/>
      <family val="1"/>
    </font>
    <font>
      <u/>
      <sz val="12"/>
      <color theme="1"/>
      <name val="Times New Roman"/>
      <family val="1"/>
    </font>
    <font>
      <sz val="12"/>
      <color indexed="8"/>
      <name val="Times New Roman"/>
      <family val="1"/>
    </font>
    <font>
      <sz val="10"/>
      <name val="Arial"/>
      <family val="2"/>
    </font>
    <font>
      <b/>
      <i/>
      <sz val="20"/>
      <name val="Times New Roman"/>
      <family val="1"/>
    </font>
    <font>
      <sz val="20"/>
      <name val="Times New Roman"/>
      <family val="1"/>
    </font>
  </fonts>
  <fills count="2">
    <fill>
      <patternFill patternType="none"/>
    </fill>
    <fill>
      <patternFill patternType="gray125"/>
    </fill>
  </fills>
  <borders count="3">
    <border>
      <left/>
      <right/>
      <top/>
      <bottom/>
      <diagonal/>
    </border>
    <border>
      <left/>
      <right/>
      <top style="thin">
        <color indexed="64"/>
      </top>
      <bottom/>
      <diagonal/>
    </border>
    <border>
      <left/>
      <right/>
      <top/>
      <bottom style="double">
        <color indexed="64"/>
      </bottom>
      <diagonal/>
    </border>
  </borders>
  <cellStyleXfs count="8">
    <xf numFmtId="0" fontId="0" fillId="0" borderId="0"/>
    <xf numFmtId="0" fontId="1" fillId="0" borderId="0"/>
    <xf numFmtId="0" fontId="1" fillId="0" borderId="0"/>
    <xf numFmtId="0" fontId="1" fillId="0" borderId="0"/>
    <xf numFmtId="0" fontId="1" fillId="0" borderId="0"/>
    <xf numFmtId="0" fontId="8" fillId="0" borderId="0"/>
    <xf numFmtId="0" fontId="1" fillId="0" borderId="0"/>
    <xf numFmtId="43" fontId="12" fillId="0" borderId="0" applyFont="0" applyFill="0" applyBorder="0" applyAlignment="0" applyProtection="0"/>
  </cellStyleXfs>
  <cellXfs count="222">
    <xf numFmtId="0" fontId="0" fillId="0" borderId="0" xfId="0"/>
    <xf numFmtId="4" fontId="2" fillId="0" borderId="0" xfId="0" applyNumberFormat="1" applyFont="1" applyFill="1" applyBorder="1" applyAlignment="1" applyProtection="1">
      <alignment horizontal="left" vertical="top" wrapText="1"/>
    </xf>
    <xf numFmtId="1" fontId="2" fillId="0" borderId="0" xfId="0" applyNumberFormat="1" applyFont="1" applyFill="1" applyBorder="1" applyAlignment="1" applyProtection="1">
      <alignment horizontal="center"/>
    </xf>
    <xf numFmtId="4" fontId="2" fillId="0" borderId="0" xfId="0" applyNumberFormat="1" applyFont="1" applyFill="1" applyBorder="1" applyAlignment="1" applyProtection="1">
      <alignment horizontal="center"/>
    </xf>
    <xf numFmtId="0" fontId="3" fillId="0" borderId="0" xfId="0" quotePrefix="1" applyNumberFormat="1" applyFont="1" applyFill="1" applyBorder="1" applyAlignment="1" applyProtection="1">
      <alignment horizontal="left" vertical="top"/>
    </xf>
    <xf numFmtId="1" fontId="3" fillId="0" borderId="0" xfId="0" applyNumberFormat="1" applyFont="1" applyFill="1" applyBorder="1" applyAlignment="1" applyProtection="1">
      <alignment horizontal="center"/>
    </xf>
    <xf numFmtId="4" fontId="3" fillId="0" borderId="0" xfId="0" applyNumberFormat="1" applyFont="1" applyFill="1" applyBorder="1" applyAlignment="1" applyProtection="1">
      <alignment horizontal="center"/>
    </xf>
    <xf numFmtId="0" fontId="3" fillId="0" borderId="0" xfId="0" applyFont="1" applyFill="1" applyAlignment="1" applyProtection="1">
      <alignment horizontal="center"/>
    </xf>
    <xf numFmtId="0" fontId="3" fillId="0" borderId="0" xfId="0" applyFont="1" applyFill="1" applyBorder="1" applyAlignment="1" applyProtection="1">
      <alignment horizontal="center"/>
    </xf>
    <xf numFmtId="0" fontId="3" fillId="0" borderId="0" xfId="0" applyNumberFormat="1" applyFont="1" applyFill="1" applyBorder="1" applyAlignment="1" applyProtection="1">
      <alignment horizontal="left" vertical="top"/>
    </xf>
    <xf numFmtId="0" fontId="3" fillId="0" borderId="0" xfId="0" quotePrefix="1" applyFont="1" applyFill="1" applyAlignment="1" applyProtection="1">
      <alignment horizontal="center"/>
    </xf>
    <xf numFmtId="0" fontId="4" fillId="0" borderId="0" xfId="0" applyFont="1" applyFill="1" applyAlignment="1" applyProtection="1">
      <alignment horizontal="left" vertical="top"/>
    </xf>
    <xf numFmtId="0" fontId="4" fillId="0" borderId="0" xfId="0" applyFont="1" applyFill="1" applyAlignment="1" applyProtection="1">
      <alignment horizontal="left" vertical="top" wrapText="1"/>
    </xf>
    <xf numFmtId="0" fontId="4" fillId="0" borderId="0" xfId="0" applyFont="1" applyFill="1" applyAlignment="1" applyProtection="1">
      <alignment horizontal="center"/>
    </xf>
    <xf numFmtId="0" fontId="4" fillId="0" borderId="0" xfId="0" applyFont="1" applyFill="1" applyAlignment="1" applyProtection="1">
      <alignment horizontal="center" wrapText="1"/>
    </xf>
    <xf numFmtId="0" fontId="3" fillId="0" borderId="0" xfId="0" applyFont="1" applyProtection="1"/>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center"/>
    </xf>
    <xf numFmtId="0" fontId="5" fillId="0" borderId="0" xfId="0" applyFont="1" applyFill="1" applyBorder="1" applyAlignment="1" applyProtection="1">
      <alignment horizontal="center" wrapText="1"/>
    </xf>
    <xf numFmtId="0" fontId="2" fillId="0" borderId="0" xfId="0" applyNumberFormat="1" applyFont="1" applyFill="1" applyBorder="1" applyAlignment="1" applyProtection="1">
      <alignment horizontal="left" vertical="top"/>
    </xf>
    <xf numFmtId="0" fontId="3" fillId="0" borderId="0" xfId="0" applyFont="1" applyFill="1" applyAlignment="1" applyProtection="1">
      <alignment horizontal="left" vertical="top" wrapText="1"/>
    </xf>
    <xf numFmtId="0" fontId="3" fillId="0" borderId="0" xfId="0" applyFont="1" applyAlignment="1" applyProtection="1">
      <alignment horizontal="left" vertical="top"/>
    </xf>
    <xf numFmtId="0" fontId="4" fillId="0" borderId="0" xfId="0" applyFont="1" applyFill="1" applyBorder="1" applyAlignment="1" applyProtection="1">
      <alignment horizontal="left" vertical="top" wrapText="1"/>
    </xf>
    <xf numFmtId="0" fontId="3" fillId="0" borderId="0" xfId="0" quotePrefix="1" applyFont="1" applyFill="1" applyBorder="1" applyAlignment="1" applyProtection="1">
      <alignment horizontal="left" vertical="top" wrapText="1"/>
    </xf>
    <xf numFmtId="0" fontId="2" fillId="0" borderId="0" xfId="0" applyFont="1" applyFill="1" applyAlignment="1" applyProtection="1">
      <alignment horizontal="left" vertical="top" wrapText="1"/>
    </xf>
    <xf numFmtId="0" fontId="3" fillId="0" borderId="0" xfId="0" applyFont="1" applyFill="1" applyBorder="1" applyAlignment="1" applyProtection="1">
      <alignment horizontal="left" vertical="top" wrapText="1"/>
    </xf>
    <xf numFmtId="0" fontId="2" fillId="0" borderId="0" xfId="0" applyFont="1" applyFill="1" applyBorder="1" applyAlignment="1" applyProtection="1">
      <alignment horizontal="center"/>
    </xf>
    <xf numFmtId="0" fontId="3" fillId="0" borderId="0" xfId="0" quotePrefix="1" applyFont="1" applyFill="1" applyBorder="1" applyAlignment="1" applyProtection="1">
      <alignment horizontal="center"/>
    </xf>
    <xf numFmtId="0" fontId="3" fillId="0" borderId="0" xfId="0" applyFont="1" applyAlignment="1" applyProtection="1">
      <alignment horizontal="center"/>
    </xf>
    <xf numFmtId="0" fontId="7" fillId="0" borderId="0" xfId="0" quotePrefix="1" applyNumberFormat="1" applyFont="1" applyFill="1" applyBorder="1" applyAlignment="1" applyProtection="1">
      <alignment horizontal="left" vertical="top"/>
    </xf>
    <xf numFmtId="0" fontId="6" fillId="0" borderId="0" xfId="0" quotePrefix="1" applyFont="1" applyFill="1" applyBorder="1" applyAlignment="1" applyProtection="1">
      <alignment horizontal="left" vertical="top" wrapText="1"/>
    </xf>
    <xf numFmtId="1" fontId="7" fillId="0" borderId="0" xfId="0" applyNumberFormat="1" applyFont="1" applyFill="1" applyBorder="1" applyAlignment="1" applyProtection="1">
      <alignment horizontal="center"/>
    </xf>
    <xf numFmtId="0" fontId="7" fillId="0" borderId="0" xfId="0" quotePrefix="1" applyFont="1" applyFill="1" applyBorder="1" applyAlignment="1" applyProtection="1">
      <alignment horizontal="center"/>
    </xf>
    <xf numFmtId="4" fontId="7" fillId="0" borderId="0" xfId="0" applyNumberFormat="1" applyFont="1" applyFill="1" applyBorder="1" applyAlignment="1" applyProtection="1">
      <alignment horizontal="center"/>
    </xf>
    <xf numFmtId="0" fontId="7" fillId="0" borderId="0" xfId="0" applyFont="1" applyProtection="1"/>
    <xf numFmtId="0" fontId="2" fillId="0" borderId="0" xfId="0" applyFont="1" applyAlignment="1" applyProtection="1">
      <alignment horizontal="left" vertical="top"/>
    </xf>
    <xf numFmtId="0" fontId="2" fillId="0" borderId="0" xfId="0" applyFont="1" applyFill="1" applyBorder="1" applyAlignment="1" applyProtection="1">
      <alignment horizontal="left" vertical="top" wrapText="1"/>
    </xf>
    <xf numFmtId="0" fontId="2" fillId="0" borderId="0" xfId="0" quotePrefix="1" applyFont="1" applyFill="1" applyBorder="1" applyAlignment="1" applyProtection="1">
      <alignment horizontal="left" vertical="top" wrapText="1"/>
    </xf>
    <xf numFmtId="0" fontId="2" fillId="0" borderId="0" xfId="1" applyFont="1" applyAlignment="1">
      <alignment vertical="top" wrapText="1"/>
    </xf>
    <xf numFmtId="0" fontId="3" fillId="0" borderId="0" xfId="1" applyFont="1" applyFill="1" applyAlignment="1">
      <alignment horizontal="center"/>
    </xf>
    <xf numFmtId="0" fontId="3" fillId="0" borderId="0" xfId="1" applyFont="1" applyAlignment="1">
      <alignment horizontal="center" wrapText="1"/>
    </xf>
    <xf numFmtId="0" fontId="2" fillId="0" borderId="0" xfId="1" applyFont="1" applyFill="1" applyAlignment="1">
      <alignment vertical="top" wrapText="1"/>
    </xf>
    <xf numFmtId="0" fontId="3" fillId="0" borderId="0" xfId="1" applyFont="1" applyFill="1" applyAlignment="1">
      <alignment horizontal="center" wrapText="1"/>
    </xf>
    <xf numFmtId="0" fontId="3" fillId="0" borderId="0" xfId="1" applyFont="1" applyFill="1" applyAlignment="1">
      <alignment vertical="top" wrapText="1"/>
    </xf>
    <xf numFmtId="0" fontId="3" fillId="0" borderId="0" xfId="1" quotePrefix="1" applyFont="1" applyFill="1" applyBorder="1" applyAlignment="1">
      <alignment horizontal="center"/>
    </xf>
    <xf numFmtId="0" fontId="3" fillId="0" borderId="0" xfId="1" applyFont="1" applyFill="1" applyBorder="1" applyAlignment="1">
      <alignment vertical="top" wrapText="1"/>
    </xf>
    <xf numFmtId="0" fontId="3" fillId="0" borderId="0" xfId="1" quotePrefix="1" applyFont="1" applyFill="1" applyBorder="1" applyAlignment="1">
      <alignment horizontal="center" wrapText="1"/>
    </xf>
    <xf numFmtId="0" fontId="3" fillId="0" borderId="0" xfId="1" quotePrefix="1" applyFont="1" applyFill="1" applyAlignment="1">
      <alignment horizontal="center"/>
    </xf>
    <xf numFmtId="4" fontId="6" fillId="0" borderId="0" xfId="0" applyNumberFormat="1" applyFont="1" applyFill="1" applyBorder="1" applyAlignment="1" applyProtection="1">
      <alignment horizontal="left" vertical="top" wrapText="1"/>
    </xf>
    <xf numFmtId="0" fontId="7" fillId="0" borderId="0" xfId="1" quotePrefix="1" applyNumberFormat="1" applyFont="1" applyFill="1" applyBorder="1" applyAlignment="1" applyProtection="1">
      <alignment horizontal="left" vertical="top"/>
    </xf>
    <xf numFmtId="1" fontId="7" fillId="0" borderId="0" xfId="1" applyNumberFormat="1" applyFont="1" applyFill="1" applyBorder="1" applyAlignment="1" applyProtection="1">
      <alignment horizontal="center"/>
    </xf>
    <xf numFmtId="0" fontId="7" fillId="0" borderId="0" xfId="1" quotePrefix="1" applyFont="1" applyFill="1" applyBorder="1" applyAlignment="1" applyProtection="1">
      <alignment horizontal="center"/>
    </xf>
    <xf numFmtId="4" fontId="7" fillId="0" borderId="0" xfId="1" applyNumberFormat="1" applyFont="1" applyFill="1" applyBorder="1" applyAlignment="1" applyProtection="1">
      <alignment horizontal="center"/>
    </xf>
    <xf numFmtId="0" fontId="3" fillId="0" borderId="0" xfId="1" quotePrefix="1" applyNumberFormat="1" applyFont="1" applyFill="1" applyBorder="1" applyAlignment="1" applyProtection="1">
      <alignment horizontal="left" vertical="top"/>
    </xf>
    <xf numFmtId="0" fontId="3" fillId="0" borderId="0" xfId="1" quotePrefix="1" applyFont="1" applyFill="1" applyBorder="1" applyAlignment="1" applyProtection="1">
      <alignment horizontal="left" vertical="top" wrapText="1"/>
    </xf>
    <xf numFmtId="1" fontId="3" fillId="0" borderId="0" xfId="1" applyNumberFormat="1" applyFont="1" applyFill="1" applyBorder="1" applyAlignment="1" applyProtection="1">
      <alignment horizontal="center"/>
    </xf>
    <xf numFmtId="0" fontId="3" fillId="0" borderId="0" xfId="1" quotePrefix="1" applyFont="1" applyFill="1" applyBorder="1" applyAlignment="1" applyProtection="1">
      <alignment horizontal="center"/>
    </xf>
    <xf numFmtId="4" fontId="3" fillId="0" borderId="0" xfId="1" applyNumberFormat="1" applyFont="1" applyFill="1" applyBorder="1" applyAlignment="1" applyProtection="1">
      <alignment horizontal="center"/>
    </xf>
    <xf numFmtId="0" fontId="3" fillId="0" borderId="0" xfId="1" applyFont="1" applyFill="1" applyBorder="1" applyAlignment="1">
      <alignment horizontal="left" vertical="top"/>
    </xf>
    <xf numFmtId="0" fontId="3" fillId="0" borderId="0" xfId="1" applyNumberFormat="1" applyFont="1" applyFill="1" applyBorder="1" applyAlignment="1" applyProtection="1">
      <alignment horizontal="left" vertical="top"/>
    </xf>
    <xf numFmtId="0" fontId="6" fillId="0" borderId="0" xfId="1" quotePrefix="1" applyFont="1" applyFill="1" applyBorder="1" applyAlignment="1" applyProtection="1">
      <alignment horizontal="left" vertical="top" wrapText="1"/>
    </xf>
    <xf numFmtId="0" fontId="7" fillId="0" borderId="0" xfId="1" applyFont="1" applyFill="1" applyProtection="1"/>
    <xf numFmtId="0" fontId="3" fillId="0" borderId="0" xfId="1" applyFont="1" applyFill="1" applyProtection="1"/>
    <xf numFmtId="0" fontId="2" fillId="0" borderId="0" xfId="1" applyFont="1" applyFill="1" applyBorder="1" applyAlignment="1">
      <alignment horizontal="left" vertical="top" wrapText="1"/>
    </xf>
    <xf numFmtId="0" fontId="2" fillId="0" borderId="0" xfId="1" applyFont="1" applyFill="1" applyBorder="1" applyAlignment="1">
      <alignment horizontal="left" vertical="top"/>
    </xf>
    <xf numFmtId="0" fontId="3" fillId="0" borderId="0" xfId="1" applyFont="1" applyFill="1" applyBorder="1" applyAlignment="1">
      <alignment horizontal="left" vertical="top" wrapText="1"/>
    </xf>
    <xf numFmtId="0" fontId="3" fillId="0" borderId="0" xfId="3" applyFont="1" applyFill="1" applyBorder="1" applyAlignment="1">
      <alignment horizontal="center" wrapText="1"/>
    </xf>
    <xf numFmtId="0" fontId="2" fillId="0" borderId="0" xfId="4" applyFont="1" applyFill="1" applyAlignment="1">
      <alignment vertical="center" wrapText="1"/>
    </xf>
    <xf numFmtId="0" fontId="2" fillId="0" borderId="0" xfId="0" applyFont="1" applyFill="1" applyBorder="1" applyAlignment="1">
      <alignment vertical="top" wrapText="1"/>
    </xf>
    <xf numFmtId="0" fontId="3" fillId="0" borderId="0" xfId="0" applyFont="1" applyFill="1" applyBorder="1" applyAlignment="1">
      <alignment vertical="top" wrapText="1"/>
    </xf>
    <xf numFmtId="0" fontId="9" fillId="0" borderId="0" xfId="5" applyFont="1" applyFill="1" applyBorder="1" applyAlignment="1">
      <alignment horizontal="left" vertical="center" wrapText="1"/>
    </xf>
    <xf numFmtId="0" fontId="10" fillId="0" borderId="0" xfId="5" applyFont="1" applyFill="1" applyBorder="1" applyAlignment="1">
      <alignment horizontal="left" vertical="center" wrapText="1"/>
    </xf>
    <xf numFmtId="0" fontId="3" fillId="0" borderId="0" xfId="1" applyFont="1" applyProtection="1"/>
    <xf numFmtId="0" fontId="3" fillId="0" borderId="0" xfId="1" applyFont="1" applyAlignment="1" applyProtection="1">
      <alignment horizontal="left" vertical="top"/>
    </xf>
    <xf numFmtId="0" fontId="3" fillId="0" borderId="0" xfId="1" applyFont="1" applyFill="1" applyAlignment="1">
      <alignment horizontal="left" vertical="top" wrapText="1"/>
    </xf>
    <xf numFmtId="0" fontId="3" fillId="0" borderId="0" xfId="1" applyFont="1" applyFill="1" applyAlignment="1">
      <alignment horizontal="justify" vertical="center"/>
    </xf>
    <xf numFmtId="0" fontId="3" fillId="0" borderId="0" xfId="1" applyFont="1" applyFill="1" applyBorder="1" applyAlignment="1">
      <alignment vertical="top"/>
    </xf>
    <xf numFmtId="0" fontId="3" fillId="0" borderId="0" xfId="1" applyFont="1" applyFill="1" applyBorder="1" applyAlignment="1"/>
    <xf numFmtId="0" fontId="11" fillId="0" borderId="0" xfId="1" applyFont="1" applyFill="1" applyAlignment="1">
      <alignment horizontal="left" vertical="top" wrapText="1"/>
    </xf>
    <xf numFmtId="0" fontId="6" fillId="0" borderId="0" xfId="1" applyFont="1" applyFill="1" applyAlignment="1">
      <alignment horizontal="left" vertical="top" wrapText="1"/>
    </xf>
    <xf numFmtId="0" fontId="7" fillId="0" borderId="0" xfId="1" applyFont="1" applyProtection="1"/>
    <xf numFmtId="0" fontId="2" fillId="0" borderId="0" xfId="1" applyNumberFormat="1" applyFont="1" applyFill="1" applyBorder="1" applyAlignment="1" applyProtection="1">
      <alignment horizontal="left" vertical="top"/>
    </xf>
    <xf numFmtId="0" fontId="4" fillId="0" borderId="0" xfId="1" applyFont="1" applyFill="1" applyBorder="1" applyAlignment="1" applyProtection="1">
      <alignment horizontal="left" vertical="top" wrapText="1"/>
    </xf>
    <xf numFmtId="0" fontId="5" fillId="0" borderId="0" xfId="1" applyFont="1" applyFill="1" applyBorder="1" applyAlignment="1" applyProtection="1">
      <alignment horizontal="left" vertical="top"/>
    </xf>
    <xf numFmtId="0" fontId="4" fillId="0" borderId="0" xfId="1" applyFont="1" applyFill="1" applyAlignment="1" applyProtection="1">
      <alignment horizontal="left" vertical="top" wrapText="1"/>
    </xf>
    <xf numFmtId="0" fontId="4" fillId="0" borderId="0" xfId="1" applyFont="1" applyFill="1" applyAlignment="1" applyProtection="1">
      <alignment horizontal="left" vertical="top"/>
    </xf>
    <xf numFmtId="0" fontId="2" fillId="0" borderId="0" xfId="1" applyFont="1" applyAlignment="1" applyProtection="1">
      <alignment horizontal="left" vertical="top"/>
    </xf>
    <xf numFmtId="0" fontId="3" fillId="0" borderId="0" xfId="1" applyFont="1" applyFill="1" applyBorder="1" applyAlignment="1" applyProtection="1">
      <alignment horizontal="left" vertical="top" wrapText="1"/>
    </xf>
    <xf numFmtId="0" fontId="3" fillId="0" borderId="0" xfId="1" applyFont="1" applyFill="1" applyAlignment="1" applyProtection="1">
      <alignment horizontal="left" vertical="top" wrapText="1"/>
    </xf>
    <xf numFmtId="0" fontId="3" fillId="0" borderId="0" xfId="1" applyFont="1" applyFill="1" applyAlignment="1" applyProtection="1">
      <alignment horizontal="center"/>
    </xf>
    <xf numFmtId="0" fontId="2" fillId="0" borderId="0" xfId="1" applyFont="1" applyFill="1" applyAlignment="1" applyProtection="1">
      <alignment horizontal="left" vertical="top" wrapText="1"/>
    </xf>
    <xf numFmtId="0" fontId="3" fillId="0" borderId="0" xfId="1" applyFont="1" applyFill="1" applyAlignment="1">
      <alignment vertical="center"/>
    </xf>
    <xf numFmtId="0" fontId="3" fillId="0" borderId="0" xfId="1" applyFont="1" applyFill="1"/>
    <xf numFmtId="0" fontId="3" fillId="0" borderId="0" xfId="1" applyFont="1" applyAlignment="1" applyProtection="1">
      <alignment horizontal="left" vertical="top" wrapText="1"/>
    </xf>
    <xf numFmtId="0" fontId="2" fillId="0" borderId="0" xfId="1" applyFont="1" applyAlignment="1" applyProtection="1">
      <alignment horizontal="left" vertical="top" wrapText="1"/>
    </xf>
    <xf numFmtId="0" fontId="3" fillId="0" borderId="0" xfId="1" applyFont="1" applyFill="1" applyAlignment="1" applyProtection="1">
      <alignment horizontal="left" vertical="top"/>
    </xf>
    <xf numFmtId="0" fontId="2" fillId="0" borderId="0" xfId="1" applyFont="1" applyFill="1" applyBorder="1" applyAlignment="1" applyProtection="1">
      <alignment horizontal="left" vertical="top" wrapText="1"/>
    </xf>
    <xf numFmtId="0" fontId="3" fillId="0" borderId="0" xfId="1" quotePrefix="1" applyFont="1" applyFill="1" applyBorder="1" applyAlignment="1" applyProtection="1">
      <alignment horizontal="left" vertical="top"/>
    </xf>
    <xf numFmtId="4" fontId="2" fillId="0" borderId="0" xfId="1" applyNumberFormat="1" applyFont="1" applyFill="1" applyBorder="1" applyAlignment="1">
      <alignment vertical="top" wrapText="1"/>
    </xf>
    <xf numFmtId="4" fontId="2" fillId="0" borderId="0" xfId="1" applyNumberFormat="1" applyFont="1" applyFill="1" applyBorder="1" applyAlignment="1">
      <alignment horizontal="center" vertical="center" wrapText="1"/>
    </xf>
    <xf numFmtId="0" fontId="3" fillId="0" borderId="0" xfId="1" quotePrefix="1" applyFont="1" applyFill="1" applyBorder="1" applyAlignment="1">
      <alignment horizontal="left" vertical="top" wrapText="1"/>
    </xf>
    <xf numFmtId="4" fontId="2" fillId="0" borderId="0" xfId="0" applyNumberFormat="1" applyFont="1" applyFill="1" applyBorder="1" applyAlignment="1">
      <alignment horizontal="left" vertical="top" wrapText="1"/>
    </xf>
    <xf numFmtId="0" fontId="3" fillId="0" borderId="0" xfId="0" applyFont="1" applyFill="1" applyAlignment="1">
      <alignment horizontal="left" vertical="top" wrapText="1"/>
    </xf>
    <xf numFmtId="0" fontId="3" fillId="0" borderId="0" xfId="0" applyFont="1" applyAlignment="1" applyProtection="1">
      <alignment horizontal="left" vertical="top" wrapText="1"/>
    </xf>
    <xf numFmtId="0" fontId="2" fillId="0" borderId="0" xfId="1" applyFont="1" applyFill="1" applyAlignment="1">
      <alignment horizontal="left" vertical="top" wrapText="1"/>
    </xf>
    <xf numFmtId="0" fontId="6" fillId="0" borderId="0" xfId="1" applyFont="1" applyAlignment="1" applyProtection="1">
      <alignment horizontal="left" vertical="top"/>
    </xf>
    <xf numFmtId="0" fontId="2" fillId="0" borderId="0" xfId="0" applyFont="1" applyFill="1" applyAlignment="1">
      <alignment horizontal="left" vertical="top" wrapText="1"/>
    </xf>
    <xf numFmtId="4" fontId="5" fillId="0" borderId="0" xfId="0" applyNumberFormat="1" applyFont="1" applyFill="1" applyBorder="1" applyAlignment="1">
      <alignment horizontal="center" vertical="center" wrapText="1"/>
    </xf>
    <xf numFmtId="0" fontId="2" fillId="0" borderId="0" xfId="6" applyFont="1" applyFill="1" applyAlignment="1">
      <alignment horizontal="left" vertical="top" wrapText="1"/>
    </xf>
    <xf numFmtId="0" fontId="3" fillId="0" borderId="0" xfId="6" applyFont="1" applyFill="1" applyAlignment="1">
      <alignment horizontal="left" vertical="top" wrapText="1"/>
    </xf>
    <xf numFmtId="3" fontId="3" fillId="0" borderId="0" xfId="0" applyNumberFormat="1" applyFont="1" applyFill="1" applyBorder="1" applyAlignment="1" applyProtection="1">
      <alignment horizontal="center" vertical="center"/>
    </xf>
    <xf numFmtId="1" fontId="3" fillId="0" borderId="0" xfId="0" applyNumberFormat="1" applyFont="1" applyFill="1" applyBorder="1" applyAlignment="1" applyProtection="1">
      <alignment horizontal="center" vertical="center"/>
    </xf>
    <xf numFmtId="0" fontId="3" fillId="0" borderId="0" xfId="1" applyFont="1"/>
    <xf numFmtId="0" fontId="3" fillId="0" borderId="0" xfId="0" applyFont="1" applyFill="1" applyAlignment="1">
      <alignment horizontal="left" vertical="top"/>
    </xf>
    <xf numFmtId="0" fontId="3" fillId="0" borderId="0" xfId="0" applyFont="1" applyFill="1" applyBorder="1" applyAlignment="1">
      <alignment horizontal="left" vertical="top" wrapText="1"/>
    </xf>
    <xf numFmtId="0" fontId="3" fillId="0" borderId="0" xfId="6" applyFont="1" applyFill="1" applyAlignment="1">
      <alignment horizontal="left" vertical="top"/>
    </xf>
    <xf numFmtId="2" fontId="3" fillId="0" borderId="0" xfId="1" applyNumberFormat="1" applyFont="1" applyFill="1" applyAlignment="1">
      <alignment horizontal="left" vertical="top"/>
    </xf>
    <xf numFmtId="4" fontId="3" fillId="0" borderId="0" xfId="1" applyNumberFormat="1" applyFont="1" applyAlignment="1" applyProtection="1">
      <alignment horizontal="center"/>
    </xf>
    <xf numFmtId="4" fontId="3" fillId="0" borderId="0" xfId="0" applyNumberFormat="1" applyFont="1" applyAlignment="1" applyProtection="1">
      <alignment horizontal="center"/>
    </xf>
    <xf numFmtId="1" fontId="3" fillId="0" borderId="0" xfId="1" applyNumberFormat="1" applyFont="1" applyFill="1" applyBorder="1" applyAlignment="1">
      <alignment horizontal="center"/>
    </xf>
    <xf numFmtId="4" fontId="3" fillId="0" borderId="0" xfId="1" applyNumberFormat="1" applyFont="1" applyFill="1" applyBorder="1" applyAlignment="1">
      <alignment horizontal="center" vertical="center" wrapText="1"/>
    </xf>
    <xf numFmtId="0" fontId="2" fillId="0" borderId="0" xfId="1" applyFont="1" applyBorder="1" applyAlignment="1">
      <alignment vertical="top" wrapText="1"/>
    </xf>
    <xf numFmtId="0" fontId="2" fillId="0" borderId="0" xfId="0" applyFont="1" applyBorder="1" applyAlignment="1">
      <alignment vertical="top" wrapText="1"/>
    </xf>
    <xf numFmtId="0" fontId="3" fillId="0" borderId="0" xfId="4" applyFont="1" applyFill="1" applyAlignment="1">
      <alignment vertical="center" wrapText="1"/>
    </xf>
    <xf numFmtId="0" fontId="3" fillId="0" borderId="0" xfId="1" applyFont="1" applyFill="1" applyBorder="1" applyAlignment="1">
      <alignment horizontal="center"/>
    </xf>
    <xf numFmtId="0" fontId="2" fillId="0" borderId="0" xfId="1" applyFont="1" applyAlignment="1">
      <alignment horizontal="center"/>
    </xf>
    <xf numFmtId="0" fontId="3" fillId="0" borderId="0" xfId="1" applyFont="1" applyAlignment="1">
      <alignment horizontal="center"/>
    </xf>
    <xf numFmtId="4" fontId="3" fillId="0" borderId="0" xfId="1" applyNumberFormat="1" applyFont="1"/>
    <xf numFmtId="4" fontId="3" fillId="0" borderId="0" xfId="1" applyNumberFormat="1" applyFont="1" applyFill="1" applyBorder="1" applyAlignment="1" applyProtection="1">
      <alignment horizontal="center"/>
      <protection locked="0"/>
    </xf>
    <xf numFmtId="4" fontId="3" fillId="0" borderId="0" xfId="0" applyNumberFormat="1" applyFont="1" applyFill="1" applyBorder="1" applyAlignment="1" applyProtection="1">
      <alignment horizontal="center"/>
      <protection locked="0"/>
    </xf>
    <xf numFmtId="4" fontId="5" fillId="0" borderId="0" xfId="0" applyNumberFormat="1" applyFont="1" applyFill="1" applyAlignment="1" applyProtection="1">
      <alignment horizontal="center" vertical="center" wrapText="1"/>
      <protection locked="0"/>
    </xf>
    <xf numFmtId="4" fontId="3" fillId="0" borderId="0" xfId="1" applyNumberFormat="1" applyFont="1" applyFill="1" applyBorder="1" applyAlignment="1" applyProtection="1">
      <alignment horizontal="center" vertical="center" wrapText="1"/>
      <protection locked="0"/>
    </xf>
    <xf numFmtId="0" fontId="13" fillId="0" borderId="0" xfId="1" applyFont="1"/>
    <xf numFmtId="0" fontId="14" fillId="0" borderId="0" xfId="1" applyFont="1"/>
    <xf numFmtId="0" fontId="4" fillId="0" borderId="0" xfId="1" applyFont="1" applyFill="1" applyAlignment="1" applyProtection="1">
      <alignment horizontal="center" vertical="center"/>
    </xf>
    <xf numFmtId="0" fontId="4" fillId="0" borderId="0" xfId="1" applyFont="1" applyFill="1" applyAlignment="1" applyProtection="1">
      <alignment horizontal="center" vertical="center" wrapText="1"/>
    </xf>
    <xf numFmtId="4" fontId="4" fillId="0" borderId="0" xfId="1" applyNumberFormat="1" applyFont="1" applyFill="1" applyAlignment="1" applyProtection="1">
      <alignment horizontal="center" vertical="center" wrapText="1"/>
    </xf>
    <xf numFmtId="4" fontId="4" fillId="0" borderId="0" xfId="1" applyNumberFormat="1" applyFont="1" applyFill="1" applyBorder="1" applyAlignment="1" applyProtection="1">
      <alignment horizontal="center" vertical="center" wrapText="1"/>
    </xf>
    <xf numFmtId="0" fontId="5" fillId="0" borderId="0" xfId="1" applyFont="1" applyFill="1" applyBorder="1" applyAlignment="1" applyProtection="1">
      <alignment horizontal="center" vertical="center"/>
    </xf>
    <xf numFmtId="0" fontId="5" fillId="0" borderId="0" xfId="1" applyFont="1" applyFill="1" applyBorder="1" applyAlignment="1" applyProtection="1">
      <alignment horizontal="center" vertical="center" wrapText="1"/>
    </xf>
    <xf numFmtId="4" fontId="5" fillId="0" borderId="0" xfId="1" applyNumberFormat="1" applyFont="1" applyFill="1" applyBorder="1" applyAlignment="1" applyProtection="1">
      <alignment horizontal="center" vertical="center" wrapText="1"/>
    </xf>
    <xf numFmtId="1" fontId="2" fillId="0" borderId="0" xfId="1" applyNumberFormat="1" applyFont="1" applyFill="1" applyBorder="1" applyAlignment="1" applyProtection="1">
      <alignment horizontal="center" vertical="center"/>
    </xf>
    <xf numFmtId="0" fontId="2" fillId="0" borderId="0" xfId="1" applyFont="1" applyFill="1" applyBorder="1" applyAlignment="1" applyProtection="1">
      <alignment horizontal="center" vertical="center"/>
    </xf>
    <xf numFmtId="4" fontId="2" fillId="0" borderId="0" xfId="1" applyNumberFormat="1" applyFont="1" applyFill="1" applyBorder="1" applyAlignment="1" applyProtection="1">
      <alignment horizontal="center" vertical="center"/>
    </xf>
    <xf numFmtId="1" fontId="7" fillId="0" borderId="0" xfId="1" applyNumberFormat="1" applyFont="1" applyFill="1" applyBorder="1" applyAlignment="1" applyProtection="1">
      <alignment horizontal="center" vertical="center"/>
    </xf>
    <xf numFmtId="0" fontId="7" fillId="0" borderId="0" xfId="1" quotePrefix="1" applyFont="1" applyFill="1" applyBorder="1" applyAlignment="1" applyProtection="1">
      <alignment horizontal="center" vertical="center"/>
    </xf>
    <xf numFmtId="4" fontId="7" fillId="0" borderId="0" xfId="1" applyNumberFormat="1" applyFont="1" applyFill="1" applyBorder="1" applyAlignment="1" applyProtection="1">
      <alignment horizontal="center" vertical="center"/>
    </xf>
    <xf numFmtId="1" fontId="3" fillId="0" borderId="0" xfId="1" applyNumberFormat="1" applyFont="1" applyFill="1" applyBorder="1" applyAlignment="1" applyProtection="1">
      <alignment horizontal="center" vertical="center"/>
    </xf>
    <xf numFmtId="0" fontId="3" fillId="0" borderId="0" xfId="1" quotePrefix="1" applyFont="1" applyFill="1" applyBorder="1" applyAlignment="1" applyProtection="1">
      <alignment horizontal="center" vertical="center"/>
    </xf>
    <xf numFmtId="4" fontId="3" fillId="0" borderId="0" xfId="1" applyNumberFormat="1" applyFont="1" applyFill="1" applyBorder="1" applyAlignment="1" applyProtection="1">
      <alignment horizontal="center" vertical="center"/>
    </xf>
    <xf numFmtId="0" fontId="3" fillId="0" borderId="0" xfId="1" applyFont="1" applyFill="1" applyAlignment="1" applyProtection="1">
      <alignment horizontal="center" vertical="center"/>
    </xf>
    <xf numFmtId="0" fontId="3" fillId="0" borderId="0" xfId="1" applyFont="1" applyAlignment="1" applyProtection="1">
      <alignment horizontal="center" vertical="center"/>
    </xf>
    <xf numFmtId="0" fontId="3" fillId="0" borderId="0" xfId="1" applyFont="1" applyFill="1" applyBorder="1" applyAlignment="1" applyProtection="1">
      <alignment horizontal="center" vertical="center"/>
    </xf>
    <xf numFmtId="4" fontId="3" fillId="0" borderId="0" xfId="1" applyNumberFormat="1" applyFont="1" applyFill="1" applyBorder="1" applyAlignment="1" applyProtection="1">
      <alignment horizontal="center" vertical="center"/>
      <protection locked="0"/>
    </xf>
    <xf numFmtId="1" fontId="3" fillId="0" borderId="0" xfId="1" applyNumberFormat="1" applyFont="1" applyFill="1" applyAlignment="1" applyProtection="1">
      <alignment horizontal="center" vertical="center"/>
    </xf>
    <xf numFmtId="4" fontId="3" fillId="0" borderId="0" xfId="1" applyNumberFormat="1" applyFont="1" applyAlignment="1" applyProtection="1">
      <alignment horizontal="center" vertical="center"/>
    </xf>
    <xf numFmtId="4" fontId="3" fillId="0" borderId="0" xfId="1" applyNumberFormat="1" applyFont="1" applyAlignment="1" applyProtection="1">
      <alignment horizontal="center" vertical="center"/>
      <protection locked="0"/>
    </xf>
    <xf numFmtId="0" fontId="3" fillId="0" borderId="0" xfId="1" quotePrefix="1" applyFont="1" applyFill="1" applyAlignment="1" applyProtection="1">
      <alignment horizontal="center" vertical="center"/>
    </xf>
    <xf numFmtId="4" fontId="3" fillId="0" borderId="1" xfId="1" applyNumberFormat="1" applyFont="1" applyBorder="1" applyAlignment="1" applyProtection="1">
      <alignment horizontal="center" vertical="center"/>
    </xf>
    <xf numFmtId="4" fontId="3" fillId="0" borderId="2" xfId="1" applyNumberFormat="1" applyFont="1" applyBorder="1" applyAlignment="1" applyProtection="1">
      <alignment horizontal="center" vertical="center"/>
    </xf>
    <xf numFmtId="4" fontId="3" fillId="0" borderId="0" xfId="7" applyNumberFormat="1" applyFont="1" applyFill="1" applyBorder="1" applyAlignment="1" applyProtection="1">
      <alignment horizontal="center" vertical="center"/>
    </xf>
    <xf numFmtId="4" fontId="3" fillId="0" borderId="0" xfId="7" applyNumberFormat="1" applyFont="1" applyFill="1" applyBorder="1" applyAlignment="1" applyProtection="1">
      <alignment horizontal="center"/>
    </xf>
    <xf numFmtId="4" fontId="4" fillId="0" borderId="0" xfId="0" applyNumberFormat="1" applyFont="1" applyFill="1" applyAlignment="1" applyProtection="1">
      <alignment horizontal="center" wrapText="1"/>
    </xf>
    <xf numFmtId="4" fontId="4" fillId="0" borderId="0" xfId="0" applyNumberFormat="1" applyFont="1" applyFill="1" applyBorder="1" applyAlignment="1" applyProtection="1">
      <alignment horizontal="center" wrapText="1"/>
    </xf>
    <xf numFmtId="4" fontId="5" fillId="0" borderId="0" xfId="0" applyNumberFormat="1" applyFont="1" applyFill="1" applyBorder="1" applyAlignment="1" applyProtection="1">
      <alignment horizontal="center" wrapText="1"/>
    </xf>
    <xf numFmtId="4" fontId="3" fillId="0" borderId="1" xfId="0" applyNumberFormat="1" applyFont="1" applyBorder="1" applyAlignment="1" applyProtection="1">
      <alignment horizontal="center"/>
    </xf>
    <xf numFmtId="4" fontId="3" fillId="0" borderId="2" xfId="0" applyNumberFormat="1" applyFont="1" applyBorder="1" applyAlignment="1" applyProtection="1">
      <alignment horizontal="center"/>
    </xf>
    <xf numFmtId="0" fontId="4" fillId="0" borderId="0" xfId="0" applyFont="1" applyFill="1" applyAlignment="1" applyProtection="1">
      <alignment horizontal="center" vertical="center" wrapText="1"/>
    </xf>
    <xf numFmtId="4" fontId="4" fillId="0" borderId="0" xfId="0" applyNumberFormat="1" applyFont="1" applyFill="1" applyAlignment="1" applyProtection="1">
      <alignment horizontal="center" vertical="center" wrapText="1"/>
    </xf>
    <xf numFmtId="4" fontId="4" fillId="0" borderId="0" xfId="0" applyNumberFormat="1"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xf>
    <xf numFmtId="4" fontId="5" fillId="0" borderId="0" xfId="0" applyNumberFormat="1" applyFont="1" applyFill="1" applyBorder="1" applyAlignment="1" applyProtection="1">
      <alignment horizontal="center" vertical="center" wrapText="1"/>
    </xf>
    <xf numFmtId="1" fontId="2" fillId="0" borderId="0" xfId="0" applyNumberFormat="1"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4" fontId="2" fillId="0" borderId="0" xfId="0" applyNumberFormat="1" applyFont="1" applyFill="1" applyBorder="1" applyAlignment="1" applyProtection="1">
      <alignment horizontal="center" vertical="center"/>
    </xf>
    <xf numFmtId="1" fontId="7" fillId="0" borderId="0" xfId="0" applyNumberFormat="1" applyFont="1" applyFill="1" applyBorder="1" applyAlignment="1" applyProtection="1">
      <alignment horizontal="center" vertical="center"/>
    </xf>
    <xf numFmtId="0" fontId="7" fillId="0" borderId="0" xfId="0" quotePrefix="1" applyFont="1" applyFill="1" applyBorder="1" applyAlignment="1" applyProtection="1">
      <alignment horizontal="center" vertical="center"/>
    </xf>
    <xf numFmtId="4" fontId="7" fillId="0" borderId="0" xfId="0" applyNumberFormat="1" applyFont="1" applyFill="1" applyBorder="1" applyAlignment="1" applyProtection="1">
      <alignment horizontal="center" vertical="center"/>
    </xf>
    <xf numFmtId="0" fontId="3" fillId="0" borderId="0" xfId="0" quotePrefix="1" applyFont="1" applyFill="1" applyBorder="1" applyAlignment="1" applyProtection="1">
      <alignment horizontal="center" vertical="center"/>
    </xf>
    <xf numFmtId="4" fontId="3" fillId="0" borderId="0" xfId="0" applyNumberFormat="1" applyFont="1" applyFill="1" applyBorder="1" applyAlignment="1" applyProtection="1">
      <alignment horizontal="center" vertical="center"/>
    </xf>
    <xf numFmtId="4" fontId="3" fillId="0" borderId="0" xfId="0" applyNumberFormat="1" applyFont="1" applyFill="1" applyBorder="1" applyAlignment="1" applyProtection="1">
      <alignment horizontal="center" vertical="center"/>
      <protection locked="0"/>
    </xf>
    <xf numFmtId="0" fontId="3" fillId="0" borderId="0" xfId="0" applyFont="1" applyFill="1" applyAlignment="1" applyProtection="1">
      <alignment horizontal="center" vertical="center"/>
    </xf>
    <xf numFmtId="0" fontId="3" fillId="0" borderId="0" xfId="0" applyFont="1" applyFill="1" applyBorder="1" applyAlignment="1" applyProtection="1">
      <alignment horizontal="center" vertical="center"/>
    </xf>
    <xf numFmtId="1" fontId="3" fillId="0" borderId="0" xfId="1" applyNumberFormat="1" applyFont="1" applyFill="1" applyBorder="1" applyAlignment="1">
      <alignment horizontal="center" vertical="center"/>
    </xf>
    <xf numFmtId="0" fontId="3" fillId="0" borderId="0" xfId="1" applyFont="1" applyFill="1" applyAlignment="1">
      <alignment horizontal="center" vertical="center"/>
    </xf>
    <xf numFmtId="0" fontId="3" fillId="0" borderId="0" xfId="0" applyFont="1" applyAlignment="1" applyProtection="1">
      <alignment horizontal="center" vertical="center"/>
    </xf>
    <xf numFmtId="4" fontId="3" fillId="0" borderId="0" xfId="0" applyNumberFormat="1" applyFont="1" applyAlignment="1" applyProtection="1">
      <alignment horizontal="center" vertical="center"/>
    </xf>
    <xf numFmtId="4" fontId="3" fillId="0" borderId="1" xfId="0" applyNumberFormat="1" applyFont="1" applyBorder="1" applyAlignment="1" applyProtection="1">
      <alignment horizontal="center" vertical="center"/>
    </xf>
    <xf numFmtId="4" fontId="3" fillId="0" borderId="2" xfId="0" applyNumberFormat="1" applyFont="1" applyBorder="1" applyAlignment="1" applyProtection="1">
      <alignment horizontal="center" vertical="center"/>
    </xf>
    <xf numFmtId="4" fontId="5" fillId="0" borderId="0" xfId="0" applyNumberFormat="1" applyFont="1" applyFill="1" applyAlignment="1">
      <alignment horizontal="center" vertical="center" wrapText="1"/>
    </xf>
    <xf numFmtId="1" fontId="4" fillId="0" borderId="0" xfId="1" applyNumberFormat="1" applyFont="1" applyFill="1" applyAlignment="1" applyProtection="1">
      <alignment horizontal="center" vertical="center"/>
    </xf>
    <xf numFmtId="1" fontId="5" fillId="0" borderId="0" xfId="1" applyNumberFormat="1" applyFont="1" applyFill="1" applyBorder="1" applyAlignment="1" applyProtection="1">
      <alignment horizontal="center" vertical="center"/>
    </xf>
    <xf numFmtId="1" fontId="3" fillId="0" borderId="0" xfId="1" quotePrefix="1" applyNumberFormat="1" applyFont="1" applyFill="1" applyAlignment="1" applyProtection="1">
      <alignment horizontal="center" vertical="center"/>
    </xf>
    <xf numFmtId="1" fontId="3" fillId="0" borderId="0" xfId="1" applyNumberFormat="1" applyFont="1" applyAlignment="1" applyProtection="1">
      <alignment horizontal="center" vertical="center"/>
    </xf>
    <xf numFmtId="1" fontId="3" fillId="0" borderId="0" xfId="0" applyNumberFormat="1" applyFont="1" applyFill="1" applyAlignment="1">
      <alignment horizontal="center" vertical="center"/>
    </xf>
    <xf numFmtId="4" fontId="3" fillId="0" borderId="0" xfId="0" applyNumberFormat="1" applyFont="1" applyFill="1" applyAlignment="1">
      <alignment horizontal="center" vertical="center" wrapText="1"/>
    </xf>
    <xf numFmtId="4" fontId="3" fillId="0" borderId="0" xfId="1" applyNumberFormat="1" applyFont="1" applyFill="1" applyAlignment="1">
      <alignment horizontal="center" vertical="center"/>
    </xf>
    <xf numFmtId="1" fontId="3" fillId="0" borderId="0" xfId="0" applyNumberFormat="1" applyFont="1" applyAlignment="1" applyProtection="1">
      <alignment horizontal="center" vertical="center"/>
    </xf>
    <xf numFmtId="4" fontId="3" fillId="0" borderId="0" xfId="1" applyNumberFormat="1" applyFont="1" applyFill="1" applyBorder="1" applyAlignment="1">
      <alignment horizontal="center" vertical="center"/>
    </xf>
    <xf numFmtId="1" fontId="3" fillId="0" borderId="0" xfId="6" applyNumberFormat="1" applyFont="1" applyFill="1" applyAlignment="1">
      <alignment horizontal="center" vertical="center"/>
    </xf>
    <xf numFmtId="4" fontId="3" fillId="0" borderId="0" xfId="6" applyNumberFormat="1" applyFont="1" applyFill="1" applyAlignment="1">
      <alignment horizontal="center" vertical="center" wrapText="1"/>
    </xf>
    <xf numFmtId="4" fontId="3" fillId="0" borderId="0" xfId="0" applyNumberFormat="1" applyFont="1" applyFill="1" applyAlignment="1" applyProtection="1">
      <alignment horizontal="center" vertical="center" wrapText="1"/>
      <protection locked="0"/>
    </xf>
    <xf numFmtId="4" fontId="3" fillId="0" borderId="0" xfId="6" applyNumberFormat="1" applyFont="1" applyFill="1" applyAlignment="1" applyProtection="1">
      <alignment horizontal="center" vertical="center" wrapText="1"/>
      <protection locked="0"/>
    </xf>
    <xf numFmtId="1" fontId="3" fillId="0" borderId="0" xfId="0" applyNumberFormat="1" applyFont="1" applyFill="1" applyBorder="1" applyAlignment="1" applyProtection="1">
      <alignment horizontal="center" vertical="center" wrapText="1"/>
    </xf>
    <xf numFmtId="1" fontId="3" fillId="0" borderId="0" xfId="1" applyNumberFormat="1" applyFont="1" applyAlignment="1">
      <alignment horizontal="center" vertical="center"/>
    </xf>
    <xf numFmtId="1" fontId="3" fillId="0" borderId="0" xfId="1" applyNumberFormat="1" applyFont="1" applyFill="1" applyAlignment="1">
      <alignment horizontal="center" vertical="center"/>
    </xf>
    <xf numFmtId="4" fontId="3" fillId="0" borderId="0" xfId="1" applyNumberFormat="1" applyFont="1" applyFill="1" applyAlignment="1" applyProtection="1">
      <alignment horizontal="center" vertical="center"/>
      <protection locked="0"/>
    </xf>
    <xf numFmtId="0" fontId="3" fillId="0" borderId="0" xfId="1" applyFont="1" applyAlignment="1">
      <alignment horizontal="center" vertical="center"/>
    </xf>
    <xf numFmtId="4" fontId="3" fillId="0" borderId="0" xfId="1" applyNumberFormat="1" applyFont="1" applyAlignment="1">
      <alignment horizontal="center" vertical="center"/>
    </xf>
    <xf numFmtId="1" fontId="4" fillId="0" borderId="0" xfId="0" applyNumberFormat="1" applyFont="1" applyFill="1" applyAlignment="1" applyProtection="1">
      <alignment horizontal="center" vertical="center"/>
    </xf>
    <xf numFmtId="1" fontId="5" fillId="0" borderId="0" xfId="0" applyNumberFormat="1" applyFont="1" applyFill="1" applyBorder="1" applyAlignment="1" applyProtection="1">
      <alignment horizontal="center" vertical="center"/>
    </xf>
    <xf numFmtId="1" fontId="3" fillId="0" borderId="0" xfId="0" applyNumberFormat="1" applyFont="1" applyFill="1" applyAlignment="1" applyProtection="1">
      <alignment horizontal="center" vertical="center"/>
    </xf>
    <xf numFmtId="1" fontId="3" fillId="0" borderId="0" xfId="0" quotePrefix="1" applyNumberFormat="1" applyFont="1" applyFill="1" applyAlignment="1" applyProtection="1">
      <alignment horizontal="center" vertical="center"/>
    </xf>
    <xf numFmtId="4" fontId="3" fillId="0" borderId="0" xfId="1" applyNumberFormat="1" applyFont="1" applyBorder="1" applyAlignment="1" applyProtection="1">
      <alignment horizontal="center" vertical="center"/>
    </xf>
    <xf numFmtId="0" fontId="3" fillId="0" borderId="0" xfId="1" applyNumberFormat="1" applyFont="1" applyFill="1" applyBorder="1" applyAlignment="1">
      <alignment horizontal="center" vertical="center" wrapText="1"/>
    </xf>
    <xf numFmtId="0" fontId="3" fillId="0" borderId="0" xfId="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3" fontId="2" fillId="0" borderId="0" xfId="1" applyNumberFormat="1" applyFont="1" applyAlignment="1">
      <alignment horizontal="center" vertical="center"/>
    </xf>
    <xf numFmtId="3" fontId="3" fillId="0" borderId="0" xfId="1" applyNumberFormat="1" applyFont="1" applyAlignment="1">
      <alignment horizontal="center" vertical="center"/>
    </xf>
    <xf numFmtId="0" fontId="2" fillId="0" borderId="0" xfId="1" applyFont="1" applyAlignment="1">
      <alignment horizontal="center"/>
    </xf>
    <xf numFmtId="0" fontId="7" fillId="0" borderId="0" xfId="1" applyFont="1" applyAlignment="1" applyProtection="1">
      <alignment horizontal="center" vertical="center"/>
    </xf>
  </cellXfs>
  <cellStyles count="8">
    <cellStyle name="Comma" xfId="7" builtinId="3"/>
    <cellStyle name="Normal" xfId="0" builtinId="0"/>
    <cellStyle name="Normal 2" xfId="1"/>
    <cellStyle name="Normal 2 2" xfId="2"/>
    <cellStyle name="Normal 2 2 2 2" xfId="6"/>
    <cellStyle name="Normal 3 2" xfId="3"/>
    <cellStyle name="Normal_D0562-BOQ-SUBSTATION" xfId="5"/>
    <cellStyle name="Normal_Sheet1" xfId="4"/>
  </cellStyles>
  <dxfs count="1">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6"/>
  <sheetViews>
    <sheetView view="pageBreakPreview" zoomScale="115" zoomScaleNormal="100" zoomScaleSheetLayoutView="115" workbookViewId="0">
      <selection activeCell="E4" sqref="E4"/>
    </sheetView>
  </sheetViews>
  <sheetFormatPr defaultRowHeight="26.25" x14ac:dyDescent="0.4"/>
  <cols>
    <col min="1" max="8" width="9.140625" style="133"/>
    <col min="9" max="9" width="11.5703125" style="133" customWidth="1"/>
    <col min="10" max="16384" width="9.140625" style="133"/>
  </cols>
  <sheetData>
    <row r="5" spans="2:2" x14ac:dyDescent="0.4">
      <c r="B5" s="132" t="s">
        <v>221</v>
      </c>
    </row>
    <row r="6" spans="2:2" x14ac:dyDescent="0.4">
      <c r="B6" s="132" t="s">
        <v>220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showZeros="0" tabSelected="1" view="pageBreakPreview" topLeftCell="A34" zoomScaleNormal="100" zoomScaleSheetLayoutView="100" workbookViewId="0">
      <selection activeCell="I39" sqref="I39"/>
    </sheetView>
  </sheetViews>
  <sheetFormatPr defaultRowHeight="15.75" x14ac:dyDescent="0.25"/>
  <cols>
    <col min="1" max="1" width="7.7109375" style="73" customWidth="1"/>
    <col min="2" max="2" width="38.7109375" style="73" customWidth="1"/>
    <col min="3" max="4" width="9.7109375" style="151" customWidth="1"/>
    <col min="5" max="5" width="10.140625" style="155" bestFit="1" customWidth="1"/>
    <col min="6" max="6" width="12.7109375" style="155" customWidth="1"/>
    <col min="7" max="8" width="9.140625" style="151"/>
    <col min="9" max="16384" width="9.140625" style="72"/>
  </cols>
  <sheetData>
    <row r="1" spans="1:8" x14ac:dyDescent="0.25">
      <c r="A1" s="85" t="s">
        <v>0</v>
      </c>
      <c r="B1" s="84" t="s">
        <v>5</v>
      </c>
      <c r="C1" s="134" t="s">
        <v>3</v>
      </c>
      <c r="D1" s="135" t="s">
        <v>1</v>
      </c>
      <c r="E1" s="136" t="s">
        <v>2</v>
      </c>
      <c r="F1" s="137" t="s">
        <v>4</v>
      </c>
    </row>
    <row r="2" spans="1:8" x14ac:dyDescent="0.25">
      <c r="A2" s="83"/>
      <c r="B2" s="82"/>
      <c r="C2" s="138"/>
      <c r="D2" s="139"/>
      <c r="E2" s="140"/>
      <c r="F2" s="140" t="s">
        <v>56</v>
      </c>
    </row>
    <row r="3" spans="1:8" x14ac:dyDescent="0.25">
      <c r="A3" s="81"/>
      <c r="B3" s="105" t="s">
        <v>209</v>
      </c>
      <c r="C3" s="141"/>
      <c r="D3" s="142"/>
      <c r="E3" s="143"/>
      <c r="F3" s="143"/>
    </row>
    <row r="4" spans="1:8" x14ac:dyDescent="0.25">
      <c r="A4" s="81"/>
      <c r="B4" s="86"/>
      <c r="C4" s="141"/>
      <c r="D4" s="142"/>
      <c r="E4" s="143"/>
      <c r="F4" s="143"/>
    </row>
    <row r="5" spans="1:8" s="80" customFormat="1" x14ac:dyDescent="0.25">
      <c r="A5" s="49"/>
      <c r="B5" s="60" t="s">
        <v>154</v>
      </c>
      <c r="C5" s="144"/>
      <c r="D5" s="145"/>
      <c r="E5" s="146"/>
      <c r="F5" s="146"/>
      <c r="G5" s="221"/>
      <c r="H5" s="221"/>
    </row>
    <row r="6" spans="1:8" x14ac:dyDescent="0.25">
      <c r="A6" s="53"/>
      <c r="B6" s="54"/>
      <c r="C6" s="147"/>
      <c r="D6" s="148"/>
      <c r="E6" s="149"/>
      <c r="F6" s="149"/>
    </row>
    <row r="7" spans="1:8" x14ac:dyDescent="0.25">
      <c r="A7" s="53"/>
      <c r="B7" s="90" t="s">
        <v>168</v>
      </c>
      <c r="C7" s="150"/>
      <c r="D7" s="150"/>
      <c r="E7" s="149"/>
      <c r="F7" s="149"/>
    </row>
    <row r="8" spans="1:8" x14ac:dyDescent="0.25">
      <c r="A8" s="53"/>
      <c r="B8" s="90"/>
      <c r="C8" s="150"/>
      <c r="D8" s="150"/>
      <c r="E8" s="149"/>
      <c r="F8" s="149"/>
    </row>
    <row r="9" spans="1:8" ht="47.25" x14ac:dyDescent="0.25">
      <c r="A9" s="53"/>
      <c r="B9" s="96" t="s">
        <v>167</v>
      </c>
      <c r="C9" s="150"/>
      <c r="D9" s="150"/>
      <c r="E9" s="149"/>
      <c r="F9" s="149"/>
    </row>
    <row r="10" spans="1:8" x14ac:dyDescent="0.25">
      <c r="A10" s="53"/>
      <c r="B10" s="96"/>
      <c r="C10" s="150"/>
      <c r="E10" s="149"/>
      <c r="F10" s="149"/>
    </row>
    <row r="11" spans="1:8" x14ac:dyDescent="0.25">
      <c r="A11" s="53" t="s">
        <v>7</v>
      </c>
      <c r="B11" s="87" t="s">
        <v>166</v>
      </c>
      <c r="C11" s="150">
        <v>3</v>
      </c>
      <c r="D11" s="152" t="s">
        <v>158</v>
      </c>
      <c r="E11" s="153">
        <v>103</v>
      </c>
      <c r="F11" s="160">
        <f>ROUND(C11*E11,2)</f>
        <v>309</v>
      </c>
    </row>
    <row r="12" spans="1:8" x14ac:dyDescent="0.25">
      <c r="A12" s="95"/>
      <c r="B12" s="88"/>
      <c r="C12" s="154"/>
      <c r="D12" s="149"/>
      <c r="E12" s="149"/>
      <c r="F12" s="160">
        <f t="shared" ref="F12:F61" si="0">ROUND(C12*E12,2)</f>
        <v>0</v>
      </c>
    </row>
    <row r="13" spans="1:8" ht="47.25" x14ac:dyDescent="0.25">
      <c r="B13" s="94" t="s">
        <v>165</v>
      </c>
      <c r="F13" s="160">
        <f t="shared" si="0"/>
        <v>0</v>
      </c>
    </row>
    <row r="14" spans="1:8" x14ac:dyDescent="0.25">
      <c r="F14" s="160">
        <f t="shared" si="0"/>
        <v>0</v>
      </c>
    </row>
    <row r="15" spans="1:8" x14ac:dyDescent="0.25">
      <c r="A15" s="73" t="s">
        <v>58</v>
      </c>
      <c r="B15" s="93" t="s">
        <v>164</v>
      </c>
      <c r="C15" s="151">
        <v>10</v>
      </c>
      <c r="D15" s="151" t="s">
        <v>158</v>
      </c>
      <c r="E15" s="156">
        <v>186</v>
      </c>
      <c r="F15" s="160">
        <f t="shared" si="0"/>
        <v>1860</v>
      </c>
    </row>
    <row r="16" spans="1:8" x14ac:dyDescent="0.25">
      <c r="F16" s="160">
        <f t="shared" si="0"/>
        <v>0</v>
      </c>
    </row>
    <row r="17" spans="1:6" x14ac:dyDescent="0.25">
      <c r="A17" s="73" t="s">
        <v>59</v>
      </c>
      <c r="B17" s="93" t="s">
        <v>163</v>
      </c>
      <c r="C17" s="151">
        <v>4</v>
      </c>
      <c r="D17" s="151" t="s">
        <v>158</v>
      </c>
      <c r="E17" s="156">
        <v>192</v>
      </c>
      <c r="F17" s="160">
        <f t="shared" si="0"/>
        <v>768</v>
      </c>
    </row>
    <row r="18" spans="1:6" x14ac:dyDescent="0.25">
      <c r="F18" s="160">
        <f t="shared" si="0"/>
        <v>0</v>
      </c>
    </row>
    <row r="19" spans="1:6" x14ac:dyDescent="0.25">
      <c r="A19" s="73" t="s">
        <v>60</v>
      </c>
      <c r="B19" s="93" t="s">
        <v>162</v>
      </c>
      <c r="C19" s="151">
        <v>7</v>
      </c>
      <c r="D19" s="151" t="s">
        <v>158</v>
      </c>
      <c r="E19" s="156">
        <v>192</v>
      </c>
      <c r="F19" s="160">
        <f t="shared" si="0"/>
        <v>1344</v>
      </c>
    </row>
    <row r="20" spans="1:6" x14ac:dyDescent="0.25">
      <c r="F20" s="160">
        <f t="shared" si="0"/>
        <v>0</v>
      </c>
    </row>
    <row r="21" spans="1:6" x14ac:dyDescent="0.25">
      <c r="A21" s="73" t="s">
        <v>61</v>
      </c>
      <c r="B21" s="93" t="s">
        <v>161</v>
      </c>
      <c r="C21" s="151">
        <v>10</v>
      </c>
      <c r="D21" s="151" t="s">
        <v>158</v>
      </c>
      <c r="E21" s="156">
        <v>186</v>
      </c>
      <c r="F21" s="160">
        <f t="shared" si="0"/>
        <v>1860</v>
      </c>
    </row>
    <row r="22" spans="1:6" x14ac:dyDescent="0.25">
      <c r="F22" s="160">
        <f t="shared" si="0"/>
        <v>0</v>
      </c>
    </row>
    <row r="23" spans="1:6" ht="31.5" x14ac:dyDescent="0.25">
      <c r="A23" s="73" t="s">
        <v>86</v>
      </c>
      <c r="B23" s="93" t="s">
        <v>160</v>
      </c>
      <c r="C23" s="151">
        <v>3.5</v>
      </c>
      <c r="D23" s="151" t="s">
        <v>158</v>
      </c>
      <c r="E23" s="156">
        <v>192</v>
      </c>
      <c r="F23" s="160">
        <f t="shared" si="0"/>
        <v>672</v>
      </c>
    </row>
    <row r="24" spans="1:6" x14ac:dyDescent="0.25">
      <c r="F24" s="160">
        <f t="shared" si="0"/>
        <v>0</v>
      </c>
    </row>
    <row r="25" spans="1:6" x14ac:dyDescent="0.25">
      <c r="A25" s="73" t="s">
        <v>84</v>
      </c>
      <c r="B25" s="93" t="s">
        <v>159</v>
      </c>
      <c r="C25" s="151">
        <v>4.5</v>
      </c>
      <c r="D25" s="151" t="s">
        <v>158</v>
      </c>
      <c r="E25" s="156">
        <v>199</v>
      </c>
      <c r="F25" s="160">
        <f t="shared" si="0"/>
        <v>895.5</v>
      </c>
    </row>
    <row r="26" spans="1:6" x14ac:dyDescent="0.25">
      <c r="F26" s="160">
        <f t="shared" si="0"/>
        <v>0</v>
      </c>
    </row>
    <row r="27" spans="1:6" x14ac:dyDescent="0.25">
      <c r="A27" s="73" t="s">
        <v>81</v>
      </c>
      <c r="B27" s="93" t="s">
        <v>22</v>
      </c>
      <c r="C27" s="151">
        <v>4</v>
      </c>
      <c r="D27" s="151" t="s">
        <v>158</v>
      </c>
      <c r="E27" s="156">
        <v>192</v>
      </c>
      <c r="F27" s="160">
        <f t="shared" si="0"/>
        <v>768</v>
      </c>
    </row>
    <row r="28" spans="1:6" x14ac:dyDescent="0.25">
      <c r="F28" s="160">
        <f t="shared" si="0"/>
        <v>0</v>
      </c>
    </row>
    <row r="29" spans="1:6" x14ac:dyDescent="0.25">
      <c r="B29" s="94" t="s">
        <v>157</v>
      </c>
      <c r="F29" s="160">
        <f t="shared" si="0"/>
        <v>0</v>
      </c>
    </row>
    <row r="30" spans="1:6" x14ac:dyDescent="0.25">
      <c r="F30" s="160">
        <f t="shared" si="0"/>
        <v>0</v>
      </c>
    </row>
    <row r="31" spans="1:6" ht="31.5" x14ac:dyDescent="0.25">
      <c r="A31" s="73" t="s">
        <v>79</v>
      </c>
      <c r="B31" s="93" t="s">
        <v>156</v>
      </c>
      <c r="C31" s="151">
        <v>6.2</v>
      </c>
      <c r="D31" s="151" t="s">
        <v>155</v>
      </c>
      <c r="E31" s="156">
        <v>1031</v>
      </c>
      <c r="F31" s="160">
        <f t="shared" si="0"/>
        <v>6392.2</v>
      </c>
    </row>
    <row r="32" spans="1:6" x14ac:dyDescent="0.25">
      <c r="F32" s="160">
        <f t="shared" si="0"/>
        <v>0</v>
      </c>
    </row>
    <row r="33" spans="1:9" s="80" customFormat="1" ht="31.5" x14ac:dyDescent="0.25">
      <c r="A33" s="49"/>
      <c r="B33" s="60" t="s">
        <v>169</v>
      </c>
      <c r="C33" s="144"/>
      <c r="D33" s="145"/>
      <c r="E33" s="146"/>
      <c r="F33" s="160">
        <f t="shared" si="0"/>
        <v>0</v>
      </c>
      <c r="G33" s="221"/>
      <c r="H33" s="221"/>
    </row>
    <row r="34" spans="1:9" x14ac:dyDescent="0.25">
      <c r="A34" s="53"/>
      <c r="B34" s="54"/>
      <c r="C34" s="147"/>
      <c r="D34" s="148"/>
      <c r="E34" s="149"/>
      <c r="F34" s="160">
        <f t="shared" si="0"/>
        <v>0</v>
      </c>
    </row>
    <row r="35" spans="1:9" ht="31.5" x14ac:dyDescent="0.25">
      <c r="A35" s="53"/>
      <c r="B35" s="90" t="s">
        <v>170</v>
      </c>
      <c r="C35" s="150"/>
      <c r="D35" s="150"/>
      <c r="E35" s="149"/>
      <c r="F35" s="160">
        <f t="shared" si="0"/>
        <v>0</v>
      </c>
    </row>
    <row r="36" spans="1:9" x14ac:dyDescent="0.25">
      <c r="A36" s="53"/>
      <c r="B36" s="90"/>
      <c r="C36" s="150"/>
      <c r="D36" s="150"/>
      <c r="E36" s="149"/>
      <c r="F36" s="160">
        <f t="shared" si="0"/>
        <v>0</v>
      </c>
    </row>
    <row r="37" spans="1:9" ht="78.75" x14ac:dyDescent="0.25">
      <c r="A37" s="53"/>
      <c r="B37" s="90" t="s">
        <v>171</v>
      </c>
      <c r="C37" s="150"/>
      <c r="D37" s="150"/>
      <c r="E37" s="149"/>
      <c r="F37" s="160">
        <f t="shared" si="0"/>
        <v>0</v>
      </c>
    </row>
    <row r="38" spans="1:9" x14ac:dyDescent="0.25">
      <c r="A38" s="53"/>
      <c r="B38" s="90"/>
      <c r="C38" s="150"/>
      <c r="D38" s="150"/>
      <c r="E38" s="149"/>
      <c r="F38" s="160">
        <f t="shared" si="0"/>
        <v>0</v>
      </c>
    </row>
    <row r="39" spans="1:9" x14ac:dyDescent="0.25">
      <c r="A39" s="53" t="s">
        <v>7</v>
      </c>
      <c r="B39" s="88" t="s">
        <v>172</v>
      </c>
      <c r="C39" s="150">
        <v>40</v>
      </c>
      <c r="D39" s="150" t="s">
        <v>173</v>
      </c>
      <c r="E39" s="153">
        <v>10</v>
      </c>
      <c r="F39" s="160">
        <f t="shared" si="0"/>
        <v>400</v>
      </c>
      <c r="G39" s="151">
        <v>50</v>
      </c>
      <c r="H39" s="151">
        <f>G39-C39</f>
        <v>10</v>
      </c>
      <c r="I39" s="72">
        <f>H39*E39</f>
        <v>100</v>
      </c>
    </row>
    <row r="40" spans="1:9" x14ac:dyDescent="0.25">
      <c r="A40" s="53"/>
      <c r="B40" s="88"/>
      <c r="C40" s="150"/>
      <c r="D40" s="152"/>
      <c r="E40" s="149"/>
      <c r="F40" s="160">
        <f t="shared" si="0"/>
        <v>0</v>
      </c>
    </row>
    <row r="41" spans="1:9" x14ac:dyDescent="0.25">
      <c r="A41" s="53" t="s">
        <v>58</v>
      </c>
      <c r="B41" s="88" t="s">
        <v>174</v>
      </c>
      <c r="C41" s="150">
        <v>7</v>
      </c>
      <c r="D41" s="152" t="s">
        <v>173</v>
      </c>
      <c r="E41" s="153">
        <v>10</v>
      </c>
      <c r="F41" s="160">
        <f t="shared" si="0"/>
        <v>70</v>
      </c>
    </row>
    <row r="42" spans="1:9" x14ac:dyDescent="0.25">
      <c r="A42" s="53"/>
      <c r="B42" s="88"/>
      <c r="C42" s="150"/>
      <c r="D42" s="152"/>
      <c r="E42" s="149"/>
      <c r="F42" s="160">
        <f t="shared" si="0"/>
        <v>0</v>
      </c>
    </row>
    <row r="43" spans="1:9" x14ac:dyDescent="0.25">
      <c r="A43" s="53" t="s">
        <v>59</v>
      </c>
      <c r="B43" s="88" t="s">
        <v>175</v>
      </c>
      <c r="C43" s="157">
        <v>30</v>
      </c>
      <c r="D43" s="152" t="s">
        <v>173</v>
      </c>
      <c r="E43" s="153">
        <v>10</v>
      </c>
      <c r="F43" s="160">
        <f t="shared" si="0"/>
        <v>300</v>
      </c>
    </row>
    <row r="44" spans="1:9" x14ac:dyDescent="0.25">
      <c r="F44" s="160">
        <f t="shared" si="0"/>
        <v>0</v>
      </c>
    </row>
    <row r="45" spans="1:9" s="80" customFormat="1" x14ac:dyDescent="0.25">
      <c r="A45" s="49"/>
      <c r="B45" s="60" t="s">
        <v>176</v>
      </c>
      <c r="C45" s="144"/>
      <c r="D45" s="145"/>
      <c r="E45" s="146"/>
      <c r="F45" s="160">
        <f t="shared" si="0"/>
        <v>0</v>
      </c>
      <c r="G45" s="221"/>
      <c r="H45" s="221"/>
    </row>
    <row r="46" spans="1:9" x14ac:dyDescent="0.25">
      <c r="A46" s="53"/>
      <c r="B46" s="54"/>
      <c r="C46" s="147"/>
      <c r="D46" s="148"/>
      <c r="E46" s="149"/>
      <c r="F46" s="160">
        <f t="shared" si="0"/>
        <v>0</v>
      </c>
    </row>
    <row r="47" spans="1:9" x14ac:dyDescent="0.25">
      <c r="A47" s="53"/>
      <c r="B47" s="90" t="s">
        <v>177</v>
      </c>
      <c r="C47" s="150"/>
      <c r="D47" s="150"/>
      <c r="E47" s="149"/>
      <c r="F47" s="160">
        <f t="shared" si="0"/>
        <v>0</v>
      </c>
    </row>
    <row r="48" spans="1:9" x14ac:dyDescent="0.25">
      <c r="A48" s="53"/>
      <c r="B48" s="90"/>
      <c r="C48" s="150"/>
      <c r="D48" s="150"/>
      <c r="E48" s="149"/>
      <c r="F48" s="160">
        <f t="shared" si="0"/>
        <v>0</v>
      </c>
    </row>
    <row r="49" spans="1:6" x14ac:dyDescent="0.25">
      <c r="A49" s="53"/>
      <c r="B49" s="90" t="s">
        <v>178</v>
      </c>
      <c r="C49" s="150"/>
      <c r="D49" s="150"/>
      <c r="E49" s="149"/>
      <c r="F49" s="160">
        <f t="shared" si="0"/>
        <v>0</v>
      </c>
    </row>
    <row r="50" spans="1:6" x14ac:dyDescent="0.25">
      <c r="A50" s="53"/>
      <c r="B50" s="90"/>
      <c r="C50" s="150"/>
      <c r="D50" s="150"/>
      <c r="E50" s="149"/>
      <c r="F50" s="160">
        <f t="shared" si="0"/>
        <v>0</v>
      </c>
    </row>
    <row r="51" spans="1:6" x14ac:dyDescent="0.25">
      <c r="A51" s="53" t="s">
        <v>60</v>
      </c>
      <c r="B51" s="88" t="s">
        <v>179</v>
      </c>
      <c r="C51" s="150">
        <v>1</v>
      </c>
      <c r="D51" s="150" t="s">
        <v>0</v>
      </c>
      <c r="E51" s="153">
        <v>13747</v>
      </c>
      <c r="F51" s="160">
        <f t="shared" si="0"/>
        <v>13747</v>
      </c>
    </row>
    <row r="52" spans="1:6" x14ac:dyDescent="0.25">
      <c r="A52" s="53"/>
      <c r="B52" s="90"/>
      <c r="C52" s="150"/>
      <c r="D52" s="150"/>
      <c r="E52" s="149"/>
      <c r="F52" s="160">
        <f t="shared" si="0"/>
        <v>0</v>
      </c>
    </row>
    <row r="53" spans="1:6" x14ac:dyDescent="0.25">
      <c r="A53" s="53"/>
      <c r="B53" s="90" t="s">
        <v>180</v>
      </c>
      <c r="C53" s="150"/>
      <c r="D53" s="150"/>
      <c r="E53" s="149"/>
      <c r="F53" s="160">
        <f t="shared" si="0"/>
        <v>0</v>
      </c>
    </row>
    <row r="54" spans="1:6" x14ac:dyDescent="0.25">
      <c r="A54" s="53"/>
      <c r="B54" s="88"/>
      <c r="C54" s="150"/>
      <c r="D54" s="152"/>
      <c r="E54" s="149"/>
      <c r="F54" s="160">
        <f t="shared" si="0"/>
        <v>0</v>
      </c>
    </row>
    <row r="55" spans="1:6" x14ac:dyDescent="0.25">
      <c r="A55" s="53"/>
      <c r="B55" s="90" t="s">
        <v>181</v>
      </c>
      <c r="C55" s="150"/>
      <c r="D55" s="152"/>
      <c r="E55" s="149"/>
      <c r="F55" s="160">
        <f t="shared" si="0"/>
        <v>0</v>
      </c>
    </row>
    <row r="56" spans="1:6" x14ac:dyDescent="0.25">
      <c r="A56" s="53"/>
      <c r="B56" s="88"/>
      <c r="C56" s="150"/>
      <c r="D56" s="152"/>
      <c r="E56" s="149"/>
      <c r="F56" s="160">
        <f t="shared" si="0"/>
        <v>0</v>
      </c>
    </row>
    <row r="57" spans="1:6" x14ac:dyDescent="0.25">
      <c r="A57" s="59" t="s">
        <v>61</v>
      </c>
      <c r="B57" s="88" t="s">
        <v>182</v>
      </c>
      <c r="C57" s="147">
        <v>50</v>
      </c>
      <c r="D57" s="152" t="s">
        <v>158</v>
      </c>
      <c r="E57" s="153">
        <v>5</v>
      </c>
      <c r="F57" s="160">
        <f t="shared" si="0"/>
        <v>250</v>
      </c>
    </row>
    <row r="58" spans="1:6" x14ac:dyDescent="0.25">
      <c r="A58" s="53"/>
      <c r="B58" s="88"/>
      <c r="C58" s="157"/>
      <c r="D58" s="152"/>
      <c r="E58" s="149"/>
      <c r="F58" s="160">
        <f t="shared" si="0"/>
        <v>0</v>
      </c>
    </row>
    <row r="59" spans="1:6" x14ac:dyDescent="0.25">
      <c r="A59" s="53"/>
      <c r="B59" s="96" t="s">
        <v>183</v>
      </c>
      <c r="C59" s="150"/>
      <c r="D59" s="150"/>
      <c r="E59" s="149"/>
      <c r="F59" s="160">
        <f t="shared" si="0"/>
        <v>0</v>
      </c>
    </row>
    <row r="60" spans="1:6" x14ac:dyDescent="0.25">
      <c r="A60" s="53"/>
      <c r="B60" s="90"/>
      <c r="C60" s="147"/>
      <c r="D60" s="152"/>
      <c r="E60" s="149"/>
      <c r="F60" s="160">
        <f t="shared" si="0"/>
        <v>0</v>
      </c>
    </row>
    <row r="61" spans="1:6" x14ac:dyDescent="0.25">
      <c r="A61" s="59" t="s">
        <v>86</v>
      </c>
      <c r="B61" s="87" t="s">
        <v>184</v>
      </c>
      <c r="C61" s="147">
        <v>5</v>
      </c>
      <c r="D61" s="152" t="s">
        <v>158</v>
      </c>
      <c r="E61" s="153">
        <v>8</v>
      </c>
      <c r="F61" s="160">
        <f t="shared" si="0"/>
        <v>40</v>
      </c>
    </row>
    <row r="62" spans="1:6" x14ac:dyDescent="0.25">
      <c r="A62" s="97"/>
      <c r="B62" s="88"/>
      <c r="C62" s="154"/>
      <c r="D62" s="149"/>
      <c r="E62" s="149"/>
      <c r="F62" s="149"/>
    </row>
    <row r="63" spans="1:6" x14ac:dyDescent="0.25">
      <c r="B63" s="86" t="s">
        <v>209</v>
      </c>
      <c r="F63" s="158"/>
    </row>
    <row r="64" spans="1:6" x14ac:dyDescent="0.25">
      <c r="B64" s="73" t="s">
        <v>6</v>
      </c>
      <c r="E64" s="155" t="s">
        <v>56</v>
      </c>
      <c r="F64" s="155">
        <f>SUM(F10:F63)</f>
        <v>29675.7</v>
      </c>
    </row>
    <row r="65" spans="6:6" ht="16.5" thickBot="1" x14ac:dyDescent="0.3">
      <c r="F65" s="159"/>
    </row>
    <row r="66" spans="6:6" ht="16.5" thickTop="1" x14ac:dyDescent="0.25"/>
  </sheetData>
  <sheetProtection formatCells="0" formatColumns="0" formatRows="0" selectLockedCells="1" autoFilter="0"/>
  <autoFilter ref="A1:F65"/>
  <dataValidations count="1">
    <dataValidation allowBlank="1" showErrorMessage="1" errorTitle="Numerical Value" error="Please input numerical value only" promptTitle="Numerical Values" prompt="Please provide numerical values only_x000a_Text input will not be accepted" sqref="F11:F61"/>
  </dataValidations>
  <pageMargins left="0.75" right="0.5" top="1" bottom="1" header="0.5" footer="0.5"/>
  <pageSetup paperSize="9" orientation="portrait" r:id="rId1"/>
  <headerFooter>
    <oddHeader>&amp;R&amp;"Times New Roman,Regular"The Construction of the Hot Leaching Compaction Plant</oddHeader>
    <oddFooter>&amp;L&amp;"Times New Roman,Regular"STRUCTURAL WORK
&amp;8J20161-0100D-TD-BOQ-PMC-03 REV 0&amp;R&amp;"Times New Roman,Regular"ER001/ST - Page &amp;P of &amp;N</oddFooter>
  </headerFooter>
  <rowBreaks count="1" manualBreakCount="1">
    <brk id="32"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8"/>
  <sheetViews>
    <sheetView showZeros="0" view="pageBreakPreview" zoomScaleNormal="100" zoomScaleSheetLayoutView="100" workbookViewId="0">
      <selection activeCell="G1" sqref="G1:M1048576"/>
    </sheetView>
  </sheetViews>
  <sheetFormatPr defaultRowHeight="15.75" x14ac:dyDescent="0.25"/>
  <cols>
    <col min="1" max="1" width="7.7109375" style="21" customWidth="1"/>
    <col min="2" max="2" width="38.7109375" style="21" customWidth="1"/>
    <col min="3" max="3" width="9.7109375" style="7" customWidth="1"/>
    <col min="4" max="4" width="9.7109375" style="28" customWidth="1"/>
    <col min="5" max="5" width="9.7109375" style="118" customWidth="1"/>
    <col min="6" max="6" width="12.7109375" style="118" customWidth="1"/>
    <col min="7" max="16384" width="9.140625" style="15"/>
  </cols>
  <sheetData>
    <row r="1" spans="1:6" x14ac:dyDescent="0.25">
      <c r="A1" s="11" t="s">
        <v>0</v>
      </c>
      <c r="B1" s="12" t="s">
        <v>5</v>
      </c>
      <c r="C1" s="13" t="s">
        <v>3</v>
      </c>
      <c r="D1" s="14" t="s">
        <v>1</v>
      </c>
      <c r="E1" s="162" t="s">
        <v>2</v>
      </c>
      <c r="F1" s="163" t="s">
        <v>4</v>
      </c>
    </row>
    <row r="2" spans="1:6" x14ac:dyDescent="0.25">
      <c r="A2" s="16"/>
      <c r="B2" s="22"/>
      <c r="C2" s="17"/>
      <c r="D2" s="18"/>
      <c r="E2" s="164"/>
      <c r="F2" s="164" t="s">
        <v>56</v>
      </c>
    </row>
    <row r="3" spans="1:6" x14ac:dyDescent="0.25">
      <c r="A3" s="19"/>
      <c r="B3" s="1"/>
      <c r="C3" s="2"/>
      <c r="D3" s="26"/>
      <c r="E3" s="3"/>
      <c r="F3" s="3"/>
    </row>
    <row r="4" spans="1:6" x14ac:dyDescent="0.25">
      <c r="A4" s="19"/>
      <c r="B4" s="48" t="s">
        <v>57</v>
      </c>
      <c r="C4" s="2"/>
      <c r="D4" s="26"/>
      <c r="E4" s="3"/>
      <c r="F4" s="3"/>
    </row>
    <row r="5" spans="1:6" x14ac:dyDescent="0.25">
      <c r="A5" s="19"/>
      <c r="B5" s="1"/>
      <c r="C5" s="2"/>
      <c r="D5" s="26"/>
      <c r="E5" s="3"/>
      <c r="F5" s="3"/>
    </row>
    <row r="6" spans="1:6" s="34" customFormat="1" x14ac:dyDescent="0.25">
      <c r="A6" s="29"/>
      <c r="B6" s="30" t="s">
        <v>8</v>
      </c>
      <c r="C6" s="31"/>
      <c r="D6" s="32"/>
      <c r="E6" s="33"/>
      <c r="F6" s="33"/>
    </row>
    <row r="7" spans="1:6" x14ac:dyDescent="0.25">
      <c r="A7" s="4"/>
      <c r="B7" s="23"/>
      <c r="C7" s="5"/>
      <c r="D7" s="27"/>
      <c r="E7" s="6"/>
      <c r="F7" s="6"/>
    </row>
    <row r="8" spans="1:6" ht="31.5" x14ac:dyDescent="0.25">
      <c r="A8" s="4"/>
      <c r="B8" s="37" t="s">
        <v>33</v>
      </c>
      <c r="C8" s="5"/>
      <c r="D8" s="27"/>
      <c r="E8" s="6"/>
      <c r="F8" s="6"/>
    </row>
    <row r="9" spans="1:6" x14ac:dyDescent="0.25">
      <c r="A9" s="4"/>
      <c r="B9" s="23"/>
      <c r="C9" s="5"/>
      <c r="D9" s="27"/>
      <c r="E9" s="6"/>
      <c r="F9" s="6"/>
    </row>
    <row r="10" spans="1:6" ht="63" x14ac:dyDescent="0.25">
      <c r="A10" s="4"/>
      <c r="B10" s="37" t="s">
        <v>34</v>
      </c>
      <c r="C10" s="5"/>
      <c r="D10" s="27"/>
      <c r="E10" s="6"/>
      <c r="F10" s="6"/>
    </row>
    <row r="11" spans="1:6" x14ac:dyDescent="0.25">
      <c r="A11" s="4"/>
      <c r="B11" s="37"/>
      <c r="C11" s="5"/>
      <c r="D11" s="27"/>
      <c r="E11" s="6"/>
      <c r="F11" s="6"/>
    </row>
    <row r="12" spans="1:6" x14ac:dyDescent="0.25">
      <c r="A12" s="4" t="s">
        <v>7</v>
      </c>
      <c r="B12" s="23" t="s">
        <v>35</v>
      </c>
      <c r="C12" s="5">
        <v>36</v>
      </c>
      <c r="D12" s="27" t="s">
        <v>29</v>
      </c>
      <c r="E12" s="129">
        <v>21</v>
      </c>
      <c r="F12" s="161">
        <f>ROUND(C12*E12,2)</f>
        <v>756</v>
      </c>
    </row>
    <row r="13" spans="1:6" x14ac:dyDescent="0.25">
      <c r="A13" s="4"/>
      <c r="B13" s="23"/>
      <c r="C13" s="5"/>
      <c r="D13" s="27"/>
      <c r="E13" s="6"/>
      <c r="F13" s="161">
        <f t="shared" ref="F13:F76" si="0">ROUND(C13*E13,2)</f>
        <v>0</v>
      </c>
    </row>
    <row r="14" spans="1:6" ht="31.5" x14ac:dyDescent="0.25">
      <c r="A14" s="4"/>
      <c r="B14" s="37" t="s">
        <v>52</v>
      </c>
      <c r="C14" s="5"/>
      <c r="D14" s="27"/>
      <c r="E14" s="6"/>
      <c r="F14" s="161">
        <f t="shared" si="0"/>
        <v>0</v>
      </c>
    </row>
    <row r="15" spans="1:6" x14ac:dyDescent="0.25">
      <c r="A15" s="4"/>
      <c r="B15" s="23"/>
      <c r="C15" s="5"/>
      <c r="D15" s="27"/>
      <c r="E15" s="6"/>
      <c r="F15" s="161">
        <f t="shared" si="0"/>
        <v>0</v>
      </c>
    </row>
    <row r="16" spans="1:6" x14ac:dyDescent="0.25">
      <c r="A16" s="4" t="s">
        <v>58</v>
      </c>
      <c r="B16" s="23" t="s">
        <v>53</v>
      </c>
      <c r="C16" s="5">
        <v>32</v>
      </c>
      <c r="D16" s="89" t="s">
        <v>173</v>
      </c>
      <c r="E16" s="129">
        <v>27</v>
      </c>
      <c r="F16" s="161">
        <f t="shared" si="0"/>
        <v>864</v>
      </c>
    </row>
    <row r="17" spans="1:6" x14ac:dyDescent="0.25">
      <c r="A17" s="4"/>
      <c r="B17" s="23"/>
      <c r="C17" s="5"/>
      <c r="D17" s="27"/>
      <c r="E17" s="6"/>
      <c r="F17" s="161">
        <f t="shared" si="0"/>
        <v>0</v>
      </c>
    </row>
    <row r="18" spans="1:6" x14ac:dyDescent="0.25">
      <c r="A18" s="4"/>
      <c r="B18" s="24" t="s">
        <v>9</v>
      </c>
      <c r="D18" s="7"/>
      <c r="E18" s="6"/>
      <c r="F18" s="161">
        <f t="shared" si="0"/>
        <v>0</v>
      </c>
    </row>
    <row r="19" spans="1:6" x14ac:dyDescent="0.25">
      <c r="A19" s="4"/>
      <c r="B19" s="24"/>
      <c r="D19" s="7"/>
      <c r="E19" s="6"/>
      <c r="F19" s="161">
        <f t="shared" si="0"/>
        <v>0</v>
      </c>
    </row>
    <row r="20" spans="1:6" ht="47.25" x14ac:dyDescent="0.25">
      <c r="A20" s="4"/>
      <c r="B20" s="24" t="s">
        <v>15</v>
      </c>
      <c r="D20" s="7"/>
      <c r="E20" s="6"/>
      <c r="F20" s="161">
        <f t="shared" si="0"/>
        <v>0</v>
      </c>
    </row>
    <row r="21" spans="1:6" x14ac:dyDescent="0.25">
      <c r="A21" s="4"/>
      <c r="B21" s="24"/>
      <c r="D21" s="7"/>
      <c r="E21" s="6"/>
      <c r="F21" s="161">
        <f t="shared" si="0"/>
        <v>0</v>
      </c>
    </row>
    <row r="22" spans="1:6" x14ac:dyDescent="0.25">
      <c r="A22" s="4" t="s">
        <v>59</v>
      </c>
      <c r="B22" s="20" t="s">
        <v>16</v>
      </c>
      <c r="C22" s="7">
        <v>37</v>
      </c>
      <c r="D22" s="89" t="s">
        <v>173</v>
      </c>
      <c r="E22" s="129">
        <v>21</v>
      </c>
      <c r="F22" s="161">
        <f t="shared" si="0"/>
        <v>777</v>
      </c>
    </row>
    <row r="23" spans="1:6" x14ac:dyDescent="0.25">
      <c r="A23" s="4"/>
      <c r="B23" s="24"/>
      <c r="D23" s="7"/>
      <c r="E23" s="6"/>
      <c r="F23" s="161">
        <f t="shared" si="0"/>
        <v>0</v>
      </c>
    </row>
    <row r="24" spans="1:6" x14ac:dyDescent="0.25">
      <c r="A24" s="4" t="s">
        <v>60</v>
      </c>
      <c r="B24" s="20" t="s">
        <v>37</v>
      </c>
      <c r="C24" s="7">
        <v>26</v>
      </c>
      <c r="D24" s="7" t="s">
        <v>29</v>
      </c>
      <c r="E24" s="129">
        <v>69</v>
      </c>
      <c r="F24" s="161">
        <f t="shared" si="0"/>
        <v>1794</v>
      </c>
    </row>
    <row r="25" spans="1:6" x14ac:dyDescent="0.25">
      <c r="A25" s="4"/>
      <c r="B25" s="24"/>
      <c r="D25" s="7"/>
      <c r="E25" s="6"/>
      <c r="F25" s="161">
        <f t="shared" si="0"/>
        <v>0</v>
      </c>
    </row>
    <row r="26" spans="1:6" ht="31.5" x14ac:dyDescent="0.25">
      <c r="A26" s="9"/>
      <c r="B26" s="36" t="s">
        <v>10</v>
      </c>
      <c r="C26" s="5"/>
      <c r="D26" s="8"/>
      <c r="E26" s="6"/>
      <c r="F26" s="161">
        <f t="shared" si="0"/>
        <v>0</v>
      </c>
    </row>
    <row r="27" spans="1:6" x14ac:dyDescent="0.25">
      <c r="A27" s="9"/>
      <c r="B27" s="25"/>
      <c r="C27" s="5"/>
      <c r="D27" s="8"/>
      <c r="E27" s="6"/>
      <c r="F27" s="161">
        <f t="shared" si="0"/>
        <v>0</v>
      </c>
    </row>
    <row r="28" spans="1:6" x14ac:dyDescent="0.25">
      <c r="A28" s="9" t="s">
        <v>61</v>
      </c>
      <c r="B28" s="25" t="s">
        <v>11</v>
      </c>
      <c r="C28" s="5">
        <v>37</v>
      </c>
      <c r="D28" s="89" t="s">
        <v>173</v>
      </c>
      <c r="E28" s="129">
        <v>21</v>
      </c>
      <c r="F28" s="161">
        <f t="shared" si="0"/>
        <v>777</v>
      </c>
    </row>
    <row r="29" spans="1:6" x14ac:dyDescent="0.25">
      <c r="A29" s="9"/>
      <c r="B29" s="25"/>
      <c r="C29" s="5"/>
      <c r="D29" s="8"/>
      <c r="E29" s="6"/>
      <c r="F29" s="161">
        <f t="shared" si="0"/>
        <v>0</v>
      </c>
    </row>
    <row r="30" spans="1:6" s="34" customFormat="1" x14ac:dyDescent="0.25">
      <c r="A30" s="29"/>
      <c r="B30" s="30" t="s">
        <v>51</v>
      </c>
      <c r="C30" s="31"/>
      <c r="D30" s="32"/>
      <c r="E30" s="33"/>
      <c r="F30" s="161">
        <f t="shared" si="0"/>
        <v>0</v>
      </c>
    </row>
    <row r="31" spans="1:6" s="34" customFormat="1" x14ac:dyDescent="0.25">
      <c r="A31" s="29"/>
      <c r="B31" s="30"/>
      <c r="C31" s="31"/>
      <c r="D31" s="32"/>
      <c r="E31" s="33"/>
      <c r="F31" s="161">
        <f t="shared" si="0"/>
        <v>0</v>
      </c>
    </row>
    <row r="32" spans="1:6" x14ac:dyDescent="0.25">
      <c r="A32" s="4"/>
      <c r="B32" s="37" t="s">
        <v>50</v>
      </c>
      <c r="C32" s="5"/>
      <c r="D32" s="27"/>
      <c r="E32" s="6"/>
      <c r="F32" s="161">
        <f t="shared" si="0"/>
        <v>0</v>
      </c>
    </row>
    <row r="33" spans="1:6" x14ac:dyDescent="0.25">
      <c r="A33" s="4"/>
      <c r="B33" s="23"/>
      <c r="C33" s="5"/>
      <c r="D33" s="27"/>
      <c r="E33" s="6"/>
      <c r="F33" s="161">
        <f t="shared" si="0"/>
        <v>0</v>
      </c>
    </row>
    <row r="34" spans="1:6" ht="78.75" x14ac:dyDescent="0.25">
      <c r="A34" s="4"/>
      <c r="B34" s="24" t="s">
        <v>47</v>
      </c>
      <c r="D34" s="7"/>
      <c r="E34" s="6"/>
      <c r="F34" s="161">
        <f t="shared" si="0"/>
        <v>0</v>
      </c>
    </row>
    <row r="35" spans="1:6" x14ac:dyDescent="0.25">
      <c r="A35" s="4"/>
      <c r="B35" s="24"/>
      <c r="D35" s="7"/>
      <c r="E35" s="6"/>
      <c r="F35" s="161">
        <f t="shared" si="0"/>
        <v>0</v>
      </c>
    </row>
    <row r="36" spans="1:6" x14ac:dyDescent="0.25">
      <c r="A36" s="4" t="s">
        <v>7</v>
      </c>
      <c r="B36" s="20" t="s">
        <v>48</v>
      </c>
      <c r="C36" s="7">
        <v>92</v>
      </c>
      <c r="D36" s="89" t="s">
        <v>173</v>
      </c>
      <c r="E36" s="129">
        <v>41</v>
      </c>
      <c r="F36" s="161">
        <f t="shared" si="0"/>
        <v>3772</v>
      </c>
    </row>
    <row r="37" spans="1:6" x14ac:dyDescent="0.25">
      <c r="A37" s="4"/>
      <c r="B37" s="24"/>
      <c r="D37" s="7"/>
      <c r="E37" s="6"/>
      <c r="F37" s="161">
        <f t="shared" si="0"/>
        <v>0</v>
      </c>
    </row>
    <row r="38" spans="1:6" x14ac:dyDescent="0.25">
      <c r="A38" s="4" t="s">
        <v>58</v>
      </c>
      <c r="B38" s="20" t="s">
        <v>49</v>
      </c>
      <c r="C38" s="7">
        <v>91</v>
      </c>
      <c r="D38" s="89" t="s">
        <v>173</v>
      </c>
      <c r="E38" s="129">
        <v>48</v>
      </c>
      <c r="F38" s="161">
        <f t="shared" si="0"/>
        <v>4368</v>
      </c>
    </row>
    <row r="39" spans="1:6" x14ac:dyDescent="0.25">
      <c r="A39" s="9"/>
      <c r="B39" s="25"/>
      <c r="C39" s="5"/>
      <c r="D39" s="8"/>
      <c r="E39" s="6"/>
      <c r="F39" s="161">
        <f t="shared" si="0"/>
        <v>0</v>
      </c>
    </row>
    <row r="40" spans="1:6" s="34" customFormat="1" ht="31.5" x14ac:dyDescent="0.25">
      <c r="A40" s="29"/>
      <c r="B40" s="30" t="s">
        <v>17</v>
      </c>
      <c r="C40" s="31"/>
      <c r="D40" s="32"/>
      <c r="E40" s="33"/>
      <c r="F40" s="161">
        <f t="shared" si="0"/>
        <v>0</v>
      </c>
    </row>
    <row r="41" spans="1:6" x14ac:dyDescent="0.25">
      <c r="A41" s="4"/>
      <c r="B41" s="23"/>
      <c r="C41" s="5"/>
      <c r="D41" s="27"/>
      <c r="E41" s="6"/>
      <c r="F41" s="161">
        <f t="shared" si="0"/>
        <v>0</v>
      </c>
    </row>
    <row r="42" spans="1:6" x14ac:dyDescent="0.25">
      <c r="A42" s="4"/>
      <c r="B42" s="24" t="s">
        <v>18</v>
      </c>
      <c r="D42" s="7"/>
      <c r="E42" s="6"/>
      <c r="F42" s="161">
        <f t="shared" si="0"/>
        <v>0</v>
      </c>
    </row>
    <row r="43" spans="1:6" x14ac:dyDescent="0.25">
      <c r="A43" s="4"/>
      <c r="B43" s="24"/>
      <c r="D43" s="7"/>
      <c r="E43" s="6"/>
      <c r="F43" s="161">
        <f t="shared" si="0"/>
        <v>0</v>
      </c>
    </row>
    <row r="44" spans="1:6" ht="47.25" x14ac:dyDescent="0.25">
      <c r="A44" s="4"/>
      <c r="B44" s="24" t="s">
        <v>19</v>
      </c>
      <c r="D44" s="7"/>
      <c r="E44" s="6"/>
      <c r="F44" s="161">
        <f t="shared" si="0"/>
        <v>0</v>
      </c>
    </row>
    <row r="45" spans="1:6" x14ac:dyDescent="0.25">
      <c r="A45" s="4"/>
      <c r="B45" s="24"/>
      <c r="D45" s="7"/>
      <c r="E45" s="6"/>
      <c r="F45" s="161">
        <f t="shared" si="0"/>
        <v>0</v>
      </c>
    </row>
    <row r="46" spans="1:6" x14ac:dyDescent="0.25">
      <c r="A46" s="4" t="s">
        <v>59</v>
      </c>
      <c r="B46" s="20" t="s">
        <v>16</v>
      </c>
      <c r="C46" s="7">
        <v>37</v>
      </c>
      <c r="D46" s="89" t="s">
        <v>173</v>
      </c>
      <c r="E46" s="129">
        <v>10</v>
      </c>
      <c r="F46" s="161">
        <f t="shared" si="0"/>
        <v>370</v>
      </c>
    </row>
    <row r="47" spans="1:6" x14ac:dyDescent="0.25">
      <c r="A47" s="9"/>
      <c r="B47" s="36"/>
      <c r="C47" s="5"/>
      <c r="D47" s="8"/>
      <c r="E47" s="6"/>
      <c r="F47" s="161">
        <f t="shared" si="0"/>
        <v>0</v>
      </c>
    </row>
    <row r="48" spans="1:6" ht="48.75" customHeight="1" x14ac:dyDescent="0.25">
      <c r="A48" s="9"/>
      <c r="B48" s="36" t="s">
        <v>31</v>
      </c>
      <c r="C48" s="5"/>
      <c r="D48" s="8"/>
      <c r="E48" s="6"/>
      <c r="F48" s="161">
        <f t="shared" si="0"/>
        <v>0</v>
      </c>
    </row>
    <row r="49" spans="1:6" x14ac:dyDescent="0.25">
      <c r="A49" s="9"/>
      <c r="B49" s="25"/>
      <c r="C49" s="5"/>
      <c r="D49" s="8"/>
      <c r="E49" s="6"/>
      <c r="F49" s="161">
        <f t="shared" si="0"/>
        <v>0</v>
      </c>
    </row>
    <row r="50" spans="1:6" ht="47.25" x14ac:dyDescent="0.25">
      <c r="A50" s="9"/>
      <c r="B50" s="36" t="s">
        <v>32</v>
      </c>
      <c r="C50" s="5"/>
      <c r="D50" s="8"/>
      <c r="E50" s="6"/>
      <c r="F50" s="161">
        <f t="shared" si="0"/>
        <v>0</v>
      </c>
    </row>
    <row r="51" spans="1:6" x14ac:dyDescent="0.25">
      <c r="A51" s="9"/>
      <c r="B51" s="25"/>
      <c r="C51" s="5"/>
      <c r="D51" s="8"/>
      <c r="E51" s="6"/>
      <c r="F51" s="161">
        <f t="shared" si="0"/>
        <v>0</v>
      </c>
    </row>
    <row r="52" spans="1:6" x14ac:dyDescent="0.25">
      <c r="A52" s="9" t="s">
        <v>60</v>
      </c>
      <c r="B52" s="25" t="s">
        <v>21</v>
      </c>
      <c r="C52" s="5">
        <v>37</v>
      </c>
      <c r="D52" s="89" t="s">
        <v>173</v>
      </c>
      <c r="E52" s="129">
        <v>14</v>
      </c>
      <c r="F52" s="161">
        <f t="shared" si="0"/>
        <v>518</v>
      </c>
    </row>
    <row r="53" spans="1:6" x14ac:dyDescent="0.25">
      <c r="A53" s="9"/>
      <c r="B53" s="25"/>
      <c r="C53" s="5"/>
      <c r="D53" s="8"/>
      <c r="E53" s="6"/>
      <c r="F53" s="161">
        <f t="shared" si="0"/>
        <v>0</v>
      </c>
    </row>
    <row r="54" spans="1:6" x14ac:dyDescent="0.25">
      <c r="A54" s="9" t="s">
        <v>61</v>
      </c>
      <c r="B54" s="25" t="s">
        <v>22</v>
      </c>
      <c r="C54" s="5">
        <v>12</v>
      </c>
      <c r="D54" s="89" t="s">
        <v>173</v>
      </c>
      <c r="E54" s="129">
        <v>14</v>
      </c>
      <c r="F54" s="161">
        <f t="shared" si="0"/>
        <v>168</v>
      </c>
    </row>
    <row r="55" spans="1:6" x14ac:dyDescent="0.25">
      <c r="A55" s="9"/>
      <c r="B55" s="25"/>
      <c r="C55" s="5"/>
      <c r="D55" s="8"/>
      <c r="E55" s="6"/>
      <c r="F55" s="161">
        <f t="shared" si="0"/>
        <v>0</v>
      </c>
    </row>
    <row r="56" spans="1:6" ht="47.25" x14ac:dyDescent="0.25">
      <c r="A56" s="9"/>
      <c r="B56" s="36" t="s">
        <v>23</v>
      </c>
      <c r="C56" s="5"/>
      <c r="D56" s="8"/>
      <c r="E56" s="6"/>
      <c r="F56" s="161">
        <f t="shared" si="0"/>
        <v>0</v>
      </c>
    </row>
    <row r="57" spans="1:6" x14ac:dyDescent="0.25">
      <c r="A57" s="9"/>
      <c r="B57" s="25"/>
      <c r="C57" s="5"/>
      <c r="D57" s="8"/>
      <c r="E57" s="6"/>
      <c r="F57" s="161">
        <f t="shared" si="0"/>
        <v>0</v>
      </c>
    </row>
    <row r="58" spans="1:6" x14ac:dyDescent="0.25">
      <c r="A58" s="9" t="s">
        <v>7</v>
      </c>
      <c r="B58" s="25" t="s">
        <v>21</v>
      </c>
      <c r="C58" s="5">
        <v>37</v>
      </c>
      <c r="D58" s="89" t="s">
        <v>173</v>
      </c>
      <c r="E58" s="129">
        <v>14</v>
      </c>
      <c r="F58" s="161">
        <f t="shared" si="0"/>
        <v>518</v>
      </c>
    </row>
    <row r="59" spans="1:6" x14ac:dyDescent="0.25">
      <c r="A59" s="9"/>
      <c r="B59" s="25"/>
      <c r="C59" s="5"/>
      <c r="D59" s="8"/>
      <c r="E59" s="6"/>
      <c r="F59" s="161">
        <f t="shared" si="0"/>
        <v>0</v>
      </c>
    </row>
    <row r="60" spans="1:6" x14ac:dyDescent="0.25">
      <c r="A60" s="9"/>
      <c r="B60" s="36" t="s">
        <v>30</v>
      </c>
      <c r="C60" s="5"/>
      <c r="D60" s="8"/>
      <c r="E60" s="6"/>
      <c r="F60" s="161">
        <f t="shared" si="0"/>
        <v>0</v>
      </c>
    </row>
    <row r="61" spans="1:6" x14ac:dyDescent="0.25">
      <c r="A61" s="9"/>
      <c r="B61" s="25"/>
      <c r="C61" s="5"/>
      <c r="D61" s="8"/>
      <c r="E61" s="6"/>
      <c r="F61" s="161">
        <f t="shared" si="0"/>
        <v>0</v>
      </c>
    </row>
    <row r="62" spans="1:6" x14ac:dyDescent="0.25">
      <c r="A62" s="9" t="s">
        <v>58</v>
      </c>
      <c r="B62" s="25" t="s">
        <v>21</v>
      </c>
      <c r="C62" s="5">
        <v>37</v>
      </c>
      <c r="D62" s="89" t="s">
        <v>173</v>
      </c>
      <c r="E62" s="129">
        <v>14</v>
      </c>
      <c r="F62" s="161">
        <f t="shared" si="0"/>
        <v>518</v>
      </c>
    </row>
    <row r="63" spans="1:6" x14ac:dyDescent="0.25">
      <c r="A63" s="9"/>
      <c r="B63" s="25"/>
      <c r="C63" s="5"/>
      <c r="D63" s="8"/>
      <c r="E63" s="6"/>
      <c r="F63" s="161">
        <f t="shared" si="0"/>
        <v>0</v>
      </c>
    </row>
    <row r="64" spans="1:6" ht="31.5" x14ac:dyDescent="0.25">
      <c r="A64" s="9"/>
      <c r="B64" s="36" t="s">
        <v>24</v>
      </c>
      <c r="C64" s="5"/>
      <c r="D64" s="8"/>
      <c r="E64" s="6"/>
      <c r="F64" s="161">
        <f t="shared" si="0"/>
        <v>0</v>
      </c>
    </row>
    <row r="65" spans="1:11" x14ac:dyDescent="0.25">
      <c r="A65" s="9"/>
      <c r="B65" s="25"/>
      <c r="C65" s="5"/>
      <c r="D65" s="8"/>
      <c r="E65" s="6"/>
      <c r="F65" s="161">
        <f t="shared" si="0"/>
        <v>0</v>
      </c>
    </row>
    <row r="66" spans="1:11" x14ac:dyDescent="0.25">
      <c r="A66" s="9" t="s">
        <v>59</v>
      </c>
      <c r="B66" s="25" t="s">
        <v>22</v>
      </c>
      <c r="C66" s="5">
        <v>4</v>
      </c>
      <c r="D66" s="89" t="s">
        <v>173</v>
      </c>
      <c r="E66" s="129">
        <v>17</v>
      </c>
      <c r="F66" s="161">
        <f t="shared" si="0"/>
        <v>68</v>
      </c>
    </row>
    <row r="67" spans="1:11" x14ac:dyDescent="0.25">
      <c r="A67" s="9"/>
      <c r="B67" s="25"/>
      <c r="C67" s="5"/>
      <c r="D67" s="8"/>
      <c r="E67" s="6"/>
      <c r="F67" s="161">
        <f t="shared" si="0"/>
        <v>0</v>
      </c>
    </row>
    <row r="68" spans="1:11" ht="31.5" x14ac:dyDescent="0.25">
      <c r="A68" s="9"/>
      <c r="B68" s="36" t="s">
        <v>25</v>
      </c>
      <c r="C68" s="5"/>
      <c r="D68" s="8"/>
      <c r="E68" s="6"/>
      <c r="F68" s="161">
        <f t="shared" si="0"/>
        <v>0</v>
      </c>
    </row>
    <row r="69" spans="1:11" x14ac:dyDescent="0.25">
      <c r="A69" s="9"/>
      <c r="B69" s="25"/>
      <c r="C69" s="5"/>
      <c r="D69" s="8"/>
      <c r="E69" s="6"/>
      <c r="F69" s="161">
        <f t="shared" si="0"/>
        <v>0</v>
      </c>
    </row>
    <row r="70" spans="1:11" x14ac:dyDescent="0.25">
      <c r="A70" s="9" t="s">
        <v>60</v>
      </c>
      <c r="B70" s="25" t="s">
        <v>20</v>
      </c>
      <c r="C70" s="5">
        <v>37</v>
      </c>
      <c r="D70" s="89" t="s">
        <v>173</v>
      </c>
      <c r="E70" s="129">
        <v>14</v>
      </c>
      <c r="F70" s="161">
        <f t="shared" si="0"/>
        <v>518</v>
      </c>
    </row>
    <row r="71" spans="1:11" x14ac:dyDescent="0.25">
      <c r="A71" s="9"/>
      <c r="B71" s="25"/>
      <c r="C71" s="5"/>
      <c r="D71" s="8"/>
      <c r="E71" s="6"/>
      <c r="F71" s="161">
        <f t="shared" si="0"/>
        <v>0</v>
      </c>
    </row>
    <row r="72" spans="1:11" x14ac:dyDescent="0.25">
      <c r="A72" s="9"/>
      <c r="B72" s="36" t="s">
        <v>26</v>
      </c>
      <c r="C72" s="5"/>
      <c r="D72" s="8"/>
      <c r="E72" s="6"/>
      <c r="F72" s="161">
        <f t="shared" si="0"/>
        <v>0</v>
      </c>
    </row>
    <row r="73" spans="1:11" x14ac:dyDescent="0.25">
      <c r="A73" s="9"/>
      <c r="B73" s="25"/>
      <c r="C73" s="5"/>
      <c r="D73" s="8"/>
      <c r="E73" s="6"/>
      <c r="F73" s="161">
        <f t="shared" si="0"/>
        <v>0</v>
      </c>
    </row>
    <row r="74" spans="1:11" ht="31.5" x14ac:dyDescent="0.25">
      <c r="A74" s="9"/>
      <c r="B74" s="36" t="s">
        <v>27</v>
      </c>
      <c r="C74" s="5"/>
      <c r="D74" s="8"/>
      <c r="E74" s="6"/>
      <c r="F74" s="161">
        <f t="shared" si="0"/>
        <v>0</v>
      </c>
    </row>
    <row r="75" spans="1:11" x14ac:dyDescent="0.25">
      <c r="A75" s="9"/>
      <c r="B75" s="25"/>
      <c r="C75" s="5"/>
      <c r="D75" s="8"/>
      <c r="E75" s="6"/>
      <c r="F75" s="161">
        <f t="shared" si="0"/>
        <v>0</v>
      </c>
    </row>
    <row r="76" spans="1:11" ht="31.5" x14ac:dyDescent="0.25">
      <c r="A76" s="9" t="s">
        <v>61</v>
      </c>
      <c r="B76" s="25" t="s">
        <v>28</v>
      </c>
      <c r="C76" s="5">
        <v>26</v>
      </c>
      <c r="D76" s="8" t="s">
        <v>29</v>
      </c>
      <c r="E76" s="129">
        <v>206</v>
      </c>
      <c r="F76" s="161">
        <f t="shared" si="0"/>
        <v>5356</v>
      </c>
    </row>
    <row r="77" spans="1:11" x14ac:dyDescent="0.25">
      <c r="A77" s="9"/>
      <c r="B77" s="25"/>
      <c r="C77" s="5"/>
      <c r="D77" s="8"/>
      <c r="E77" s="6"/>
      <c r="F77" s="161">
        <f t="shared" ref="F77:F116" si="1">ROUND(C77*E77,2)</f>
        <v>0</v>
      </c>
    </row>
    <row r="78" spans="1:11" s="61" customFormat="1" x14ac:dyDescent="0.25">
      <c r="A78" s="49"/>
      <c r="B78" s="60" t="s">
        <v>62</v>
      </c>
      <c r="C78" s="50"/>
      <c r="D78" s="51"/>
      <c r="E78" s="52"/>
      <c r="F78" s="161">
        <f t="shared" si="1"/>
        <v>0</v>
      </c>
      <c r="K78" s="15"/>
    </row>
    <row r="79" spans="1:11" s="62" customFormat="1" x14ac:dyDescent="0.25">
      <c r="A79" s="53"/>
      <c r="B79" s="54"/>
      <c r="C79" s="55"/>
      <c r="D79" s="56"/>
      <c r="E79" s="57"/>
      <c r="F79" s="161">
        <f t="shared" si="1"/>
        <v>0</v>
      </c>
      <c r="K79" s="15"/>
    </row>
    <row r="80" spans="1:11" s="62" customFormat="1" ht="31.5" x14ac:dyDescent="0.25">
      <c r="A80" s="53"/>
      <c r="B80" s="63" t="s">
        <v>63</v>
      </c>
      <c r="C80" s="124"/>
      <c r="D80" s="119"/>
      <c r="E80" s="57"/>
      <c r="F80" s="161">
        <f t="shared" si="1"/>
        <v>0</v>
      </c>
      <c r="K80" s="15"/>
    </row>
    <row r="81" spans="1:11" s="62" customFormat="1" x14ac:dyDescent="0.25">
      <c r="A81" s="53"/>
      <c r="B81" s="65"/>
      <c r="C81" s="124"/>
      <c r="D81" s="119"/>
      <c r="E81" s="57"/>
      <c r="F81" s="161">
        <f t="shared" si="1"/>
        <v>0</v>
      </c>
      <c r="K81" s="15"/>
    </row>
    <row r="82" spans="1:11" s="62" customFormat="1" ht="126" x14ac:dyDescent="0.25">
      <c r="A82" s="53"/>
      <c r="B82" s="63" t="s">
        <v>64</v>
      </c>
      <c r="C82" s="39"/>
      <c r="D82" s="39"/>
      <c r="E82" s="57"/>
      <c r="F82" s="161">
        <f t="shared" si="1"/>
        <v>0</v>
      </c>
      <c r="K82" s="15"/>
    </row>
    <row r="83" spans="1:11" s="62" customFormat="1" x14ac:dyDescent="0.25">
      <c r="A83" s="53"/>
      <c r="B83" s="58"/>
      <c r="C83" s="39"/>
      <c r="D83" s="39"/>
      <c r="E83" s="57"/>
      <c r="F83" s="161">
        <f t="shared" si="1"/>
        <v>0</v>
      </c>
    </row>
    <row r="84" spans="1:11" s="62" customFormat="1" x14ac:dyDescent="0.25">
      <c r="A84" s="53"/>
      <c r="B84" s="64" t="s">
        <v>65</v>
      </c>
      <c r="C84" s="39"/>
      <c r="D84" s="39"/>
      <c r="E84" s="57"/>
      <c r="F84" s="161">
        <f t="shared" si="1"/>
        <v>0</v>
      </c>
    </row>
    <row r="85" spans="1:11" s="62" customFormat="1" x14ac:dyDescent="0.25">
      <c r="A85" s="59"/>
      <c r="B85" s="58"/>
      <c r="C85" s="39"/>
      <c r="D85" s="39"/>
      <c r="E85" s="57"/>
      <c r="F85" s="161">
        <f t="shared" si="1"/>
        <v>0</v>
      </c>
    </row>
    <row r="86" spans="1:11" s="62" customFormat="1" x14ac:dyDescent="0.25">
      <c r="A86" s="59" t="s">
        <v>7</v>
      </c>
      <c r="B86" s="65" t="s">
        <v>66</v>
      </c>
      <c r="C86" s="55">
        <v>1</v>
      </c>
      <c r="D86" s="66" t="s">
        <v>67</v>
      </c>
      <c r="E86" s="128">
        <v>1100</v>
      </c>
      <c r="F86" s="161">
        <f t="shared" si="1"/>
        <v>1100</v>
      </c>
    </row>
    <row r="87" spans="1:11" x14ac:dyDescent="0.25">
      <c r="A87" s="9"/>
      <c r="B87" s="25"/>
      <c r="C87" s="5"/>
      <c r="D87" s="8"/>
      <c r="E87" s="6"/>
      <c r="F87" s="161">
        <f t="shared" si="1"/>
        <v>0</v>
      </c>
    </row>
    <row r="88" spans="1:11" s="34" customFormat="1" x14ac:dyDescent="0.25">
      <c r="A88" s="29"/>
      <c r="B88" s="30" t="s">
        <v>12</v>
      </c>
      <c r="C88" s="31"/>
      <c r="D88" s="32"/>
      <c r="E88" s="33"/>
      <c r="F88" s="161">
        <f t="shared" si="1"/>
        <v>0</v>
      </c>
    </row>
    <row r="89" spans="1:11" x14ac:dyDescent="0.25">
      <c r="A89" s="4"/>
      <c r="B89" s="23"/>
      <c r="C89" s="5"/>
      <c r="D89" s="27"/>
      <c r="E89" s="6"/>
      <c r="F89" s="161">
        <f t="shared" si="1"/>
        <v>0</v>
      </c>
    </row>
    <row r="90" spans="1:11" ht="31.5" x14ac:dyDescent="0.25">
      <c r="A90" s="4"/>
      <c r="B90" s="38" t="s">
        <v>38</v>
      </c>
      <c r="C90" s="42"/>
      <c r="D90" s="40"/>
      <c r="E90" s="6"/>
      <c r="F90" s="161">
        <f t="shared" si="1"/>
        <v>0</v>
      </c>
    </row>
    <row r="91" spans="1:11" x14ac:dyDescent="0.25">
      <c r="A91" s="4"/>
      <c r="B91" s="41"/>
      <c r="C91" s="42"/>
      <c r="D91" s="42"/>
      <c r="E91" s="6"/>
      <c r="F91" s="161">
        <f t="shared" si="1"/>
        <v>0</v>
      </c>
    </row>
    <row r="92" spans="1:11" x14ac:dyDescent="0.25">
      <c r="A92" s="9"/>
      <c r="B92" s="41" t="s">
        <v>39</v>
      </c>
      <c r="C92" s="42"/>
      <c r="D92" s="42"/>
      <c r="E92" s="6"/>
      <c r="F92" s="161">
        <f t="shared" si="1"/>
        <v>0</v>
      </c>
    </row>
    <row r="93" spans="1:11" x14ac:dyDescent="0.25">
      <c r="A93" s="9"/>
      <c r="B93" s="43"/>
      <c r="C93" s="42"/>
      <c r="D93" s="42"/>
      <c r="E93" s="6"/>
      <c r="F93" s="161">
        <f t="shared" si="1"/>
        <v>0</v>
      </c>
    </row>
    <row r="94" spans="1:11" x14ac:dyDescent="0.25">
      <c r="A94" s="9" t="s">
        <v>58</v>
      </c>
      <c r="B94" s="43" t="s">
        <v>40</v>
      </c>
      <c r="C94" s="44">
        <v>97</v>
      </c>
      <c r="D94" s="89" t="s">
        <v>173</v>
      </c>
      <c r="E94" s="129">
        <v>21</v>
      </c>
      <c r="F94" s="161">
        <f t="shared" si="1"/>
        <v>2037</v>
      </c>
    </row>
    <row r="95" spans="1:11" x14ac:dyDescent="0.25">
      <c r="A95" s="9"/>
      <c r="B95" s="41"/>
      <c r="C95" s="42"/>
      <c r="D95" s="42"/>
      <c r="E95" s="6"/>
      <c r="F95" s="161">
        <f t="shared" si="1"/>
        <v>0</v>
      </c>
    </row>
    <row r="96" spans="1:11" x14ac:dyDescent="0.25">
      <c r="A96" s="9" t="s">
        <v>59</v>
      </c>
      <c r="B96" s="45" t="s">
        <v>41</v>
      </c>
      <c r="C96" s="46">
        <v>172</v>
      </c>
      <c r="D96" s="89" t="s">
        <v>173</v>
      </c>
      <c r="E96" s="129">
        <v>27</v>
      </c>
      <c r="F96" s="161">
        <f t="shared" si="1"/>
        <v>4644</v>
      </c>
    </row>
    <row r="97" spans="1:6" x14ac:dyDescent="0.25">
      <c r="A97" s="9"/>
      <c r="B97" s="25"/>
      <c r="C97" s="5"/>
      <c r="D97" s="8"/>
      <c r="E97" s="6"/>
      <c r="F97" s="161">
        <f t="shared" si="1"/>
        <v>0</v>
      </c>
    </row>
    <row r="98" spans="1:6" x14ac:dyDescent="0.25">
      <c r="A98" s="9"/>
      <c r="B98" s="41" t="s">
        <v>42</v>
      </c>
      <c r="C98" s="47"/>
      <c r="D98" s="39"/>
      <c r="E98" s="6"/>
      <c r="F98" s="161">
        <f t="shared" si="1"/>
        <v>0</v>
      </c>
    </row>
    <row r="99" spans="1:6" x14ac:dyDescent="0.25">
      <c r="A99" s="9"/>
      <c r="B99" s="43"/>
      <c r="C99" s="47"/>
      <c r="D99" s="39"/>
      <c r="E99" s="6"/>
      <c r="F99" s="161">
        <f t="shared" si="1"/>
        <v>0</v>
      </c>
    </row>
    <row r="100" spans="1:6" ht="63" x14ac:dyDescent="0.25">
      <c r="A100" s="9"/>
      <c r="B100" s="41" t="s">
        <v>43</v>
      </c>
      <c r="C100" s="39"/>
      <c r="D100" s="39"/>
      <c r="E100" s="6"/>
      <c r="F100" s="161">
        <f t="shared" si="1"/>
        <v>0</v>
      </c>
    </row>
    <row r="101" spans="1:6" x14ac:dyDescent="0.25">
      <c r="A101" s="9"/>
      <c r="B101" s="43"/>
      <c r="C101" s="39"/>
      <c r="D101" s="39"/>
      <c r="E101" s="6"/>
      <c r="F101" s="161">
        <f t="shared" si="1"/>
        <v>0</v>
      </c>
    </row>
    <row r="102" spans="1:6" x14ac:dyDescent="0.25">
      <c r="A102" s="9" t="s">
        <v>60</v>
      </c>
      <c r="B102" s="43" t="s">
        <v>44</v>
      </c>
      <c r="C102" s="47">
        <v>172</v>
      </c>
      <c r="D102" s="89" t="s">
        <v>173</v>
      </c>
      <c r="E102" s="129">
        <v>10</v>
      </c>
      <c r="F102" s="161">
        <f t="shared" si="1"/>
        <v>1720</v>
      </c>
    </row>
    <row r="103" spans="1:6" x14ac:dyDescent="0.25">
      <c r="A103" s="9"/>
      <c r="B103" s="43"/>
      <c r="C103" s="39"/>
      <c r="D103" s="39"/>
      <c r="E103" s="6"/>
      <c r="F103" s="161">
        <f t="shared" si="1"/>
        <v>0</v>
      </c>
    </row>
    <row r="104" spans="1:6" x14ac:dyDescent="0.25">
      <c r="A104" s="9"/>
      <c r="B104" s="41" t="s">
        <v>45</v>
      </c>
      <c r="C104" s="39"/>
      <c r="D104" s="39"/>
      <c r="E104" s="6"/>
      <c r="F104" s="161">
        <f t="shared" si="1"/>
        <v>0</v>
      </c>
    </row>
    <row r="105" spans="1:6" x14ac:dyDescent="0.25">
      <c r="A105" s="9"/>
      <c r="B105" s="43"/>
      <c r="C105" s="39"/>
      <c r="D105" s="39"/>
      <c r="E105" s="6"/>
      <c r="F105" s="161">
        <f t="shared" si="1"/>
        <v>0</v>
      </c>
    </row>
    <row r="106" spans="1:6" ht="63" x14ac:dyDescent="0.25">
      <c r="A106" s="9"/>
      <c r="B106" s="41" t="s">
        <v>54</v>
      </c>
      <c r="C106" s="39"/>
      <c r="D106" s="39"/>
      <c r="E106" s="6"/>
      <c r="F106" s="161">
        <f t="shared" si="1"/>
        <v>0</v>
      </c>
    </row>
    <row r="107" spans="1:6" x14ac:dyDescent="0.25">
      <c r="A107" s="9"/>
      <c r="B107" s="43"/>
      <c r="C107" s="39"/>
      <c r="D107" s="39"/>
      <c r="E107" s="6"/>
      <c r="F107" s="161">
        <f t="shared" si="1"/>
        <v>0</v>
      </c>
    </row>
    <row r="108" spans="1:6" x14ac:dyDescent="0.25">
      <c r="A108" s="9" t="s">
        <v>7</v>
      </c>
      <c r="B108" s="43" t="s">
        <v>46</v>
      </c>
      <c r="C108" s="47">
        <f>97+37</f>
        <v>134</v>
      </c>
      <c r="D108" s="89" t="s">
        <v>173</v>
      </c>
      <c r="E108" s="129">
        <v>8</v>
      </c>
      <c r="F108" s="161">
        <f t="shared" si="1"/>
        <v>1072</v>
      </c>
    </row>
    <row r="109" spans="1:6" x14ac:dyDescent="0.25">
      <c r="A109" s="9"/>
      <c r="B109" s="25"/>
      <c r="C109" s="5"/>
      <c r="D109" s="8"/>
      <c r="E109" s="6"/>
      <c r="F109" s="161">
        <f t="shared" si="1"/>
        <v>0</v>
      </c>
    </row>
    <row r="110" spans="1:6" ht="31.5" x14ac:dyDescent="0.25">
      <c r="A110" s="9"/>
      <c r="B110" s="41" t="s">
        <v>13</v>
      </c>
      <c r="C110" s="5"/>
      <c r="D110" s="8"/>
      <c r="E110" s="6"/>
      <c r="F110" s="161">
        <f t="shared" si="1"/>
        <v>0</v>
      </c>
    </row>
    <row r="111" spans="1:6" x14ac:dyDescent="0.25">
      <c r="A111" s="9"/>
      <c r="B111" s="25"/>
      <c r="C111" s="5"/>
      <c r="D111" s="8"/>
      <c r="E111" s="6"/>
      <c r="F111" s="161">
        <f t="shared" si="1"/>
        <v>0</v>
      </c>
    </row>
    <row r="112" spans="1:6" ht="63" x14ac:dyDescent="0.25">
      <c r="A112" s="9"/>
      <c r="B112" s="36" t="s">
        <v>55</v>
      </c>
      <c r="C112" s="5"/>
      <c r="D112" s="8"/>
      <c r="E112" s="6"/>
      <c r="F112" s="161">
        <f t="shared" si="1"/>
        <v>0</v>
      </c>
    </row>
    <row r="113" spans="1:6" x14ac:dyDescent="0.25">
      <c r="A113" s="9"/>
      <c r="B113" s="25"/>
      <c r="C113" s="5"/>
      <c r="D113" s="8"/>
      <c r="E113" s="6"/>
      <c r="F113" s="161">
        <f t="shared" si="1"/>
        <v>0</v>
      </c>
    </row>
    <row r="114" spans="1:6" x14ac:dyDescent="0.25">
      <c r="A114" s="9" t="s">
        <v>58</v>
      </c>
      <c r="B114" s="25" t="s">
        <v>14</v>
      </c>
      <c r="C114" s="5">
        <v>37</v>
      </c>
      <c r="D114" s="89" t="s">
        <v>173</v>
      </c>
      <c r="E114" s="129">
        <v>23</v>
      </c>
      <c r="F114" s="161">
        <f t="shared" si="1"/>
        <v>851</v>
      </c>
    </row>
    <row r="115" spans="1:6" x14ac:dyDescent="0.25">
      <c r="A115" s="9"/>
      <c r="B115" s="25"/>
      <c r="C115" s="5"/>
      <c r="D115" s="8"/>
      <c r="E115" s="6"/>
      <c r="F115" s="161">
        <f t="shared" si="1"/>
        <v>0</v>
      </c>
    </row>
    <row r="116" spans="1:6" x14ac:dyDescent="0.25">
      <c r="A116" s="9" t="s">
        <v>59</v>
      </c>
      <c r="B116" s="25" t="s">
        <v>36</v>
      </c>
      <c r="C116" s="5">
        <v>24</v>
      </c>
      <c r="D116" s="8" t="s">
        <v>29</v>
      </c>
      <c r="E116" s="129">
        <v>23</v>
      </c>
      <c r="F116" s="161">
        <f t="shared" si="1"/>
        <v>552</v>
      </c>
    </row>
    <row r="117" spans="1:6" x14ac:dyDescent="0.25">
      <c r="A117" s="9"/>
      <c r="B117" s="25"/>
      <c r="C117" s="5"/>
      <c r="D117" s="8"/>
      <c r="E117" s="6"/>
      <c r="F117" s="6"/>
    </row>
    <row r="118" spans="1:6" x14ac:dyDescent="0.25">
      <c r="A118" s="9"/>
      <c r="B118" s="25"/>
      <c r="C118" s="5"/>
      <c r="D118" s="8"/>
      <c r="E118" s="6"/>
      <c r="F118" s="6"/>
    </row>
    <row r="119" spans="1:6" x14ac:dyDescent="0.25">
      <c r="A119" s="9"/>
      <c r="B119" s="25"/>
      <c r="C119" s="5"/>
      <c r="D119" s="8"/>
      <c r="E119" s="6"/>
      <c r="F119" s="6"/>
    </row>
    <row r="120" spans="1:6" x14ac:dyDescent="0.25">
      <c r="A120" s="9"/>
      <c r="B120" s="25"/>
      <c r="C120" s="5"/>
      <c r="D120" s="8"/>
      <c r="E120" s="6"/>
      <c r="F120" s="6"/>
    </row>
    <row r="121" spans="1:6" x14ac:dyDescent="0.25">
      <c r="A121" s="9"/>
      <c r="B121" s="25"/>
      <c r="C121" s="5"/>
      <c r="D121" s="8"/>
      <c r="E121" s="6"/>
      <c r="F121" s="6"/>
    </row>
    <row r="122" spans="1:6" x14ac:dyDescent="0.25">
      <c r="A122" s="9"/>
      <c r="B122" s="25"/>
      <c r="C122" s="5"/>
      <c r="D122" s="8"/>
      <c r="E122" s="6"/>
      <c r="F122" s="6"/>
    </row>
    <row r="123" spans="1:6" x14ac:dyDescent="0.25">
      <c r="A123" s="4"/>
      <c r="B123" s="20"/>
      <c r="C123" s="10"/>
      <c r="D123" s="8"/>
      <c r="E123" s="6"/>
      <c r="F123" s="6"/>
    </row>
    <row r="125" spans="1:6" x14ac:dyDescent="0.25">
      <c r="B125" s="35" t="s">
        <v>57</v>
      </c>
      <c r="F125" s="165"/>
    </row>
    <row r="126" spans="1:6" x14ac:dyDescent="0.25">
      <c r="B126" s="21" t="s">
        <v>6</v>
      </c>
      <c r="E126" s="118" t="s">
        <v>56</v>
      </c>
      <c r="F126" s="118">
        <f>SUM(F11:F125)</f>
        <v>33118</v>
      </c>
    </row>
    <row r="127" spans="1:6" ht="16.5" thickBot="1" x14ac:dyDescent="0.3">
      <c r="F127" s="166"/>
    </row>
    <row r="128" spans="1:6" ht="16.5" thickTop="1" x14ac:dyDescent="0.25"/>
  </sheetData>
  <sheetProtection formatCells="0" formatColumns="0" formatRows="0" selectLockedCells="1" autoFilter="0"/>
  <autoFilter ref="A1:F127"/>
  <dataValidations count="1">
    <dataValidation allowBlank="1" showErrorMessage="1" errorTitle="Numerical Value" error="Please input numerical value only" promptTitle="Numerical Values" prompt="Please provide numerical values only_x000a_Text input will not be accepted" sqref="F12:F116"/>
  </dataValidations>
  <pageMargins left="0.75" right="0.5" top="1" bottom="1" header="0.5" footer="0.5"/>
  <pageSetup paperSize="9" orientation="portrait" r:id="rId1"/>
  <headerFooter>
    <oddHeader xml:space="preserve">&amp;R&amp;"Times New Roman,Regular"The Construction of the Hot Leaching Compaction Plant
</oddHeader>
    <oddFooter xml:space="preserve">&amp;L&amp;"Times New Roman,Regular"ARCHITECTURAL WORKS
&amp;8J20161-0100D-TD-BOQ-PMC-03 REV 0&amp;R&amp;"Times New Roman,Regular"ER001/AR - Page &amp;P of &amp;N&amp;O  </oddFooter>
  </headerFooter>
  <rowBreaks count="4" manualBreakCount="4">
    <brk id="29" max="16383" man="1"/>
    <brk id="55" max="16383" man="1"/>
    <brk id="77" max="16383" man="1"/>
    <brk id="10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showZeros="0" view="pageBreakPreview" zoomScaleNormal="100" zoomScaleSheetLayoutView="100" workbookViewId="0">
      <selection activeCell="G69" sqref="G1:N1048576"/>
    </sheetView>
  </sheetViews>
  <sheetFormatPr defaultRowHeight="15.75" x14ac:dyDescent="0.25"/>
  <cols>
    <col min="1" max="1" width="7.7109375" style="73" customWidth="1"/>
    <col min="2" max="2" width="38.7109375" style="73" customWidth="1"/>
    <col min="3" max="3" width="9.7109375" style="193" customWidth="1"/>
    <col min="4" max="4" width="9.7109375" style="151" customWidth="1"/>
    <col min="5" max="5" width="11.28515625" style="155" bestFit="1" customWidth="1"/>
    <col min="6" max="6" width="12.7109375" style="155" customWidth="1"/>
    <col min="7" max="16384" width="9.140625" style="72"/>
  </cols>
  <sheetData>
    <row r="1" spans="1:6" x14ac:dyDescent="0.25">
      <c r="A1" s="85" t="s">
        <v>0</v>
      </c>
      <c r="B1" s="84" t="s">
        <v>5</v>
      </c>
      <c r="C1" s="190" t="s">
        <v>3</v>
      </c>
      <c r="D1" s="135" t="s">
        <v>1</v>
      </c>
      <c r="E1" s="136" t="s">
        <v>2</v>
      </c>
      <c r="F1" s="137" t="s">
        <v>4</v>
      </c>
    </row>
    <row r="2" spans="1:6" x14ac:dyDescent="0.25">
      <c r="A2" s="83"/>
      <c r="B2" s="82"/>
      <c r="C2" s="191"/>
      <c r="D2" s="139"/>
      <c r="E2" s="140"/>
      <c r="F2" s="140" t="s">
        <v>56</v>
      </c>
    </row>
    <row r="3" spans="1:6" x14ac:dyDescent="0.25">
      <c r="A3" s="81"/>
      <c r="B3" s="105" t="s">
        <v>208</v>
      </c>
      <c r="C3" s="141"/>
      <c r="D3" s="142"/>
      <c r="E3" s="143"/>
      <c r="F3" s="143"/>
    </row>
    <row r="4" spans="1:6" x14ac:dyDescent="0.25">
      <c r="A4" s="81"/>
      <c r="B4" s="86"/>
      <c r="C4" s="141"/>
      <c r="D4" s="142"/>
      <c r="E4" s="143"/>
      <c r="F4" s="143"/>
    </row>
    <row r="5" spans="1:6" s="80" customFormat="1" x14ac:dyDescent="0.25">
      <c r="A5" s="49"/>
      <c r="B5" s="60" t="s">
        <v>127</v>
      </c>
      <c r="C5" s="144"/>
      <c r="D5" s="145"/>
      <c r="E5" s="146"/>
      <c r="F5" s="146"/>
    </row>
    <row r="6" spans="1:6" x14ac:dyDescent="0.25">
      <c r="A6" s="53"/>
      <c r="B6" s="54"/>
      <c r="C6" s="147"/>
      <c r="D6" s="148"/>
      <c r="E6" s="149"/>
      <c r="F6" s="149"/>
    </row>
    <row r="7" spans="1:6" ht="31.5" x14ac:dyDescent="0.25">
      <c r="A7" s="53"/>
      <c r="B7" s="90" t="s">
        <v>131</v>
      </c>
      <c r="C7" s="154"/>
      <c r="D7" s="150"/>
      <c r="E7" s="149"/>
      <c r="F7" s="149"/>
    </row>
    <row r="8" spans="1:6" x14ac:dyDescent="0.25">
      <c r="A8" s="53"/>
      <c r="B8" s="90"/>
      <c r="C8" s="154"/>
      <c r="D8" s="150"/>
      <c r="E8" s="149"/>
      <c r="F8" s="149"/>
    </row>
    <row r="9" spans="1:6" x14ac:dyDescent="0.25">
      <c r="A9" s="53"/>
      <c r="B9" s="90" t="s">
        <v>130</v>
      </c>
      <c r="C9" s="154"/>
      <c r="D9" s="150"/>
      <c r="E9" s="149"/>
      <c r="F9" s="149"/>
    </row>
    <row r="10" spans="1:6" x14ac:dyDescent="0.25">
      <c r="A10" s="53"/>
      <c r="B10" s="90"/>
      <c r="C10" s="154"/>
      <c r="D10" s="150"/>
      <c r="E10" s="149"/>
      <c r="F10" s="149"/>
    </row>
    <row r="11" spans="1:6" x14ac:dyDescent="0.25">
      <c r="A11" s="53"/>
      <c r="B11" s="88"/>
      <c r="C11" s="154"/>
      <c r="D11" s="152"/>
      <c r="E11" s="149"/>
      <c r="F11" s="149"/>
    </row>
    <row r="12" spans="1:6" x14ac:dyDescent="0.25">
      <c r="A12" s="59" t="s">
        <v>7</v>
      </c>
      <c r="B12" s="87" t="s">
        <v>129</v>
      </c>
      <c r="C12" s="147">
        <v>1</v>
      </c>
      <c r="D12" s="152" t="s">
        <v>67</v>
      </c>
      <c r="E12" s="153">
        <v>445.72688137845546</v>
      </c>
      <c r="F12" s="160">
        <f>ROUND(C12*E12,2)</f>
        <v>445.73</v>
      </c>
    </row>
    <row r="13" spans="1:6" x14ac:dyDescent="0.25">
      <c r="A13" s="53"/>
      <c r="B13" s="88"/>
      <c r="C13" s="192"/>
      <c r="D13" s="152"/>
      <c r="E13" s="149"/>
      <c r="F13" s="160">
        <f t="shared" ref="F13:F76" si="0">ROUND(C13*E13,2)</f>
        <v>0</v>
      </c>
    </row>
    <row r="14" spans="1:6" x14ac:dyDescent="0.25">
      <c r="A14" s="73" t="s">
        <v>58</v>
      </c>
      <c r="B14" s="87" t="s">
        <v>128</v>
      </c>
      <c r="C14" s="147">
        <v>1</v>
      </c>
      <c r="D14" s="152" t="s">
        <v>67</v>
      </c>
      <c r="E14" s="153">
        <v>445.72688137845546</v>
      </c>
      <c r="F14" s="160">
        <f t="shared" si="0"/>
        <v>445.73</v>
      </c>
    </row>
    <row r="15" spans="1:6" x14ac:dyDescent="0.25">
      <c r="F15" s="160">
        <f t="shared" si="0"/>
        <v>0</v>
      </c>
    </row>
    <row r="16" spans="1:6" s="34" customFormat="1" x14ac:dyDescent="0.25">
      <c r="A16" s="29"/>
      <c r="B16" s="30" t="s">
        <v>132</v>
      </c>
      <c r="C16" s="175"/>
      <c r="D16" s="176"/>
      <c r="E16" s="177"/>
      <c r="F16" s="160">
        <f t="shared" si="0"/>
        <v>0</v>
      </c>
    </row>
    <row r="17" spans="1:9" s="15" customFormat="1" x14ac:dyDescent="0.25">
      <c r="A17" s="4"/>
      <c r="B17" s="23"/>
      <c r="C17" s="111"/>
      <c r="D17" s="178"/>
      <c r="E17" s="179"/>
      <c r="F17" s="160">
        <f t="shared" si="0"/>
        <v>0</v>
      </c>
    </row>
    <row r="18" spans="1:9" s="92" customFormat="1" ht="31.5" x14ac:dyDescent="0.25">
      <c r="A18" s="113"/>
      <c r="B18" s="106" t="s">
        <v>133</v>
      </c>
      <c r="C18" s="194"/>
      <c r="D18" s="195"/>
      <c r="E18" s="196"/>
      <c r="F18" s="160">
        <f t="shared" si="0"/>
        <v>0</v>
      </c>
      <c r="G18" s="91"/>
      <c r="I18" s="39"/>
    </row>
    <row r="19" spans="1:9" s="92" customFormat="1" ht="31.5" x14ac:dyDescent="0.25">
      <c r="A19" s="113"/>
      <c r="B19" s="106" t="s">
        <v>134</v>
      </c>
      <c r="C19" s="194"/>
      <c r="D19" s="195"/>
      <c r="E19" s="196"/>
      <c r="F19" s="160">
        <f t="shared" si="0"/>
        <v>0</v>
      </c>
      <c r="G19" s="91"/>
      <c r="I19" s="39"/>
    </row>
    <row r="20" spans="1:9" s="92" customFormat="1" x14ac:dyDescent="0.25">
      <c r="A20" s="113"/>
      <c r="B20" s="102"/>
      <c r="C20" s="194"/>
      <c r="D20" s="195"/>
      <c r="E20" s="189"/>
      <c r="F20" s="160">
        <f t="shared" si="0"/>
        <v>0</v>
      </c>
      <c r="G20" s="91"/>
      <c r="I20" s="39"/>
    </row>
    <row r="21" spans="1:9" s="92" customFormat="1" x14ac:dyDescent="0.25">
      <c r="A21" s="114"/>
      <c r="B21" s="106" t="s">
        <v>135</v>
      </c>
      <c r="C21" s="194"/>
      <c r="D21" s="195"/>
      <c r="E21" s="196"/>
      <c r="F21" s="160">
        <f t="shared" si="0"/>
        <v>0</v>
      </c>
      <c r="G21" s="91"/>
      <c r="I21" s="44"/>
    </row>
    <row r="22" spans="1:9" s="92" customFormat="1" x14ac:dyDescent="0.25">
      <c r="A22" s="113"/>
      <c r="B22" s="102"/>
      <c r="C22" s="194"/>
      <c r="D22" s="195"/>
      <c r="E22" s="196"/>
      <c r="F22" s="160">
        <f t="shared" si="0"/>
        <v>0</v>
      </c>
      <c r="G22" s="91"/>
      <c r="I22" s="44"/>
    </row>
    <row r="23" spans="1:9" s="92" customFormat="1" x14ac:dyDescent="0.25">
      <c r="A23" s="113" t="s">
        <v>59</v>
      </c>
      <c r="B23" s="102" t="s">
        <v>136</v>
      </c>
      <c r="C23" s="194">
        <v>10</v>
      </c>
      <c r="D23" s="195" t="s">
        <v>29</v>
      </c>
      <c r="E23" s="130">
        <v>69</v>
      </c>
      <c r="F23" s="160">
        <f t="shared" si="0"/>
        <v>690</v>
      </c>
      <c r="G23" s="91"/>
      <c r="I23" s="44"/>
    </row>
    <row r="24" spans="1:9" s="15" customFormat="1" x14ac:dyDescent="0.25">
      <c r="A24" s="21"/>
      <c r="B24" s="21"/>
      <c r="C24" s="197"/>
      <c r="D24" s="185"/>
      <c r="E24" s="186"/>
      <c r="F24" s="160">
        <f t="shared" si="0"/>
        <v>0</v>
      </c>
    </row>
    <row r="25" spans="1:9" s="92" customFormat="1" ht="31.5" x14ac:dyDescent="0.25">
      <c r="A25" s="113"/>
      <c r="B25" s="106" t="s">
        <v>137</v>
      </c>
      <c r="C25" s="194"/>
      <c r="D25" s="195"/>
      <c r="E25" s="198"/>
      <c r="F25" s="160">
        <f t="shared" si="0"/>
        <v>0</v>
      </c>
      <c r="G25" s="91"/>
      <c r="I25" s="44"/>
    </row>
    <row r="26" spans="1:9" s="15" customFormat="1" x14ac:dyDescent="0.25">
      <c r="A26" s="21"/>
      <c r="B26" s="21"/>
      <c r="C26" s="197"/>
      <c r="D26" s="185"/>
      <c r="E26" s="186"/>
      <c r="F26" s="160">
        <f t="shared" si="0"/>
        <v>0</v>
      </c>
    </row>
    <row r="27" spans="1:9" s="92" customFormat="1" x14ac:dyDescent="0.25">
      <c r="A27" s="113"/>
      <c r="B27" s="102" t="s">
        <v>138</v>
      </c>
      <c r="C27" s="194"/>
      <c r="D27" s="195"/>
      <c r="E27" s="198"/>
      <c r="F27" s="160">
        <f t="shared" si="0"/>
        <v>0</v>
      </c>
      <c r="G27" s="91"/>
      <c r="I27" s="44"/>
    </row>
    <row r="28" spans="1:9" s="92" customFormat="1" x14ac:dyDescent="0.25">
      <c r="A28" s="113"/>
      <c r="B28" s="102"/>
      <c r="C28" s="194"/>
      <c r="D28" s="195"/>
      <c r="E28" s="198"/>
      <c r="F28" s="160">
        <f t="shared" si="0"/>
        <v>0</v>
      </c>
      <c r="G28" s="91"/>
      <c r="I28" s="44"/>
    </row>
    <row r="29" spans="1:9" s="92" customFormat="1" x14ac:dyDescent="0.25">
      <c r="A29" s="113" t="s">
        <v>61</v>
      </c>
      <c r="B29" s="102" t="s">
        <v>139</v>
      </c>
      <c r="C29" s="194">
        <v>2</v>
      </c>
      <c r="D29" s="195" t="s">
        <v>67</v>
      </c>
      <c r="E29" s="130">
        <v>687</v>
      </c>
      <c r="F29" s="160">
        <f t="shared" si="0"/>
        <v>1374</v>
      </c>
      <c r="G29" s="91"/>
      <c r="I29" s="44"/>
    </row>
    <row r="30" spans="1:9" s="92" customFormat="1" x14ac:dyDescent="0.25">
      <c r="A30" s="113"/>
      <c r="B30" s="102"/>
      <c r="C30" s="194"/>
      <c r="D30" s="195"/>
      <c r="E30" s="189"/>
      <c r="F30" s="160">
        <f t="shared" si="0"/>
        <v>0</v>
      </c>
      <c r="G30" s="91"/>
      <c r="I30" s="44"/>
    </row>
    <row r="31" spans="1:9" s="34" customFormat="1" ht="31.5" x14ac:dyDescent="0.25">
      <c r="A31" s="29"/>
      <c r="B31" s="30" t="s">
        <v>140</v>
      </c>
      <c r="C31" s="175"/>
      <c r="D31" s="176"/>
      <c r="E31" s="177"/>
      <c r="F31" s="160">
        <f t="shared" si="0"/>
        <v>0</v>
      </c>
    </row>
    <row r="32" spans="1:9" s="15" customFormat="1" x14ac:dyDescent="0.25">
      <c r="A32" s="4"/>
      <c r="B32" s="23"/>
      <c r="C32" s="111"/>
      <c r="D32" s="178"/>
      <c r="E32" s="179"/>
      <c r="F32" s="160">
        <f t="shared" si="0"/>
        <v>0</v>
      </c>
    </row>
    <row r="33" spans="1:9" s="92" customFormat="1" x14ac:dyDescent="0.25">
      <c r="A33" s="113"/>
      <c r="B33" s="108" t="s">
        <v>141</v>
      </c>
      <c r="C33" s="194"/>
      <c r="D33" s="195"/>
      <c r="E33" s="196"/>
      <c r="F33" s="160">
        <f t="shared" si="0"/>
        <v>0</v>
      </c>
      <c r="G33" s="91"/>
      <c r="I33" s="39"/>
    </row>
    <row r="34" spans="1:9" s="92" customFormat="1" x14ac:dyDescent="0.25">
      <c r="A34" s="114"/>
      <c r="B34" s="102"/>
      <c r="C34" s="194"/>
      <c r="D34" s="195"/>
      <c r="E34" s="196"/>
      <c r="F34" s="160">
        <f t="shared" si="0"/>
        <v>0</v>
      </c>
      <c r="G34" s="91"/>
      <c r="I34" s="44"/>
    </row>
    <row r="35" spans="1:9" s="92" customFormat="1" ht="78.75" x14ac:dyDescent="0.25">
      <c r="A35" s="115"/>
      <c r="B35" s="108" t="s">
        <v>142</v>
      </c>
      <c r="C35" s="199"/>
      <c r="D35" s="200"/>
      <c r="E35" s="200"/>
      <c r="F35" s="160">
        <f t="shared" si="0"/>
        <v>0</v>
      </c>
      <c r="G35" s="91"/>
      <c r="I35" s="44"/>
    </row>
    <row r="36" spans="1:9" s="92" customFormat="1" x14ac:dyDescent="0.25">
      <c r="A36" s="115"/>
      <c r="B36" s="108"/>
      <c r="C36" s="199"/>
      <c r="D36" s="200"/>
      <c r="E36" s="200"/>
      <c r="F36" s="160">
        <f t="shared" si="0"/>
        <v>0</v>
      </c>
      <c r="G36" s="91"/>
      <c r="I36" s="44"/>
    </row>
    <row r="37" spans="1:9" s="92" customFormat="1" x14ac:dyDescent="0.25">
      <c r="A37" s="115"/>
      <c r="B37" s="108" t="s">
        <v>143</v>
      </c>
      <c r="C37" s="199"/>
      <c r="D37" s="200"/>
      <c r="E37" s="200"/>
      <c r="F37" s="160">
        <f t="shared" si="0"/>
        <v>0</v>
      </c>
      <c r="G37" s="91"/>
      <c r="I37" s="44"/>
    </row>
    <row r="38" spans="1:9" s="92" customFormat="1" x14ac:dyDescent="0.25">
      <c r="A38" s="113"/>
      <c r="B38" s="102"/>
      <c r="C38" s="194"/>
      <c r="D38" s="195"/>
      <c r="E38" s="196"/>
      <c r="F38" s="160">
        <f t="shared" si="0"/>
        <v>0</v>
      </c>
      <c r="G38" s="91"/>
      <c r="I38" s="44"/>
    </row>
    <row r="39" spans="1:9" s="92" customFormat="1" ht="31.5" x14ac:dyDescent="0.25">
      <c r="A39" s="115"/>
      <c r="B39" s="109" t="s">
        <v>144</v>
      </c>
      <c r="C39" s="199"/>
      <c r="D39" s="200"/>
      <c r="E39" s="200"/>
      <c r="F39" s="160">
        <f t="shared" si="0"/>
        <v>0</v>
      </c>
      <c r="G39" s="91"/>
      <c r="I39" s="44"/>
    </row>
    <row r="40" spans="1:9" s="92" customFormat="1" x14ac:dyDescent="0.25">
      <c r="A40" s="113"/>
      <c r="B40" s="102"/>
      <c r="C40" s="194"/>
      <c r="D40" s="195"/>
      <c r="E40" s="196"/>
      <c r="F40" s="160">
        <f t="shared" si="0"/>
        <v>0</v>
      </c>
      <c r="G40" s="91"/>
      <c r="I40" s="44"/>
    </row>
    <row r="41" spans="1:9" s="92" customFormat="1" x14ac:dyDescent="0.25">
      <c r="A41" s="115" t="s">
        <v>7</v>
      </c>
      <c r="B41" s="109" t="s">
        <v>145</v>
      </c>
      <c r="C41" s="199">
        <v>11</v>
      </c>
      <c r="D41" s="200" t="s">
        <v>29</v>
      </c>
      <c r="E41" s="201">
        <v>167</v>
      </c>
      <c r="F41" s="160">
        <f t="shared" si="0"/>
        <v>1837</v>
      </c>
      <c r="G41" s="91"/>
      <c r="I41" s="44"/>
    </row>
    <row r="42" spans="1:9" s="15" customFormat="1" x14ac:dyDescent="0.25">
      <c r="A42" s="21"/>
      <c r="B42" s="21"/>
      <c r="C42" s="197"/>
      <c r="D42" s="185"/>
      <c r="E42" s="186"/>
      <c r="F42" s="160">
        <f t="shared" si="0"/>
        <v>0</v>
      </c>
    </row>
    <row r="43" spans="1:9" s="92" customFormat="1" x14ac:dyDescent="0.25">
      <c r="A43" s="115"/>
      <c r="B43" s="108" t="s">
        <v>146</v>
      </c>
      <c r="C43" s="199"/>
      <c r="D43" s="200"/>
      <c r="E43" s="200"/>
      <c r="F43" s="160">
        <f t="shared" si="0"/>
        <v>0</v>
      </c>
      <c r="G43" s="91"/>
      <c r="I43" s="44"/>
    </row>
    <row r="44" spans="1:9" s="92" customFormat="1" x14ac:dyDescent="0.25">
      <c r="A44" s="115"/>
      <c r="B44" s="108"/>
      <c r="C44" s="199"/>
      <c r="D44" s="200"/>
      <c r="E44" s="200"/>
      <c r="F44" s="160">
        <f t="shared" si="0"/>
        <v>0</v>
      </c>
      <c r="G44" s="91"/>
      <c r="I44" s="44"/>
    </row>
    <row r="45" spans="1:9" s="92" customFormat="1" ht="31.5" x14ac:dyDescent="0.25">
      <c r="A45" s="115"/>
      <c r="B45" s="108" t="s">
        <v>147</v>
      </c>
      <c r="C45" s="199"/>
      <c r="D45" s="200"/>
      <c r="E45" s="200"/>
      <c r="F45" s="160">
        <f t="shared" si="0"/>
        <v>0</v>
      </c>
      <c r="G45" s="91"/>
      <c r="I45" s="44"/>
    </row>
    <row r="46" spans="1:9" s="15" customFormat="1" x14ac:dyDescent="0.25">
      <c r="A46" s="21"/>
      <c r="B46" s="21"/>
      <c r="C46" s="197"/>
      <c r="D46" s="185"/>
      <c r="E46" s="186"/>
      <c r="F46" s="160">
        <f t="shared" si="0"/>
        <v>0</v>
      </c>
    </row>
    <row r="47" spans="1:9" s="92" customFormat="1" x14ac:dyDescent="0.25">
      <c r="A47" s="115"/>
      <c r="B47" s="108" t="s">
        <v>148</v>
      </c>
      <c r="C47" s="199"/>
      <c r="D47" s="200"/>
      <c r="E47" s="200"/>
      <c r="F47" s="160">
        <f t="shared" si="0"/>
        <v>0</v>
      </c>
      <c r="G47" s="91"/>
      <c r="I47" s="39"/>
    </row>
    <row r="48" spans="1:9" s="92" customFormat="1" x14ac:dyDescent="0.25">
      <c r="A48" s="115"/>
      <c r="B48" s="108"/>
      <c r="C48" s="199"/>
      <c r="D48" s="200"/>
      <c r="E48" s="200"/>
      <c r="F48" s="160">
        <f t="shared" si="0"/>
        <v>0</v>
      </c>
      <c r="G48" s="91"/>
      <c r="I48" s="39"/>
    </row>
    <row r="49" spans="1:9" s="92" customFormat="1" x14ac:dyDescent="0.25">
      <c r="A49" s="115"/>
      <c r="B49" s="108" t="s">
        <v>149</v>
      </c>
      <c r="C49" s="199"/>
      <c r="D49" s="200"/>
      <c r="E49" s="200"/>
      <c r="F49" s="160">
        <f t="shared" si="0"/>
        <v>0</v>
      </c>
      <c r="G49" s="91"/>
      <c r="I49" s="39"/>
    </row>
    <row r="50" spans="1:9" s="92" customFormat="1" x14ac:dyDescent="0.25">
      <c r="A50" s="115"/>
      <c r="B50" s="108"/>
      <c r="C50" s="199"/>
      <c r="D50" s="200"/>
      <c r="E50" s="200"/>
      <c r="F50" s="160">
        <f t="shared" si="0"/>
        <v>0</v>
      </c>
      <c r="G50" s="91"/>
      <c r="I50" s="39"/>
    </row>
    <row r="51" spans="1:9" s="92" customFormat="1" x14ac:dyDescent="0.25">
      <c r="A51" s="115" t="s">
        <v>58</v>
      </c>
      <c r="B51" s="109" t="s">
        <v>150</v>
      </c>
      <c r="C51" s="199">
        <v>11</v>
      </c>
      <c r="D51" s="200" t="s">
        <v>29</v>
      </c>
      <c r="E51" s="202">
        <v>167</v>
      </c>
      <c r="F51" s="160">
        <f t="shared" si="0"/>
        <v>1837</v>
      </c>
      <c r="G51" s="91"/>
      <c r="I51" s="39"/>
    </row>
    <row r="52" spans="1:9" s="15" customFormat="1" x14ac:dyDescent="0.25">
      <c r="A52" s="21"/>
      <c r="B52" s="21"/>
      <c r="C52" s="197"/>
      <c r="D52" s="185"/>
      <c r="E52" s="186"/>
      <c r="F52" s="160">
        <f t="shared" si="0"/>
        <v>0</v>
      </c>
    </row>
    <row r="53" spans="1:9" s="92" customFormat="1" ht="78.75" x14ac:dyDescent="0.25">
      <c r="A53" s="115"/>
      <c r="B53" s="108" t="s">
        <v>151</v>
      </c>
      <c r="C53" s="111"/>
      <c r="D53" s="110"/>
      <c r="E53" s="179"/>
      <c r="F53" s="160">
        <f t="shared" si="0"/>
        <v>0</v>
      </c>
      <c r="G53" s="91"/>
      <c r="I53" s="39"/>
    </row>
    <row r="54" spans="1:9" s="92" customFormat="1" x14ac:dyDescent="0.25">
      <c r="A54" s="115"/>
      <c r="B54" s="25"/>
      <c r="C54" s="111"/>
      <c r="D54" s="110"/>
      <c r="E54" s="179"/>
      <c r="F54" s="160">
        <f t="shared" si="0"/>
        <v>0</v>
      </c>
      <c r="G54" s="91"/>
      <c r="I54" s="39"/>
    </row>
    <row r="55" spans="1:9" s="92" customFormat="1" ht="31.5" x14ac:dyDescent="0.25">
      <c r="A55" s="115" t="s">
        <v>59</v>
      </c>
      <c r="B55" s="109" t="s">
        <v>152</v>
      </c>
      <c r="C55" s="203">
        <v>2</v>
      </c>
      <c r="D55" s="200" t="s">
        <v>67</v>
      </c>
      <c r="E55" s="202">
        <v>5358</v>
      </c>
      <c r="F55" s="160">
        <f t="shared" si="0"/>
        <v>10716</v>
      </c>
      <c r="G55" s="91"/>
      <c r="I55" s="39"/>
    </row>
    <row r="56" spans="1:9" s="15" customFormat="1" x14ac:dyDescent="0.25">
      <c r="A56" s="21"/>
      <c r="B56" s="21"/>
      <c r="C56" s="197"/>
      <c r="D56" s="200"/>
      <c r="E56" s="200"/>
      <c r="F56" s="160">
        <f t="shared" si="0"/>
        <v>0</v>
      </c>
    </row>
    <row r="57" spans="1:9" s="15" customFormat="1" x14ac:dyDescent="0.25">
      <c r="A57" s="21" t="s">
        <v>60</v>
      </c>
      <c r="B57" s="21" t="s">
        <v>153</v>
      </c>
      <c r="C57" s="197">
        <v>1</v>
      </c>
      <c r="D57" s="200" t="s">
        <v>67</v>
      </c>
      <c r="E57" s="202">
        <v>5358</v>
      </c>
      <c r="F57" s="160">
        <f t="shared" si="0"/>
        <v>5358</v>
      </c>
    </row>
    <row r="58" spans="1:9" s="92" customFormat="1" x14ac:dyDescent="0.25">
      <c r="A58" s="113"/>
      <c r="B58" s="102"/>
      <c r="C58" s="194"/>
      <c r="D58" s="195"/>
      <c r="E58" s="189"/>
      <c r="F58" s="160">
        <f t="shared" si="0"/>
        <v>0</v>
      </c>
      <c r="G58" s="91"/>
      <c r="I58" s="44"/>
    </row>
    <row r="59" spans="1:9" s="80" customFormat="1" x14ac:dyDescent="0.25">
      <c r="A59" s="49"/>
      <c r="B59" s="60" t="s">
        <v>126</v>
      </c>
      <c r="C59" s="144"/>
      <c r="D59" s="145"/>
      <c r="E59" s="146"/>
      <c r="F59" s="160">
        <f t="shared" si="0"/>
        <v>0</v>
      </c>
    </row>
    <row r="60" spans="1:9" x14ac:dyDescent="0.25">
      <c r="A60" s="53"/>
      <c r="B60" s="54"/>
      <c r="C60" s="147"/>
      <c r="D60" s="148"/>
      <c r="E60" s="149"/>
      <c r="F60" s="160">
        <f t="shared" si="0"/>
        <v>0</v>
      </c>
    </row>
    <row r="61" spans="1:9" s="112" customFormat="1" ht="31.5" x14ac:dyDescent="0.25">
      <c r="A61" s="116"/>
      <c r="B61" s="79" t="s">
        <v>125</v>
      </c>
      <c r="C61" s="204"/>
      <c r="D61" s="184"/>
      <c r="E61" s="196"/>
      <c r="F61" s="160">
        <f t="shared" si="0"/>
        <v>0</v>
      </c>
    </row>
    <row r="62" spans="1:9" s="112" customFormat="1" x14ac:dyDescent="0.25">
      <c r="A62" s="116"/>
      <c r="B62" s="104"/>
      <c r="C62" s="204"/>
      <c r="D62" s="184"/>
      <c r="E62" s="196"/>
      <c r="F62" s="160">
        <f t="shared" si="0"/>
        <v>0</v>
      </c>
    </row>
    <row r="63" spans="1:9" s="76" customFormat="1" ht="306.75" customHeight="1" x14ac:dyDescent="0.2">
      <c r="A63" s="116" t="s">
        <v>7</v>
      </c>
      <c r="B63" s="74" t="s">
        <v>124</v>
      </c>
      <c r="C63" s="205">
        <v>1</v>
      </c>
      <c r="D63" s="184" t="s">
        <v>0</v>
      </c>
      <c r="E63" s="206">
        <v>242056</v>
      </c>
      <c r="F63" s="160">
        <f t="shared" si="0"/>
        <v>242056</v>
      </c>
    </row>
    <row r="64" spans="1:9" s="76" customFormat="1" x14ac:dyDescent="0.2">
      <c r="A64" s="116"/>
      <c r="B64" s="74"/>
      <c r="C64" s="205"/>
      <c r="D64" s="184"/>
      <c r="E64" s="196">
        <v>0</v>
      </c>
      <c r="F64" s="160">
        <f t="shared" si="0"/>
        <v>0</v>
      </c>
    </row>
    <row r="65" spans="1:6" s="76" customFormat="1" ht="98.25" customHeight="1" x14ac:dyDescent="0.2">
      <c r="A65" s="116" t="s">
        <v>58</v>
      </c>
      <c r="B65" s="74" t="s">
        <v>123</v>
      </c>
      <c r="C65" s="205">
        <v>1</v>
      </c>
      <c r="D65" s="184" t="s">
        <v>0</v>
      </c>
      <c r="E65" s="206">
        <v>52400</v>
      </c>
      <c r="F65" s="160">
        <f t="shared" si="0"/>
        <v>52400</v>
      </c>
    </row>
    <row r="66" spans="1:6" s="77" customFormat="1" x14ac:dyDescent="0.25">
      <c r="A66" s="58"/>
      <c r="B66" s="78"/>
      <c r="C66" s="183"/>
      <c r="D66" s="184"/>
      <c r="E66" s="196">
        <v>0</v>
      </c>
      <c r="F66" s="160">
        <f t="shared" si="0"/>
        <v>0</v>
      </c>
    </row>
    <row r="67" spans="1:6" s="77" customFormat="1" ht="85.5" customHeight="1" x14ac:dyDescent="0.25">
      <c r="A67" s="58" t="s">
        <v>59</v>
      </c>
      <c r="B67" s="78" t="s">
        <v>122</v>
      </c>
      <c r="C67" s="183">
        <v>1</v>
      </c>
      <c r="D67" s="184" t="s">
        <v>67</v>
      </c>
      <c r="E67" s="206">
        <v>1174.8400000000001</v>
      </c>
      <c r="F67" s="160">
        <f t="shared" si="0"/>
        <v>1174.8399999999999</v>
      </c>
    </row>
    <row r="68" spans="1:6" s="77" customFormat="1" x14ac:dyDescent="0.25">
      <c r="A68" s="58"/>
      <c r="B68" s="78"/>
      <c r="C68" s="205"/>
      <c r="D68" s="184"/>
      <c r="E68" s="196">
        <v>0</v>
      </c>
      <c r="F68" s="160">
        <f t="shared" si="0"/>
        <v>0</v>
      </c>
    </row>
    <row r="69" spans="1:6" s="76" customFormat="1" x14ac:dyDescent="0.2">
      <c r="A69" s="116"/>
      <c r="B69" s="74"/>
      <c r="C69" s="205"/>
      <c r="D69" s="184"/>
      <c r="E69" s="196">
        <v>0</v>
      </c>
      <c r="F69" s="160">
        <f t="shared" si="0"/>
        <v>0</v>
      </c>
    </row>
    <row r="70" spans="1:6" s="76" customFormat="1" ht="78.75" x14ac:dyDescent="0.2">
      <c r="A70" s="116" t="s">
        <v>7</v>
      </c>
      <c r="B70" s="74" t="s">
        <v>121</v>
      </c>
      <c r="C70" s="205">
        <v>25</v>
      </c>
      <c r="D70" s="184" t="s">
        <v>29</v>
      </c>
      <c r="E70" s="206">
        <v>133.58619354838709</v>
      </c>
      <c r="F70" s="160">
        <f t="shared" si="0"/>
        <v>3339.65</v>
      </c>
    </row>
    <row r="71" spans="1:6" s="76" customFormat="1" x14ac:dyDescent="0.2">
      <c r="A71" s="58"/>
      <c r="B71" s="74"/>
      <c r="C71" s="205"/>
      <c r="D71" s="184"/>
      <c r="E71" s="196">
        <v>0</v>
      </c>
      <c r="F71" s="160">
        <f t="shared" si="0"/>
        <v>0</v>
      </c>
    </row>
    <row r="72" spans="1:6" s="76" customFormat="1" ht="78.75" x14ac:dyDescent="0.2">
      <c r="A72" s="116" t="s">
        <v>58</v>
      </c>
      <c r="B72" s="74" t="s">
        <v>120</v>
      </c>
      <c r="C72" s="205">
        <v>100</v>
      </c>
      <c r="D72" s="184" t="s">
        <v>29</v>
      </c>
      <c r="E72" s="206">
        <v>16.204800000000002</v>
      </c>
      <c r="F72" s="160">
        <f t="shared" si="0"/>
        <v>1620.48</v>
      </c>
    </row>
    <row r="73" spans="1:6" s="76" customFormat="1" ht="19.5" customHeight="1" x14ac:dyDescent="0.2">
      <c r="A73" s="116"/>
      <c r="B73" s="74"/>
      <c r="C73" s="205"/>
      <c r="D73" s="184"/>
      <c r="E73" s="196">
        <v>0</v>
      </c>
      <c r="F73" s="160">
        <f t="shared" si="0"/>
        <v>0</v>
      </c>
    </row>
    <row r="74" spans="1:6" s="76" customFormat="1" ht="47.25" x14ac:dyDescent="0.2">
      <c r="A74" s="116" t="s">
        <v>59</v>
      </c>
      <c r="B74" s="74" t="s">
        <v>119</v>
      </c>
      <c r="C74" s="205">
        <v>20</v>
      </c>
      <c r="D74" s="184" t="s">
        <v>29</v>
      </c>
      <c r="E74" s="206">
        <v>13.256399999999999</v>
      </c>
      <c r="F74" s="160">
        <f t="shared" si="0"/>
        <v>265.13</v>
      </c>
    </row>
    <row r="75" spans="1:6" s="76" customFormat="1" ht="19.5" customHeight="1" x14ac:dyDescent="0.2">
      <c r="A75" s="116"/>
      <c r="B75" s="74"/>
      <c r="C75" s="205"/>
      <c r="D75" s="184"/>
      <c r="E75" s="196">
        <v>0</v>
      </c>
      <c r="F75" s="160">
        <f t="shared" si="0"/>
        <v>0</v>
      </c>
    </row>
    <row r="76" spans="1:6" s="112" customFormat="1" ht="67.5" customHeight="1" x14ac:dyDescent="0.25">
      <c r="A76" s="58" t="s">
        <v>60</v>
      </c>
      <c r="B76" s="43" t="s">
        <v>118</v>
      </c>
      <c r="C76" s="205">
        <v>10</v>
      </c>
      <c r="D76" s="184" t="s">
        <v>29</v>
      </c>
      <c r="E76" s="156">
        <v>18.4024</v>
      </c>
      <c r="F76" s="160">
        <f t="shared" si="0"/>
        <v>184.02</v>
      </c>
    </row>
    <row r="77" spans="1:6" s="112" customFormat="1" x14ac:dyDescent="0.25">
      <c r="A77" s="58"/>
      <c r="B77" s="43"/>
      <c r="C77" s="205"/>
      <c r="D77" s="207"/>
      <c r="E77" s="208">
        <v>0</v>
      </c>
      <c r="F77" s="160">
        <f t="shared" ref="F77:F90" si="1">ROUND(C77*E77,2)</f>
        <v>0</v>
      </c>
    </row>
    <row r="78" spans="1:6" s="112" customFormat="1" ht="64.5" customHeight="1" x14ac:dyDescent="0.25">
      <c r="A78" s="116" t="s">
        <v>61</v>
      </c>
      <c r="B78" s="43" t="s">
        <v>117</v>
      </c>
      <c r="C78" s="205">
        <v>100</v>
      </c>
      <c r="D78" s="184" t="s">
        <v>29</v>
      </c>
      <c r="E78" s="156">
        <v>32.6004</v>
      </c>
      <c r="F78" s="160">
        <f t="shared" si="1"/>
        <v>3260.04</v>
      </c>
    </row>
    <row r="79" spans="1:6" s="112" customFormat="1" x14ac:dyDescent="0.25">
      <c r="A79" s="58"/>
      <c r="B79" s="43"/>
      <c r="C79" s="205"/>
      <c r="D79" s="184"/>
      <c r="E79" s="208">
        <v>0</v>
      </c>
      <c r="F79" s="160">
        <f t="shared" si="1"/>
        <v>0</v>
      </c>
    </row>
    <row r="80" spans="1:6" s="112" customFormat="1" ht="82.5" customHeight="1" x14ac:dyDescent="0.25">
      <c r="A80" s="58" t="s">
        <v>86</v>
      </c>
      <c r="B80" s="43" t="s">
        <v>116</v>
      </c>
      <c r="C80" s="205">
        <v>400</v>
      </c>
      <c r="D80" s="184" t="s">
        <v>29</v>
      </c>
      <c r="E80" s="156">
        <v>11.077200000000001</v>
      </c>
      <c r="F80" s="160">
        <f t="shared" si="1"/>
        <v>4430.88</v>
      </c>
    </row>
    <row r="81" spans="1:9" s="112" customFormat="1" x14ac:dyDescent="0.25">
      <c r="A81" s="58"/>
      <c r="B81" s="43"/>
      <c r="C81" s="205"/>
      <c r="D81" s="184"/>
      <c r="E81" s="208">
        <v>0</v>
      </c>
      <c r="F81" s="160">
        <f t="shared" si="1"/>
        <v>0</v>
      </c>
    </row>
    <row r="82" spans="1:9" s="112" customFormat="1" ht="78.75" x14ac:dyDescent="0.25">
      <c r="A82" s="58" t="s">
        <v>7</v>
      </c>
      <c r="B82" s="43" t="s">
        <v>115</v>
      </c>
      <c r="C82" s="205">
        <v>400</v>
      </c>
      <c r="D82" s="184" t="s">
        <v>29</v>
      </c>
      <c r="E82" s="156">
        <v>11.077200000000001</v>
      </c>
      <c r="F82" s="160">
        <f t="shared" si="1"/>
        <v>4430.88</v>
      </c>
    </row>
    <row r="83" spans="1:9" s="112" customFormat="1" x14ac:dyDescent="0.25">
      <c r="A83" s="58"/>
      <c r="B83" s="43"/>
      <c r="C83" s="205"/>
      <c r="D83" s="207"/>
      <c r="E83" s="208">
        <v>0</v>
      </c>
      <c r="F83" s="160">
        <f t="shared" si="1"/>
        <v>0</v>
      </c>
    </row>
    <row r="84" spans="1:9" s="112" customFormat="1" ht="63" x14ac:dyDescent="0.25">
      <c r="A84" s="58" t="s">
        <v>58</v>
      </c>
      <c r="B84" s="43" t="s">
        <v>210</v>
      </c>
      <c r="C84" s="205">
        <v>5</v>
      </c>
      <c r="D84" s="184" t="s">
        <v>29</v>
      </c>
      <c r="E84" s="156">
        <v>19.655999999999999</v>
      </c>
      <c r="F84" s="160">
        <f t="shared" si="1"/>
        <v>98.28</v>
      </c>
    </row>
    <row r="85" spans="1:9" s="112" customFormat="1" x14ac:dyDescent="0.25">
      <c r="A85" s="58"/>
      <c r="B85" s="43"/>
      <c r="C85" s="205"/>
      <c r="D85" s="184"/>
      <c r="E85" s="208">
        <v>0</v>
      </c>
      <c r="F85" s="160">
        <f t="shared" si="1"/>
        <v>0</v>
      </c>
    </row>
    <row r="86" spans="1:9" s="112" customFormat="1" ht="47.25" x14ac:dyDescent="0.25">
      <c r="A86" s="58" t="s">
        <v>59</v>
      </c>
      <c r="B86" s="43" t="s">
        <v>114</v>
      </c>
      <c r="C86" s="205">
        <v>1</v>
      </c>
      <c r="D86" s="184" t="s">
        <v>0</v>
      </c>
      <c r="E86" s="156">
        <v>1944.4800000000002</v>
      </c>
      <c r="F86" s="160">
        <f t="shared" si="1"/>
        <v>1944.48</v>
      </c>
    </row>
    <row r="87" spans="1:9" s="112" customFormat="1" x14ac:dyDescent="0.25">
      <c r="A87" s="58"/>
      <c r="B87" s="43"/>
      <c r="C87" s="205"/>
      <c r="D87" s="207"/>
      <c r="E87" s="208">
        <v>0</v>
      </c>
      <c r="F87" s="160">
        <f t="shared" si="1"/>
        <v>0</v>
      </c>
    </row>
    <row r="88" spans="1:9" s="112" customFormat="1" ht="102.75" customHeight="1" x14ac:dyDescent="0.25">
      <c r="A88" s="58" t="s">
        <v>60</v>
      </c>
      <c r="B88" s="43" t="s">
        <v>113</v>
      </c>
      <c r="C88" s="205">
        <v>1</v>
      </c>
      <c r="D88" s="184" t="s">
        <v>0</v>
      </c>
      <c r="E88" s="156">
        <v>3144.9600000000005</v>
      </c>
      <c r="F88" s="160">
        <f t="shared" si="1"/>
        <v>3144.96</v>
      </c>
    </row>
    <row r="89" spans="1:9" s="112" customFormat="1" x14ac:dyDescent="0.25">
      <c r="A89" s="58"/>
      <c r="B89" s="75"/>
      <c r="C89" s="205"/>
      <c r="D89" s="184"/>
      <c r="E89" s="208">
        <v>0</v>
      </c>
      <c r="F89" s="160">
        <f t="shared" si="1"/>
        <v>0</v>
      </c>
    </row>
    <row r="90" spans="1:9" s="112" customFormat="1" ht="94.5" x14ac:dyDescent="0.25">
      <c r="A90" s="58" t="s">
        <v>61</v>
      </c>
      <c r="B90" s="75" t="s">
        <v>112</v>
      </c>
      <c r="C90" s="205">
        <v>1</v>
      </c>
      <c r="D90" s="184" t="s">
        <v>0</v>
      </c>
      <c r="E90" s="156">
        <v>4914</v>
      </c>
      <c r="F90" s="160">
        <f t="shared" si="1"/>
        <v>4914</v>
      </c>
    </row>
    <row r="91" spans="1:9" s="92" customFormat="1" x14ac:dyDescent="0.25">
      <c r="A91" s="113"/>
      <c r="B91" s="102"/>
      <c r="C91" s="194"/>
      <c r="D91" s="195"/>
      <c r="E91" s="189"/>
      <c r="F91" s="107"/>
      <c r="G91" s="91"/>
      <c r="I91" s="44"/>
    </row>
    <row r="92" spans="1:9" s="92" customFormat="1" x14ac:dyDescent="0.25">
      <c r="A92" s="113"/>
      <c r="B92" s="102"/>
      <c r="C92" s="194"/>
      <c r="D92" s="195"/>
      <c r="E92" s="189"/>
      <c r="F92" s="107"/>
      <c r="G92" s="91"/>
      <c r="I92" s="44"/>
    </row>
    <row r="93" spans="1:9" s="92" customFormat="1" x14ac:dyDescent="0.25">
      <c r="A93" s="113"/>
      <c r="B93" s="102"/>
      <c r="C93" s="194"/>
      <c r="D93" s="195"/>
      <c r="E93" s="189"/>
      <c r="F93" s="107"/>
      <c r="G93" s="91"/>
      <c r="I93" s="44"/>
    </row>
    <row r="94" spans="1:9" x14ac:dyDescent="0.25">
      <c r="B94" s="86" t="s">
        <v>208</v>
      </c>
      <c r="F94" s="158"/>
    </row>
    <row r="95" spans="1:9" x14ac:dyDescent="0.25">
      <c r="B95" s="73" t="s">
        <v>6</v>
      </c>
      <c r="F95" s="155">
        <f>SUM(F11:F94)</f>
        <v>345967.10000000009</v>
      </c>
      <c r="G95" s="117"/>
      <c r="H95" s="117"/>
    </row>
    <row r="96" spans="1:9" ht="16.5" thickBot="1" x14ac:dyDescent="0.3">
      <c r="F96" s="159"/>
    </row>
    <row r="97" ht="16.5" thickTop="1" x14ac:dyDescent="0.25"/>
  </sheetData>
  <sheetProtection formatCells="0" formatColumns="0" formatRows="0" selectLockedCells="1" autoFilter="0"/>
  <autoFilter ref="A1:F96"/>
  <dataValidations count="1">
    <dataValidation allowBlank="1" showErrorMessage="1" errorTitle="Numerical Value" error="Please input numerical value only" promptTitle="Numerical Values" prompt="Please provide numerical values only_x000a_Text input will not be accepted" sqref="F12:F90"/>
  </dataValidations>
  <pageMargins left="0.75" right="0.5" top="1" bottom="1" header="0.5" footer="0.5"/>
  <pageSetup paperSize="9" scale="84" orientation="portrait" r:id="rId1"/>
  <headerFooter>
    <oddHeader xml:space="preserve">&amp;R&amp;"Times New Roman,Regular"The Construction of the Hot Leaching Compaction Plant
</oddHeader>
    <oddFooter xml:space="preserve">&amp;L&amp;"Times New Roman,Regular"MECHANICAL WORK
&amp;8J20161-0100D-TD-BOQ-PMC-03 REV 0&amp;R&amp;"Times New Roman,Regular"ER001/ME-Page &amp;P of &amp;N&amp;O
  </oddFooter>
  </headerFooter>
  <rowBreaks count="4" manualBreakCount="4">
    <brk id="36" max="5" man="1"/>
    <brk id="58" max="5" man="1"/>
    <brk id="68" max="5" man="1"/>
    <brk id="81" max="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4"/>
  <sheetViews>
    <sheetView showZeros="0" view="pageBreakPreview" zoomScaleNormal="100" zoomScaleSheetLayoutView="100" workbookViewId="0">
      <selection activeCell="G1" sqref="G1:Q1048576"/>
    </sheetView>
  </sheetViews>
  <sheetFormatPr defaultRowHeight="15.75" x14ac:dyDescent="0.25"/>
  <cols>
    <col min="1" max="1" width="7.7109375" style="21" customWidth="1"/>
    <col min="2" max="2" width="38.7109375" style="21" customWidth="1"/>
    <col min="3" max="3" width="9.7109375" style="197" customWidth="1"/>
    <col min="4" max="4" width="9.7109375" style="185" customWidth="1"/>
    <col min="5" max="5" width="11.28515625" style="186" bestFit="1" customWidth="1"/>
    <col min="6" max="6" width="12.7109375" style="186" customWidth="1"/>
    <col min="7" max="16384" width="9.140625" style="15"/>
  </cols>
  <sheetData>
    <row r="1" spans="1:6" x14ac:dyDescent="0.25">
      <c r="A1" s="11" t="s">
        <v>0</v>
      </c>
      <c r="B1" s="12" t="s">
        <v>5</v>
      </c>
      <c r="C1" s="209" t="s">
        <v>3</v>
      </c>
      <c r="D1" s="167" t="s">
        <v>1</v>
      </c>
      <c r="E1" s="168" t="s">
        <v>2</v>
      </c>
      <c r="F1" s="169" t="s">
        <v>4</v>
      </c>
    </row>
    <row r="2" spans="1:6" x14ac:dyDescent="0.25">
      <c r="A2" s="16"/>
      <c r="B2" s="22"/>
      <c r="C2" s="210"/>
      <c r="D2" s="170"/>
      <c r="E2" s="171"/>
      <c r="F2" s="171" t="s">
        <v>56</v>
      </c>
    </row>
    <row r="3" spans="1:6" x14ac:dyDescent="0.25">
      <c r="A3" s="19"/>
      <c r="B3" s="1"/>
      <c r="C3" s="172"/>
      <c r="D3" s="173"/>
      <c r="E3" s="174"/>
      <c r="F3" s="174"/>
    </row>
    <row r="4" spans="1:6" s="34" customFormat="1" x14ac:dyDescent="0.25">
      <c r="A4" s="29"/>
      <c r="B4" s="30" t="s">
        <v>211</v>
      </c>
      <c r="C4" s="175"/>
      <c r="D4" s="176"/>
      <c r="E4" s="177"/>
      <c r="F4" s="177"/>
    </row>
    <row r="5" spans="1:6" s="34" customFormat="1" x14ac:dyDescent="0.25">
      <c r="A5" s="29"/>
      <c r="B5" s="30"/>
      <c r="C5" s="175"/>
      <c r="D5" s="176"/>
      <c r="E5" s="177"/>
      <c r="F5" s="177"/>
    </row>
    <row r="6" spans="1:6" s="34" customFormat="1" ht="31.5" x14ac:dyDescent="0.25">
      <c r="A6" s="29"/>
      <c r="B6" s="30" t="s">
        <v>111</v>
      </c>
      <c r="C6" s="175"/>
      <c r="D6" s="176"/>
      <c r="E6" s="177"/>
      <c r="F6" s="177"/>
    </row>
    <row r="7" spans="1:6" x14ac:dyDescent="0.25">
      <c r="A7" s="4"/>
      <c r="B7" s="23"/>
      <c r="C7" s="111"/>
      <c r="D7" s="178"/>
      <c r="E7" s="179"/>
      <c r="F7" s="179"/>
    </row>
    <row r="8" spans="1:6" ht="47.25" x14ac:dyDescent="0.25">
      <c r="A8" s="4"/>
      <c r="B8" s="24" t="s">
        <v>110</v>
      </c>
      <c r="C8" s="211"/>
      <c r="D8" s="181"/>
      <c r="E8" s="179"/>
      <c r="F8" s="179"/>
    </row>
    <row r="9" spans="1:6" x14ac:dyDescent="0.25">
      <c r="A9" s="4"/>
      <c r="B9" s="24"/>
      <c r="C9" s="211"/>
      <c r="D9" s="181"/>
      <c r="E9" s="179"/>
      <c r="F9" s="179"/>
    </row>
    <row r="10" spans="1:6" ht="47.25" x14ac:dyDescent="0.25">
      <c r="A10" s="9"/>
      <c r="B10" s="67" t="s">
        <v>109</v>
      </c>
      <c r="C10" s="111"/>
      <c r="D10" s="182"/>
      <c r="E10" s="179"/>
      <c r="F10" s="179"/>
    </row>
    <row r="11" spans="1:6" x14ac:dyDescent="0.25">
      <c r="A11" s="9"/>
      <c r="B11" s="25"/>
      <c r="C11" s="111"/>
      <c r="D11" s="182"/>
      <c r="E11" s="179"/>
      <c r="F11" s="179"/>
    </row>
    <row r="12" spans="1:6" x14ac:dyDescent="0.25">
      <c r="A12" s="9" t="s">
        <v>7</v>
      </c>
      <c r="B12" s="25" t="s">
        <v>108</v>
      </c>
      <c r="C12" s="111">
        <v>1277</v>
      </c>
      <c r="D12" s="182" t="s">
        <v>29</v>
      </c>
      <c r="E12" s="180">
        <v>7.6427200000000006</v>
      </c>
      <c r="F12" s="160">
        <f>ROUND(C12*E12,2)</f>
        <v>9759.75</v>
      </c>
    </row>
    <row r="13" spans="1:6" x14ac:dyDescent="0.25">
      <c r="A13" s="9"/>
      <c r="B13" s="25"/>
      <c r="C13" s="111"/>
      <c r="D13" s="182"/>
      <c r="E13" s="179">
        <v>0</v>
      </c>
      <c r="F13" s="160">
        <f t="shared" ref="F13:F76" si="0">ROUND(C13*E13,2)</f>
        <v>0</v>
      </c>
    </row>
    <row r="14" spans="1:6" x14ac:dyDescent="0.25">
      <c r="A14" s="9" t="s">
        <v>58</v>
      </c>
      <c r="B14" s="25" t="s">
        <v>107</v>
      </c>
      <c r="C14" s="111">
        <v>121</v>
      </c>
      <c r="D14" s="182" t="s">
        <v>29</v>
      </c>
      <c r="E14" s="180">
        <v>17.73208</v>
      </c>
      <c r="F14" s="160">
        <f t="shared" si="0"/>
        <v>2145.58</v>
      </c>
    </row>
    <row r="15" spans="1:6" x14ac:dyDescent="0.25">
      <c r="A15" s="9"/>
      <c r="B15" s="25"/>
      <c r="C15" s="111"/>
      <c r="D15" s="182"/>
      <c r="E15" s="179">
        <v>0</v>
      </c>
      <c r="F15" s="160">
        <f t="shared" si="0"/>
        <v>0</v>
      </c>
    </row>
    <row r="16" spans="1:6" ht="31.5" x14ac:dyDescent="0.25">
      <c r="A16" s="9"/>
      <c r="B16" s="24" t="s">
        <v>106</v>
      </c>
      <c r="C16" s="111"/>
      <c r="D16" s="182"/>
      <c r="E16" s="179">
        <v>0</v>
      </c>
      <c r="F16" s="160">
        <f t="shared" si="0"/>
        <v>0</v>
      </c>
    </row>
    <row r="17" spans="1:6" x14ac:dyDescent="0.25">
      <c r="A17" s="9"/>
      <c r="B17" s="25"/>
      <c r="C17" s="111"/>
      <c r="D17" s="182"/>
      <c r="E17" s="179">
        <v>0</v>
      </c>
      <c r="F17" s="160">
        <f t="shared" si="0"/>
        <v>0</v>
      </c>
    </row>
    <row r="18" spans="1:6" ht="31.5" x14ac:dyDescent="0.25">
      <c r="A18" s="9"/>
      <c r="B18" s="67" t="s">
        <v>105</v>
      </c>
      <c r="C18" s="111"/>
      <c r="D18" s="182"/>
      <c r="E18" s="179">
        <v>0</v>
      </c>
      <c r="F18" s="160">
        <f t="shared" si="0"/>
        <v>0</v>
      </c>
    </row>
    <row r="19" spans="1:6" x14ac:dyDescent="0.25">
      <c r="A19" s="9"/>
      <c r="B19" s="25"/>
      <c r="C19" s="111"/>
      <c r="D19" s="182"/>
      <c r="E19" s="179">
        <v>0</v>
      </c>
      <c r="F19" s="160">
        <f t="shared" si="0"/>
        <v>0</v>
      </c>
    </row>
    <row r="20" spans="1:6" x14ac:dyDescent="0.25">
      <c r="A20" s="9" t="s">
        <v>59</v>
      </c>
      <c r="B20" s="25" t="s">
        <v>104</v>
      </c>
      <c r="C20" s="111">
        <v>20</v>
      </c>
      <c r="D20" s="182" t="s">
        <v>29</v>
      </c>
      <c r="E20" s="180">
        <v>113.59800000000001</v>
      </c>
      <c r="F20" s="160">
        <f t="shared" si="0"/>
        <v>2271.96</v>
      </c>
    </row>
    <row r="21" spans="1:6" x14ac:dyDescent="0.25">
      <c r="A21" s="9"/>
      <c r="B21" s="25"/>
      <c r="C21" s="111"/>
      <c r="D21" s="182"/>
      <c r="E21" s="179">
        <v>0</v>
      </c>
      <c r="F21" s="160">
        <f t="shared" si="0"/>
        <v>0</v>
      </c>
    </row>
    <row r="22" spans="1:6" x14ac:dyDescent="0.25">
      <c r="A22" s="9" t="s">
        <v>60</v>
      </c>
      <c r="B22" s="25" t="s">
        <v>103</v>
      </c>
      <c r="C22" s="111">
        <v>5</v>
      </c>
      <c r="D22" s="182" t="s">
        <v>29</v>
      </c>
      <c r="E22" s="180">
        <v>157.0428</v>
      </c>
      <c r="F22" s="160">
        <f t="shared" si="0"/>
        <v>785.21</v>
      </c>
    </row>
    <row r="23" spans="1:6" x14ac:dyDescent="0.25">
      <c r="A23" s="9"/>
      <c r="B23" s="25"/>
      <c r="C23" s="111"/>
      <c r="D23" s="182"/>
      <c r="E23" s="179">
        <v>0</v>
      </c>
      <c r="F23" s="160">
        <f t="shared" si="0"/>
        <v>0</v>
      </c>
    </row>
    <row r="24" spans="1:6" ht="47.25" x14ac:dyDescent="0.25">
      <c r="A24" s="9"/>
      <c r="B24" s="24" t="s">
        <v>102</v>
      </c>
      <c r="C24" s="111"/>
      <c r="D24" s="182"/>
      <c r="E24" s="179">
        <v>0</v>
      </c>
      <c r="F24" s="160">
        <f t="shared" si="0"/>
        <v>0</v>
      </c>
    </row>
    <row r="25" spans="1:6" x14ac:dyDescent="0.25">
      <c r="A25" s="9"/>
      <c r="B25" s="25"/>
      <c r="C25" s="111"/>
      <c r="D25" s="182"/>
      <c r="E25" s="179">
        <v>0</v>
      </c>
      <c r="F25" s="160">
        <f t="shared" si="0"/>
        <v>0</v>
      </c>
    </row>
    <row r="26" spans="1:6" x14ac:dyDescent="0.25">
      <c r="A26" s="9"/>
      <c r="B26" s="71" t="s">
        <v>101</v>
      </c>
      <c r="C26" s="111"/>
      <c r="D26" s="182"/>
      <c r="E26" s="179">
        <v>0</v>
      </c>
      <c r="F26" s="160">
        <f t="shared" si="0"/>
        <v>0</v>
      </c>
    </row>
    <row r="27" spans="1:6" x14ac:dyDescent="0.25">
      <c r="A27" s="9"/>
      <c r="B27" s="25"/>
      <c r="C27" s="111"/>
      <c r="D27" s="182"/>
      <c r="E27" s="179">
        <v>0</v>
      </c>
      <c r="F27" s="160">
        <f t="shared" si="0"/>
        <v>0</v>
      </c>
    </row>
    <row r="28" spans="1:6" x14ac:dyDescent="0.25">
      <c r="A28" s="9" t="s">
        <v>61</v>
      </c>
      <c r="B28" s="70" t="s">
        <v>100</v>
      </c>
      <c r="C28" s="111">
        <v>2</v>
      </c>
      <c r="D28" s="182" t="s">
        <v>29</v>
      </c>
      <c r="E28" s="180">
        <v>786.24000000000012</v>
      </c>
      <c r="F28" s="160">
        <f t="shared" si="0"/>
        <v>1572.48</v>
      </c>
    </row>
    <row r="29" spans="1:6" x14ac:dyDescent="0.25">
      <c r="A29" s="9"/>
      <c r="B29" s="25"/>
      <c r="C29" s="111"/>
      <c r="D29" s="182"/>
      <c r="E29" s="179">
        <v>0</v>
      </c>
      <c r="F29" s="160">
        <f t="shared" si="0"/>
        <v>0</v>
      </c>
    </row>
    <row r="30" spans="1:6" x14ac:dyDescent="0.25">
      <c r="A30" s="9"/>
      <c r="B30" s="24" t="s">
        <v>99</v>
      </c>
      <c r="C30" s="111"/>
      <c r="D30" s="182"/>
      <c r="E30" s="179">
        <v>0</v>
      </c>
      <c r="F30" s="160">
        <f t="shared" si="0"/>
        <v>0</v>
      </c>
    </row>
    <row r="31" spans="1:6" x14ac:dyDescent="0.25">
      <c r="A31" s="9"/>
      <c r="B31" s="25"/>
      <c r="C31" s="111"/>
      <c r="D31" s="182"/>
      <c r="E31" s="179">
        <v>0</v>
      </c>
      <c r="F31" s="160">
        <f t="shared" si="0"/>
        <v>0</v>
      </c>
    </row>
    <row r="32" spans="1:6" ht="47.25" x14ac:dyDescent="0.25">
      <c r="A32" s="9"/>
      <c r="B32" s="67" t="s">
        <v>98</v>
      </c>
      <c r="C32" s="111"/>
      <c r="D32" s="182"/>
      <c r="E32" s="179">
        <v>0</v>
      </c>
      <c r="F32" s="160">
        <f t="shared" si="0"/>
        <v>0</v>
      </c>
    </row>
    <row r="33" spans="1:6" x14ac:dyDescent="0.25">
      <c r="A33" s="9"/>
      <c r="B33" s="25"/>
      <c r="C33" s="111"/>
      <c r="D33" s="182"/>
      <c r="E33" s="179">
        <v>0</v>
      </c>
      <c r="F33" s="160">
        <f t="shared" si="0"/>
        <v>0</v>
      </c>
    </row>
    <row r="34" spans="1:6" x14ac:dyDescent="0.25">
      <c r="A34" s="9"/>
      <c r="B34" s="67" t="s">
        <v>97</v>
      </c>
      <c r="C34" s="111"/>
      <c r="D34" s="182"/>
      <c r="E34" s="179">
        <v>0</v>
      </c>
      <c r="F34" s="160">
        <f t="shared" si="0"/>
        <v>0</v>
      </c>
    </row>
    <row r="35" spans="1:6" x14ac:dyDescent="0.25">
      <c r="A35" s="9"/>
      <c r="B35" s="25"/>
      <c r="C35" s="111"/>
      <c r="D35" s="182"/>
      <c r="E35" s="179">
        <v>0</v>
      </c>
      <c r="F35" s="160">
        <f t="shared" si="0"/>
        <v>0</v>
      </c>
    </row>
    <row r="36" spans="1:6" x14ac:dyDescent="0.25">
      <c r="A36" s="9" t="s">
        <v>7</v>
      </c>
      <c r="B36" s="25" t="s">
        <v>96</v>
      </c>
      <c r="C36" s="111">
        <v>1</v>
      </c>
      <c r="D36" s="182" t="s">
        <v>67</v>
      </c>
      <c r="E36" s="180">
        <v>2004.88</v>
      </c>
      <c r="F36" s="160">
        <f t="shared" si="0"/>
        <v>2004.88</v>
      </c>
    </row>
    <row r="37" spans="1:6" x14ac:dyDescent="0.25">
      <c r="A37" s="9"/>
      <c r="B37" s="25"/>
      <c r="C37" s="111"/>
      <c r="D37" s="182"/>
      <c r="E37" s="179">
        <v>0</v>
      </c>
      <c r="F37" s="160">
        <f t="shared" si="0"/>
        <v>0</v>
      </c>
    </row>
    <row r="38" spans="1:6" x14ac:dyDescent="0.25">
      <c r="A38" s="9" t="s">
        <v>58</v>
      </c>
      <c r="B38" s="25" t="s">
        <v>95</v>
      </c>
      <c r="C38" s="111">
        <v>1</v>
      </c>
      <c r="D38" s="182" t="s">
        <v>67</v>
      </c>
      <c r="E38" s="180">
        <v>1990</v>
      </c>
      <c r="F38" s="160">
        <f t="shared" si="0"/>
        <v>1990</v>
      </c>
    </row>
    <row r="39" spans="1:6" x14ac:dyDescent="0.25">
      <c r="A39" s="9"/>
      <c r="B39" s="25"/>
      <c r="C39" s="111"/>
      <c r="D39" s="182"/>
      <c r="E39" s="179">
        <v>0</v>
      </c>
      <c r="F39" s="160">
        <f t="shared" si="0"/>
        <v>0</v>
      </c>
    </row>
    <row r="40" spans="1:6" x14ac:dyDescent="0.25">
      <c r="A40" s="9" t="s">
        <v>59</v>
      </c>
      <c r="B40" s="25" t="s">
        <v>94</v>
      </c>
      <c r="C40" s="111">
        <v>1</v>
      </c>
      <c r="D40" s="182" t="s">
        <v>67</v>
      </c>
      <c r="E40" s="180">
        <v>1715.96</v>
      </c>
      <c r="F40" s="160">
        <f t="shared" si="0"/>
        <v>1715.96</v>
      </c>
    </row>
    <row r="41" spans="1:6" x14ac:dyDescent="0.25">
      <c r="A41" s="9"/>
      <c r="B41" s="25"/>
      <c r="C41" s="111"/>
      <c r="D41" s="182"/>
      <c r="E41" s="179">
        <v>0</v>
      </c>
      <c r="F41" s="160">
        <f t="shared" si="0"/>
        <v>0</v>
      </c>
    </row>
    <row r="42" spans="1:6" ht="31.5" x14ac:dyDescent="0.25">
      <c r="A42" s="9"/>
      <c r="B42" s="24" t="s">
        <v>93</v>
      </c>
      <c r="C42" s="111"/>
      <c r="D42" s="182"/>
      <c r="E42" s="179">
        <v>0</v>
      </c>
      <c r="F42" s="160">
        <f t="shared" si="0"/>
        <v>0</v>
      </c>
    </row>
    <row r="43" spans="1:6" x14ac:dyDescent="0.25">
      <c r="A43" s="9"/>
      <c r="B43" s="25"/>
      <c r="C43" s="111"/>
      <c r="D43" s="182"/>
      <c r="E43" s="179">
        <v>0</v>
      </c>
      <c r="F43" s="160">
        <f t="shared" si="0"/>
        <v>0</v>
      </c>
    </row>
    <row r="44" spans="1:6" x14ac:dyDescent="0.25">
      <c r="A44" s="9" t="s">
        <v>60</v>
      </c>
      <c r="B44" s="123" t="s">
        <v>92</v>
      </c>
      <c r="C44" s="111">
        <v>1</v>
      </c>
      <c r="D44" s="182" t="s">
        <v>67</v>
      </c>
      <c r="E44" s="180">
        <v>139785.712</v>
      </c>
      <c r="F44" s="160">
        <f t="shared" si="0"/>
        <v>139785.71</v>
      </c>
    </row>
    <row r="45" spans="1:6" x14ac:dyDescent="0.25">
      <c r="A45" s="9"/>
      <c r="B45" s="25"/>
      <c r="C45" s="111"/>
      <c r="D45" s="182"/>
      <c r="E45" s="179">
        <v>0</v>
      </c>
      <c r="F45" s="160">
        <f t="shared" si="0"/>
        <v>0</v>
      </c>
    </row>
    <row r="46" spans="1:6" x14ac:dyDescent="0.25">
      <c r="A46" s="9"/>
      <c r="B46" s="24" t="s">
        <v>91</v>
      </c>
      <c r="C46" s="111"/>
      <c r="D46" s="182"/>
      <c r="E46" s="179">
        <v>0</v>
      </c>
      <c r="F46" s="160">
        <f t="shared" si="0"/>
        <v>0</v>
      </c>
    </row>
    <row r="47" spans="1:6" x14ac:dyDescent="0.25">
      <c r="A47" s="9"/>
      <c r="B47" s="25"/>
      <c r="C47" s="111"/>
      <c r="D47" s="182"/>
      <c r="E47" s="179">
        <v>0</v>
      </c>
      <c r="F47" s="160">
        <f t="shared" si="0"/>
        <v>0</v>
      </c>
    </row>
    <row r="48" spans="1:6" ht="78.75" x14ac:dyDescent="0.25">
      <c r="A48" s="9"/>
      <c r="B48" s="67" t="s">
        <v>90</v>
      </c>
      <c r="C48" s="111"/>
      <c r="D48" s="182"/>
      <c r="E48" s="179">
        <v>0</v>
      </c>
      <c r="F48" s="160">
        <f t="shared" si="0"/>
        <v>0</v>
      </c>
    </row>
    <row r="49" spans="1:6" x14ac:dyDescent="0.25">
      <c r="A49" s="9"/>
      <c r="B49" s="25"/>
      <c r="C49" s="111"/>
      <c r="D49" s="182"/>
      <c r="E49" s="179">
        <v>0</v>
      </c>
      <c r="F49" s="160">
        <f t="shared" si="0"/>
        <v>0</v>
      </c>
    </row>
    <row r="50" spans="1:6" x14ac:dyDescent="0.25">
      <c r="A50" s="9"/>
      <c r="B50" s="67" t="s">
        <v>89</v>
      </c>
      <c r="C50" s="111"/>
      <c r="D50" s="182"/>
      <c r="E50" s="179">
        <v>0</v>
      </c>
      <c r="F50" s="160">
        <f t="shared" si="0"/>
        <v>0</v>
      </c>
    </row>
    <row r="51" spans="1:6" x14ac:dyDescent="0.25">
      <c r="A51" s="9"/>
      <c r="B51" s="25"/>
      <c r="C51" s="111"/>
      <c r="D51" s="182"/>
      <c r="E51" s="179">
        <v>0</v>
      </c>
      <c r="F51" s="160">
        <f t="shared" si="0"/>
        <v>0</v>
      </c>
    </row>
    <row r="52" spans="1:6" x14ac:dyDescent="0.25">
      <c r="A52" s="9" t="s">
        <v>61</v>
      </c>
      <c r="B52" s="123" t="s">
        <v>88</v>
      </c>
      <c r="C52" s="111">
        <v>1</v>
      </c>
      <c r="D52" s="182" t="s">
        <v>67</v>
      </c>
      <c r="E52" s="180">
        <v>172.94936758093047</v>
      </c>
      <c r="F52" s="160">
        <f t="shared" si="0"/>
        <v>172.95</v>
      </c>
    </row>
    <row r="53" spans="1:6" x14ac:dyDescent="0.25">
      <c r="A53" s="9"/>
      <c r="B53" s="25"/>
      <c r="C53" s="111"/>
      <c r="D53" s="182"/>
      <c r="E53" s="179">
        <v>0</v>
      </c>
      <c r="F53" s="160">
        <f t="shared" si="0"/>
        <v>0</v>
      </c>
    </row>
    <row r="54" spans="1:6" x14ac:dyDescent="0.25">
      <c r="A54" s="9"/>
      <c r="B54" s="67" t="s">
        <v>87</v>
      </c>
      <c r="C54" s="111"/>
      <c r="D54" s="182"/>
      <c r="E54" s="179">
        <v>0</v>
      </c>
      <c r="F54" s="160">
        <f t="shared" si="0"/>
        <v>0</v>
      </c>
    </row>
    <row r="55" spans="1:6" x14ac:dyDescent="0.25">
      <c r="A55" s="9"/>
      <c r="B55" s="25"/>
      <c r="C55" s="111"/>
      <c r="D55" s="182"/>
      <c r="E55" s="179">
        <v>0</v>
      </c>
      <c r="F55" s="160">
        <f t="shared" si="0"/>
        <v>0</v>
      </c>
    </row>
    <row r="56" spans="1:6" x14ac:dyDescent="0.25">
      <c r="A56" s="9" t="s">
        <v>86</v>
      </c>
      <c r="B56" s="123" t="s">
        <v>85</v>
      </c>
      <c r="C56" s="111">
        <v>2</v>
      </c>
      <c r="D56" s="182" t="s">
        <v>67</v>
      </c>
      <c r="E56" s="180">
        <v>172.94936758093041</v>
      </c>
      <c r="F56" s="160">
        <f t="shared" si="0"/>
        <v>345.9</v>
      </c>
    </row>
    <row r="57" spans="1:6" x14ac:dyDescent="0.25">
      <c r="A57" s="9"/>
      <c r="B57" s="123"/>
      <c r="C57" s="111"/>
      <c r="D57" s="182"/>
      <c r="E57" s="179">
        <v>0</v>
      </c>
      <c r="F57" s="160">
        <f t="shared" si="0"/>
        <v>0</v>
      </c>
    </row>
    <row r="58" spans="1:6" x14ac:dyDescent="0.25">
      <c r="A58" s="9" t="s">
        <v>84</v>
      </c>
      <c r="B58" s="123" t="s">
        <v>83</v>
      </c>
      <c r="C58" s="111">
        <v>1</v>
      </c>
      <c r="D58" s="182" t="s">
        <v>67</v>
      </c>
      <c r="E58" s="180">
        <v>192.65597553162809</v>
      </c>
      <c r="F58" s="160">
        <f t="shared" si="0"/>
        <v>192.66</v>
      </c>
    </row>
    <row r="59" spans="1:6" x14ac:dyDescent="0.25">
      <c r="A59" s="9"/>
      <c r="B59" s="25"/>
      <c r="C59" s="111"/>
      <c r="D59" s="182"/>
      <c r="E59" s="179">
        <v>0</v>
      </c>
      <c r="F59" s="160">
        <f t="shared" si="0"/>
        <v>0</v>
      </c>
    </row>
    <row r="60" spans="1:6" x14ac:dyDescent="0.25">
      <c r="A60" s="9"/>
      <c r="B60" s="67" t="s">
        <v>82</v>
      </c>
      <c r="C60" s="111"/>
      <c r="D60" s="182"/>
      <c r="E60" s="179">
        <v>0</v>
      </c>
      <c r="F60" s="160">
        <f t="shared" si="0"/>
        <v>0</v>
      </c>
    </row>
    <row r="61" spans="1:6" x14ac:dyDescent="0.25">
      <c r="A61" s="9"/>
      <c r="B61" s="25"/>
      <c r="C61" s="111"/>
      <c r="D61" s="182"/>
      <c r="E61" s="179">
        <v>0</v>
      </c>
      <c r="F61" s="160">
        <f t="shared" si="0"/>
        <v>0</v>
      </c>
    </row>
    <row r="62" spans="1:6" x14ac:dyDescent="0.25">
      <c r="A62" s="9" t="s">
        <v>81</v>
      </c>
      <c r="B62" s="123" t="s">
        <v>80</v>
      </c>
      <c r="C62" s="111">
        <v>3</v>
      </c>
      <c r="D62" s="182" t="s">
        <v>67</v>
      </c>
      <c r="E62" s="180">
        <v>172.94936758093041</v>
      </c>
      <c r="F62" s="160">
        <f t="shared" si="0"/>
        <v>518.85</v>
      </c>
    </row>
    <row r="63" spans="1:6" x14ac:dyDescent="0.25">
      <c r="A63" s="9"/>
      <c r="B63" s="123"/>
      <c r="C63" s="111"/>
      <c r="D63" s="182"/>
      <c r="E63" s="179">
        <v>0</v>
      </c>
      <c r="F63" s="160">
        <f t="shared" si="0"/>
        <v>0</v>
      </c>
    </row>
    <row r="64" spans="1:6" x14ac:dyDescent="0.25">
      <c r="A64" s="9" t="s">
        <v>79</v>
      </c>
      <c r="B64" s="123" t="s">
        <v>78</v>
      </c>
      <c r="C64" s="111">
        <v>1</v>
      </c>
      <c r="D64" s="182" t="s">
        <v>67</v>
      </c>
      <c r="E64" s="180">
        <v>192.65597553162809</v>
      </c>
      <c r="F64" s="160">
        <f t="shared" si="0"/>
        <v>192.66</v>
      </c>
    </row>
    <row r="65" spans="1:6" x14ac:dyDescent="0.25">
      <c r="A65" s="9"/>
      <c r="B65" s="25"/>
      <c r="C65" s="111"/>
      <c r="D65" s="182"/>
      <c r="E65" s="179">
        <v>0</v>
      </c>
      <c r="F65" s="160">
        <f t="shared" si="0"/>
        <v>0</v>
      </c>
    </row>
    <row r="66" spans="1:6" ht="31.5" x14ac:dyDescent="0.25">
      <c r="A66" s="9"/>
      <c r="B66" s="24" t="s">
        <v>77</v>
      </c>
      <c r="C66" s="111"/>
      <c r="D66" s="182"/>
      <c r="E66" s="179">
        <v>0</v>
      </c>
      <c r="F66" s="160">
        <f t="shared" si="0"/>
        <v>0</v>
      </c>
    </row>
    <row r="67" spans="1:6" x14ac:dyDescent="0.25">
      <c r="A67" s="9"/>
      <c r="B67" s="25"/>
      <c r="C67" s="111"/>
      <c r="D67" s="182"/>
      <c r="E67" s="179">
        <v>0</v>
      </c>
      <c r="F67" s="160">
        <f t="shared" si="0"/>
        <v>0</v>
      </c>
    </row>
    <row r="68" spans="1:6" x14ac:dyDescent="0.25">
      <c r="A68" s="9"/>
      <c r="B68" s="67" t="s">
        <v>76</v>
      </c>
      <c r="C68" s="111"/>
      <c r="D68" s="182"/>
      <c r="E68" s="179">
        <v>0</v>
      </c>
      <c r="F68" s="160">
        <f t="shared" si="0"/>
        <v>0</v>
      </c>
    </row>
    <row r="69" spans="1:6" x14ac:dyDescent="0.25">
      <c r="A69" s="9"/>
      <c r="B69" s="25"/>
      <c r="C69" s="111"/>
      <c r="D69" s="182"/>
      <c r="E69" s="179">
        <v>0</v>
      </c>
      <c r="F69" s="160">
        <f t="shared" si="0"/>
        <v>0</v>
      </c>
    </row>
    <row r="70" spans="1:6" x14ac:dyDescent="0.25">
      <c r="A70" s="9" t="s">
        <v>7</v>
      </c>
      <c r="B70" s="123" t="s">
        <v>75</v>
      </c>
      <c r="C70" s="111">
        <v>3</v>
      </c>
      <c r="D70" s="182" t="s">
        <v>67</v>
      </c>
      <c r="E70" s="180">
        <v>242.37609540837235</v>
      </c>
      <c r="F70" s="160">
        <f t="shared" si="0"/>
        <v>727.13</v>
      </c>
    </row>
    <row r="71" spans="1:6" x14ac:dyDescent="0.25">
      <c r="A71" s="9"/>
      <c r="B71" s="25"/>
      <c r="C71" s="111"/>
      <c r="D71" s="182"/>
      <c r="E71" s="179">
        <v>0</v>
      </c>
      <c r="F71" s="160">
        <f t="shared" si="0"/>
        <v>0</v>
      </c>
    </row>
    <row r="72" spans="1:6" ht="47.25" x14ac:dyDescent="0.25">
      <c r="A72" s="9"/>
      <c r="B72" s="24" t="s">
        <v>74</v>
      </c>
      <c r="C72" s="111"/>
      <c r="D72" s="182"/>
      <c r="E72" s="179">
        <v>0</v>
      </c>
      <c r="F72" s="160">
        <f t="shared" si="0"/>
        <v>0</v>
      </c>
    </row>
    <row r="73" spans="1:6" x14ac:dyDescent="0.25">
      <c r="A73" s="9"/>
      <c r="B73" s="25"/>
      <c r="C73" s="111"/>
      <c r="D73" s="182"/>
      <c r="E73" s="179">
        <v>0</v>
      </c>
      <c r="F73" s="160">
        <f t="shared" si="0"/>
        <v>0</v>
      </c>
    </row>
    <row r="74" spans="1:6" ht="63" x14ac:dyDescent="0.25">
      <c r="A74" s="9"/>
      <c r="B74" s="68" t="s">
        <v>73</v>
      </c>
      <c r="C74" s="111"/>
      <c r="D74" s="182"/>
      <c r="E74" s="179">
        <v>0</v>
      </c>
      <c r="F74" s="160">
        <f t="shared" si="0"/>
        <v>0</v>
      </c>
    </row>
    <row r="75" spans="1:6" x14ac:dyDescent="0.25">
      <c r="A75" s="9"/>
      <c r="B75" s="68"/>
      <c r="C75" s="111"/>
      <c r="D75" s="182"/>
      <c r="E75" s="179">
        <v>0</v>
      </c>
      <c r="F75" s="160">
        <f t="shared" si="0"/>
        <v>0</v>
      </c>
    </row>
    <row r="76" spans="1:6" ht="47.25" x14ac:dyDescent="0.25">
      <c r="A76" s="9" t="s">
        <v>58</v>
      </c>
      <c r="B76" s="69" t="s">
        <v>72</v>
      </c>
      <c r="C76" s="111">
        <v>1</v>
      </c>
      <c r="D76" s="182" t="s">
        <v>67</v>
      </c>
      <c r="E76" s="180">
        <v>126848.73920000003</v>
      </c>
      <c r="F76" s="160">
        <f t="shared" si="0"/>
        <v>126848.74</v>
      </c>
    </row>
    <row r="77" spans="1:6" x14ac:dyDescent="0.25">
      <c r="A77" s="9"/>
      <c r="B77" s="68"/>
      <c r="C77" s="111"/>
      <c r="D77" s="182"/>
      <c r="E77" s="179">
        <v>0</v>
      </c>
      <c r="F77" s="160">
        <f t="shared" ref="F77:F84" si="1">ROUND(C77*E77,2)</f>
        <v>0</v>
      </c>
    </row>
    <row r="78" spans="1:6" x14ac:dyDescent="0.25">
      <c r="A78" s="9"/>
      <c r="B78" s="24" t="s">
        <v>71</v>
      </c>
      <c r="C78" s="111"/>
      <c r="D78" s="182"/>
      <c r="E78" s="179">
        <v>0</v>
      </c>
      <c r="F78" s="160">
        <f t="shared" si="1"/>
        <v>0</v>
      </c>
    </row>
    <row r="79" spans="1:6" x14ac:dyDescent="0.25">
      <c r="A79" s="9"/>
      <c r="B79" s="25"/>
      <c r="C79" s="111"/>
      <c r="D79" s="182"/>
      <c r="E79" s="179">
        <v>0</v>
      </c>
      <c r="F79" s="160">
        <f t="shared" si="1"/>
        <v>0</v>
      </c>
    </row>
    <row r="80" spans="1:6" ht="31.5" x14ac:dyDescent="0.25">
      <c r="A80" s="9"/>
      <c r="B80" s="67" t="s">
        <v>70</v>
      </c>
      <c r="C80" s="111"/>
      <c r="D80" s="182"/>
      <c r="E80" s="179">
        <v>0</v>
      </c>
      <c r="F80" s="160">
        <f t="shared" si="1"/>
        <v>0</v>
      </c>
    </row>
    <row r="81" spans="1:6" x14ac:dyDescent="0.25">
      <c r="A81" s="9"/>
      <c r="B81" s="25"/>
      <c r="C81" s="111"/>
      <c r="D81" s="182"/>
      <c r="E81" s="179">
        <v>0</v>
      </c>
      <c r="F81" s="160">
        <f t="shared" si="1"/>
        <v>0</v>
      </c>
    </row>
    <row r="82" spans="1:6" x14ac:dyDescent="0.25">
      <c r="A82" s="9" t="s">
        <v>59</v>
      </c>
      <c r="B82" s="25" t="s">
        <v>69</v>
      </c>
      <c r="C82" s="111">
        <v>3</v>
      </c>
      <c r="D82" s="182" t="s">
        <v>67</v>
      </c>
      <c r="E82" s="180">
        <v>225.54000000000002</v>
      </c>
      <c r="F82" s="160">
        <f t="shared" si="1"/>
        <v>676.62</v>
      </c>
    </row>
    <row r="83" spans="1:6" x14ac:dyDescent="0.25">
      <c r="A83" s="9"/>
      <c r="B83" s="25"/>
      <c r="C83" s="111"/>
      <c r="D83" s="182"/>
      <c r="E83" s="179">
        <v>0</v>
      </c>
      <c r="F83" s="160">
        <f t="shared" si="1"/>
        <v>0</v>
      </c>
    </row>
    <row r="84" spans="1:6" x14ac:dyDescent="0.25">
      <c r="A84" s="9" t="s">
        <v>60</v>
      </c>
      <c r="B84" s="25" t="s">
        <v>68</v>
      </c>
      <c r="C84" s="111">
        <v>1</v>
      </c>
      <c r="D84" s="182" t="s">
        <v>67</v>
      </c>
      <c r="E84" s="180">
        <v>253.44</v>
      </c>
      <c r="F84" s="160">
        <f t="shared" si="1"/>
        <v>253.44</v>
      </c>
    </row>
    <row r="85" spans="1:6" x14ac:dyDescent="0.25">
      <c r="A85" s="9"/>
      <c r="B85" s="25"/>
      <c r="C85" s="111"/>
      <c r="D85" s="182"/>
      <c r="E85" s="179"/>
      <c r="F85" s="179"/>
    </row>
    <row r="86" spans="1:6" x14ac:dyDescent="0.25">
      <c r="A86" s="9"/>
      <c r="B86" s="25"/>
      <c r="C86" s="111"/>
      <c r="D86" s="182"/>
      <c r="E86" s="179"/>
      <c r="F86" s="179"/>
    </row>
    <row r="87" spans="1:6" x14ac:dyDescent="0.25">
      <c r="A87" s="9"/>
      <c r="B87" s="25"/>
      <c r="C87" s="111"/>
      <c r="D87" s="182"/>
      <c r="E87" s="179"/>
      <c r="F87" s="179"/>
    </row>
    <row r="88" spans="1:6" x14ac:dyDescent="0.25">
      <c r="A88" s="9"/>
      <c r="B88" s="25"/>
      <c r="C88" s="111"/>
      <c r="D88" s="182"/>
      <c r="E88" s="179"/>
      <c r="F88" s="179"/>
    </row>
    <row r="89" spans="1:6" x14ac:dyDescent="0.25">
      <c r="A89" s="4"/>
      <c r="B89" s="20"/>
      <c r="C89" s="212"/>
      <c r="D89" s="182"/>
      <c r="E89" s="179"/>
      <c r="F89" s="179"/>
    </row>
    <row r="91" spans="1:6" x14ac:dyDescent="0.25">
      <c r="B91" s="37" t="s">
        <v>211</v>
      </c>
      <c r="F91" s="187"/>
    </row>
    <row r="92" spans="1:6" x14ac:dyDescent="0.25">
      <c r="B92" s="21" t="s">
        <v>6</v>
      </c>
      <c r="E92" s="186" t="s">
        <v>56</v>
      </c>
      <c r="F92" s="186">
        <f>SUM(F11:F91)</f>
        <v>291960.48000000004</v>
      </c>
    </row>
    <row r="93" spans="1:6" ht="16.5" thickBot="1" x14ac:dyDescent="0.3">
      <c r="F93" s="188"/>
    </row>
    <row r="94" spans="1:6" ht="16.5" thickTop="1" x14ac:dyDescent="0.25"/>
  </sheetData>
  <sheetProtection formatCells="0" formatColumns="0" formatRows="0" selectLockedCells="1" autoFilter="0"/>
  <autoFilter ref="A1:F93"/>
  <dataValidations count="1">
    <dataValidation allowBlank="1" showErrorMessage="1" errorTitle="Numerical Value" error="Please input numerical value only" promptTitle="Numerical Values" prompt="Please provide numerical values only_x000a_Text input will not be accepted" sqref="F12:F84"/>
  </dataValidations>
  <pageMargins left="0.75" right="0.5" top="1" bottom="1" header="0.5" footer="0.5"/>
  <pageSetup paperSize="9" orientation="portrait" r:id="rId1"/>
  <headerFooter>
    <oddHeader xml:space="preserve">&amp;R&amp;"Times New Roman,Regular"The Construction of the Hot Leaching Compaction Plant
</oddHeader>
    <oddFooter xml:space="preserve">&amp;L&amp;"Times New Roman,Regular"ELECTRICAL WORKS
&amp;8J20161-0100D-TD-BOQ-PMC-03 REV 0&amp;R&amp;"Times New Roman,Regular"ER001/EL-Page &amp;P of &amp;N&amp;O
  </oddFooter>
  </headerFooter>
  <rowBreaks count="1" manualBreakCount="1">
    <brk id="29"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showZeros="0" view="pageBreakPreview" zoomScaleNormal="100" zoomScaleSheetLayoutView="100" workbookViewId="0">
      <selection activeCell="G1" sqref="G1:P1048576"/>
    </sheetView>
  </sheetViews>
  <sheetFormatPr defaultRowHeight="15.75" x14ac:dyDescent="0.25"/>
  <cols>
    <col min="1" max="1" width="7.7109375" style="73" customWidth="1"/>
    <col min="2" max="2" width="38.7109375" style="73" customWidth="1"/>
    <col min="3" max="4" width="9.7109375" style="151" customWidth="1"/>
    <col min="5" max="5" width="9.7109375" style="155" customWidth="1"/>
    <col min="6" max="6" width="12.7109375" style="155" customWidth="1"/>
    <col min="7" max="16384" width="9.140625" style="72"/>
  </cols>
  <sheetData>
    <row r="1" spans="1:6" x14ac:dyDescent="0.25">
      <c r="A1" s="85" t="s">
        <v>0</v>
      </c>
      <c r="B1" s="84" t="s">
        <v>5</v>
      </c>
      <c r="C1" s="134" t="s">
        <v>3</v>
      </c>
      <c r="D1" s="135" t="s">
        <v>1</v>
      </c>
      <c r="E1" s="136" t="s">
        <v>2</v>
      </c>
      <c r="F1" s="137" t="s">
        <v>4</v>
      </c>
    </row>
    <row r="2" spans="1:6" x14ac:dyDescent="0.25">
      <c r="A2" s="83"/>
      <c r="B2" s="82"/>
      <c r="C2" s="138"/>
      <c r="D2" s="139"/>
      <c r="E2" s="140"/>
      <c r="F2" s="140" t="s">
        <v>56</v>
      </c>
    </row>
    <row r="3" spans="1:6" x14ac:dyDescent="0.25">
      <c r="B3" s="105" t="s">
        <v>207</v>
      </c>
      <c r="F3" s="213"/>
    </row>
    <row r="4" spans="1:6" x14ac:dyDescent="0.25">
      <c r="B4" s="86"/>
      <c r="F4" s="213"/>
    </row>
    <row r="5" spans="1:6" s="80" customFormat="1" x14ac:dyDescent="0.25">
      <c r="A5" s="49"/>
      <c r="B5" s="60" t="s">
        <v>185</v>
      </c>
      <c r="C5" s="144"/>
      <c r="D5" s="145"/>
      <c r="E5" s="146"/>
      <c r="F5" s="146"/>
    </row>
    <row r="6" spans="1:6" x14ac:dyDescent="0.25">
      <c r="A6" s="53"/>
      <c r="B6" s="54"/>
      <c r="C6" s="147"/>
      <c r="D6" s="148"/>
      <c r="E6" s="149"/>
      <c r="F6" s="149"/>
    </row>
    <row r="7" spans="1:6" ht="31.5" x14ac:dyDescent="0.25">
      <c r="B7" s="90" t="s">
        <v>194</v>
      </c>
    </row>
    <row r="8" spans="1:6" x14ac:dyDescent="0.25">
      <c r="B8" s="90"/>
    </row>
    <row r="9" spans="1:6" s="45" customFormat="1" x14ac:dyDescent="0.2">
      <c r="A9" s="100"/>
      <c r="B9" s="41" t="s">
        <v>193</v>
      </c>
      <c r="C9" s="214"/>
      <c r="D9" s="99"/>
      <c r="E9" s="120"/>
      <c r="F9" s="99"/>
    </row>
    <row r="10" spans="1:6" s="45" customFormat="1" x14ac:dyDescent="0.2">
      <c r="A10" s="100"/>
      <c r="B10" s="43"/>
      <c r="C10" s="214"/>
      <c r="D10" s="99"/>
      <c r="E10" s="120"/>
      <c r="F10" s="99"/>
    </row>
    <row r="11" spans="1:6" s="45" customFormat="1" ht="31.5" x14ac:dyDescent="0.2">
      <c r="A11" s="65" t="str">
        <f>IF((B11="CARRIED TO COLLECTION"),13,IF(ISBLANK(A10)=TRUE,"A",(IF(D11="",A10,IF(A10=13,"A",IF(A10="H",CHAR(CODE(A10)+2),IF(A10="N",CHAR(CODE(A10)+2),CHAR(CODE(A10)+1))))))))</f>
        <v>A</v>
      </c>
      <c r="B11" s="43" t="s">
        <v>192</v>
      </c>
      <c r="C11" s="214">
        <v>1</v>
      </c>
      <c r="D11" s="215" t="s">
        <v>0</v>
      </c>
      <c r="E11" s="131">
        <v>4551.7792735902485</v>
      </c>
      <c r="F11" s="160">
        <f>ROUND(C11*E11,2)</f>
        <v>4551.78</v>
      </c>
    </row>
    <row r="12" spans="1:6" s="45" customFormat="1" x14ac:dyDescent="0.2">
      <c r="A12" s="65"/>
      <c r="B12" s="43"/>
      <c r="C12" s="214"/>
      <c r="D12" s="215"/>
      <c r="E12" s="120">
        <v>0</v>
      </c>
      <c r="F12" s="160">
        <f t="shared" ref="F12:F56" si="0">ROUND(C12*E12,2)</f>
        <v>0</v>
      </c>
    </row>
    <row r="13" spans="1:6" ht="31.5" x14ac:dyDescent="0.25">
      <c r="B13" s="90" t="s">
        <v>191</v>
      </c>
      <c r="E13" s="155">
        <v>0</v>
      </c>
      <c r="F13" s="160">
        <f t="shared" si="0"/>
        <v>0</v>
      </c>
    </row>
    <row r="14" spans="1:6" x14ac:dyDescent="0.25">
      <c r="B14" s="90"/>
      <c r="E14" s="155">
        <v>0</v>
      </c>
      <c r="F14" s="160">
        <f t="shared" si="0"/>
        <v>0</v>
      </c>
    </row>
    <row r="15" spans="1:6" ht="132" customHeight="1" x14ac:dyDescent="0.25">
      <c r="B15" s="121" t="s">
        <v>190</v>
      </c>
      <c r="E15" s="155">
        <v>0</v>
      </c>
      <c r="F15" s="160">
        <f t="shared" si="0"/>
        <v>0</v>
      </c>
    </row>
    <row r="16" spans="1:6" x14ac:dyDescent="0.25">
      <c r="B16" s="90"/>
      <c r="E16" s="155">
        <v>0</v>
      </c>
      <c r="F16" s="160">
        <f t="shared" si="0"/>
        <v>0</v>
      </c>
    </row>
    <row r="17" spans="1:6" ht="31.5" x14ac:dyDescent="0.25">
      <c r="A17" s="73" t="s">
        <v>58</v>
      </c>
      <c r="B17" s="45" t="s">
        <v>189</v>
      </c>
      <c r="C17" s="151">
        <v>1</v>
      </c>
      <c r="D17" s="151" t="s">
        <v>67</v>
      </c>
      <c r="E17" s="156">
        <v>198.84609516600847</v>
      </c>
      <c r="F17" s="160">
        <f t="shared" si="0"/>
        <v>198.85</v>
      </c>
    </row>
    <row r="18" spans="1:6" x14ac:dyDescent="0.25">
      <c r="B18" s="90"/>
      <c r="E18" s="155">
        <v>0</v>
      </c>
      <c r="F18" s="160">
        <f t="shared" si="0"/>
        <v>0</v>
      </c>
    </row>
    <row r="19" spans="1:6" x14ac:dyDescent="0.25">
      <c r="B19" s="98" t="s">
        <v>188</v>
      </c>
      <c r="C19" s="214"/>
      <c r="D19" s="215"/>
      <c r="E19" s="155">
        <v>0</v>
      </c>
      <c r="F19" s="160">
        <f t="shared" si="0"/>
        <v>0</v>
      </c>
    </row>
    <row r="20" spans="1:6" x14ac:dyDescent="0.25">
      <c r="B20" s="98"/>
      <c r="C20" s="214"/>
      <c r="D20" s="215"/>
      <c r="E20" s="155">
        <v>0</v>
      </c>
      <c r="F20" s="160">
        <f t="shared" si="0"/>
        <v>0</v>
      </c>
    </row>
    <row r="21" spans="1:6" x14ac:dyDescent="0.25">
      <c r="A21" s="73" t="s">
        <v>59</v>
      </c>
      <c r="B21" s="43" t="s">
        <v>187</v>
      </c>
      <c r="C21" s="214">
        <v>1</v>
      </c>
      <c r="D21" s="215" t="s">
        <v>0</v>
      </c>
      <c r="E21" s="156">
        <v>147.29340382667291</v>
      </c>
      <c r="F21" s="160">
        <f t="shared" si="0"/>
        <v>147.29</v>
      </c>
    </row>
    <row r="22" spans="1:6" x14ac:dyDescent="0.25">
      <c r="B22" s="98"/>
      <c r="C22" s="214"/>
      <c r="D22" s="215"/>
      <c r="E22" s="155">
        <v>0</v>
      </c>
      <c r="F22" s="160">
        <f t="shared" si="0"/>
        <v>0</v>
      </c>
    </row>
    <row r="23" spans="1:6" x14ac:dyDescent="0.25">
      <c r="A23" s="73" t="s">
        <v>60</v>
      </c>
      <c r="B23" s="43" t="s">
        <v>186</v>
      </c>
      <c r="C23" s="214">
        <v>1</v>
      </c>
      <c r="D23" s="215" t="s">
        <v>0</v>
      </c>
      <c r="E23" s="156">
        <v>147.29340382667291</v>
      </c>
      <c r="F23" s="160">
        <f t="shared" si="0"/>
        <v>147.29</v>
      </c>
    </row>
    <row r="24" spans="1:6" x14ac:dyDescent="0.25">
      <c r="B24" s="41"/>
      <c r="E24" s="155">
        <v>0</v>
      </c>
      <c r="F24" s="160">
        <f t="shared" si="0"/>
        <v>0</v>
      </c>
    </row>
    <row r="25" spans="1:6" s="15" customFormat="1" ht="31.5" x14ac:dyDescent="0.25">
      <c r="A25" s="21"/>
      <c r="B25" s="30" t="s">
        <v>195</v>
      </c>
      <c r="C25" s="185"/>
      <c r="D25" s="185"/>
      <c r="E25" s="186">
        <v>0</v>
      </c>
      <c r="F25" s="160">
        <f t="shared" si="0"/>
        <v>0</v>
      </c>
    </row>
    <row r="26" spans="1:6" s="15" customFormat="1" ht="9.75" customHeight="1" x14ac:dyDescent="0.25">
      <c r="A26" s="21"/>
      <c r="B26" s="20"/>
      <c r="C26" s="185"/>
      <c r="D26" s="185"/>
      <c r="E26" s="186">
        <v>0</v>
      </c>
      <c r="F26" s="160">
        <f t="shared" si="0"/>
        <v>0</v>
      </c>
    </row>
    <row r="27" spans="1:6" s="15" customFormat="1" ht="31.5" x14ac:dyDescent="0.25">
      <c r="A27" s="21"/>
      <c r="B27" s="24" t="s">
        <v>196</v>
      </c>
      <c r="C27" s="185"/>
      <c r="D27" s="185"/>
      <c r="E27" s="186">
        <v>0</v>
      </c>
      <c r="F27" s="160">
        <f t="shared" si="0"/>
        <v>0</v>
      </c>
    </row>
    <row r="28" spans="1:6" s="15" customFormat="1" ht="9.75" customHeight="1" x14ac:dyDescent="0.25">
      <c r="A28" s="21"/>
      <c r="B28" s="20"/>
      <c r="C28" s="185"/>
      <c r="D28" s="185"/>
      <c r="E28" s="186">
        <v>0</v>
      </c>
      <c r="F28" s="160">
        <f t="shared" si="0"/>
        <v>0</v>
      </c>
    </row>
    <row r="29" spans="1:6" s="15" customFormat="1" ht="126" x14ac:dyDescent="0.25">
      <c r="A29" s="21"/>
      <c r="B29" s="122" t="s">
        <v>197</v>
      </c>
      <c r="C29" s="185"/>
      <c r="D29" s="185"/>
      <c r="E29" s="186">
        <v>0</v>
      </c>
      <c r="F29" s="160">
        <f t="shared" si="0"/>
        <v>0</v>
      </c>
    </row>
    <row r="30" spans="1:6" s="15" customFormat="1" ht="9.75" customHeight="1" x14ac:dyDescent="0.25">
      <c r="A30" s="21"/>
      <c r="B30" s="20"/>
      <c r="C30" s="185"/>
      <c r="D30" s="185"/>
      <c r="E30" s="186">
        <v>0</v>
      </c>
      <c r="F30" s="160">
        <f t="shared" si="0"/>
        <v>0</v>
      </c>
    </row>
    <row r="31" spans="1:6" s="15" customFormat="1" ht="63" x14ac:dyDescent="0.25">
      <c r="A31" s="21" t="s">
        <v>7</v>
      </c>
      <c r="B31" s="20" t="s">
        <v>198</v>
      </c>
      <c r="C31" s="185">
        <v>1</v>
      </c>
      <c r="D31" s="185" t="s">
        <v>67</v>
      </c>
      <c r="E31" s="156">
        <v>1923.6518539763485</v>
      </c>
      <c r="F31" s="160">
        <f t="shared" si="0"/>
        <v>1923.65</v>
      </c>
    </row>
    <row r="32" spans="1:6" s="15" customFormat="1" ht="9.75" customHeight="1" x14ac:dyDescent="0.25">
      <c r="A32" s="21"/>
      <c r="B32" s="20"/>
      <c r="C32" s="185"/>
      <c r="D32" s="185"/>
      <c r="E32" s="186">
        <v>0</v>
      </c>
      <c r="F32" s="160">
        <f t="shared" si="0"/>
        <v>0</v>
      </c>
    </row>
    <row r="33" spans="1:6" s="15" customFormat="1" x14ac:dyDescent="0.25">
      <c r="A33" s="21"/>
      <c r="B33" s="101" t="s">
        <v>199</v>
      </c>
      <c r="C33" s="216"/>
      <c r="D33" s="217"/>
      <c r="E33" s="186">
        <v>0</v>
      </c>
      <c r="F33" s="160">
        <f t="shared" si="0"/>
        <v>0</v>
      </c>
    </row>
    <row r="34" spans="1:6" s="15" customFormat="1" ht="9.75" customHeight="1" x14ac:dyDescent="0.25">
      <c r="A34" s="21"/>
      <c r="B34" s="20"/>
      <c r="C34" s="185"/>
      <c r="D34" s="185"/>
      <c r="E34" s="186">
        <v>0</v>
      </c>
      <c r="F34" s="160">
        <f t="shared" si="0"/>
        <v>0</v>
      </c>
    </row>
    <row r="35" spans="1:6" s="15" customFormat="1" x14ac:dyDescent="0.25">
      <c r="A35" s="21" t="s">
        <v>58</v>
      </c>
      <c r="B35" s="102" t="s">
        <v>187</v>
      </c>
      <c r="C35" s="216">
        <v>1</v>
      </c>
      <c r="D35" s="217" t="s">
        <v>0</v>
      </c>
      <c r="E35" s="156">
        <v>294.58680765334583</v>
      </c>
      <c r="F35" s="160">
        <f t="shared" si="0"/>
        <v>294.58999999999997</v>
      </c>
    </row>
    <row r="36" spans="1:6" s="15" customFormat="1" ht="9.75" customHeight="1" x14ac:dyDescent="0.25">
      <c r="A36" s="21"/>
      <c r="B36" s="20"/>
      <c r="C36" s="185"/>
      <c r="D36" s="185"/>
      <c r="E36" s="186">
        <v>0</v>
      </c>
      <c r="F36" s="160">
        <f t="shared" si="0"/>
        <v>0</v>
      </c>
    </row>
    <row r="37" spans="1:6" s="15" customFormat="1" x14ac:dyDescent="0.25">
      <c r="A37" s="21" t="s">
        <v>59</v>
      </c>
      <c r="B37" s="102" t="s">
        <v>186</v>
      </c>
      <c r="C37" s="216">
        <v>1</v>
      </c>
      <c r="D37" s="217" t="s">
        <v>0</v>
      </c>
      <c r="E37" s="156">
        <v>294.58680765334583</v>
      </c>
      <c r="F37" s="160">
        <f t="shared" si="0"/>
        <v>294.58999999999997</v>
      </c>
    </row>
    <row r="38" spans="1:6" s="15" customFormat="1" ht="9.75" customHeight="1" x14ac:dyDescent="0.25">
      <c r="A38" s="21"/>
      <c r="B38" s="20"/>
      <c r="C38" s="185"/>
      <c r="D38" s="185"/>
      <c r="E38" s="186">
        <v>0</v>
      </c>
      <c r="F38" s="160">
        <f t="shared" si="0"/>
        <v>0</v>
      </c>
    </row>
    <row r="39" spans="1:6" s="15" customFormat="1" ht="31.5" x14ac:dyDescent="0.25">
      <c r="A39" s="21"/>
      <c r="B39" s="24" t="s">
        <v>200</v>
      </c>
      <c r="C39" s="185"/>
      <c r="D39" s="185"/>
      <c r="E39" s="186">
        <v>0</v>
      </c>
      <c r="F39" s="160">
        <f t="shared" si="0"/>
        <v>0</v>
      </c>
    </row>
    <row r="40" spans="1:6" s="15" customFormat="1" ht="9.75" customHeight="1" x14ac:dyDescent="0.25">
      <c r="A40" s="21"/>
      <c r="B40" s="20"/>
      <c r="C40" s="185"/>
      <c r="D40" s="185"/>
      <c r="E40" s="186">
        <v>0</v>
      </c>
      <c r="F40" s="160">
        <f t="shared" si="0"/>
        <v>0</v>
      </c>
    </row>
    <row r="41" spans="1:6" s="15" customFormat="1" ht="173.25" x14ac:dyDescent="0.25">
      <c r="A41" s="21"/>
      <c r="B41" s="122" t="s">
        <v>201</v>
      </c>
      <c r="C41" s="185"/>
      <c r="D41" s="185"/>
      <c r="E41" s="186">
        <v>0</v>
      </c>
      <c r="F41" s="160">
        <f t="shared" si="0"/>
        <v>0</v>
      </c>
    </row>
    <row r="42" spans="1:6" s="15" customFormat="1" ht="9.75" customHeight="1" x14ac:dyDescent="0.25">
      <c r="A42" s="21"/>
      <c r="B42" s="20"/>
      <c r="C42" s="185"/>
      <c r="D42" s="185"/>
      <c r="E42" s="186">
        <v>0</v>
      </c>
      <c r="F42" s="160">
        <f t="shared" si="0"/>
        <v>0</v>
      </c>
    </row>
    <row r="43" spans="1:6" s="15" customFormat="1" x14ac:dyDescent="0.25">
      <c r="A43" s="21" t="s">
        <v>60</v>
      </c>
      <c r="B43" s="21" t="s">
        <v>202</v>
      </c>
      <c r="C43" s="185">
        <v>1</v>
      </c>
      <c r="D43" s="185" t="s">
        <v>67</v>
      </c>
      <c r="E43" s="156">
        <v>282.68550062415073</v>
      </c>
      <c r="F43" s="160">
        <f t="shared" si="0"/>
        <v>282.69</v>
      </c>
    </row>
    <row r="44" spans="1:6" s="15" customFormat="1" ht="9.75" customHeight="1" x14ac:dyDescent="0.25">
      <c r="A44" s="21"/>
      <c r="B44" s="20"/>
      <c r="C44" s="185"/>
      <c r="D44" s="185"/>
      <c r="E44" s="186">
        <v>0</v>
      </c>
      <c r="F44" s="160">
        <f t="shared" si="0"/>
        <v>0</v>
      </c>
    </row>
    <row r="45" spans="1:6" s="15" customFormat="1" x14ac:dyDescent="0.25">
      <c r="A45" s="21" t="s">
        <v>61</v>
      </c>
      <c r="B45" s="103" t="s">
        <v>203</v>
      </c>
      <c r="C45" s="185">
        <v>1</v>
      </c>
      <c r="D45" s="185" t="s">
        <v>67</v>
      </c>
      <c r="E45" s="156">
        <v>231.42739609246854</v>
      </c>
      <c r="F45" s="160">
        <f t="shared" si="0"/>
        <v>231.43</v>
      </c>
    </row>
    <row r="46" spans="1:6" s="15" customFormat="1" ht="9.75" customHeight="1" x14ac:dyDescent="0.25">
      <c r="A46" s="21"/>
      <c r="B46" s="20"/>
      <c r="C46" s="185"/>
      <c r="D46" s="185"/>
      <c r="E46" s="186">
        <v>0</v>
      </c>
      <c r="F46" s="160">
        <f t="shared" si="0"/>
        <v>0</v>
      </c>
    </row>
    <row r="47" spans="1:6" s="15" customFormat="1" ht="31.5" x14ac:dyDescent="0.25">
      <c r="A47" s="21" t="s">
        <v>86</v>
      </c>
      <c r="B47" s="103" t="s">
        <v>204</v>
      </c>
      <c r="C47" s="185">
        <v>1</v>
      </c>
      <c r="D47" s="185" t="s">
        <v>67</v>
      </c>
      <c r="E47" s="156">
        <v>287.81131107731892</v>
      </c>
      <c r="F47" s="160">
        <f t="shared" si="0"/>
        <v>287.81</v>
      </c>
    </row>
    <row r="48" spans="1:6" s="15" customFormat="1" x14ac:dyDescent="0.25">
      <c r="A48" s="21" t="s">
        <v>7</v>
      </c>
      <c r="B48" s="21" t="s">
        <v>205</v>
      </c>
      <c r="C48" s="185">
        <v>1</v>
      </c>
      <c r="D48" s="185" t="s">
        <v>0</v>
      </c>
      <c r="E48" s="156">
        <v>1048.0220269075435</v>
      </c>
      <c r="F48" s="160">
        <f t="shared" si="0"/>
        <v>1048.02</v>
      </c>
    </row>
    <row r="49" spans="1:6" s="15" customFormat="1" x14ac:dyDescent="0.25">
      <c r="A49" s="21"/>
      <c r="B49" s="21"/>
      <c r="C49" s="185"/>
      <c r="D49" s="185"/>
      <c r="E49" s="186">
        <v>0</v>
      </c>
      <c r="F49" s="160">
        <f t="shared" si="0"/>
        <v>0</v>
      </c>
    </row>
    <row r="50" spans="1:6" s="15" customFormat="1" x14ac:dyDescent="0.25">
      <c r="A50" s="21" t="s">
        <v>58</v>
      </c>
      <c r="B50" s="21" t="s">
        <v>206</v>
      </c>
      <c r="C50" s="185">
        <v>1</v>
      </c>
      <c r="D50" s="185" t="s">
        <v>0</v>
      </c>
      <c r="E50" s="156">
        <v>578.74524231576333</v>
      </c>
      <c r="F50" s="160">
        <f t="shared" si="0"/>
        <v>578.75</v>
      </c>
    </row>
    <row r="51" spans="1:6" s="15" customFormat="1" x14ac:dyDescent="0.25">
      <c r="A51" s="21"/>
      <c r="B51" s="21"/>
      <c r="C51" s="185"/>
      <c r="D51" s="185"/>
      <c r="E51" s="186">
        <v>0</v>
      </c>
      <c r="F51" s="160">
        <f t="shared" si="0"/>
        <v>0</v>
      </c>
    </row>
    <row r="52" spans="1:6" s="15" customFormat="1" x14ac:dyDescent="0.25">
      <c r="A52" s="21"/>
      <c r="B52" s="101" t="s">
        <v>199</v>
      </c>
      <c r="C52" s="216"/>
      <c r="D52" s="217"/>
      <c r="E52" s="186">
        <v>0</v>
      </c>
      <c r="F52" s="160">
        <f t="shared" si="0"/>
        <v>0</v>
      </c>
    </row>
    <row r="53" spans="1:6" s="15" customFormat="1" x14ac:dyDescent="0.25">
      <c r="A53" s="21"/>
      <c r="B53" s="101"/>
      <c r="C53" s="216"/>
      <c r="D53" s="217"/>
      <c r="E53" s="186">
        <v>0</v>
      </c>
      <c r="F53" s="160">
        <f t="shared" si="0"/>
        <v>0</v>
      </c>
    </row>
    <row r="54" spans="1:6" s="15" customFormat="1" x14ac:dyDescent="0.25">
      <c r="A54" s="21" t="s">
        <v>59</v>
      </c>
      <c r="B54" s="102" t="s">
        <v>187</v>
      </c>
      <c r="C54" s="216">
        <v>1</v>
      </c>
      <c r="D54" s="217" t="s">
        <v>0</v>
      </c>
      <c r="E54" s="156">
        <v>294.58680765334583</v>
      </c>
      <c r="F54" s="160">
        <f t="shared" si="0"/>
        <v>294.58999999999997</v>
      </c>
    </row>
    <row r="55" spans="1:6" s="15" customFormat="1" x14ac:dyDescent="0.25">
      <c r="A55" s="21"/>
      <c r="B55" s="101"/>
      <c r="C55" s="216"/>
      <c r="D55" s="217"/>
      <c r="E55" s="186">
        <v>0</v>
      </c>
      <c r="F55" s="160">
        <f t="shared" si="0"/>
        <v>0</v>
      </c>
    </row>
    <row r="56" spans="1:6" s="15" customFormat="1" x14ac:dyDescent="0.25">
      <c r="A56" s="21" t="s">
        <v>60</v>
      </c>
      <c r="B56" s="102" t="s">
        <v>186</v>
      </c>
      <c r="C56" s="216">
        <v>1</v>
      </c>
      <c r="D56" s="217" t="s">
        <v>0</v>
      </c>
      <c r="E56" s="156">
        <v>294.58680765334583</v>
      </c>
      <c r="F56" s="160">
        <f t="shared" si="0"/>
        <v>294.58999999999997</v>
      </c>
    </row>
    <row r="57" spans="1:6" s="15" customFormat="1" x14ac:dyDescent="0.25">
      <c r="A57" s="21"/>
      <c r="B57" s="102"/>
      <c r="C57" s="216"/>
      <c r="D57" s="217"/>
      <c r="E57" s="186">
        <v>0</v>
      </c>
      <c r="F57" s="186"/>
    </row>
    <row r="58" spans="1:6" s="15" customFormat="1" x14ac:dyDescent="0.25">
      <c r="A58" s="21"/>
      <c r="B58" s="102"/>
      <c r="C58" s="216"/>
      <c r="D58" s="217"/>
      <c r="E58" s="186">
        <v>0</v>
      </c>
      <c r="F58" s="186"/>
    </row>
    <row r="59" spans="1:6" s="15" customFormat="1" x14ac:dyDescent="0.25">
      <c r="A59" s="21"/>
      <c r="B59" s="102"/>
      <c r="C59" s="216"/>
      <c r="D59" s="217"/>
      <c r="E59" s="186">
        <v>0</v>
      </c>
      <c r="F59" s="186"/>
    </row>
    <row r="60" spans="1:6" s="15" customFormat="1" x14ac:dyDescent="0.25">
      <c r="A60" s="21"/>
      <c r="B60" s="102"/>
      <c r="C60" s="216"/>
      <c r="D60" s="217"/>
      <c r="E60" s="186">
        <v>0</v>
      </c>
      <c r="F60" s="186"/>
    </row>
    <row r="61" spans="1:6" s="15" customFormat="1" x14ac:dyDescent="0.25">
      <c r="A61" s="21"/>
      <c r="B61" s="102"/>
      <c r="C61" s="216"/>
      <c r="D61" s="217"/>
      <c r="E61" s="186"/>
      <c r="F61" s="186"/>
    </row>
    <row r="62" spans="1:6" s="15" customFormat="1" x14ac:dyDescent="0.25">
      <c r="A62" s="21"/>
      <c r="B62" s="102"/>
      <c r="C62" s="216"/>
      <c r="D62" s="217"/>
      <c r="E62" s="186"/>
      <c r="F62" s="186"/>
    </row>
    <row r="63" spans="1:6" x14ac:dyDescent="0.25">
      <c r="B63" s="86" t="s">
        <v>207</v>
      </c>
      <c r="F63" s="158"/>
    </row>
    <row r="64" spans="1:6" x14ac:dyDescent="0.25">
      <c r="B64" s="21" t="s">
        <v>6</v>
      </c>
      <c r="F64" s="155">
        <f>SUM(F10:F63)</f>
        <v>10575.920000000002</v>
      </c>
    </row>
    <row r="65" spans="6:6" ht="16.5" thickBot="1" x14ac:dyDescent="0.3">
      <c r="F65" s="159"/>
    </row>
    <row r="66" spans="6:6" ht="16.5" thickTop="1" x14ac:dyDescent="0.25"/>
    <row r="100" spans="2:2" x14ac:dyDescent="0.25">
      <c r="B100" s="90"/>
    </row>
  </sheetData>
  <sheetProtection formatCells="0" formatColumns="0" formatRows="0" selectLockedCells="1" autoFilter="0"/>
  <autoFilter ref="A1:F65"/>
  <conditionalFormatting sqref="A11:A12">
    <cfRule type="expression" dxfId="0" priority="1" stopIfTrue="1">
      <formula>ISBLANK(D11)</formula>
    </cfRule>
  </conditionalFormatting>
  <dataValidations count="1">
    <dataValidation allowBlank="1" showErrorMessage="1" errorTitle="Numerical Value" error="Please input numerical value only" promptTitle="Numerical Values" prompt="Please provide numerical values only_x000a_Text input will not be accepted" sqref="F11:F56"/>
  </dataValidations>
  <pageMargins left="0.75" right="0.5" top="1" bottom="1" header="0.5" footer="0.5"/>
  <pageSetup paperSize="9" orientation="portrait" r:id="rId1"/>
  <headerFooter>
    <oddHeader xml:space="preserve">&amp;R&amp;"Times New Roman,Regular"The Construction of the Hot Leaching Compaction Plant
</oddHeader>
    <oddFooter xml:space="preserve">&amp;L&amp;"Times New Roman,Regular"TELECOMMUNICATION WORK
&amp;8J20161-0100D-TD-BOQ-PMC-03 REV 0&amp;R&amp;"Times New Roman,Regular"ER001/TL-Page &amp;P of &amp;N&amp;O
  </oddFooter>
  </headerFooter>
  <rowBreaks count="2" manualBreakCount="2">
    <brk id="24" max="5" man="1"/>
    <brk id="47" max="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7"/>
  <sheetViews>
    <sheetView showZeros="0" view="pageBreakPreview" zoomScale="115" zoomScaleNormal="130" zoomScaleSheetLayoutView="115" workbookViewId="0">
      <selection activeCell="D11" sqref="D11"/>
    </sheetView>
  </sheetViews>
  <sheetFormatPr defaultRowHeight="15.75" x14ac:dyDescent="0.25"/>
  <cols>
    <col min="1" max="1" width="6.7109375" style="112" bestFit="1" customWidth="1"/>
    <col min="2" max="2" width="36.5703125" style="112" bestFit="1" customWidth="1"/>
    <col min="3" max="3" width="8.42578125" style="112" customWidth="1"/>
    <col min="4" max="4" width="21.7109375" style="219" customWidth="1"/>
    <col min="5" max="16384" width="9.140625" style="112"/>
  </cols>
  <sheetData>
    <row r="2" spans="1:5" x14ac:dyDescent="0.25">
      <c r="A2" s="220" t="s">
        <v>212</v>
      </c>
      <c r="B2" s="220"/>
      <c r="C2" s="220"/>
      <c r="D2" s="220"/>
    </row>
    <row r="3" spans="1:5" x14ac:dyDescent="0.25">
      <c r="A3" s="125" t="s">
        <v>213</v>
      </c>
      <c r="D3" s="218" t="s">
        <v>214</v>
      </c>
    </row>
    <row r="4" spans="1:5" x14ac:dyDescent="0.25">
      <c r="D4" s="219" t="s">
        <v>56</v>
      </c>
    </row>
    <row r="5" spans="1:5" x14ac:dyDescent="0.25">
      <c r="A5" s="126">
        <v>1</v>
      </c>
      <c r="B5" s="112" t="s">
        <v>215</v>
      </c>
      <c r="D5" s="219">
        <f>'1 ST'!F64</f>
        <v>29675.7</v>
      </c>
    </row>
    <row r="6" spans="1:5" x14ac:dyDescent="0.25">
      <c r="A6" s="126"/>
    </row>
    <row r="7" spans="1:5" x14ac:dyDescent="0.25">
      <c r="A7" s="126">
        <v>2</v>
      </c>
      <c r="B7" s="112" t="s">
        <v>216</v>
      </c>
      <c r="D7" s="219">
        <f>'2 AR'!F126</f>
        <v>33118</v>
      </c>
    </row>
    <row r="8" spans="1:5" x14ac:dyDescent="0.25">
      <c r="A8" s="126"/>
    </row>
    <row r="9" spans="1:5" x14ac:dyDescent="0.25">
      <c r="A9" s="126">
        <v>3</v>
      </c>
      <c r="B9" s="112" t="s">
        <v>217</v>
      </c>
      <c r="D9" s="219">
        <f>'3 ME'!F95</f>
        <v>345967.10000000009</v>
      </c>
      <c r="E9" s="127">
        <f>'3 ME'!H95</f>
        <v>0</v>
      </c>
    </row>
    <row r="10" spans="1:5" x14ac:dyDescent="0.25">
      <c r="A10" s="126"/>
    </row>
    <row r="11" spans="1:5" x14ac:dyDescent="0.25">
      <c r="A11" s="126">
        <v>4</v>
      </c>
      <c r="B11" s="112" t="s">
        <v>211</v>
      </c>
      <c r="D11" s="219">
        <f>'4 EL'!F92</f>
        <v>291960.48000000004</v>
      </c>
    </row>
    <row r="13" spans="1:5" x14ac:dyDescent="0.25">
      <c r="A13" s="126">
        <v>5</v>
      </c>
      <c r="B13" s="112" t="s">
        <v>207</v>
      </c>
      <c r="D13" s="219">
        <f>'5 TL'!F64</f>
        <v>10575.920000000002</v>
      </c>
    </row>
    <row r="16" spans="1:5" x14ac:dyDescent="0.25">
      <c r="B16" s="112" t="s">
        <v>218</v>
      </c>
    </row>
    <row r="17" spans="2:5" x14ac:dyDescent="0.25">
      <c r="B17" s="112" t="s">
        <v>219</v>
      </c>
      <c r="C17" s="126" t="s">
        <v>56</v>
      </c>
      <c r="D17" s="219">
        <f>SUM(D5:D16)</f>
        <v>711297.20000000019</v>
      </c>
      <c r="E17" s="112">
        <f>SUM(E4:E16)</f>
        <v>0</v>
      </c>
    </row>
  </sheetData>
  <sheetProtection selectLockedCells="1"/>
  <mergeCells count="1">
    <mergeCell ref="A2:D2"/>
  </mergeCells>
  <pageMargins left="0.75" right="0.5" top="1" bottom="1" header="0.5" footer="0.5"/>
  <pageSetup paperSize="9" orientation="portrait" r:id="rId1"/>
  <headerFooter>
    <oddHeader xml:space="preserve">&amp;R&amp;"Times New Roman,Regular"The Construction of the Hot Leaching Compaction Plant
&amp;"Arial,Regular"
</oddHeader>
    <oddFooter xml:space="preserve">&amp;L&amp;"Times New Roman,Regular"SUMMARY
&amp;8J20161-0100D-TD-BOQ-PMC-03 REV 0&amp;R&amp;"Times New Roman,Regular"ER001/S-Page &amp;P of &amp;N&amp;"Arial,Regular"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01341530A2164EAB3F74908349CA42" ma:contentTypeVersion="1" ma:contentTypeDescription="Create a new document." ma:contentTypeScope="" ma:versionID="07be0a521df2c6c9b0d63f59138c140f">
  <xsd:schema xmlns:xsd="http://www.w3.org/2001/XMLSchema" xmlns:xs="http://www.w3.org/2001/XMLSchema" xmlns:p="http://schemas.microsoft.com/office/2006/metadata/properties" xmlns:ns2="96f5ac09-27da-4be4-b163-4472698cffff" targetNamespace="http://schemas.microsoft.com/office/2006/metadata/properties" ma:root="true" ma:fieldsID="3e9353a54724f0ad525720e81c35f511" ns2:_="">
    <xsd:import namespace="96f5ac09-27da-4be4-b163-4472698cffff"/>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5ac09-27da-4be4-b163-4472698cfff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405F4C-4AB6-4FA0-BAAB-0FDD216DAF11}">
  <ds:schemaRefs>
    <ds:schemaRef ds:uri="http://schemas.microsoft.com/sharepoint/v3/contenttype/forms"/>
  </ds:schemaRefs>
</ds:datastoreItem>
</file>

<file path=customXml/itemProps2.xml><?xml version="1.0" encoding="utf-8"?>
<ds:datastoreItem xmlns:ds="http://schemas.openxmlformats.org/officeDocument/2006/customXml" ds:itemID="{974CD5FE-A33F-4C7B-872F-A8C9E88FACAD}">
  <ds:schemaRefs>
    <ds:schemaRef ds:uri="http://schemas.microsoft.com/office/2006/documentManagement/types"/>
    <ds:schemaRef ds:uri="http://purl.org/dc/terms/"/>
    <ds:schemaRef ds:uri="96f5ac09-27da-4be4-b163-4472698cffff"/>
    <ds:schemaRef ds:uri="http://purl.org/dc/dcmitype/"/>
    <ds:schemaRef ds:uri="http://purl.org/dc/elements/1.1/"/>
    <ds:schemaRef ds:uri="http://schemas.microsoft.com/office/infopath/2007/PartnerControls"/>
    <ds:schemaRef ds:uri="http://schemas.microsoft.com/office/2006/metadata/properties"/>
    <ds:schemaRef ds:uri="http://www.w3.org/XML/1998/namespace"/>
    <ds:schemaRef ds:uri="http://schemas.openxmlformats.org/package/2006/metadata/core-properties"/>
  </ds:schemaRefs>
</ds:datastoreItem>
</file>

<file path=customXml/itemProps3.xml><?xml version="1.0" encoding="utf-8"?>
<ds:datastoreItem xmlns:ds="http://schemas.openxmlformats.org/officeDocument/2006/customXml" ds:itemID="{59BF1A1C-C11B-4EA2-AB2A-1CCBE78BB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f5ac09-27da-4be4-b163-4472698cff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0 INTERLEAF</vt:lpstr>
      <vt:lpstr>1 ST</vt:lpstr>
      <vt:lpstr>2 AR</vt:lpstr>
      <vt:lpstr>3 ME</vt:lpstr>
      <vt:lpstr>4 EL</vt:lpstr>
      <vt:lpstr>5 TL</vt:lpstr>
      <vt:lpstr>6 SUMMARY</vt:lpstr>
      <vt:lpstr>'0 INTERLEAF'!Print_Area</vt:lpstr>
      <vt:lpstr>'1 ST'!Print_Area</vt:lpstr>
      <vt:lpstr>'2 AR'!Print_Area</vt:lpstr>
      <vt:lpstr>'3 ME'!Print_Area</vt:lpstr>
      <vt:lpstr>'4 EL'!Print_Area</vt:lpstr>
      <vt:lpstr>'5 TL'!Print_Area</vt:lpstr>
      <vt:lpstr>'6 SUMMARY'!Print_Area</vt:lpstr>
      <vt:lpstr>'1 ST'!Print_Titles</vt:lpstr>
      <vt:lpstr>'2 AR'!Print_Titles</vt:lpstr>
      <vt:lpstr>'3 ME'!Print_Titles</vt:lpstr>
      <vt:lpstr>'4 EL'!Print_Titles</vt:lpstr>
      <vt:lpstr>'5 TL'!Print_Titles</vt:lpstr>
    </vt:vector>
  </TitlesOfParts>
  <Company>Dar Al-Handasah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sfahmy</dc:creator>
  <cp:lastModifiedBy>Amr</cp:lastModifiedBy>
  <cp:lastPrinted>2021-11-26T08:21:49Z</cp:lastPrinted>
  <dcterms:created xsi:type="dcterms:W3CDTF">2005-07-28T05:54:40Z</dcterms:created>
  <dcterms:modified xsi:type="dcterms:W3CDTF">2022-06-16T11:03:47Z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0x010100A101341530A2164EAB3F74908349CA42</vt:lpwstr>
  </property>
</Properties>
</file>