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ordan Branch\Hot Leaching Compaction Plant - ARAB POTASH\1- Contract\Commercial Excel\Commercial Excel\"/>
    </mc:Choice>
  </mc:AlternateContent>
  <bookViews>
    <workbookView xWindow="0" yWindow="0" windowWidth="28800" windowHeight="12330" tabRatio="698" activeTab="1"/>
  </bookViews>
  <sheets>
    <sheet name="0 INTERLEAF" sheetId="24" r:id="rId1"/>
    <sheet name="1 ST" sheetId="21" r:id="rId2"/>
    <sheet name="2 AR" sheetId="17" r:id="rId3"/>
    <sheet name="3 ME" sheetId="20" r:id="rId4"/>
    <sheet name="4 EL" sheetId="18" r:id="rId5"/>
    <sheet name="5 TL" sheetId="22" r:id="rId6"/>
    <sheet name="6 SUMMARY" sheetId="23" r:id="rId7"/>
  </sheets>
  <definedNames>
    <definedName name="_xlnm._FilterDatabase" localSheetId="1" hidden="1">'1 ST'!$A$1:$F$74</definedName>
    <definedName name="_xlnm._FilterDatabase" localSheetId="2" hidden="1">'2 AR'!$A$1:$F$173</definedName>
    <definedName name="_xlnm._FilterDatabase" localSheetId="3" hidden="1">'3 ME'!$A$1:$F$196</definedName>
    <definedName name="_xlnm._FilterDatabase" localSheetId="4" hidden="1">'4 EL'!$A$1:$F$287</definedName>
    <definedName name="_xlnm._FilterDatabase" localSheetId="5" hidden="1">'5 TL'!$A$1:$F$133</definedName>
    <definedName name="_xlnm.Print_Area" localSheetId="0">'0 INTERLEAF'!$A$1:$I$5</definedName>
    <definedName name="_xlnm.Print_Area" localSheetId="1">'1 ST'!$A:$F</definedName>
    <definedName name="_xlnm.Print_Area" localSheetId="2">'2 AR'!$A$1:$F$173</definedName>
    <definedName name="_xlnm.Print_Area" localSheetId="3">'3 ME'!$A$1:$F$196</definedName>
    <definedName name="_xlnm.Print_Area" localSheetId="4">'4 EL'!$A$1:$F$287</definedName>
    <definedName name="_xlnm.Print_Area" localSheetId="5">'5 TL'!$A$1:$F$133</definedName>
    <definedName name="_xlnm.Print_Area" localSheetId="6">'6 SUMMARY'!$A$1:$D$17</definedName>
    <definedName name="_xlnm.Print_Titles" localSheetId="1">'1 ST'!$1:$2</definedName>
    <definedName name="_xlnm.Print_Titles" localSheetId="2">'2 AR'!$1:$3</definedName>
    <definedName name="_xlnm.Print_Titles" localSheetId="3">'3 ME'!$1:$2</definedName>
    <definedName name="_xlnm.Print_Titles" localSheetId="4">'4 EL'!$1:$2</definedName>
    <definedName name="_xlnm.Print_Titles" localSheetId="5">'5 TL'!$1:$2</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8" i="21" l="1"/>
  <c r="H48" i="21"/>
  <c r="E7" i="23" l="1"/>
  <c r="E9" i="23" l="1"/>
  <c r="E17" i="23" s="1"/>
  <c r="F12" i="22" l="1"/>
  <c r="F13" i="22"/>
  <c r="F14" i="22"/>
  <c r="F15" i="22"/>
  <c r="F16" i="22"/>
  <c r="F17" i="22"/>
  <c r="F18" i="22"/>
  <c r="F19" i="22"/>
  <c r="F20" i="22"/>
  <c r="F21" i="22"/>
  <c r="F22" i="22"/>
  <c r="F23" i="22"/>
  <c r="F24" i="22"/>
  <c r="F25" i="22"/>
  <c r="F26" i="22"/>
  <c r="F27" i="22"/>
  <c r="F28" i="22"/>
  <c r="F29" i="22"/>
  <c r="F30" i="22"/>
  <c r="F31" i="22"/>
  <c r="F32" i="22"/>
  <c r="F33" i="22"/>
  <c r="F34" i="22"/>
  <c r="F35" i="22"/>
  <c r="F36" i="22"/>
  <c r="F37" i="22"/>
  <c r="F38" i="22"/>
  <c r="F39" i="22"/>
  <c r="F40" i="22"/>
  <c r="F41" i="22"/>
  <c r="F42" i="22"/>
  <c r="F43" i="22"/>
  <c r="F44" i="22"/>
  <c r="F45" i="22"/>
  <c r="F46" i="22"/>
  <c r="F47" i="22"/>
  <c r="F48" i="22"/>
  <c r="F49" i="22"/>
  <c r="F50" i="22"/>
  <c r="F51" i="22"/>
  <c r="F52" i="22"/>
  <c r="F53" i="22"/>
  <c r="F54" i="22"/>
  <c r="F55" i="22"/>
  <c r="F56" i="22"/>
  <c r="F57" i="22"/>
  <c r="F58" i="22"/>
  <c r="F59" i="22"/>
  <c r="F60" i="22"/>
  <c r="F61" i="22"/>
  <c r="F62" i="22"/>
  <c r="F63" i="22"/>
  <c r="F64" i="22"/>
  <c r="F65" i="22"/>
  <c r="F66" i="22"/>
  <c r="F67" i="22"/>
  <c r="F68" i="22"/>
  <c r="F69" i="22"/>
  <c r="F70" i="22"/>
  <c r="F71" i="22"/>
  <c r="F72" i="22"/>
  <c r="F73" i="22"/>
  <c r="F74" i="22"/>
  <c r="F75" i="22"/>
  <c r="F76" i="22"/>
  <c r="F77" i="22"/>
  <c r="F78" i="22"/>
  <c r="F79" i="22"/>
  <c r="F80" i="22"/>
  <c r="F81" i="22"/>
  <c r="F82" i="22"/>
  <c r="F83" i="22"/>
  <c r="F84" i="22"/>
  <c r="F85" i="22"/>
  <c r="F86" i="22"/>
  <c r="F87" i="22"/>
  <c r="F88" i="22"/>
  <c r="F89" i="22"/>
  <c r="F90" i="22"/>
  <c r="F91" i="22"/>
  <c r="F92" i="22"/>
  <c r="F93" i="22"/>
  <c r="F94" i="22"/>
  <c r="F95" i="22"/>
  <c r="F96" i="22"/>
  <c r="F97" i="22"/>
  <c r="F98" i="22"/>
  <c r="F99" i="22"/>
  <c r="F100" i="22"/>
  <c r="F101" i="22"/>
  <c r="F102" i="22"/>
  <c r="F103" i="22"/>
  <c r="F104" i="22"/>
  <c r="F105" i="22"/>
  <c r="F106" i="22"/>
  <c r="F107" i="22"/>
  <c r="F108" i="22"/>
  <c r="F109" i="22"/>
  <c r="F110" i="22"/>
  <c r="F111" i="22"/>
  <c r="F112" i="22"/>
  <c r="F113" i="22"/>
  <c r="F114" i="22"/>
  <c r="F115" i="22"/>
  <c r="F116" i="22"/>
  <c r="F117" i="22"/>
  <c r="F118" i="22"/>
  <c r="F119" i="22"/>
  <c r="F120" i="22"/>
  <c r="F121" i="22"/>
  <c r="F122" i="22"/>
  <c r="F123" i="22"/>
  <c r="F124" i="22"/>
  <c r="F125" i="22"/>
  <c r="F126" i="22"/>
  <c r="F127" i="22"/>
  <c r="F128" i="22"/>
  <c r="F129" i="22"/>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3" i="17"/>
  <c r="F14" i="17"/>
  <c r="F15" i="17"/>
  <c r="F16" i="17"/>
  <c r="F17" i="17"/>
  <c r="F18" i="17"/>
  <c r="F19" i="17"/>
  <c r="F20" i="17"/>
  <c r="F21" i="17"/>
  <c r="F22" i="17"/>
  <c r="F23" i="17"/>
  <c r="F24" i="17"/>
  <c r="F25" i="17"/>
  <c r="F26" i="17"/>
  <c r="F27"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5" i="17"/>
  <c r="F136" i="17"/>
  <c r="F137" i="17"/>
  <c r="F138" i="17"/>
  <c r="F139"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F50" i="21"/>
  <c r="F51" i="21"/>
  <c r="F52" i="21"/>
  <c r="F53" i="21"/>
  <c r="F54" i="21"/>
  <c r="F55" i="21"/>
  <c r="F56" i="21"/>
  <c r="F57" i="21"/>
  <c r="F58" i="21"/>
  <c r="F59" i="21"/>
  <c r="F60" i="21"/>
  <c r="F61" i="21"/>
  <c r="F62" i="21"/>
  <c r="F63" i="21"/>
  <c r="F64" i="21"/>
  <c r="F65" i="21"/>
  <c r="F66" i="21"/>
  <c r="F67" i="21"/>
  <c r="F68" i="21"/>
  <c r="F69" i="21"/>
  <c r="F70" i="21"/>
  <c r="F11" i="22" l="1"/>
  <c r="F132" i="22" s="1"/>
  <c r="F10" i="18"/>
  <c r="F286" i="18" s="1"/>
  <c r="F12" i="20"/>
  <c r="F195" i="20" s="1"/>
  <c r="F12" i="17"/>
  <c r="F11" i="21"/>
  <c r="F73" i="21" s="1"/>
  <c r="D11" i="23" l="1"/>
  <c r="D5" i="23"/>
  <c r="D13" i="23"/>
  <c r="D9" i="23"/>
  <c r="A11" i="22"/>
  <c r="A19" i="22"/>
  <c r="A20" i="22" s="1"/>
  <c r="A22" i="22"/>
  <c r="C140" i="17" l="1"/>
  <c r="F140" i="17" s="1"/>
  <c r="C134" i="17"/>
  <c r="F134" i="17" s="1"/>
  <c r="C28" i="17"/>
  <c r="F28" i="17" l="1"/>
  <c r="F172" i="17" s="1"/>
  <c r="D7" i="23" s="1"/>
  <c r="D17" i="23" s="1"/>
</calcChain>
</file>

<file path=xl/sharedStrings.xml><?xml version="1.0" encoding="utf-8"?>
<sst xmlns="http://schemas.openxmlformats.org/spreadsheetml/2006/main" count="969" uniqueCount="430">
  <si>
    <t>Item</t>
  </si>
  <si>
    <t>Unit</t>
  </si>
  <si>
    <t>Rate</t>
  </si>
  <si>
    <t>Qty</t>
  </si>
  <si>
    <t>Amount</t>
  </si>
  <si>
    <t xml:space="preserve">                         Description                             </t>
  </si>
  <si>
    <t>Nr</t>
  </si>
  <si>
    <t>To Summary</t>
  </si>
  <si>
    <t>A</t>
  </si>
  <si>
    <t>03- CONCRETE</t>
  </si>
  <si>
    <t xml:space="preserve">035440 - CEMENT BASED SCREED </t>
  </si>
  <si>
    <t>Cement-sand screed topping; trowelled finish, to receive flexible finish; to</t>
  </si>
  <si>
    <t>Floors; 100 thick</t>
  </si>
  <si>
    <t>09- FINISHES</t>
  </si>
  <si>
    <t>099600 - HIGH PERFORMANCE COATINGS</t>
  </si>
  <si>
    <t>Polyurethane coating; two component; to trowelled concrete surfaces; to</t>
  </si>
  <si>
    <t>Floors</t>
  </si>
  <si>
    <t>Cement-sand screed; finished to receive sheet membrane, laid to falls and cross falls; to</t>
  </si>
  <si>
    <t>Roofs; 100 thick</t>
  </si>
  <si>
    <t>07- THERMAL AND MOISTURE PROTECTION</t>
  </si>
  <si>
    <t>072100 - THERMAL INSULATION</t>
  </si>
  <si>
    <t>Extruded polystyrene insulation boards; including fittings and fixings; complete; as specified and shown on Drawings; to</t>
  </si>
  <si>
    <t>Roofs; 50 thick</t>
  </si>
  <si>
    <t>Roofs</t>
  </si>
  <si>
    <t>Upstands</t>
  </si>
  <si>
    <t>Filter membrane; vapour permeable geotextile, non woven thermally bonded continuous polypropylene filaments; to</t>
  </si>
  <si>
    <t>Elastomeric coating; U.V. protection to waterproof membrane; to</t>
  </si>
  <si>
    <t>Protective covering ballast; uniformly sized gravel; to</t>
  </si>
  <si>
    <t>077200 - ROOF ACCESSORIES</t>
  </si>
  <si>
    <t xml:space="preserve">Accessories; aluminium alloy; as specified and as shown on Drawings </t>
  </si>
  <si>
    <t xml:space="preserve">Pressure plate; 4 thick; including backing cord and sealant </t>
  </si>
  <si>
    <t>m</t>
  </si>
  <si>
    <t>Vapour barrier primer; to</t>
  </si>
  <si>
    <t>Landing, treads and risers</t>
  </si>
  <si>
    <t>075216 - STYRENE - BUTADIENE - STYRENE (SBS) MODIFIED BITUMINOUS MEMBRANE ROOFING</t>
  </si>
  <si>
    <t>Single layers (SBS) modified bituminous sheet membrane roofing; complete; as specified and as drawings; to</t>
  </si>
  <si>
    <t>034500 - PRECAST ARCHITECTURAL CONCRETE</t>
  </si>
  <si>
    <t>Precast concrete; ordinary Portland cement, smooth finish, reinforced; including fittings and fixings; complete; as specified and shown on Drawings</t>
  </si>
  <si>
    <t>Curb; 150 x 300 high</t>
  </si>
  <si>
    <t>Skirting; 100 high coved</t>
  </si>
  <si>
    <t>32 - EXTERIOR IMPROVEMENTS</t>
  </si>
  <si>
    <t>323113 - CHAIN LINK FENCES AND GATE</t>
  </si>
  <si>
    <t xml:space="preserve">Fence; 2800 high </t>
  </si>
  <si>
    <t xml:space="preserve">Double leaf chain link gate; size 3000 x 2600 high </t>
  </si>
  <si>
    <t>055213 - PIPE AND TUBE RAILINGS</t>
  </si>
  <si>
    <t>05 - METALS</t>
  </si>
  <si>
    <t>900 high; horizontal</t>
  </si>
  <si>
    <t>900 high; raking</t>
  </si>
  <si>
    <t>900 high; horizontal; removable</t>
  </si>
  <si>
    <t>400 wide x 5000 rise; with safety cage</t>
  </si>
  <si>
    <t>Access ladders; galvanized steel; comprising flat strings and bar rungs; including paint, brackets; anchor bolts, fittings and fixings; complete; as specified and shown on Drawings</t>
  </si>
  <si>
    <t>Triangular fillet; 50 x 50</t>
  </si>
  <si>
    <t>092400 - PORTLAND CEMENT PLASTERING</t>
  </si>
  <si>
    <t>Cement-sand plaster; plain finish; to</t>
  </si>
  <si>
    <t>Walls; 15 thick; internal</t>
  </si>
  <si>
    <t>Walls; 20 thick; external</t>
  </si>
  <si>
    <t>099113 - EXTERIOR PAINTING</t>
  </si>
  <si>
    <t>External acrylic emulsion paint; resin based, water-resistant suitable for repeated washing and scrubbing; to concrete, masonry, render and plaster, to</t>
  </si>
  <si>
    <t>General surfaces; external</t>
  </si>
  <si>
    <t xml:space="preserve">099123 - INTERIOR PAINTING </t>
  </si>
  <si>
    <t>General surfaces; internal</t>
  </si>
  <si>
    <t>Concrete hollow blocks; ordinary Portland cement; fire rated where required; including mortar for bedding and jointing; complete; as specified and as shown on Drawings; to</t>
  </si>
  <si>
    <t>100 thick</t>
  </si>
  <si>
    <t>150 thick</t>
  </si>
  <si>
    <t>200 thick</t>
  </si>
  <si>
    <t xml:space="preserve">042000 - UNIT MASONRY </t>
  </si>
  <si>
    <t xml:space="preserve">04 - MASONRY </t>
  </si>
  <si>
    <t>Precast concrete pavers and fittings; including sand and bedding mortar; to</t>
  </si>
  <si>
    <t>Walkaway</t>
  </si>
  <si>
    <t>Interior acrylic emulsion paint, water resistant suitable for repeated washing and scrubbing, to concrete, masonry, render and plaster; to</t>
  </si>
  <si>
    <t>Epoxy concrete floor sealer; heavy duty, water dispersed, chemical resistant, coloured, dustproofer and surface sealer; to</t>
  </si>
  <si>
    <t>Wire mesh chain link fence with gates; comprising galvanized steel tubular posts and frames, mesh wire, PVC coated; including stretcher bar, tension wire, handles, ironmongery, accessories and fixings; complete; as specified and as shown on Drawings</t>
  </si>
  <si>
    <t>Balustrades and handrails; galvanized steel; constructed from 40 diameter handrail, 35 diameter posts with intermediate rails; including paint, cover plate, anchor bolt, fittings and fixings; complete; as specified and as shown on Drawings</t>
  </si>
  <si>
    <t>08 - OPENINGS</t>
  </si>
  <si>
    <t>081113 - HOLLOW METAL DOORS AND FRAMES</t>
  </si>
  <si>
    <t>Flush steel doors; constructed from steel section frame, infill with non combustible thermal and acoustic insulating material where required, galvanized steel sheet both skins, factory primed for painting; including frames, architraves, paint, hardware, fittings and fixings; complete; as specified and as per door schedule</t>
  </si>
  <si>
    <t>Non-fire rated doors</t>
  </si>
  <si>
    <t>Fire rated doors</t>
  </si>
  <si>
    <t>Leaf type A01-A; Size 965 x 2225 high; 60 minutes</t>
  </si>
  <si>
    <t>Leaf type A01-A; Size 965 x 2225 high; 90 minutes</t>
  </si>
  <si>
    <t>Leaf type A01-A; Size 965 x 2225 high</t>
  </si>
  <si>
    <t>Leaf type B01-A; Size 1280 x 2525 high</t>
  </si>
  <si>
    <t>Leaf type B01-A; Size 1580 x 2225 high</t>
  </si>
  <si>
    <t>Leaf type B01-A; Size 1580 x 2525 high</t>
  </si>
  <si>
    <t>055000 - METAL FABRICATIONS</t>
  </si>
  <si>
    <t>J.D</t>
  </si>
  <si>
    <t>ARCHITECTURAL WORKS</t>
  </si>
  <si>
    <t>B</t>
  </si>
  <si>
    <t>C</t>
  </si>
  <si>
    <t>D</t>
  </si>
  <si>
    <t>E</t>
  </si>
  <si>
    <t>F</t>
  </si>
  <si>
    <t>G</t>
  </si>
  <si>
    <t>Type F3</t>
  </si>
  <si>
    <t>J</t>
  </si>
  <si>
    <t>265600 - EXTERIOR LIGHTING</t>
  </si>
  <si>
    <t>Type O1</t>
  </si>
  <si>
    <t>H</t>
  </si>
  <si>
    <t>Type E3</t>
  </si>
  <si>
    <t>Type E2</t>
  </si>
  <si>
    <t>Type C1</t>
  </si>
  <si>
    <t>Type B3</t>
  </si>
  <si>
    <t>Type B1</t>
  </si>
  <si>
    <t>Lighting fixtures as specified and shown on the drawings.</t>
  </si>
  <si>
    <t>265100 - INTERIOR LIGHTING</t>
  </si>
  <si>
    <t>UPS-ES4-01; 20 kVA; with 3 phase, 400 V, 50 Hz input and 3 phase, 400 V, 50 Hz output</t>
  </si>
  <si>
    <t>UPS system (dual-redundant type) complete, including built-in batteries, charger, inverter transfer switch and manual by-pass switch</t>
  </si>
  <si>
    <t>263353 - STATIC UNINTERRUPTIBLE POWER SUPPLY</t>
  </si>
  <si>
    <t>MCC-20/VFD</t>
  </si>
  <si>
    <t>262923 - VARIABLE FREQUENCY DRIVE UNIT</t>
  </si>
  <si>
    <t>L</t>
  </si>
  <si>
    <t>Isolating switches</t>
  </si>
  <si>
    <t>262816 - ENCLOSED SAFETY SWITCHES</t>
  </si>
  <si>
    <t>13 A socket outlet, simplex, weatherproof</t>
  </si>
  <si>
    <t>K</t>
  </si>
  <si>
    <t>13 A socket outlet, simplex</t>
  </si>
  <si>
    <t>Socket outlets</t>
  </si>
  <si>
    <t>32 A, 2P</t>
  </si>
  <si>
    <t>20 A, 2P</t>
  </si>
  <si>
    <t>Electrical Outlets</t>
  </si>
  <si>
    <t>Occupancy sensor</t>
  </si>
  <si>
    <t>Two way switch, one gang</t>
  </si>
  <si>
    <t>One way switch, two gangs, weatherproof</t>
  </si>
  <si>
    <t>One way switch, two gangs</t>
  </si>
  <si>
    <t>One way switch, one gang, weatherproof</t>
  </si>
  <si>
    <t>One way switch, one gang</t>
  </si>
  <si>
    <t>Lighting Switches and push buttons</t>
  </si>
  <si>
    <t>Wiring devices including boxes, conduits, wires and connections to power source, covers, supports, fittings and accessories; As shown on drawings and described in the specifications .</t>
  </si>
  <si>
    <t>262726 - WIRING DEVICES</t>
  </si>
  <si>
    <t>2500A, 4P circuit breaker cubicle coupled to MCC-19 as shown on drawings</t>
  </si>
  <si>
    <t>MCC No. MCC-20</t>
  </si>
  <si>
    <t>262419 - MOTOR CONTROL CENTERS</t>
  </si>
  <si>
    <t>DP-ES4-01</t>
  </si>
  <si>
    <t>Distribution board</t>
  </si>
  <si>
    <t>UPP-ES4-01</t>
  </si>
  <si>
    <t>PP-ES4-01</t>
  </si>
  <si>
    <t>LP-ES4-01</t>
  </si>
  <si>
    <t>PP-CP-02</t>
  </si>
  <si>
    <t>PP-CP-01</t>
  </si>
  <si>
    <t>LP-CP-02</t>
  </si>
  <si>
    <t>LP-CP-01</t>
  </si>
  <si>
    <t>Distribution panelboard</t>
  </si>
  <si>
    <t>Complete including mounting, fixing, supports, termination of incoming and outgoing cables, accessories, etc.</t>
  </si>
  <si>
    <t>262416 - PANELBOARDS</t>
  </si>
  <si>
    <t>TRX-20</t>
  </si>
  <si>
    <t>TRX-19</t>
  </si>
  <si>
    <t>TRX-18</t>
  </si>
  <si>
    <t>TRX-17</t>
  </si>
  <si>
    <t>TRX-16</t>
  </si>
  <si>
    <t>11/0.6 kV, 2 MVA, oil type with conservator</t>
  </si>
  <si>
    <t>TRX-H2</t>
  </si>
  <si>
    <t>TRX-H1</t>
  </si>
  <si>
    <t>11/3.3 kV, 4 MVA, oil type with conservator and neutral earthing resistor</t>
  </si>
  <si>
    <t>261200 - MEDIUM VOLTAGE TRANSFORMER</t>
  </si>
  <si>
    <t>2ø, 150mm</t>
  </si>
  <si>
    <t>Sleeves</t>
  </si>
  <si>
    <t>260543 - UNDERGROUND DUCTS AND RACEWAYS FOR ELECTRICAL SYSTEMS</t>
  </si>
  <si>
    <t>600mm</t>
  </si>
  <si>
    <t>300mm</t>
  </si>
  <si>
    <t>Cable Trays (Ladder Type); hot dip galvanized with powder coating and elevated cover</t>
  </si>
  <si>
    <t>900mm</t>
  </si>
  <si>
    <t>Q</t>
  </si>
  <si>
    <t>P</t>
  </si>
  <si>
    <t>N</t>
  </si>
  <si>
    <t>150mm</t>
  </si>
  <si>
    <t>M</t>
  </si>
  <si>
    <t>Cable Trays (Ladder Type); hot dip galvanized with powder coating</t>
  </si>
  <si>
    <t>260536 - CABLE TRAYS FOR ELECTRICAL SYSTEMS</t>
  </si>
  <si>
    <t>630mm2</t>
  </si>
  <si>
    <t>300 mm2</t>
  </si>
  <si>
    <t>150 mm2</t>
  </si>
  <si>
    <t>70mm2</t>
  </si>
  <si>
    <t>50mm2</t>
  </si>
  <si>
    <t>35mm2</t>
  </si>
  <si>
    <t>25mm2</t>
  </si>
  <si>
    <t>16mm2</t>
  </si>
  <si>
    <t>10mm2</t>
  </si>
  <si>
    <t>6mm2</t>
  </si>
  <si>
    <t>4mm2</t>
  </si>
  <si>
    <t>Single core, copper conductor, PVC insulated earthing cables; unarmoured; 450/750 V</t>
  </si>
  <si>
    <t>4C,300mm2</t>
  </si>
  <si>
    <t>X</t>
  </si>
  <si>
    <t>4C,150mm2</t>
  </si>
  <si>
    <t>W</t>
  </si>
  <si>
    <t>4C,120mm2</t>
  </si>
  <si>
    <t>V</t>
  </si>
  <si>
    <t>4C,95mm2</t>
  </si>
  <si>
    <t>U</t>
  </si>
  <si>
    <t>4C,70mm2</t>
  </si>
  <si>
    <t>T</t>
  </si>
  <si>
    <t>4C,50mm2</t>
  </si>
  <si>
    <t>S</t>
  </si>
  <si>
    <t>4C,35mm2</t>
  </si>
  <si>
    <t>R</t>
  </si>
  <si>
    <t>4C,25mm2</t>
  </si>
  <si>
    <t>4C,16mm2</t>
  </si>
  <si>
    <t>4C,10mm2</t>
  </si>
  <si>
    <t>4C,6mm2</t>
  </si>
  <si>
    <t>4C,4mm2</t>
  </si>
  <si>
    <t>3C,150mm2</t>
  </si>
  <si>
    <t>3C,120mm2</t>
  </si>
  <si>
    <t>3C,95mm2</t>
  </si>
  <si>
    <t>3C,70mm2</t>
  </si>
  <si>
    <t>3C,50mm2</t>
  </si>
  <si>
    <t>3C,35mm2</t>
  </si>
  <si>
    <t>3C,25mm2</t>
  </si>
  <si>
    <t>3C,16mm2</t>
  </si>
  <si>
    <t>3C,10mm2</t>
  </si>
  <si>
    <t>3C,6mm2</t>
  </si>
  <si>
    <t>3C,4mm2</t>
  </si>
  <si>
    <t>Multi-core, copper conductor, XLPE insulated, PVC sheathed feeder cables; armoured; 0.6/1 kV</t>
  </si>
  <si>
    <t>1C, 630 mm2</t>
  </si>
  <si>
    <t>Single core, copper conductor, XLPE insulated, PVC sheathed feeder cables; 0.6/1 kV</t>
  </si>
  <si>
    <t>260519 - LOW-VOLTAGE ELECTRICAL POWER CONDUCTORS AND CABLES</t>
  </si>
  <si>
    <t>3C, 70 mm2</t>
  </si>
  <si>
    <t>Multi-core, copper conductor, XLPE insulated, PVC sheathed feeder cables; armoured; 1.9/3.3 kV</t>
  </si>
  <si>
    <t>1C, 25 mm2</t>
  </si>
  <si>
    <t>Single core, copper conductor, XLPE insulated, PVC sheathed feeder cables; 1.9/3.3 kV</t>
  </si>
  <si>
    <t>260513 - MEDIUM VOLTAGE CABLES</t>
  </si>
  <si>
    <t>SUPPLY AND INSTALLATION WORKS</t>
  </si>
  <si>
    <t>VFD No. 16-27-027 VFD2</t>
  </si>
  <si>
    <t>VFD No. 16-27-027 VFD1</t>
  </si>
  <si>
    <t>VFD No. 16-27-016 VFD2</t>
  </si>
  <si>
    <t>VFD No. 16-27-016 VFD1</t>
  </si>
  <si>
    <t>VFD No. 16-03-740 VFD</t>
  </si>
  <si>
    <t>VFD No. 16-03-730 VFD</t>
  </si>
  <si>
    <t>VFD No. 16-03-710 VFD</t>
  </si>
  <si>
    <t>VFD No. 16-26-032 VFD</t>
  </si>
  <si>
    <t>VFD No. 16-26-031 VFD</t>
  </si>
  <si>
    <t>MCC-19/VFD</t>
  </si>
  <si>
    <t>MCC-18/VFD</t>
  </si>
  <si>
    <t>MCC-17/VFD</t>
  </si>
  <si>
    <t>MCC-16/VFD</t>
  </si>
  <si>
    <t>262923.13 - INSTALLATION OF VARIABLE FREQUENCY DRIVE UNITS</t>
  </si>
  <si>
    <t>MCC No. MCC-H2</t>
  </si>
  <si>
    <t>MCC No. MCC-H1</t>
  </si>
  <si>
    <t>MCC No. MCC-19</t>
  </si>
  <si>
    <t>MCC No. MCC-18</t>
  </si>
  <si>
    <t>MCC No. MCC-17</t>
  </si>
  <si>
    <t>MCC No. MCC-16</t>
  </si>
  <si>
    <t>262419.13 - INSTALLATION OF MOTOR CONTROL CENTERS</t>
  </si>
  <si>
    <t>INSTALLATION WORKS</t>
  </si>
  <si>
    <t>All cables, relays, contactors, connection boxes, panels, not covered in Contractor scope mentionned above, but required for the complete operation of the system as indicated in related Contract Drawings &amp; Documents</t>
  </si>
  <si>
    <t>All bulk material including but not limited to rigid cable conduits, conduits and supports, cable connectors and terminators, required for the complete operation of the system as indicated in relevant Drawings &amp; Documents</t>
  </si>
  <si>
    <t>All required fiber optic patch cord cables (multi-mode), as required and as per relevant drawings and specifications.</t>
  </si>
  <si>
    <t>24 Cores Fiber Optic Multi Mode Armoured Cables, from the new IT DCS Network Cabinet to the New Communication Cabinet located in Existing Electrical Substation 3 First Floor Server Room, and from the new Profibus to Fiber Converter Panel (located in ES-04) to the New Communication Cabinet located in Existing Electrical Substation 3 First Floor Server Room, as per relevant drawings and specifications</t>
  </si>
  <si>
    <t>Ethernet CAT6A Cables, from the new IT DCS Network Cabinet to the New DCS Cabinets, as per relevant drawings and specifications.</t>
  </si>
  <si>
    <t>1.5mm2,300V,20 pairs,Individually&amp;overall shielded,armoured, as per relevant drawings and specifications.</t>
  </si>
  <si>
    <t>1.5mm2,300V, 6 pairs,Individually&amp;overall shielded,armoured, as per relevant drawings and specifications.</t>
  </si>
  <si>
    <t>1.5mm2,300V, 4 pairs,Individually&amp;overall shielded,armoured, as per relevant drawings and specifications.</t>
  </si>
  <si>
    <t>1.5mm2,300V, 2 pairs,Individually&amp;overall shielded,armoured, as per relevant drawings and specifications.</t>
  </si>
  <si>
    <t xml:space="preserve">Profibus Cable from MV SWG 1 to MV SWG 2 and then to PF-CP-ES-04, and all necessary items and profibus connectors compatible with the factory mounted profibus connectors, as per relevant drawings and specifications. </t>
  </si>
  <si>
    <t xml:space="preserve">Profibus Cable Internal in LV-MCC-20 and from LV-MCC-20 to the New DCS Cabinet and all necessary items and profibus connectors compatible with the factory mounted profibus connectors, as per relevant drawings and specifications. </t>
  </si>
  <si>
    <t xml:space="preserve">Profibus Cable from LV-MCC-19 (Motor Managers (Simocodes and ET-200) to the New DCS Cabinet and all necessary items and profibus connectors compatible with the factory mounted profibus connectors, as per relevant drawings and specifications. </t>
  </si>
  <si>
    <t xml:space="preserve">Profibus Cable from LV-MCC-18 (Motor Managers (Simocodes and ET-200) to the New DCS Cabinet and all necessary items and profibus connectors compatible with the factory mounted profibus connectors, as per relevant drawings and specifications. </t>
  </si>
  <si>
    <t xml:space="preserve">Profibus Cable from LV-MCC-17 (Motor Managers (Simocodes and ET-200) to the New DCS Cabinet and all necessary items and profibus connectors compatible with the factory mounted profibus connectors, as per relevant drawings and specifications. </t>
  </si>
  <si>
    <t xml:space="preserve">Profibus Cable from LV-MCC-16 (Motor Managers (Simocodes and ET-200) to the New DCS Cabinet and all necessary items and profibus connectors compatible with the factory mounted profibus connectors, as per relevant drawings and specifications. </t>
  </si>
  <si>
    <t xml:space="preserve">Profibus Cable Connecting LV-MCC-20 Siprotec Devices, 110VAC UPS, 110VDC UPS, LV-MCC-19 Siprotec Devices, LV-MCC-18 Siprotec Devices, LV-MCC-17 Siprotec Devices and LV-MCC-16 Siprotec Devices to each other and from LV-MCC-16 Siprotec Devices to the New DCS Cabinet and all necessary items as per relevant drawings and specifications. </t>
  </si>
  <si>
    <t xml:space="preserve">Profibus Cable Connecting LV-MCC-20 VFD's, 16-03-730VFD, 16-03-710VFD, LV-MCC-18 VFD's to each other and from LV-MCC-18 VFD's to the New DCS Cabinet and all necessary items and profibus connectors compatible with the factory mounted profibus connectors as per relevant drawings and specifications. </t>
  </si>
  <si>
    <t xml:space="preserve">Profibus Cable Connecting MV VFD's, 16-03-740VFD, 16-26-032VFD, 16-26-031VFD, LV-MCC-19 VFD's, LV-MCC-17 VFD's and LV-MCC-16 VFD's to each other and from LV-MCC-16 VFD's to the New DCS Cabinet, and all necessary items and profibus connectors compatible with the factory mounted profibus connectors, as per relevant drawings and specifications. </t>
  </si>
  <si>
    <t>Instrumentation &amp; Control Cable Ladder 900 mm hot dip galvanized with powder coating, elevated cover and all necessary items as per relevant drawings and specifications.</t>
  </si>
  <si>
    <t>Instrumentation &amp; Control Cable Ladder 600 mm hot dip galvanized with powder coating, elevated cover and all necessary items as per relevant drawings and specifications.</t>
  </si>
  <si>
    <t>Instrumentation &amp; Control Cable Ladder 300 mm hot dip galvanized with powder coating, elevated cover and all necessary items as per relevant drawings and specifications.</t>
  </si>
  <si>
    <t>Instrumentation &amp; Control Cable Ladder 150 mm hot dip galvanized with powder coating, elevated cover and all necessary items as per relevant drawings and specifications.</t>
  </si>
  <si>
    <t xml:space="preserve">Wall Mounted Temperature Transmitters installed in the new electrical substation ES-04, MV Room (16-TIT-0901/0902) an LV Room (16-TIT-1901/1902); and all necessary items as per relevant drawings and specifications. </t>
  </si>
  <si>
    <t>Profibus to Fiber Converter Panel for the MV MCC's digital protection relay units monitoring, to be located in the new electrical substation ES-04 (MV Room), including but not limited to One (1) 24 cores LC-LC type patch panels (multi mode), Profibus to Fiber Optic converter (Siemens, 6GK1503-3CC00, PROFIBUS OLM/G12-1300 V4.0 optical link module with 1 RS485 and 2 glass FOC Interfaces (4 BFOC sockets), 1300 Nm shaft Length for large distances with signaling contact and test port), power supply, with all necessary accessories, cabling and components, Enclosure, and all required devices, components and accessories, all as per relevant drawings and specifications.</t>
  </si>
  <si>
    <t>Wall Mounted IT DCS Network cabinet 18U (Rittal) including but not limited to six (6) 24 cores LC-LC type patch panels (rack type), two (2) rack ethernet managed switches (Ubiquiti Edge Switch 16XG) including SFP modules multi-mode (Ubiquiti UF-MM-10G) for each SFP port, with all necessary accessories, cabling and components, as per relevant drawings and specifications</t>
  </si>
  <si>
    <t>All software and licenses required for the DCS shall be provided, as per relevant specifications.</t>
  </si>
  <si>
    <t>Design, validate and implement the program code, including testing and commissioning, based on equipment manufacturer requirements, in APC existing DCS platform according to APC private libraries and standards.</t>
  </si>
  <si>
    <t>New DCS Marshalling and System Cabinets, with all required components such as but not limited to CPU's, IO modules, communication modules, programming software, power supply units, trunking, terminal strips, fuses, relays, circuit breakers, fans, media converters, enclosure, all necessary accessories and internal wiring, configuration/programming of the existing DCS ( Servers, Workstations...), all for the proper and safe operation of the system, and all in accordance with Appendix C - HLP-Compaction 800xA_ABB DCS Scope, and in coordination with the Employer, as per relevant drawings and specifications, including the integration to the Existing DCS for the seamless transfer of all monitoring and control points, including but not limited to points mapping and graphics creation, alarms and trends creation.</t>
  </si>
  <si>
    <t>Supply, Installation, Connection, Testing and Commissioning Works of:</t>
  </si>
  <si>
    <t>25 - INTEGRATED AUTOMATION</t>
  </si>
  <si>
    <t>10 - SPECIALTIES</t>
  </si>
  <si>
    <t>FE-2 (4.5kg CO2 extinguisher)</t>
  </si>
  <si>
    <t>FE-1 (4.5kg Dry Chemical extinguisher)</t>
  </si>
  <si>
    <t>Fire extinguishers</t>
  </si>
  <si>
    <t>104400 - FIRE PROTECTION SPECIALTIES</t>
  </si>
  <si>
    <t>211200 – FIRE SUPPRESSION STANDPIPES</t>
  </si>
  <si>
    <t xml:space="preserve">Including gland, rubber gasket, bolts, nuts, joining, encasement, valves and all other necessary accessories listed in the specifications </t>
  </si>
  <si>
    <t>Pipes</t>
  </si>
  <si>
    <t xml:space="preserve">Standard-Weight Steel Pipe </t>
  </si>
  <si>
    <t>40 dn mm</t>
  </si>
  <si>
    <t>65 dn mm</t>
  </si>
  <si>
    <t>80 dn mm</t>
  </si>
  <si>
    <t>150 dn mm</t>
  </si>
  <si>
    <t>Pipe fittings</t>
  </si>
  <si>
    <t>Steel, Threaded Couplings</t>
  </si>
  <si>
    <t>Steel, Grooved-End Fittings</t>
  </si>
  <si>
    <t>Fire Protection Service Valves</t>
  </si>
  <si>
    <t>Gate Valves (OS&amp;Y)</t>
  </si>
  <si>
    <t>150mm dn</t>
  </si>
  <si>
    <t>Alarm Check Valve</t>
  </si>
  <si>
    <t>Fire Hose Stations</t>
  </si>
  <si>
    <t>FHC-1</t>
  </si>
  <si>
    <t>212200 - CLEAN AGENT FIRE EXTINGUISHING SYSTEMS</t>
  </si>
  <si>
    <t xml:space="preserve">Including joining, valves, electrical cabling/wiring, connections and all other necessary accessories listed in the specifications
</t>
  </si>
  <si>
    <t>Complete NOVEC 1230 system serving Battery Room,MDB Room, and Transformer Room at L3 as specified and shown on design drawings including Novec cylinders, valves, piping, nozzles, Instrumentation, controls and control panel, and all necessary accessories (47 KGS, 2 ACTING AND 2 STANDBY CYLINDERS)</t>
  </si>
  <si>
    <t>MECHANICAL WORKS</t>
  </si>
  <si>
    <t>22 - PLUMBING</t>
  </si>
  <si>
    <t>221316 - SANITARY WASTE AND VENT PIPING</t>
  </si>
  <si>
    <t>Including piping, fittings, connections, joints, encasement and valves</t>
  </si>
  <si>
    <t>Storm Drain - UPVC with solvent joints</t>
  </si>
  <si>
    <t>125 mm dn</t>
  </si>
  <si>
    <t xml:space="preserve">Storm Drain - CAST IRON </t>
  </si>
  <si>
    <t>100 mm dn</t>
  </si>
  <si>
    <t>Oil Collection uPVC Pipes</t>
  </si>
  <si>
    <t xml:space="preserve">82 mm dn </t>
  </si>
  <si>
    <t>110 mm dn</t>
  </si>
  <si>
    <t>221423 FL - STORM DRAINAGE PIPING SPECIALTIES</t>
  </si>
  <si>
    <t>Inspection Chamber</t>
  </si>
  <si>
    <t>IC-01</t>
  </si>
  <si>
    <t>Roof Drain</t>
  </si>
  <si>
    <t>SRD-1 100mm dn</t>
  </si>
  <si>
    <t>Percolating Pit</t>
  </si>
  <si>
    <t>221319 - SANITARY WASTE PIPING SPECIALTIES</t>
  </si>
  <si>
    <t>Oil Inspection Chamber with Heavy Duty Cast Iron Cover</t>
  </si>
  <si>
    <t>800x800</t>
  </si>
  <si>
    <t>1500x1500</t>
  </si>
  <si>
    <t>Oil Pit Covers - Heavy Duty Grating</t>
  </si>
  <si>
    <t>400 mm x 400 mm</t>
  </si>
  <si>
    <t>23 - HEATING, VENTILATION &amp; AIR CONDITIONING</t>
  </si>
  <si>
    <t>230719 - HVAC PIPE INSULATION</t>
  </si>
  <si>
    <t>CONCEALED INSULATION APPLICATION</t>
  </si>
  <si>
    <t>Condensate drain piping</t>
  </si>
  <si>
    <t>Pipe, all sizes:  19 mm flexible elastomeric</t>
  </si>
  <si>
    <t>32mm diameter</t>
  </si>
  <si>
    <t>40mm diameter</t>
  </si>
  <si>
    <t>232113 - HYDRONIC PIPING</t>
  </si>
  <si>
    <t>Complete with fitting, joints, flexible connectors, unions, flanges, couplings</t>
  </si>
  <si>
    <t xml:space="preserve">CPVC plastic pipe </t>
  </si>
  <si>
    <t>Condensate drain</t>
  </si>
  <si>
    <t>32 mm dn</t>
  </si>
  <si>
    <t>40 mm dn</t>
  </si>
  <si>
    <t>238126 - Split DX including indoor and outdoor units, refrigerant piping, insulation, accessories and installation as specified in Part 4 and as shown on schedules, and detailed on design drawings</t>
  </si>
  <si>
    <t>FSAU-ES-01 TO 15/FSCU-ES-01 TO 15</t>
  </si>
  <si>
    <t>03 - CONCRETE</t>
  </si>
  <si>
    <t>High yield steel; 420 mpa specified yield strength</t>
  </si>
  <si>
    <t>Steel reinforcement</t>
  </si>
  <si>
    <t>m³</t>
  </si>
  <si>
    <t>Staircases</t>
  </si>
  <si>
    <t>Isolated columns</t>
  </si>
  <si>
    <t>Isolated beams</t>
  </si>
  <si>
    <t>Attached drop beams (drop part below slab only)</t>
  </si>
  <si>
    <t>Slabs</t>
  </si>
  <si>
    <t>Beds</t>
  </si>
  <si>
    <t>Ground beams</t>
  </si>
  <si>
    <t>Machine bases</t>
  </si>
  <si>
    <t>Mat foundation</t>
  </si>
  <si>
    <t>Isolated foundations</t>
  </si>
  <si>
    <t>Cast in place concrete with 35 mpa compressive strength(cylinder); ordinary  portland cement; reinforced</t>
  </si>
  <si>
    <t>Blinding</t>
  </si>
  <si>
    <t>Cast in place concrete with 11 mpa compressive strength(cylinder); sulphate resisting portland cement; plain</t>
  </si>
  <si>
    <t>33000 - CAST IN PLACE CONCRETE</t>
  </si>
  <si>
    <t>07 - THERMAL AND MOISTURE PROTECTION</t>
  </si>
  <si>
    <t>71113 - BITUMINOUS DAMP-PROOFING</t>
  </si>
  <si>
    <t>Bituminous damp-proofing coating,  applied to reinforced 'concrete surfaces in direct contact with soil not receiving water proofing membrane ,including appropriate protection system, for the following:</t>
  </si>
  <si>
    <t>Foundations ( sides &amp; top)</t>
  </si>
  <si>
    <t>m²</t>
  </si>
  <si>
    <t>Columns,</t>
  </si>
  <si>
    <t>Ground beams,</t>
  </si>
  <si>
    <t>STRUCTURAL WORK</t>
  </si>
  <si>
    <t>31 - EARTHWORK</t>
  </si>
  <si>
    <t>311000 - SITE CLEARING</t>
  </si>
  <si>
    <t>Site preparation</t>
  </si>
  <si>
    <t>Clearing the site generally</t>
  </si>
  <si>
    <t>312000 - EARTHMOVING</t>
  </si>
  <si>
    <t>Excavating</t>
  </si>
  <si>
    <t>To reduce levels</t>
  </si>
  <si>
    <t>Soil fill and engineered fill</t>
  </si>
  <si>
    <t>Engineered fill</t>
  </si>
  <si>
    <t>27 - COMMUNICATIONS</t>
  </si>
  <si>
    <t>Set of tools and instruments</t>
  </si>
  <si>
    <t>Set of spare parts</t>
  </si>
  <si>
    <t>Spare Part, Tools and Instruments;</t>
  </si>
  <si>
    <t xml:space="preserve">48-ports 1G downlink  - 1/10G uplink ethernet access switch </t>
  </si>
  <si>
    <t>Supply, install and place at location; including switches, as well as integration with existing system along with internal cabling and raceways within the building and all equipment, hardware, software licenses, and accessories specified and deemed necessary along with required testing and commissioning.</t>
  </si>
  <si>
    <t>272109-DATA COMM FOR CAMPUS NETWORK</t>
  </si>
  <si>
    <t>48-Port Cat 6A F/UTP RJ45; fully equipped; Patch Panels;</t>
  </si>
  <si>
    <t>Horizontal Cross-connects:</t>
  </si>
  <si>
    <t>Single Cat 6A F/UTP RJ45 Outlet; Wall-Mounted</t>
  </si>
  <si>
    <t>Supply, install and place at location; including internal cabling and raceways within the building and all equipment and accessories specified and deemed necessary for the structured cabling such as cable trays, cables, patch panels, patch cords, first fix and data outlets, etc. Along with required testing and commissioning.</t>
  </si>
  <si>
    <t>271505-COMMUNICATIONS HORIZONTAL CABLING(TIA)</t>
  </si>
  <si>
    <t>Spare Parts, Tools and Instruments</t>
  </si>
  <si>
    <t>24-port OS2 fiber optic patch panels in HLP Building</t>
  </si>
  <si>
    <t>24-port OS2 fiber optic patch panels in electrical substation</t>
  </si>
  <si>
    <t>Backbone Cabling from Electrical Substation to HLP Building</t>
  </si>
  <si>
    <t>Supply, install and place at location; including internal cabling and raceways within the building and all equipment and accessories specified and deemed necessary for the backbone cables, patch panels, patch cords,  etc. Along with required testing and commissioning.</t>
  </si>
  <si>
    <t>271305-COMMUNICATIONS BACKBONE CABLING(TIA)</t>
  </si>
  <si>
    <t>Telecom Cabinet, Steel; door &amp; ventilation provisions as specified; (600 x 600) (width x depth) mm; 21U</t>
  </si>
  <si>
    <t>Supply, install and place at location; including all equipment and accessories specified and deemed necessary for the racks, with all power supplies, fans, cable management, etc. Along with required testing and commissioning.</t>
  </si>
  <si>
    <t>271105-COMMUNICATIONS EQUIPMENT ROOM FITTINGS(TIA)</t>
  </si>
  <si>
    <t>System Administration Scheme - as specified</t>
  </si>
  <si>
    <t>Identification for Communications Systems</t>
  </si>
  <si>
    <t>270555-IDENTIFICATION FOR COMMUNICATIONS SYSTEMS(TIA)</t>
  </si>
  <si>
    <t>28 - ELECTRONIC SAFETY AND SECURITY</t>
  </si>
  <si>
    <t>281500-ACCESS CONTROL HARDWARE DEVICES</t>
  </si>
  <si>
    <t>Supply, install and place at location; including internal cabling and raceways within the building and outside and all equipment and accessories specified and deemed necessary for the security system such as upgrade of existing Access Control head-end management at HLP, etc. as well as integration with existing system along with required testing and commissioning.</t>
  </si>
  <si>
    <t>Access Control Panel</t>
  </si>
  <si>
    <t>Card Reader</t>
  </si>
  <si>
    <t>Push Button</t>
  </si>
  <si>
    <t>Door Contact</t>
  </si>
  <si>
    <t>282000-VIDEO SURVEILLANCE SYSTEM (VSS)</t>
  </si>
  <si>
    <t>Supply, install and place at location; including internal cabling and raceways within the building and outside and all equipment and accessories specified and deemed necessary for the security system such as upgrade of existing CCTV head-end management storage area network at HLP, hardware, software and licences etc. as well as integration with existing system along with required testing and commissioning.</t>
  </si>
  <si>
    <t>NVR, Storage and VSS workstation to be added in HLP Building</t>
  </si>
  <si>
    <t>Wall Mounted fixed Camera, Weatherproof</t>
  </si>
  <si>
    <t>Wall Mounted PTZ Camera, Weatherproof</t>
  </si>
  <si>
    <t>Spare Part, Tools and Instruments</t>
  </si>
  <si>
    <t>SEC-284621.11-ADDRESSABLE FIRE-ALARM SYSTEM</t>
  </si>
  <si>
    <t>Supply, install and place at location; including internal cabling and raceways within the building and all equipment and accessories specified and deemed necessary for the fire alarm system such as FACP, detectors, manual pull stations, notification devices, monitor and control modules for the interface with ACMV and electrical equipment etc. Along with integration with existing system and required testing and commissioning.</t>
  </si>
  <si>
    <t>Fire Alarm Control Panel including FO Cables to connect with existing Fire Alarm FO Network</t>
  </si>
  <si>
    <t>Manual Fire Alarm Station</t>
  </si>
  <si>
    <t>Optical Smoke Detector, Ceiling Mounted</t>
  </si>
  <si>
    <t>Horn with Strobe Light 30 CD, Wall Mounted</t>
  </si>
  <si>
    <t>Horn with Strobe Light 75 CD, Wall Mounted</t>
  </si>
  <si>
    <t>Horn with Strobe Light 110 CD, Wall Mounted</t>
  </si>
  <si>
    <t>Addressable Control Modules</t>
  </si>
  <si>
    <t>Addressable Monitor Modules</t>
  </si>
  <si>
    <t>TELECOMMUNICATION WORK</t>
  </si>
  <si>
    <t>ELECTRICAL WORKS</t>
  </si>
  <si>
    <t>SUMMARY</t>
  </si>
  <si>
    <t>ITEM</t>
  </si>
  <si>
    <t>AMOUNT</t>
  </si>
  <si>
    <t>STRUCTURAL WORKS</t>
  </si>
  <si>
    <t xml:space="preserve">ARCHITECTURAL WORKS </t>
  </si>
  <si>
    <t>TOTAL</t>
  </si>
  <si>
    <t>To General Summary</t>
  </si>
  <si>
    <t>ES001: MAIN ELECTRICAL SUBSTATION</t>
  </si>
  <si>
    <t>TELECOMMUNICATION WORKS</t>
  </si>
  <si>
    <t>1ø, 150mm</t>
  </si>
  <si>
    <t>40 A, 4P, weatherproof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</si>
</sst>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7" x14ac:knownFonts="1">
    <font>
      <sz val="10"/>
      <name val="Arial"/>
      <charset val="178"/>
    </font>
    <font>
      <sz val="11"/>
      <color theme="1"/>
      <name val="Calibri"/>
      <family val="2"/>
      <scheme val="minor"/>
    </font>
    <font>
      <sz val="10"/>
      <name val="Arial"/>
      <family val="2"/>
    </font>
    <font>
      <u/>
      <sz val="12"/>
      <name val="Times New Roman"/>
      <family val="1"/>
    </font>
    <font>
      <sz val="12"/>
      <name val="Times New Roman"/>
      <family val="1"/>
    </font>
    <font>
      <u/>
      <sz val="12"/>
      <color rgb="FF000000"/>
      <name val="Times New Roman"/>
      <family val="1"/>
    </font>
    <font>
      <sz val="12"/>
      <color rgb="FF000000"/>
      <name val="Times New Roman"/>
      <family val="1"/>
    </font>
    <font>
      <b/>
      <u/>
      <sz val="12"/>
      <name val="Times New Roman"/>
      <family val="1"/>
    </font>
    <font>
      <b/>
      <sz val="12"/>
      <name val="Times New Roman"/>
      <family val="1"/>
    </font>
    <font>
      <sz val="11"/>
      <name val="Times New Roman"/>
      <family val="1"/>
    </font>
    <font>
      <sz val="12"/>
      <color theme="1"/>
      <name val="Times New Roman"/>
      <family val="1"/>
    </font>
    <font>
      <u/>
      <sz val="12"/>
      <color theme="1"/>
      <name val="Times New Roman"/>
      <family val="1"/>
    </font>
    <font>
      <sz val="12"/>
      <color rgb="FFFF0000"/>
      <name val="Times New Roman"/>
      <family val="1"/>
    </font>
    <font>
      <sz val="12"/>
      <color indexed="8"/>
      <name val="Times New Roman"/>
      <family val="1"/>
    </font>
    <font>
      <b/>
      <u/>
      <sz val="12"/>
      <color rgb="FF000000"/>
      <name val="Times New Roman"/>
      <family val="1"/>
    </font>
    <font>
      <b/>
      <i/>
      <sz val="20"/>
      <name val="Times New Roman"/>
      <family val="1"/>
    </font>
    <font>
      <sz val="20"/>
      <name val="Times New Roman"/>
      <family val="1"/>
    </font>
  </fonts>
  <fills count="2">
    <fill>
      <patternFill patternType="none"/>
    </fill>
    <fill>
      <patternFill patternType="gray125"/>
    </fill>
  </fills>
  <borders count="3">
    <border>
      <left/>
      <right/>
      <top/>
      <bottom/>
      <diagonal/>
    </border>
    <border>
      <left/>
      <right/>
      <top style="thin">
        <color indexed="64"/>
      </top>
      <bottom/>
      <diagonal/>
    </border>
    <border>
      <left/>
      <right/>
      <top/>
      <bottom style="double">
        <color indexed="64"/>
      </bottom>
      <diagonal/>
    </border>
  </borders>
  <cellStyleXfs count="10">
    <xf numFmtId="0" fontId="0" fillId="0" borderId="0"/>
    <xf numFmtId="0" fontId="2" fillId="0" borderId="0"/>
    <xf numFmtId="0" fontId="2" fillId="0" borderId="0"/>
    <xf numFmtId="0" fontId="2" fillId="0" borderId="0"/>
    <xf numFmtId="0" fontId="2" fillId="0" borderId="0"/>
    <xf numFmtId="0" fontId="9" fillId="0" borderId="0"/>
    <xf numFmtId="0" fontId="4" fillId="0" borderId="0"/>
    <xf numFmtId="43" fontId="2" fillId="0" borderId="0" applyFont="0" applyFill="0" applyBorder="0" applyAlignment="0" applyProtection="0"/>
    <xf numFmtId="0" fontId="1" fillId="0" borderId="0"/>
    <xf numFmtId="0" fontId="2" fillId="0" borderId="0"/>
  </cellStyleXfs>
  <cellXfs count="235">
    <xf numFmtId="0" fontId="0" fillId="0" borderId="0" xfId="0"/>
    <xf numFmtId="4" fontId="3" fillId="0" borderId="0" xfId="0" applyNumberFormat="1" applyFont="1" applyFill="1" applyBorder="1" applyAlignment="1" applyProtection="1">
      <alignment horizontal="left" vertical="top" wrapText="1"/>
    </xf>
    <xf numFmtId="0" fontId="4" fillId="0" borderId="0" xfId="0" quotePrefix="1" applyNumberFormat="1" applyFont="1" applyFill="1" applyBorder="1" applyAlignment="1" applyProtection="1">
      <alignment horizontal="left" vertical="top"/>
    </xf>
    <xf numFmtId="0" fontId="4" fillId="0" borderId="0" xfId="0" applyNumberFormat="1" applyFont="1" applyFill="1" applyBorder="1" applyAlignment="1" applyProtection="1">
      <alignment horizontal="left" vertical="top"/>
    </xf>
    <xf numFmtId="0" fontId="5" fillId="0" borderId="0" xfId="0" applyFont="1" applyFill="1" applyAlignment="1" applyProtection="1">
      <alignment horizontal="left" vertical="top"/>
    </xf>
    <xf numFmtId="0" fontId="5" fillId="0" borderId="0" xfId="0" applyFont="1" applyFill="1" applyAlignment="1" applyProtection="1">
      <alignment horizontal="left" vertical="top" wrapText="1"/>
    </xf>
    <xf numFmtId="0" fontId="4" fillId="0" borderId="0" xfId="0" applyFont="1" applyProtection="1"/>
    <xf numFmtId="0" fontId="6" fillId="0" borderId="0" xfId="0" applyFont="1" applyFill="1" applyBorder="1" applyAlignment="1" applyProtection="1">
      <alignment horizontal="left" vertical="top"/>
    </xf>
    <xf numFmtId="0" fontId="3" fillId="0" borderId="0" xfId="0" applyNumberFormat="1" applyFont="1" applyFill="1" applyBorder="1" applyAlignment="1" applyProtection="1">
      <alignment horizontal="left" vertical="top"/>
    </xf>
    <xf numFmtId="0" fontId="4" fillId="0" borderId="0" xfId="0" applyFont="1" applyFill="1" applyAlignment="1" applyProtection="1">
      <alignment horizontal="left" vertical="top" wrapText="1"/>
    </xf>
    <xf numFmtId="0" fontId="4" fillId="0" borderId="0" xfId="0" applyFont="1" applyAlignment="1" applyProtection="1">
      <alignment horizontal="left" vertical="top"/>
    </xf>
    <xf numFmtId="0" fontId="5" fillId="0" borderId="0" xfId="0" applyFont="1" applyFill="1" applyBorder="1" applyAlignment="1" applyProtection="1">
      <alignment horizontal="left" vertical="top" wrapText="1"/>
    </xf>
    <xf numFmtId="0" fontId="4" fillId="0" borderId="0" xfId="0" quotePrefix="1" applyFont="1" applyFill="1" applyBorder="1" applyAlignment="1" applyProtection="1">
      <alignment horizontal="left" vertical="top" wrapText="1"/>
    </xf>
    <xf numFmtId="0" fontId="3" fillId="0" borderId="0" xfId="0" applyFont="1" applyFill="1" applyAlignment="1" applyProtection="1">
      <alignment horizontal="left" vertical="top" wrapText="1"/>
    </xf>
    <xf numFmtId="0" fontId="4" fillId="0" borderId="0" xfId="0" applyFont="1" applyFill="1" applyBorder="1" applyAlignment="1" applyProtection="1">
      <alignment horizontal="left" vertical="top" wrapText="1"/>
    </xf>
    <xf numFmtId="0" fontId="4" fillId="0" borderId="0" xfId="0" applyFont="1" applyAlignment="1" applyProtection="1">
      <alignment horizontal="center"/>
    </xf>
    <xf numFmtId="0" fontId="8" fillId="0" borderId="0" xfId="0" quotePrefix="1" applyNumberFormat="1" applyFont="1" applyFill="1" applyBorder="1" applyAlignment="1" applyProtection="1">
      <alignment horizontal="left" vertical="top"/>
    </xf>
    <xf numFmtId="0" fontId="7" fillId="0" borderId="0" xfId="0" quotePrefix="1" applyFont="1" applyFill="1" applyBorder="1" applyAlignment="1" applyProtection="1">
      <alignment horizontal="left" vertical="top" wrapText="1"/>
    </xf>
    <xf numFmtId="0" fontId="8" fillId="0" borderId="0" xfId="0" applyFont="1" applyProtection="1"/>
    <xf numFmtId="0" fontId="3" fillId="0" borderId="0" xfId="0" applyFont="1" applyAlignment="1" applyProtection="1">
      <alignment horizontal="left" vertical="top"/>
    </xf>
    <xf numFmtId="0" fontId="3" fillId="0" borderId="0" xfId="0" applyFont="1" applyFill="1" applyBorder="1" applyAlignment="1" applyProtection="1">
      <alignment horizontal="left" vertical="top" wrapText="1"/>
    </xf>
    <xf numFmtId="0" fontId="3" fillId="0" borderId="0" xfId="0" quotePrefix="1" applyFont="1" applyFill="1" applyBorder="1" applyAlignment="1" applyProtection="1">
      <alignment horizontal="left" vertical="top" wrapText="1"/>
    </xf>
    <xf numFmtId="0" fontId="3" fillId="0" borderId="0" xfId="1" applyFont="1" applyAlignment="1">
      <alignment vertical="top" wrapText="1"/>
    </xf>
    <xf numFmtId="0" fontId="3" fillId="0" borderId="0" xfId="1" applyFont="1" applyFill="1" applyBorder="1" applyAlignment="1">
      <alignment horizontal="left" vertical="top" wrapText="1"/>
    </xf>
    <xf numFmtId="0" fontId="4" fillId="0" borderId="0" xfId="1" applyFont="1" applyFill="1" applyAlignment="1">
      <alignment horizontal="center"/>
    </xf>
    <xf numFmtId="0" fontId="4" fillId="0" borderId="0" xfId="1" applyFont="1" applyFill="1" applyBorder="1" applyAlignment="1">
      <alignment horizontal="left" vertical="top"/>
    </xf>
    <xf numFmtId="0" fontId="4" fillId="0" borderId="0" xfId="1" applyFont="1" applyFill="1" applyBorder="1" applyAlignment="1">
      <alignment horizontal="left" vertical="top" wrapText="1"/>
    </xf>
    <xf numFmtId="0" fontId="3" fillId="0" borderId="0" xfId="1" applyFont="1" applyFill="1" applyAlignment="1">
      <alignment vertical="top" wrapText="1"/>
    </xf>
    <xf numFmtId="0" fontId="4" fillId="0" borderId="0" xfId="1" applyFont="1" applyFill="1" applyAlignment="1">
      <alignment vertical="top" wrapText="1"/>
    </xf>
    <xf numFmtId="0" fontId="4" fillId="0" borderId="0" xfId="1" quotePrefix="1" applyFont="1" applyFill="1" applyBorder="1" applyAlignment="1">
      <alignment horizontal="center"/>
    </xf>
    <xf numFmtId="0" fontId="4" fillId="0" borderId="0" xfId="1" applyFont="1" applyFill="1" applyBorder="1" applyAlignment="1">
      <alignment vertical="top" wrapText="1"/>
    </xf>
    <xf numFmtId="0" fontId="4" fillId="0" borderId="0" xfId="1" quotePrefix="1" applyFont="1" applyFill="1" applyBorder="1" applyAlignment="1">
      <alignment horizontal="center" wrapText="1"/>
    </xf>
    <xf numFmtId="0" fontId="3" fillId="0" borderId="0" xfId="1" applyFont="1" applyFill="1" applyBorder="1" applyAlignment="1">
      <alignment horizontal="left" vertical="top"/>
    </xf>
    <xf numFmtId="0" fontId="3" fillId="0" borderId="0" xfId="1" applyFont="1" applyBorder="1" applyAlignment="1">
      <alignment horizontal="left" vertical="top" wrapText="1"/>
    </xf>
    <xf numFmtId="4" fontId="7" fillId="0" borderId="0" xfId="0" applyNumberFormat="1" applyFont="1" applyFill="1" applyBorder="1" applyAlignment="1" applyProtection="1">
      <alignment horizontal="left" vertical="top" wrapText="1"/>
    </xf>
    <xf numFmtId="0" fontId="4" fillId="0" borderId="0" xfId="1" applyFont="1" applyProtection="1"/>
    <xf numFmtId="0" fontId="4" fillId="0" borderId="0" xfId="1" applyFont="1" applyAlignment="1" applyProtection="1">
      <alignment horizontal="center"/>
    </xf>
    <xf numFmtId="0" fontId="4" fillId="0" borderId="0" xfId="1" applyFont="1" applyAlignment="1" applyProtection="1">
      <alignment horizontal="left" vertical="top"/>
    </xf>
    <xf numFmtId="0" fontId="3" fillId="0" borderId="0" xfId="1" applyFont="1" applyAlignment="1" applyProtection="1">
      <alignment horizontal="left" vertical="top"/>
    </xf>
    <xf numFmtId="4" fontId="4" fillId="0" borderId="0" xfId="1" applyNumberFormat="1" applyFont="1" applyFill="1" applyBorder="1" applyAlignment="1" applyProtection="1">
      <alignment horizontal="center"/>
    </xf>
    <xf numFmtId="0" fontId="4" fillId="0" borderId="0" xfId="1" applyFont="1" applyFill="1" applyBorder="1" applyAlignment="1" applyProtection="1">
      <alignment horizontal="center"/>
    </xf>
    <xf numFmtId="0" fontId="4" fillId="0" borderId="0" xfId="1" applyFont="1" applyFill="1" applyBorder="1" applyAlignment="1" applyProtection="1">
      <alignment horizontal="left" vertical="top" wrapText="1"/>
    </xf>
    <xf numFmtId="0" fontId="4" fillId="0" borderId="0" xfId="1" applyNumberFormat="1" applyFont="1" applyFill="1" applyBorder="1" applyAlignment="1" applyProtection="1">
      <alignment horizontal="left" vertical="top"/>
    </xf>
    <xf numFmtId="0" fontId="3" fillId="0" borderId="0" xfId="1" applyFont="1" applyFill="1" applyAlignment="1" applyProtection="1">
      <alignment horizontal="left" vertical="top" wrapText="1"/>
    </xf>
    <xf numFmtId="0" fontId="3" fillId="0" borderId="0" xfId="4" applyFont="1" applyFill="1" applyAlignment="1">
      <alignment vertical="center" wrapText="1"/>
    </xf>
    <xf numFmtId="0" fontId="3" fillId="0" borderId="0" xfId="1" applyFont="1" applyFill="1" applyBorder="1" applyAlignment="1">
      <alignment vertical="top" wrapText="1"/>
    </xf>
    <xf numFmtId="0" fontId="10" fillId="0" borderId="0" xfId="5" applyFont="1" applyFill="1" applyBorder="1" applyAlignment="1">
      <alignment horizontal="left" vertical="center" wrapText="1"/>
    </xf>
    <xf numFmtId="0" fontId="11" fillId="0" borderId="0" xfId="5" applyFont="1" applyFill="1" applyBorder="1" applyAlignment="1">
      <alignment horizontal="left" vertical="center" wrapText="1"/>
    </xf>
    <xf numFmtId="0" fontId="4" fillId="0" borderId="0" xfId="1" quotePrefix="1" applyFont="1" applyFill="1" applyBorder="1" applyAlignment="1" applyProtection="1">
      <alignment horizontal="left" vertical="top" wrapText="1"/>
    </xf>
    <xf numFmtId="0" fontId="4" fillId="0" borderId="0" xfId="1" quotePrefix="1" applyNumberFormat="1" applyFont="1" applyFill="1" applyBorder="1" applyAlignment="1" applyProtection="1">
      <alignment horizontal="left" vertical="top"/>
    </xf>
    <xf numFmtId="0" fontId="4" fillId="0" borderId="0" xfId="1" applyFont="1" applyFill="1" applyAlignment="1" applyProtection="1">
      <alignment horizontal="left" vertical="top" wrapText="1"/>
    </xf>
    <xf numFmtId="0" fontId="8" fillId="0" borderId="0" xfId="1" applyFont="1" applyProtection="1"/>
    <xf numFmtId="4" fontId="8" fillId="0" borderId="0" xfId="1" applyNumberFormat="1" applyFont="1" applyFill="1" applyBorder="1" applyAlignment="1" applyProtection="1">
      <alignment horizontal="center"/>
    </xf>
    <xf numFmtId="0" fontId="7" fillId="0" borderId="0" xfId="1" quotePrefix="1" applyFont="1" applyFill="1" applyBorder="1" applyAlignment="1" applyProtection="1">
      <alignment horizontal="left" vertical="top" wrapText="1"/>
    </xf>
    <xf numFmtId="0" fontId="8" fillId="0" borderId="0" xfId="1" quotePrefix="1" applyNumberFormat="1" applyFont="1" applyFill="1" applyBorder="1" applyAlignment="1" applyProtection="1">
      <alignment horizontal="left" vertical="top"/>
    </xf>
    <xf numFmtId="4" fontId="3" fillId="0" borderId="0" xfId="1" applyNumberFormat="1" applyFont="1" applyFill="1" applyBorder="1" applyAlignment="1" applyProtection="1">
      <alignment horizontal="center"/>
    </xf>
    <xf numFmtId="4" fontId="3" fillId="0" borderId="0" xfId="1" applyNumberFormat="1" applyFont="1" applyFill="1" applyBorder="1" applyAlignment="1" applyProtection="1">
      <alignment horizontal="left" vertical="top" wrapText="1"/>
    </xf>
    <xf numFmtId="0" fontId="3" fillId="0" borderId="0" xfId="1" applyNumberFormat="1" applyFont="1" applyFill="1" applyBorder="1" applyAlignment="1" applyProtection="1">
      <alignment horizontal="left" vertical="top"/>
    </xf>
    <xf numFmtId="0" fontId="6" fillId="0" borderId="0" xfId="1" applyFont="1" applyFill="1" applyBorder="1" applyAlignment="1" applyProtection="1">
      <alignment horizontal="center" wrapText="1"/>
    </xf>
    <xf numFmtId="0" fontId="5" fillId="0" borderId="0" xfId="1" applyFont="1" applyFill="1" applyBorder="1" applyAlignment="1" applyProtection="1">
      <alignment horizontal="left" vertical="top" wrapText="1"/>
    </xf>
    <xf numFmtId="0" fontId="6" fillId="0" borderId="0" xfId="1" applyFont="1" applyFill="1" applyBorder="1" applyAlignment="1" applyProtection="1">
      <alignment horizontal="left" vertical="top"/>
    </xf>
    <xf numFmtId="0" fontId="5" fillId="0" borderId="0" xfId="1" applyFont="1" applyFill="1" applyAlignment="1" applyProtection="1">
      <alignment horizontal="center" wrapText="1"/>
    </xf>
    <xf numFmtId="0" fontId="5" fillId="0" borderId="0" xfId="1" applyFont="1" applyFill="1" applyAlignment="1" applyProtection="1">
      <alignment horizontal="left" vertical="top" wrapText="1"/>
    </xf>
    <xf numFmtId="0" fontId="5" fillId="0" borderId="0" xfId="1" applyFont="1" applyFill="1" applyAlignment="1" applyProtection="1">
      <alignment horizontal="left" vertical="top"/>
    </xf>
    <xf numFmtId="0" fontId="4" fillId="0" borderId="0" xfId="1" applyFont="1" applyFill="1" applyAlignment="1">
      <alignment horizontal="left" vertical="top" wrapText="1"/>
    </xf>
    <xf numFmtId="0" fontId="4" fillId="0" borderId="0" xfId="1" applyFont="1" applyFill="1" applyAlignment="1">
      <alignment horizontal="justify" vertical="center"/>
    </xf>
    <xf numFmtId="0" fontId="12" fillId="0" borderId="0" xfId="1" applyFont="1" applyFill="1" applyAlignment="1">
      <alignment vertical="top" wrapText="1"/>
    </xf>
    <xf numFmtId="0" fontId="4" fillId="0" borderId="0" xfId="1" applyFont="1" applyFill="1" applyBorder="1" applyAlignment="1">
      <alignment vertical="top"/>
    </xf>
    <xf numFmtId="0" fontId="4" fillId="0" borderId="0" xfId="3" applyFont="1" applyFill="1" applyAlignment="1">
      <alignment horizontal="left" vertical="top" wrapText="1"/>
    </xf>
    <xf numFmtId="0" fontId="4" fillId="0" borderId="0" xfId="1" applyFont="1" applyFill="1" applyBorder="1" applyAlignment="1"/>
    <xf numFmtId="0" fontId="13" fillId="0" borderId="0" xfId="1" applyFont="1" applyFill="1" applyAlignment="1">
      <alignment horizontal="left" vertical="top" wrapText="1"/>
    </xf>
    <xf numFmtId="0" fontId="3" fillId="0" borderId="0" xfId="1" applyFont="1" applyFill="1" applyAlignment="1">
      <alignment horizontal="left" vertical="top" wrapText="1"/>
    </xf>
    <xf numFmtId="0" fontId="7" fillId="0" borderId="0" xfId="1" applyFont="1" applyFill="1" applyAlignment="1">
      <alignment horizontal="left" vertical="top" wrapText="1"/>
    </xf>
    <xf numFmtId="0" fontId="4" fillId="0" borderId="0" xfId="1" quotePrefix="1" applyFont="1" applyFill="1" applyAlignment="1">
      <alignment horizontal="center" wrapText="1"/>
    </xf>
    <xf numFmtId="0" fontId="4" fillId="0" borderId="0" xfId="1" applyFont="1" applyFill="1"/>
    <xf numFmtId="0" fontId="3" fillId="0" borderId="0" xfId="1" applyFont="1" applyFill="1" applyBorder="1" applyAlignment="1">
      <alignment vertical="top"/>
    </xf>
    <xf numFmtId="0" fontId="4" fillId="0" borderId="0" xfId="0" applyFont="1" applyAlignment="1" applyProtection="1">
      <alignment horizontal="center" vertical="center"/>
    </xf>
    <xf numFmtId="0" fontId="4" fillId="0" borderId="0" xfId="0" applyFont="1" applyAlignment="1" applyProtection="1">
      <alignment horizontal="left" vertical="top" wrapText="1"/>
    </xf>
    <xf numFmtId="0" fontId="4" fillId="0" borderId="0" xfId="1" applyFont="1" applyAlignment="1" applyProtection="1">
      <alignment horizontal="left" vertical="top" wrapText="1"/>
    </xf>
    <xf numFmtId="0" fontId="3" fillId="0" borderId="0" xfId="1" applyFont="1" applyAlignment="1" applyProtection="1">
      <alignment horizontal="left" vertical="top" wrapText="1"/>
    </xf>
    <xf numFmtId="0" fontId="3" fillId="0" borderId="0" xfId="1" applyFont="1" applyFill="1" applyBorder="1" applyAlignment="1" applyProtection="1">
      <alignment horizontal="left" vertical="top" wrapText="1"/>
    </xf>
    <xf numFmtId="4" fontId="3" fillId="0" borderId="0" xfId="1" applyNumberFormat="1" applyFont="1" applyFill="1" applyBorder="1" applyAlignment="1">
      <alignment vertical="top" wrapText="1"/>
    </xf>
    <xf numFmtId="4" fontId="3" fillId="0" borderId="0" xfId="1" applyNumberFormat="1" applyFont="1" applyFill="1" applyBorder="1" applyAlignment="1">
      <alignment horizontal="center" vertical="center" wrapText="1"/>
    </xf>
    <xf numFmtId="0" fontId="4" fillId="0" borderId="0" xfId="1" quotePrefix="1" applyFont="1" applyFill="1" applyBorder="1" applyAlignment="1">
      <alignment horizontal="left" vertical="top" wrapText="1"/>
    </xf>
    <xf numFmtId="4" fontId="3" fillId="0" borderId="0" xfId="0" applyNumberFormat="1" applyFont="1" applyFill="1" applyBorder="1" applyAlignment="1">
      <alignment vertical="top" wrapText="1"/>
    </xf>
    <xf numFmtId="0" fontId="4" fillId="0" borderId="0" xfId="0" applyFont="1" applyFill="1" applyAlignment="1">
      <alignment vertical="top" wrapText="1"/>
    </xf>
    <xf numFmtId="4" fontId="3" fillId="0" borderId="0" xfId="0" applyNumberFormat="1" applyFont="1" applyFill="1" applyBorder="1" applyAlignment="1">
      <alignment horizontal="left" vertical="top" wrapText="1"/>
    </xf>
    <xf numFmtId="0" fontId="4" fillId="0" borderId="0" xfId="0" applyFont="1" applyFill="1" applyAlignment="1">
      <alignment horizontal="left" vertical="top" wrapText="1"/>
    </xf>
    <xf numFmtId="0" fontId="3" fillId="0" borderId="0" xfId="1" quotePrefix="1" applyFont="1" applyFill="1" applyBorder="1" applyAlignment="1" applyProtection="1">
      <alignment horizontal="left" vertical="top" wrapText="1"/>
    </xf>
    <xf numFmtId="0" fontId="5" fillId="0" borderId="0" xfId="1" applyFont="1" applyFill="1" applyAlignment="1" applyProtection="1">
      <alignment vertical="top"/>
    </xf>
    <xf numFmtId="0" fontId="6" fillId="0" borderId="0" xfId="1" applyFont="1" applyFill="1" applyBorder="1" applyAlignment="1" applyProtection="1">
      <alignment vertical="top"/>
    </xf>
    <xf numFmtId="0" fontId="3" fillId="0" borderId="0" xfId="1" applyNumberFormat="1" applyFont="1" applyFill="1" applyBorder="1" applyAlignment="1" applyProtection="1">
      <alignment vertical="top"/>
    </xf>
    <xf numFmtId="0" fontId="8" fillId="0" borderId="0" xfId="1" quotePrefix="1" applyNumberFormat="1" applyFont="1" applyFill="1" applyBorder="1" applyAlignment="1" applyProtection="1">
      <alignment vertical="top"/>
    </xf>
    <xf numFmtId="0" fontId="4" fillId="0" borderId="0" xfId="1" quotePrefix="1" applyNumberFormat="1" applyFont="1" applyFill="1" applyBorder="1" applyAlignment="1" applyProtection="1">
      <alignment vertical="top"/>
    </xf>
    <xf numFmtId="0" fontId="4" fillId="0" borderId="0" xfId="1" applyNumberFormat="1" applyFont="1" applyFill="1" applyBorder="1" applyAlignment="1" applyProtection="1">
      <alignment vertical="top"/>
    </xf>
    <xf numFmtId="0" fontId="4" fillId="0" borderId="0" xfId="1" applyFont="1" applyAlignment="1" applyProtection="1">
      <alignment vertical="top"/>
    </xf>
    <xf numFmtId="0" fontId="4" fillId="0" borderId="0" xfId="1" applyFont="1" applyFill="1" applyAlignment="1">
      <alignment vertical="top"/>
    </xf>
    <xf numFmtId="0" fontId="4" fillId="0" borderId="0" xfId="0" applyFont="1" applyAlignment="1" applyProtection="1">
      <alignment vertical="top"/>
    </xf>
    <xf numFmtId="0" fontId="8" fillId="0" borderId="0" xfId="0" quotePrefix="1" applyNumberFormat="1" applyFont="1" applyFill="1" applyBorder="1" applyAlignment="1" applyProtection="1">
      <alignment vertical="top"/>
    </xf>
    <xf numFmtId="0" fontId="4" fillId="0" borderId="0" xfId="0" quotePrefix="1" applyNumberFormat="1" applyFont="1" applyFill="1" applyBorder="1" applyAlignment="1" applyProtection="1">
      <alignment vertical="top"/>
    </xf>
    <xf numFmtId="2" fontId="4" fillId="0" borderId="0" xfId="1" applyNumberFormat="1" applyFont="1" applyFill="1" applyAlignment="1">
      <alignment vertical="top"/>
    </xf>
    <xf numFmtId="0" fontId="4" fillId="0" borderId="0" xfId="0" applyFont="1" applyFill="1" applyAlignment="1">
      <alignment vertical="top"/>
    </xf>
    <xf numFmtId="0" fontId="3" fillId="0" borderId="0" xfId="0" applyFont="1" applyFill="1" applyAlignment="1">
      <alignment horizontal="left" vertical="top" wrapText="1"/>
    </xf>
    <xf numFmtId="0" fontId="4" fillId="0" borderId="0" xfId="0" applyFont="1" applyFill="1" applyBorder="1" applyAlignment="1">
      <alignment vertical="top" wrapText="1"/>
    </xf>
    <xf numFmtId="0" fontId="3" fillId="0" borderId="0" xfId="9" applyFont="1" applyFill="1" applyAlignment="1">
      <alignment horizontal="left" vertical="top" wrapText="1"/>
    </xf>
    <xf numFmtId="0" fontId="4" fillId="0" borderId="0" xfId="9" applyFont="1" applyFill="1" applyAlignment="1">
      <alignment vertical="top"/>
    </xf>
    <xf numFmtId="0" fontId="3" fillId="0" borderId="0" xfId="9" applyFont="1" applyFill="1" applyAlignment="1">
      <alignment horizontal="left" vertical="top"/>
    </xf>
    <xf numFmtId="0" fontId="4" fillId="0" borderId="0" xfId="9" applyFont="1" applyFill="1" applyAlignment="1">
      <alignment horizontal="left" vertical="top" wrapText="1"/>
    </xf>
    <xf numFmtId="4" fontId="4" fillId="0" borderId="0" xfId="9" applyNumberFormat="1" applyFont="1" applyFill="1" applyAlignment="1">
      <alignment horizontal="center" vertical="center" wrapText="1"/>
    </xf>
    <xf numFmtId="0" fontId="14" fillId="0" borderId="0" xfId="6" applyFont="1" applyFill="1" applyAlignment="1" applyProtection="1">
      <alignment horizontal="left" vertical="top" wrapText="1"/>
    </xf>
    <xf numFmtId="0" fontId="5" fillId="0" borderId="0" xfId="6" applyFont="1" applyFill="1" applyAlignment="1" applyProtection="1">
      <alignment horizontal="left" vertical="top" wrapText="1"/>
    </xf>
    <xf numFmtId="0" fontId="6" fillId="0" borderId="0" xfId="1" applyFont="1" applyFill="1" applyBorder="1" applyAlignment="1" applyProtection="1">
      <alignment horizontal="left" vertical="top" wrapText="1"/>
    </xf>
    <xf numFmtId="0" fontId="3" fillId="0" borderId="0" xfId="1" applyFont="1" applyFill="1" applyBorder="1" applyAlignment="1" applyProtection="1">
      <alignment vertical="top" wrapText="1"/>
    </xf>
    <xf numFmtId="0" fontId="10" fillId="0" borderId="0" xfId="8" applyFont="1" applyAlignment="1"/>
    <xf numFmtId="0" fontId="5" fillId="0" borderId="0" xfId="6" applyFont="1" applyFill="1" applyBorder="1" applyAlignment="1" applyProtection="1">
      <alignment horizontal="left" vertical="top" wrapText="1"/>
    </xf>
    <xf numFmtId="0" fontId="6" fillId="0" borderId="0" xfId="6" applyFont="1" applyFill="1" applyBorder="1" applyAlignment="1" applyProtection="1">
      <alignment horizontal="left" vertical="top" wrapText="1"/>
    </xf>
    <xf numFmtId="0" fontId="5" fillId="0" borderId="0" xfId="6" applyFont="1" applyFill="1" applyAlignment="1" applyProtection="1">
      <alignment horizontal="left" vertical="center" wrapText="1"/>
    </xf>
    <xf numFmtId="0" fontId="4" fillId="0" borderId="0" xfId="1" applyFont="1" applyFill="1" applyBorder="1" applyAlignment="1" applyProtection="1">
      <alignment horizontal="left" vertical="center" wrapText="1"/>
    </xf>
    <xf numFmtId="3" fontId="4" fillId="0" borderId="0" xfId="0" applyNumberFormat="1" applyFont="1" applyFill="1" applyBorder="1" applyAlignment="1" applyProtection="1">
      <alignment horizontal="center" vertical="center"/>
    </xf>
    <xf numFmtId="1" fontId="4" fillId="0" borderId="0" xfId="0" applyNumberFormat="1" applyFont="1" applyFill="1" applyBorder="1" applyAlignment="1" applyProtection="1">
      <alignment horizontal="center" vertical="center"/>
    </xf>
    <xf numFmtId="0" fontId="4" fillId="0" borderId="0" xfId="1" applyFont="1"/>
    <xf numFmtId="0" fontId="4" fillId="0" borderId="0" xfId="4" applyFont="1" applyFill="1" applyAlignment="1">
      <alignment vertical="center" wrapText="1"/>
    </xf>
    <xf numFmtId="0" fontId="4" fillId="0" borderId="0" xfId="4" applyFont="1" applyFill="1" applyAlignment="1">
      <alignment vertical="top" wrapText="1"/>
    </xf>
    <xf numFmtId="4" fontId="4" fillId="0" borderId="0" xfId="1" applyNumberFormat="1" applyFont="1" applyFill="1" applyBorder="1" applyAlignment="1">
      <alignment horizontal="center" vertical="center" wrapText="1"/>
    </xf>
    <xf numFmtId="3" fontId="4" fillId="0" borderId="0" xfId="1" applyNumberFormat="1" applyFont="1" applyFill="1" applyBorder="1" applyAlignment="1">
      <alignment horizontal="center" vertical="center" wrapText="1"/>
    </xf>
    <xf numFmtId="0" fontId="3" fillId="0" borderId="0" xfId="1" applyFont="1" applyBorder="1" applyAlignment="1">
      <alignment vertical="top" wrapText="1"/>
    </xf>
    <xf numFmtId="0" fontId="4" fillId="0" borderId="0" xfId="1" applyFont="1" applyBorder="1" applyAlignment="1">
      <alignment vertical="top" wrapText="1"/>
    </xf>
    <xf numFmtId="0" fontId="3" fillId="0" borderId="0" xfId="0" applyFont="1" applyBorder="1" applyAlignment="1">
      <alignment vertical="top" wrapText="1"/>
    </xf>
    <xf numFmtId="0" fontId="3" fillId="0" borderId="0" xfId="1" applyFont="1" applyAlignment="1">
      <alignment horizontal="center"/>
    </xf>
    <xf numFmtId="0" fontId="4" fillId="0" borderId="0" xfId="1" applyFont="1" applyAlignment="1">
      <alignment horizontal="center"/>
    </xf>
    <xf numFmtId="4" fontId="4" fillId="0" borderId="0" xfId="1" applyNumberFormat="1" applyFont="1"/>
    <xf numFmtId="4" fontId="4" fillId="0" borderId="0" xfId="1" applyNumberFormat="1" applyFont="1" applyFill="1" applyBorder="1" applyAlignment="1" applyProtection="1">
      <alignment horizontal="center"/>
      <protection locked="0"/>
    </xf>
    <xf numFmtId="4" fontId="4" fillId="0" borderId="0" xfId="1" applyNumberFormat="1" applyFont="1" applyAlignment="1" applyProtection="1">
      <alignment horizontal="center"/>
      <protection locked="0"/>
    </xf>
    <xf numFmtId="4" fontId="4" fillId="0" borderId="0" xfId="0" applyNumberFormat="1" applyFont="1" applyAlignment="1" applyProtection="1">
      <alignment horizontal="center"/>
      <protection locked="0"/>
    </xf>
    <xf numFmtId="4" fontId="6" fillId="0" borderId="0" xfId="0" applyNumberFormat="1" applyFont="1" applyFill="1" applyAlignment="1" applyProtection="1">
      <alignment horizontal="center" vertical="center" wrapText="1"/>
      <protection locked="0"/>
    </xf>
    <xf numFmtId="4" fontId="4" fillId="0" borderId="0" xfId="0" applyNumberFormat="1" applyFont="1" applyAlignment="1" applyProtection="1">
      <alignment horizontal="center" vertical="center"/>
      <protection locked="0"/>
    </xf>
    <xf numFmtId="4" fontId="4" fillId="0" borderId="0" xfId="1" applyNumberFormat="1" applyFont="1" applyFill="1" applyBorder="1" applyAlignment="1" applyProtection="1">
      <alignment horizontal="center" wrapText="1"/>
      <protection locked="0"/>
    </xf>
    <xf numFmtId="0" fontId="15" fillId="0" borderId="0" xfId="1" applyFont="1"/>
    <xf numFmtId="0" fontId="16" fillId="0" borderId="0" xfId="1" applyFont="1"/>
    <xf numFmtId="0" fontId="7" fillId="0" borderId="0" xfId="1" applyFont="1" applyAlignment="1" applyProtection="1">
      <alignment horizontal="left" vertical="top"/>
    </xf>
    <xf numFmtId="4" fontId="4" fillId="0" borderId="0" xfId="1" applyNumberFormat="1" applyFont="1" applyFill="1" applyAlignment="1">
      <alignment vertical="center"/>
    </xf>
    <xf numFmtId="4" fontId="4" fillId="0" borderId="0" xfId="0" applyNumberFormat="1" applyFont="1" applyProtection="1"/>
    <xf numFmtId="4" fontId="4" fillId="0" borderId="0" xfId="1" applyNumberFormat="1" applyFont="1" applyProtection="1"/>
    <xf numFmtId="4" fontId="8" fillId="0" borderId="0" xfId="1" applyNumberFormat="1" applyFont="1" applyProtection="1"/>
    <xf numFmtId="4" fontId="8" fillId="0" borderId="0" xfId="0" applyNumberFormat="1" applyFont="1" applyProtection="1"/>
    <xf numFmtId="4" fontId="4" fillId="0" borderId="0" xfId="1" applyNumberFormat="1" applyFont="1" applyFill="1" applyAlignment="1">
      <alignment vertical="top" wrapText="1"/>
    </xf>
    <xf numFmtId="4" fontId="4" fillId="0" borderId="0" xfId="1" applyNumberFormat="1" applyFont="1" applyFill="1"/>
    <xf numFmtId="4" fontId="4" fillId="0" borderId="0" xfId="1" applyNumberFormat="1" applyFont="1" applyFill="1" applyBorder="1" applyAlignment="1">
      <alignment vertical="top"/>
    </xf>
    <xf numFmtId="4" fontId="4" fillId="0" borderId="0" xfId="1" applyNumberFormat="1" applyFont="1" applyFill="1" applyBorder="1" applyAlignment="1"/>
    <xf numFmtId="0" fontId="5" fillId="0" borderId="0" xfId="1" applyFont="1" applyFill="1" applyAlignment="1" applyProtection="1">
      <alignment horizontal="center" vertical="center"/>
    </xf>
    <xf numFmtId="0" fontId="5" fillId="0" borderId="0" xfId="1" applyFont="1" applyFill="1" applyAlignment="1" applyProtection="1">
      <alignment horizontal="center" vertical="center" wrapText="1"/>
    </xf>
    <xf numFmtId="4" fontId="5" fillId="0" borderId="0" xfId="1" applyNumberFormat="1" applyFont="1" applyFill="1" applyAlignment="1" applyProtection="1">
      <alignment horizontal="center" vertical="center" wrapText="1"/>
    </xf>
    <xf numFmtId="4" fontId="5" fillId="0" borderId="0" xfId="1" applyNumberFormat="1" applyFont="1" applyFill="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6" fillId="0" borderId="0" xfId="1" applyFont="1" applyFill="1" applyBorder="1" applyAlignment="1" applyProtection="1">
      <alignment horizontal="center" vertical="center" wrapText="1"/>
    </xf>
    <xf numFmtId="4" fontId="6" fillId="0" borderId="0" xfId="1" applyNumberFormat="1" applyFont="1" applyFill="1" applyBorder="1" applyAlignment="1" applyProtection="1">
      <alignment horizontal="center" vertical="center" wrapText="1"/>
    </xf>
    <xf numFmtId="1" fontId="3" fillId="0" borderId="0" xfId="1" applyNumberFormat="1" applyFont="1" applyFill="1" applyBorder="1" applyAlignment="1" applyProtection="1">
      <alignment horizontal="center" vertical="center"/>
    </xf>
    <xf numFmtId="0" fontId="3" fillId="0" borderId="0" xfId="1" applyFont="1" applyFill="1" applyBorder="1" applyAlignment="1" applyProtection="1">
      <alignment horizontal="center" vertical="center"/>
    </xf>
    <xf numFmtId="4" fontId="3" fillId="0" borderId="0" xfId="1" applyNumberFormat="1" applyFont="1" applyFill="1" applyBorder="1" applyAlignment="1" applyProtection="1">
      <alignment horizontal="center" vertical="center"/>
    </xf>
    <xf numFmtId="1" fontId="8" fillId="0" borderId="0" xfId="1" applyNumberFormat="1" applyFont="1" applyFill="1" applyBorder="1" applyAlignment="1" applyProtection="1">
      <alignment horizontal="center" vertical="center"/>
    </xf>
    <xf numFmtId="0" fontId="8" fillId="0" borderId="0" xfId="1" quotePrefix="1" applyFont="1" applyFill="1" applyBorder="1" applyAlignment="1" applyProtection="1">
      <alignment horizontal="center" vertical="center"/>
    </xf>
    <xf numFmtId="4" fontId="8" fillId="0" borderId="0" xfId="1" applyNumberFormat="1" applyFont="1" applyFill="1" applyBorder="1" applyAlignment="1" applyProtection="1">
      <alignment horizontal="center" vertical="center"/>
    </xf>
    <xf numFmtId="1" fontId="4" fillId="0" borderId="0" xfId="1" applyNumberFormat="1" applyFont="1" applyFill="1" applyBorder="1" applyAlignment="1" applyProtection="1">
      <alignment horizontal="center" vertical="center"/>
    </xf>
    <xf numFmtId="0" fontId="4" fillId="0" borderId="0" xfId="1" quotePrefix="1" applyFont="1" applyFill="1" applyBorder="1" applyAlignment="1" applyProtection="1">
      <alignment horizontal="center" vertical="center"/>
    </xf>
    <xf numFmtId="4" fontId="4" fillId="0" borderId="0" xfId="1" applyNumberFormat="1" applyFont="1" applyFill="1" applyBorder="1" applyAlignment="1" applyProtection="1">
      <alignment horizontal="center" vertical="center"/>
    </xf>
    <xf numFmtId="0" fontId="4" fillId="0" borderId="0" xfId="1" applyFont="1" applyFill="1" applyAlignment="1" applyProtection="1">
      <alignment horizontal="center" vertical="center"/>
    </xf>
    <xf numFmtId="0" fontId="4" fillId="0" borderId="0" xfId="1" applyFont="1" applyAlignment="1" applyProtection="1">
      <alignment horizontal="center" vertical="center"/>
    </xf>
    <xf numFmtId="0" fontId="4" fillId="0" borderId="0" xfId="1" applyFont="1" applyFill="1" applyBorder="1" applyAlignment="1" applyProtection="1">
      <alignment horizontal="center" vertical="center"/>
    </xf>
    <xf numFmtId="4" fontId="4" fillId="0" borderId="0" xfId="1" applyNumberFormat="1" applyFont="1" applyFill="1" applyBorder="1" applyAlignment="1" applyProtection="1">
      <alignment horizontal="center" vertical="center"/>
      <protection locked="0"/>
    </xf>
    <xf numFmtId="4" fontId="4" fillId="0" borderId="0" xfId="1" applyNumberFormat="1" applyFont="1" applyAlignment="1" applyProtection="1">
      <alignment horizontal="center" vertical="center"/>
    </xf>
    <xf numFmtId="4" fontId="4" fillId="0" borderId="0" xfId="1" applyNumberFormat="1" applyFont="1" applyAlignment="1" applyProtection="1">
      <alignment horizontal="center" vertical="center"/>
      <protection locked="0"/>
    </xf>
    <xf numFmtId="0" fontId="4" fillId="0" borderId="0" xfId="1" quotePrefix="1" applyFont="1" applyFill="1" applyAlignment="1" applyProtection="1">
      <alignment horizontal="center" vertical="center"/>
    </xf>
    <xf numFmtId="4" fontId="4" fillId="0" borderId="1" xfId="1" applyNumberFormat="1" applyFont="1" applyBorder="1" applyAlignment="1" applyProtection="1">
      <alignment horizontal="center" vertical="center"/>
    </xf>
    <xf numFmtId="4" fontId="4" fillId="0" borderId="2" xfId="1" applyNumberFormat="1" applyFont="1" applyBorder="1" applyAlignment="1" applyProtection="1">
      <alignment horizontal="center" vertical="center"/>
    </xf>
    <xf numFmtId="4" fontId="4" fillId="0" borderId="0" xfId="7" applyNumberFormat="1" applyFont="1" applyFill="1" applyBorder="1" applyAlignment="1" applyProtection="1">
      <alignment horizontal="center" vertical="center"/>
    </xf>
    <xf numFmtId="0" fontId="5" fillId="0" borderId="0" xfId="0" applyFont="1" applyFill="1" applyAlignment="1" applyProtection="1">
      <alignment horizontal="center" vertical="center"/>
    </xf>
    <xf numFmtId="0" fontId="5" fillId="0" borderId="0" xfId="0" applyFont="1" applyFill="1" applyAlignment="1" applyProtection="1">
      <alignment horizontal="center" vertical="center" wrapText="1"/>
    </xf>
    <xf numFmtId="4" fontId="5" fillId="0" borderId="0" xfId="0" applyNumberFormat="1" applyFont="1" applyFill="1" applyAlignment="1" applyProtection="1">
      <alignment horizontal="center" vertical="center" wrapText="1"/>
    </xf>
    <xf numFmtId="4" fontId="5" fillId="0" borderId="0" xfId="0" applyNumberFormat="1" applyFont="1" applyFill="1" applyBorder="1" applyAlignment="1" applyProtection="1">
      <alignment horizontal="center" vertical="center" wrapText="1"/>
    </xf>
    <xf numFmtId="0" fontId="6" fillId="0" borderId="0" xfId="0" applyFont="1" applyFill="1" applyBorder="1" applyAlignment="1" applyProtection="1">
      <alignment horizontal="center" vertical="center"/>
    </xf>
    <xf numFmtId="0" fontId="6" fillId="0" borderId="0" xfId="0" applyFont="1" applyFill="1" applyBorder="1" applyAlignment="1" applyProtection="1">
      <alignment horizontal="center" vertical="center" wrapText="1"/>
    </xf>
    <xf numFmtId="4" fontId="6" fillId="0" borderId="0" xfId="0" applyNumberFormat="1" applyFont="1" applyFill="1" applyBorder="1" applyAlignment="1" applyProtection="1">
      <alignment horizontal="center" vertical="center" wrapText="1"/>
    </xf>
    <xf numFmtId="1" fontId="3" fillId="0" borderId="0" xfId="0" applyNumberFormat="1" applyFont="1" applyFill="1" applyBorder="1" applyAlignment="1" applyProtection="1">
      <alignment horizontal="center" vertical="center"/>
    </xf>
    <xf numFmtId="0" fontId="3" fillId="0" borderId="0" xfId="0" applyFont="1" applyFill="1" applyBorder="1" applyAlignment="1" applyProtection="1">
      <alignment horizontal="center" vertical="center"/>
    </xf>
    <xf numFmtId="4" fontId="3" fillId="0" borderId="0" xfId="0" applyNumberFormat="1" applyFont="1" applyFill="1" applyBorder="1" applyAlignment="1" applyProtection="1">
      <alignment horizontal="center" vertical="center"/>
    </xf>
    <xf numFmtId="1" fontId="8" fillId="0" borderId="0" xfId="0" applyNumberFormat="1" applyFont="1" applyFill="1" applyBorder="1" applyAlignment="1" applyProtection="1">
      <alignment horizontal="center" vertical="center"/>
    </xf>
    <xf numFmtId="0" fontId="8" fillId="0" borderId="0" xfId="0" quotePrefix="1" applyFont="1" applyFill="1" applyBorder="1" applyAlignment="1" applyProtection="1">
      <alignment horizontal="center" vertical="center"/>
    </xf>
    <xf numFmtId="4" fontId="8" fillId="0" borderId="0" xfId="0" applyNumberFormat="1" applyFont="1" applyFill="1" applyBorder="1" applyAlignment="1" applyProtection="1">
      <alignment horizontal="center" vertical="center"/>
    </xf>
    <xf numFmtId="0" fontId="4" fillId="0" borderId="0" xfId="0" quotePrefix="1"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xf>
    <xf numFmtId="4" fontId="4" fillId="0" borderId="0" xfId="0" applyNumberFormat="1" applyFont="1" applyFill="1" applyBorder="1" applyAlignment="1" applyProtection="1">
      <alignment horizontal="center" vertical="center"/>
      <protection locked="0"/>
    </xf>
    <xf numFmtId="0" fontId="4" fillId="0" borderId="0" xfId="0" applyFont="1" applyFill="1" applyAlignment="1" applyProtection="1">
      <alignment horizontal="center" vertical="center"/>
    </xf>
    <xf numFmtId="0" fontId="4" fillId="0" borderId="0" xfId="0" applyFont="1" applyFill="1" applyBorder="1" applyAlignment="1" applyProtection="1">
      <alignment horizontal="center" vertical="center"/>
    </xf>
    <xf numFmtId="0" fontId="4" fillId="0" borderId="0" xfId="1" applyFont="1" applyFill="1" applyBorder="1" applyAlignment="1">
      <alignment horizontal="center" vertical="center"/>
    </xf>
    <xf numFmtId="1" fontId="4" fillId="0" borderId="0" xfId="1" applyNumberFormat="1" applyFont="1" applyFill="1" applyBorder="1" applyAlignment="1">
      <alignment horizontal="center" vertical="center"/>
    </xf>
    <xf numFmtId="0" fontId="4" fillId="0" borderId="0" xfId="1" applyFont="1" applyFill="1" applyAlignment="1">
      <alignment horizontal="center" vertical="center"/>
    </xf>
    <xf numFmtId="0" fontId="4" fillId="0" borderId="0" xfId="3" applyFont="1" applyFill="1" applyBorder="1" applyAlignment="1">
      <alignment horizontal="center" vertical="center" wrapText="1"/>
    </xf>
    <xf numFmtId="0" fontId="4" fillId="0" borderId="0" xfId="1" applyFont="1" applyAlignment="1">
      <alignment horizontal="center" vertical="center" wrapText="1"/>
    </xf>
    <xf numFmtId="0" fontId="4" fillId="0" borderId="0" xfId="1" applyFont="1" applyFill="1" applyAlignment="1">
      <alignment horizontal="center" vertical="center" wrapText="1"/>
    </xf>
    <xf numFmtId="0" fontId="4" fillId="0" borderId="0" xfId="1" quotePrefix="1" applyFont="1" applyFill="1" applyBorder="1" applyAlignment="1">
      <alignment horizontal="center" vertical="center"/>
    </xf>
    <xf numFmtId="0" fontId="4" fillId="0" borderId="0" xfId="1" quotePrefix="1" applyFont="1" applyFill="1" applyBorder="1" applyAlignment="1">
      <alignment horizontal="center" vertical="center" wrapText="1"/>
    </xf>
    <xf numFmtId="0" fontId="4" fillId="0" borderId="0" xfId="1" quotePrefix="1" applyFont="1" applyFill="1" applyAlignment="1">
      <alignment horizontal="center" vertical="center"/>
    </xf>
    <xf numFmtId="0" fontId="4" fillId="0" borderId="0" xfId="0" quotePrefix="1" applyFont="1" applyFill="1" applyAlignment="1" applyProtection="1">
      <alignment horizontal="center" vertical="center"/>
    </xf>
    <xf numFmtId="4" fontId="4" fillId="0" borderId="0" xfId="0" applyNumberFormat="1" applyFont="1" applyAlignment="1" applyProtection="1">
      <alignment horizontal="center" vertical="center"/>
    </xf>
    <xf numFmtId="4" fontId="4" fillId="0" borderId="1" xfId="0" applyNumberFormat="1" applyFont="1" applyBorder="1" applyAlignment="1" applyProtection="1">
      <alignment horizontal="center" vertical="center"/>
    </xf>
    <xf numFmtId="4" fontId="4" fillId="0" borderId="2" xfId="0" applyNumberFormat="1" applyFont="1" applyBorder="1" applyAlignment="1" applyProtection="1">
      <alignment horizontal="center" vertical="center"/>
    </xf>
    <xf numFmtId="4" fontId="6" fillId="0" borderId="0" xfId="0" applyNumberFormat="1" applyFont="1" applyFill="1" applyAlignment="1">
      <alignment horizontal="center" vertical="center" wrapText="1"/>
    </xf>
    <xf numFmtId="1" fontId="5" fillId="0" borderId="0" xfId="1" applyNumberFormat="1" applyFont="1" applyFill="1" applyAlignment="1" applyProtection="1">
      <alignment horizontal="center" vertical="center"/>
    </xf>
    <xf numFmtId="164" fontId="4" fillId="0" borderId="0" xfId="7" applyNumberFormat="1" applyFont="1" applyFill="1" applyAlignment="1">
      <alignment horizontal="center" vertical="center" wrapText="1"/>
    </xf>
    <xf numFmtId="4" fontId="4" fillId="0" borderId="0" xfId="1" applyNumberFormat="1" applyFont="1" applyFill="1" applyAlignment="1">
      <alignment horizontal="center" vertical="center" wrapText="1"/>
    </xf>
    <xf numFmtId="164" fontId="4" fillId="0" borderId="0" xfId="7" quotePrefix="1" applyNumberFormat="1" applyFont="1" applyFill="1" applyBorder="1" applyAlignment="1">
      <alignment horizontal="center" vertical="center"/>
    </xf>
    <xf numFmtId="4" fontId="4" fillId="0" borderId="0" xfId="1" applyNumberFormat="1" applyFont="1" applyFill="1" applyAlignment="1">
      <alignment horizontal="center" vertical="center"/>
    </xf>
    <xf numFmtId="164" fontId="4" fillId="0" borderId="0" xfId="7" quotePrefix="1" applyNumberFormat="1" applyFont="1" applyFill="1" applyAlignment="1">
      <alignment horizontal="center" vertical="center" wrapText="1"/>
    </xf>
    <xf numFmtId="0" fontId="4" fillId="0" borderId="0" xfId="1" applyFont="1" applyFill="1" applyBorder="1" applyAlignment="1">
      <alignment horizontal="center" vertical="center" wrapText="1"/>
    </xf>
    <xf numFmtId="4" fontId="4" fillId="0" borderId="0" xfId="1" applyNumberFormat="1" applyFont="1" applyFill="1" applyAlignment="1" applyProtection="1">
      <alignment horizontal="center" vertical="center" wrapText="1"/>
      <protection locked="0"/>
    </xf>
    <xf numFmtId="4" fontId="4" fillId="0" borderId="0" xfId="1" applyNumberFormat="1" applyFont="1" applyFill="1" applyAlignment="1" applyProtection="1">
      <alignment horizontal="center" vertical="center"/>
      <protection locked="0"/>
    </xf>
    <xf numFmtId="4" fontId="10" fillId="0" borderId="0" xfId="8" applyNumberFormat="1" applyFont="1" applyAlignment="1">
      <alignment horizontal="center" vertical="center"/>
    </xf>
    <xf numFmtId="4" fontId="4" fillId="0" borderId="0" xfId="0" applyNumberFormat="1" applyFont="1" applyFill="1" applyAlignment="1">
      <alignment horizontal="center" vertical="center" wrapText="1"/>
    </xf>
    <xf numFmtId="0" fontId="10" fillId="0" borderId="0" xfId="8" applyFont="1" applyAlignment="1">
      <alignment horizontal="center" vertical="center"/>
    </xf>
    <xf numFmtId="4" fontId="4" fillId="0" borderId="0" xfId="1" applyNumberFormat="1" applyFont="1" applyFill="1" applyBorder="1" applyAlignment="1">
      <alignment horizontal="center" vertical="center"/>
    </xf>
    <xf numFmtId="4" fontId="4" fillId="0" borderId="0" xfId="0" applyNumberFormat="1" applyFont="1" applyFill="1" applyAlignment="1" applyProtection="1">
      <alignment horizontal="center" vertical="center" wrapText="1"/>
      <protection locked="0"/>
    </xf>
    <xf numFmtId="4" fontId="4" fillId="0" borderId="0" xfId="9" applyNumberFormat="1" applyFont="1" applyFill="1" applyAlignment="1" applyProtection="1">
      <alignment horizontal="center" vertical="center" wrapText="1"/>
      <protection locked="0"/>
    </xf>
    <xf numFmtId="0" fontId="4" fillId="0" borderId="0" xfId="3" applyFont="1" applyFill="1" applyAlignment="1">
      <alignment horizontal="center" vertical="center"/>
    </xf>
    <xf numFmtId="0" fontId="4" fillId="0" borderId="0" xfId="1" applyFont="1" applyAlignment="1">
      <alignment horizontal="center" vertical="center"/>
    </xf>
    <xf numFmtId="4" fontId="4" fillId="0" borderId="0" xfId="1" applyNumberFormat="1" applyFont="1" applyAlignment="1">
      <alignment horizontal="center" vertical="center"/>
    </xf>
    <xf numFmtId="1" fontId="4" fillId="0" borderId="0" xfId="1" applyNumberFormat="1" applyFont="1" applyAlignment="1" applyProtection="1">
      <alignment horizontal="center" vertical="center"/>
    </xf>
    <xf numFmtId="0" fontId="4" fillId="0" borderId="0" xfId="1" applyNumberFormat="1" applyFont="1" applyFill="1" applyBorder="1" applyAlignment="1">
      <alignment horizontal="center" vertical="center" wrapText="1"/>
    </xf>
    <xf numFmtId="4" fontId="4" fillId="0" borderId="0" xfId="1" applyNumberFormat="1" applyFont="1" applyFill="1" applyBorder="1" applyAlignment="1" applyProtection="1">
      <alignment horizontal="center" vertical="center" wrapText="1"/>
      <protection locked="0"/>
    </xf>
    <xf numFmtId="0"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4" fontId="4" fillId="0" borderId="0" xfId="1" applyNumberFormat="1" applyFont="1" applyBorder="1" applyAlignment="1" applyProtection="1">
      <alignment horizontal="center" vertical="center"/>
    </xf>
    <xf numFmtId="3" fontId="3" fillId="0" borderId="0" xfId="1" applyNumberFormat="1" applyFont="1" applyAlignment="1">
      <alignment horizontal="center" vertical="center"/>
    </xf>
    <xf numFmtId="3" fontId="4" fillId="0" borderId="0" xfId="1" applyNumberFormat="1" applyFont="1" applyAlignment="1">
      <alignment horizontal="center" vertical="center"/>
    </xf>
    <xf numFmtId="0" fontId="3" fillId="0" borderId="0" xfId="1" applyFont="1" applyAlignment="1">
      <alignment horizontal="center"/>
    </xf>
    <xf numFmtId="0" fontId="8" fillId="0" borderId="0" xfId="1" applyFont="1" applyAlignment="1" applyProtection="1">
      <alignment horizontal="center" vertical="center"/>
    </xf>
  </cellXfs>
  <cellStyles count="10">
    <cellStyle name="Comma 2" xfId="7"/>
    <cellStyle name="Normal" xfId="0" builtinId="0"/>
    <cellStyle name="Normal 2" xfId="1"/>
    <cellStyle name="Normal 2 2" xfId="2"/>
    <cellStyle name="Normal 2 2 2 2" xfId="9"/>
    <cellStyle name="Normal 3" xfId="6"/>
    <cellStyle name="Normal 3 2" xfId="3"/>
    <cellStyle name="Normal 4" xfId="8"/>
    <cellStyle name="Normal_D0562-BOQ-SUBSTATION" xfId="5"/>
    <cellStyle name="Normal_Sheet1" xfId="4"/>
  </cellStyles>
  <dxfs count="2">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view="pageBreakPreview" zoomScale="115" zoomScaleNormal="100" zoomScaleSheetLayoutView="115" workbookViewId="0">
      <selection activeCell="D14" sqref="D14"/>
    </sheetView>
  </sheetViews>
  <sheetFormatPr defaultRowHeight="26.25" x14ac:dyDescent="0.4"/>
  <cols>
    <col min="1" max="16384" width="9.140625" style="138"/>
  </cols>
  <sheetData>
    <row r="5" spans="2:2" x14ac:dyDescent="0.4">
      <c r="B5" s="137" t="s">
        <v>426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showZeros="0" tabSelected="1" view="pageBreakPreview" topLeftCell="A43" zoomScaleNormal="100" zoomScaleSheetLayoutView="100" workbookViewId="0">
      <selection activeCell="I48" sqref="I48"/>
    </sheetView>
  </sheetViews>
  <sheetFormatPr defaultRowHeight="15.75" x14ac:dyDescent="0.25"/>
  <cols>
    <col min="1" max="1" width="7.7109375" style="37" customWidth="1"/>
    <col min="2" max="2" width="38.7109375" style="37" customWidth="1"/>
    <col min="3" max="4" width="9.7109375" style="166" customWidth="1"/>
    <col min="5" max="5" width="10.140625" style="169" bestFit="1" customWidth="1"/>
    <col min="6" max="6" width="12.7109375" style="169" customWidth="1"/>
    <col min="7" max="7" width="15.28515625" style="166" customWidth="1"/>
    <col min="8" max="9" width="9.140625" style="166"/>
    <col min="10" max="16384" width="9.140625" style="35"/>
  </cols>
  <sheetData>
    <row r="1" spans="1:9" x14ac:dyDescent="0.25">
      <c r="A1" s="63" t="s">
        <v>0</v>
      </c>
      <c r="B1" s="62" t="s">
        <v>5</v>
      </c>
      <c r="C1" s="149" t="s">
        <v>3</v>
      </c>
      <c r="D1" s="150" t="s">
        <v>1</v>
      </c>
      <c r="E1" s="151" t="s">
        <v>2</v>
      </c>
      <c r="F1" s="152" t="s">
        <v>4</v>
      </c>
    </row>
    <row r="2" spans="1:9" x14ac:dyDescent="0.25">
      <c r="A2" s="60"/>
      <c r="B2" s="59"/>
      <c r="C2" s="153"/>
      <c r="D2" s="154"/>
      <c r="E2" s="155"/>
      <c r="F2" s="155" t="s">
        <v>85</v>
      </c>
    </row>
    <row r="3" spans="1:9" x14ac:dyDescent="0.25">
      <c r="A3" s="57"/>
      <c r="B3" s="139" t="s">
        <v>360</v>
      </c>
      <c r="C3" s="156"/>
      <c r="D3" s="157"/>
      <c r="E3" s="158"/>
      <c r="F3" s="158"/>
    </row>
    <row r="4" spans="1:9" x14ac:dyDescent="0.25">
      <c r="A4" s="57"/>
      <c r="B4" s="38"/>
      <c r="C4" s="156"/>
      <c r="D4" s="157"/>
      <c r="E4" s="158"/>
      <c r="F4" s="158"/>
    </row>
    <row r="5" spans="1:9" s="51" customFormat="1" x14ac:dyDescent="0.25">
      <c r="A5" s="54"/>
      <c r="B5" s="53" t="s">
        <v>335</v>
      </c>
      <c r="C5" s="159"/>
      <c r="D5" s="160"/>
      <c r="E5" s="161"/>
      <c r="F5" s="161"/>
      <c r="G5" s="234"/>
      <c r="H5" s="234"/>
      <c r="I5" s="234"/>
    </row>
    <row r="6" spans="1:9" x14ac:dyDescent="0.25">
      <c r="A6" s="49"/>
      <c r="B6" s="48"/>
      <c r="C6" s="162"/>
      <c r="D6" s="163"/>
      <c r="E6" s="164"/>
      <c r="F6" s="164"/>
    </row>
    <row r="7" spans="1:9" x14ac:dyDescent="0.25">
      <c r="A7" s="49"/>
      <c r="B7" s="43" t="s">
        <v>352</v>
      </c>
      <c r="C7" s="165"/>
      <c r="D7" s="165"/>
      <c r="E7" s="164"/>
      <c r="F7" s="164"/>
    </row>
    <row r="8" spans="1:9" x14ac:dyDescent="0.25">
      <c r="A8" s="49"/>
      <c r="B8" s="43"/>
      <c r="C8" s="165"/>
      <c r="D8" s="165"/>
      <c r="E8" s="164"/>
      <c r="F8" s="164"/>
    </row>
    <row r="9" spans="1:9" ht="47.25" x14ac:dyDescent="0.25">
      <c r="A9" s="49"/>
      <c r="B9" s="80" t="s">
        <v>351</v>
      </c>
      <c r="C9" s="165"/>
      <c r="D9" s="165"/>
      <c r="E9" s="164"/>
      <c r="F9" s="164"/>
    </row>
    <row r="10" spans="1:9" x14ac:dyDescent="0.25">
      <c r="A10" s="49"/>
      <c r="B10" s="80"/>
      <c r="C10" s="165"/>
      <c r="E10" s="164"/>
      <c r="F10" s="164"/>
    </row>
    <row r="11" spans="1:9" x14ac:dyDescent="0.25">
      <c r="A11" s="49" t="s">
        <v>8</v>
      </c>
      <c r="B11" s="41" t="s">
        <v>350</v>
      </c>
      <c r="C11" s="165">
        <v>45</v>
      </c>
      <c r="D11" s="167" t="s">
        <v>338</v>
      </c>
      <c r="E11" s="168">
        <v>103</v>
      </c>
      <c r="F11" s="174">
        <f>ROUND(C11*E11,2)</f>
        <v>4635</v>
      </c>
    </row>
    <row r="12" spans="1:9" x14ac:dyDescent="0.25">
      <c r="A12" s="49"/>
      <c r="B12" s="80"/>
      <c r="C12" s="165"/>
      <c r="D12" s="167"/>
      <c r="E12" s="164"/>
      <c r="F12" s="174">
        <f t="shared" ref="F12:F70" si="0">ROUND(C12*E12,2)</f>
        <v>0</v>
      </c>
    </row>
    <row r="13" spans="1:9" ht="47.25" x14ac:dyDescent="0.25">
      <c r="B13" s="79" t="s">
        <v>349</v>
      </c>
      <c r="F13" s="174">
        <f t="shared" si="0"/>
        <v>0</v>
      </c>
    </row>
    <row r="14" spans="1:9" x14ac:dyDescent="0.25">
      <c r="F14" s="174">
        <f t="shared" si="0"/>
        <v>0</v>
      </c>
    </row>
    <row r="15" spans="1:9" x14ac:dyDescent="0.25">
      <c r="A15" s="37" t="s">
        <v>87</v>
      </c>
      <c r="B15" s="78" t="s">
        <v>348</v>
      </c>
      <c r="C15" s="166">
        <v>70</v>
      </c>
      <c r="D15" s="166" t="s">
        <v>338</v>
      </c>
      <c r="E15" s="170">
        <v>186</v>
      </c>
      <c r="F15" s="174">
        <f t="shared" si="0"/>
        <v>13020</v>
      </c>
    </row>
    <row r="16" spans="1:9" x14ac:dyDescent="0.25">
      <c r="F16" s="174">
        <f t="shared" si="0"/>
        <v>0</v>
      </c>
    </row>
    <row r="17" spans="1:6" x14ac:dyDescent="0.25">
      <c r="A17" s="37" t="s">
        <v>88</v>
      </c>
      <c r="B17" s="78" t="s">
        <v>347</v>
      </c>
      <c r="C17" s="166">
        <v>180</v>
      </c>
      <c r="D17" s="166" t="s">
        <v>338</v>
      </c>
      <c r="E17" s="170">
        <v>179</v>
      </c>
      <c r="F17" s="174">
        <f t="shared" si="0"/>
        <v>32220</v>
      </c>
    </row>
    <row r="18" spans="1:6" x14ac:dyDescent="0.25">
      <c r="F18" s="174">
        <f t="shared" si="0"/>
        <v>0</v>
      </c>
    </row>
    <row r="19" spans="1:6" x14ac:dyDescent="0.25">
      <c r="A19" s="37" t="s">
        <v>89</v>
      </c>
      <c r="B19" s="78" t="s">
        <v>346</v>
      </c>
      <c r="C19" s="166">
        <v>25</v>
      </c>
      <c r="D19" s="166" t="s">
        <v>338</v>
      </c>
      <c r="E19" s="170">
        <v>192</v>
      </c>
      <c r="F19" s="174">
        <f t="shared" si="0"/>
        <v>4800</v>
      </c>
    </row>
    <row r="20" spans="1:6" x14ac:dyDescent="0.25">
      <c r="F20" s="174">
        <f t="shared" si="0"/>
        <v>0</v>
      </c>
    </row>
    <row r="21" spans="1:6" x14ac:dyDescent="0.25">
      <c r="A21" s="37" t="s">
        <v>90</v>
      </c>
      <c r="B21" s="78" t="s">
        <v>345</v>
      </c>
      <c r="C21" s="166">
        <v>45</v>
      </c>
      <c r="D21" s="166" t="s">
        <v>338</v>
      </c>
      <c r="E21" s="170">
        <v>192</v>
      </c>
      <c r="F21" s="174">
        <f t="shared" si="0"/>
        <v>8640</v>
      </c>
    </row>
    <row r="22" spans="1:6" x14ac:dyDescent="0.25">
      <c r="F22" s="174">
        <f t="shared" si="0"/>
        <v>0</v>
      </c>
    </row>
    <row r="23" spans="1:6" x14ac:dyDescent="0.25">
      <c r="A23" s="37" t="s">
        <v>91</v>
      </c>
      <c r="B23" s="78" t="s">
        <v>344</v>
      </c>
      <c r="C23" s="166">
        <v>45</v>
      </c>
      <c r="D23" s="166" t="s">
        <v>338</v>
      </c>
      <c r="E23" s="170">
        <v>192</v>
      </c>
      <c r="F23" s="174">
        <f t="shared" si="0"/>
        <v>8640</v>
      </c>
    </row>
    <row r="24" spans="1:6" x14ac:dyDescent="0.25">
      <c r="F24" s="174">
        <f t="shared" si="0"/>
        <v>0</v>
      </c>
    </row>
    <row r="25" spans="1:6" x14ac:dyDescent="0.25">
      <c r="A25" s="37" t="s">
        <v>92</v>
      </c>
      <c r="B25" s="78" t="s">
        <v>343</v>
      </c>
      <c r="C25" s="166">
        <v>225</v>
      </c>
      <c r="D25" s="166" t="s">
        <v>338</v>
      </c>
      <c r="E25" s="170">
        <v>186</v>
      </c>
      <c r="F25" s="174">
        <f t="shared" si="0"/>
        <v>41850</v>
      </c>
    </row>
    <row r="26" spans="1:6" x14ac:dyDescent="0.25">
      <c r="F26" s="174">
        <f t="shared" si="0"/>
        <v>0</v>
      </c>
    </row>
    <row r="27" spans="1:6" ht="31.5" x14ac:dyDescent="0.25">
      <c r="A27" s="37" t="s">
        <v>97</v>
      </c>
      <c r="B27" s="78" t="s">
        <v>342</v>
      </c>
      <c r="C27" s="166">
        <v>135</v>
      </c>
      <c r="D27" s="166" t="s">
        <v>338</v>
      </c>
      <c r="E27" s="170">
        <v>192</v>
      </c>
      <c r="F27" s="174">
        <f t="shared" si="0"/>
        <v>25920</v>
      </c>
    </row>
    <row r="28" spans="1:6" x14ac:dyDescent="0.25">
      <c r="F28" s="174">
        <f t="shared" si="0"/>
        <v>0</v>
      </c>
    </row>
    <row r="29" spans="1:6" x14ac:dyDescent="0.25">
      <c r="A29" s="37" t="s">
        <v>94</v>
      </c>
      <c r="B29" s="78" t="s">
        <v>341</v>
      </c>
      <c r="C29" s="166">
        <v>4</v>
      </c>
      <c r="D29" s="166" t="s">
        <v>338</v>
      </c>
      <c r="E29" s="170">
        <v>192</v>
      </c>
      <c r="F29" s="174">
        <f t="shared" si="0"/>
        <v>768</v>
      </c>
    </row>
    <row r="30" spans="1:6" x14ac:dyDescent="0.25">
      <c r="F30" s="174">
        <f t="shared" si="0"/>
        <v>0</v>
      </c>
    </row>
    <row r="31" spans="1:6" x14ac:dyDescent="0.25">
      <c r="A31" s="37" t="s">
        <v>114</v>
      </c>
      <c r="B31" s="78" t="s">
        <v>340</v>
      </c>
      <c r="C31" s="166">
        <v>150</v>
      </c>
      <c r="D31" s="166" t="s">
        <v>338</v>
      </c>
      <c r="E31" s="170">
        <v>199</v>
      </c>
      <c r="F31" s="174">
        <f t="shared" si="0"/>
        <v>29850</v>
      </c>
    </row>
    <row r="32" spans="1:6" ht="9" customHeight="1" x14ac:dyDescent="0.25">
      <c r="F32" s="174">
        <f t="shared" si="0"/>
        <v>0</v>
      </c>
    </row>
    <row r="33" spans="1:9" x14ac:dyDescent="0.25">
      <c r="A33" s="37" t="s">
        <v>110</v>
      </c>
      <c r="B33" s="78" t="s">
        <v>339</v>
      </c>
      <c r="C33" s="166">
        <v>11</v>
      </c>
      <c r="D33" s="166" t="s">
        <v>338</v>
      </c>
      <c r="E33" s="170">
        <v>206</v>
      </c>
      <c r="F33" s="174">
        <f t="shared" si="0"/>
        <v>2266</v>
      </c>
    </row>
    <row r="34" spans="1:9" ht="9" customHeight="1" x14ac:dyDescent="0.25">
      <c r="F34" s="174">
        <f t="shared" si="0"/>
        <v>0</v>
      </c>
    </row>
    <row r="35" spans="1:9" x14ac:dyDescent="0.25">
      <c r="A35" s="37" t="s">
        <v>193</v>
      </c>
      <c r="B35" s="78" t="s">
        <v>24</v>
      </c>
      <c r="C35" s="166">
        <v>18</v>
      </c>
      <c r="D35" s="166" t="s">
        <v>338</v>
      </c>
      <c r="E35" s="170">
        <v>192</v>
      </c>
      <c r="F35" s="174">
        <f t="shared" si="0"/>
        <v>3456</v>
      </c>
    </row>
    <row r="36" spans="1:9" ht="9" customHeight="1" x14ac:dyDescent="0.25">
      <c r="F36" s="174">
        <f t="shared" si="0"/>
        <v>0</v>
      </c>
    </row>
    <row r="37" spans="1:9" x14ac:dyDescent="0.25">
      <c r="B37" s="79" t="s">
        <v>337</v>
      </c>
      <c r="F37" s="174">
        <f t="shared" si="0"/>
        <v>0</v>
      </c>
    </row>
    <row r="38" spans="1:9" x14ac:dyDescent="0.25">
      <c r="F38" s="174">
        <f t="shared" si="0"/>
        <v>0</v>
      </c>
    </row>
    <row r="39" spans="1:9" ht="31.5" x14ac:dyDescent="0.25">
      <c r="A39" s="37" t="s">
        <v>165</v>
      </c>
      <c r="B39" s="78" t="s">
        <v>336</v>
      </c>
      <c r="C39" s="166">
        <v>140</v>
      </c>
      <c r="D39" s="166" t="s">
        <v>189</v>
      </c>
      <c r="E39" s="170">
        <v>1031</v>
      </c>
      <c r="F39" s="174">
        <f t="shared" si="0"/>
        <v>144340</v>
      </c>
    </row>
    <row r="40" spans="1:9" x14ac:dyDescent="0.25">
      <c r="F40" s="174">
        <f t="shared" si="0"/>
        <v>0</v>
      </c>
    </row>
    <row r="41" spans="1:9" s="51" customFormat="1" ht="31.5" x14ac:dyDescent="0.25">
      <c r="A41" s="54"/>
      <c r="B41" s="53" t="s">
        <v>353</v>
      </c>
      <c r="C41" s="159"/>
      <c r="D41" s="160"/>
      <c r="E41" s="161"/>
      <c r="F41" s="174">
        <f t="shared" si="0"/>
        <v>0</v>
      </c>
      <c r="G41" s="234"/>
      <c r="H41" s="234"/>
      <c r="I41" s="234"/>
    </row>
    <row r="42" spans="1:9" x14ac:dyDescent="0.25">
      <c r="A42" s="49"/>
      <c r="B42" s="48"/>
      <c r="C42" s="162"/>
      <c r="D42" s="163"/>
      <c r="E42" s="164"/>
      <c r="F42" s="174">
        <f t="shared" si="0"/>
        <v>0</v>
      </c>
    </row>
    <row r="43" spans="1:9" ht="31.5" x14ac:dyDescent="0.25">
      <c r="A43" s="49"/>
      <c r="B43" s="43" t="s">
        <v>354</v>
      </c>
      <c r="C43" s="165"/>
      <c r="D43" s="165"/>
      <c r="E43" s="164"/>
      <c r="F43" s="174">
        <f t="shared" si="0"/>
        <v>0</v>
      </c>
    </row>
    <row r="44" spans="1:9" x14ac:dyDescent="0.25">
      <c r="A44" s="49"/>
      <c r="B44" s="43"/>
      <c r="C44" s="165"/>
      <c r="D44" s="165"/>
      <c r="E44" s="164"/>
      <c r="F44" s="174">
        <f t="shared" si="0"/>
        <v>0</v>
      </c>
    </row>
    <row r="45" spans="1:9" ht="78.75" x14ac:dyDescent="0.25">
      <c r="A45" s="49"/>
      <c r="B45" s="43" t="s">
        <v>355</v>
      </c>
      <c r="C45" s="165"/>
      <c r="D45" s="165"/>
      <c r="E45" s="164"/>
      <c r="F45" s="174">
        <f t="shared" si="0"/>
        <v>0</v>
      </c>
    </row>
    <row r="46" spans="1:9" x14ac:dyDescent="0.25">
      <c r="A46" s="49"/>
      <c r="B46" s="43"/>
      <c r="C46" s="165"/>
      <c r="D46" s="165"/>
      <c r="E46" s="164"/>
      <c r="F46" s="174">
        <f t="shared" si="0"/>
        <v>0</v>
      </c>
    </row>
    <row r="47" spans="1:9" x14ac:dyDescent="0.25">
      <c r="A47" s="49"/>
      <c r="B47" s="43"/>
      <c r="C47" s="165"/>
      <c r="D47" s="165"/>
      <c r="E47" s="164"/>
      <c r="F47" s="174">
        <f t="shared" si="0"/>
        <v>0</v>
      </c>
    </row>
    <row r="48" spans="1:9" x14ac:dyDescent="0.25">
      <c r="A48" s="49" t="s">
        <v>8</v>
      </c>
      <c r="B48" s="50" t="s">
        <v>356</v>
      </c>
      <c r="C48" s="165">
        <v>600</v>
      </c>
      <c r="D48" s="165" t="s">
        <v>357</v>
      </c>
      <c r="E48" s="168">
        <v>10</v>
      </c>
      <c r="F48" s="174">
        <f t="shared" si="0"/>
        <v>6000</v>
      </c>
      <c r="G48" s="166">
        <v>900</v>
      </c>
      <c r="H48" s="166">
        <f>G48-C48</f>
        <v>300</v>
      </c>
      <c r="I48" s="166">
        <f>H48*E48</f>
        <v>3000</v>
      </c>
    </row>
    <row r="49" spans="1:9" x14ac:dyDescent="0.25">
      <c r="A49" s="49"/>
      <c r="B49" s="50"/>
      <c r="C49" s="165"/>
      <c r="D49" s="167"/>
      <c r="E49" s="164"/>
      <c r="F49" s="174">
        <f t="shared" si="0"/>
        <v>0</v>
      </c>
    </row>
    <row r="50" spans="1:9" x14ac:dyDescent="0.25">
      <c r="A50" s="49" t="s">
        <v>87</v>
      </c>
      <c r="B50" s="50" t="s">
        <v>358</v>
      </c>
      <c r="C50" s="165">
        <v>100</v>
      </c>
      <c r="D50" s="167" t="s">
        <v>357</v>
      </c>
      <c r="E50" s="168">
        <v>10</v>
      </c>
      <c r="F50" s="174">
        <f t="shared" si="0"/>
        <v>1000</v>
      </c>
    </row>
    <row r="51" spans="1:9" x14ac:dyDescent="0.25">
      <c r="A51" s="49"/>
      <c r="B51" s="50"/>
      <c r="C51" s="165"/>
      <c r="D51" s="167"/>
      <c r="E51" s="164"/>
      <c r="F51" s="174">
        <f t="shared" si="0"/>
        <v>0</v>
      </c>
    </row>
    <row r="52" spans="1:9" x14ac:dyDescent="0.25">
      <c r="A52" s="49" t="s">
        <v>88</v>
      </c>
      <c r="B52" s="50" t="s">
        <v>359</v>
      </c>
      <c r="C52" s="171">
        <v>210</v>
      </c>
      <c r="D52" s="167" t="s">
        <v>357</v>
      </c>
      <c r="E52" s="168">
        <v>10</v>
      </c>
      <c r="F52" s="174">
        <f t="shared" si="0"/>
        <v>2100</v>
      </c>
    </row>
    <row r="53" spans="1:9" x14ac:dyDescent="0.25">
      <c r="F53" s="174">
        <f t="shared" si="0"/>
        <v>0</v>
      </c>
    </row>
    <row r="54" spans="1:9" s="51" customFormat="1" x14ac:dyDescent="0.25">
      <c r="A54" s="54"/>
      <c r="B54" s="53" t="s">
        <v>361</v>
      </c>
      <c r="C54" s="159"/>
      <c r="D54" s="160"/>
      <c r="E54" s="161"/>
      <c r="F54" s="174">
        <f t="shared" si="0"/>
        <v>0</v>
      </c>
      <c r="G54" s="234"/>
      <c r="H54" s="234"/>
      <c r="I54" s="234"/>
    </row>
    <row r="55" spans="1:9" x14ac:dyDescent="0.25">
      <c r="A55" s="49"/>
      <c r="B55" s="48"/>
      <c r="C55" s="162"/>
      <c r="D55" s="163"/>
      <c r="E55" s="164"/>
      <c r="F55" s="174">
        <f t="shared" si="0"/>
        <v>0</v>
      </c>
    </row>
    <row r="56" spans="1:9" x14ac:dyDescent="0.25">
      <c r="A56" s="49"/>
      <c r="B56" s="43" t="s">
        <v>362</v>
      </c>
      <c r="C56" s="165"/>
      <c r="D56" s="165"/>
      <c r="E56" s="164"/>
      <c r="F56" s="174">
        <f t="shared" si="0"/>
        <v>0</v>
      </c>
    </row>
    <row r="57" spans="1:9" x14ac:dyDescent="0.25">
      <c r="A57" s="49"/>
      <c r="B57" s="43"/>
      <c r="C57" s="165"/>
      <c r="D57" s="165"/>
      <c r="E57" s="164"/>
      <c r="F57" s="174">
        <f t="shared" si="0"/>
        <v>0</v>
      </c>
    </row>
    <row r="58" spans="1:9" x14ac:dyDescent="0.25">
      <c r="A58" s="49"/>
      <c r="B58" s="43" t="s">
        <v>363</v>
      </c>
      <c r="C58" s="165"/>
      <c r="D58" s="165"/>
      <c r="E58" s="164"/>
      <c r="F58" s="174">
        <f t="shared" si="0"/>
        <v>0</v>
      </c>
    </row>
    <row r="59" spans="1:9" x14ac:dyDescent="0.25">
      <c r="A59" s="49"/>
      <c r="B59" s="43"/>
      <c r="C59" s="165"/>
      <c r="D59" s="165"/>
      <c r="E59" s="164"/>
      <c r="F59" s="174">
        <f t="shared" si="0"/>
        <v>0</v>
      </c>
    </row>
    <row r="60" spans="1:9" x14ac:dyDescent="0.25">
      <c r="A60" s="49" t="s">
        <v>89</v>
      </c>
      <c r="B60" s="50" t="s">
        <v>364</v>
      </c>
      <c r="C60" s="165">
        <v>1</v>
      </c>
      <c r="D60" s="165" t="s">
        <v>0</v>
      </c>
      <c r="E60" s="168">
        <v>13747</v>
      </c>
      <c r="F60" s="174">
        <f t="shared" si="0"/>
        <v>13747</v>
      </c>
    </row>
    <row r="61" spans="1:9" x14ac:dyDescent="0.25">
      <c r="A61" s="49"/>
      <c r="B61" s="43"/>
      <c r="C61" s="165"/>
      <c r="D61" s="165"/>
      <c r="E61" s="164"/>
      <c r="F61" s="174">
        <f t="shared" si="0"/>
        <v>0</v>
      </c>
    </row>
    <row r="62" spans="1:9" x14ac:dyDescent="0.25">
      <c r="A62" s="49"/>
      <c r="B62" s="43" t="s">
        <v>365</v>
      </c>
      <c r="C62" s="165"/>
      <c r="D62" s="165"/>
      <c r="E62" s="164"/>
      <c r="F62" s="174">
        <f t="shared" si="0"/>
        <v>0</v>
      </c>
    </row>
    <row r="63" spans="1:9" x14ac:dyDescent="0.25">
      <c r="A63" s="49"/>
      <c r="B63" s="50"/>
      <c r="C63" s="165"/>
      <c r="D63" s="167"/>
      <c r="E63" s="164"/>
      <c r="F63" s="174">
        <f t="shared" si="0"/>
        <v>0</v>
      </c>
    </row>
    <row r="64" spans="1:9" x14ac:dyDescent="0.25">
      <c r="A64" s="49"/>
      <c r="B64" s="43" t="s">
        <v>366</v>
      </c>
      <c r="C64" s="165"/>
      <c r="D64" s="167"/>
      <c r="E64" s="164"/>
      <c r="F64" s="174">
        <f t="shared" si="0"/>
        <v>0</v>
      </c>
    </row>
    <row r="65" spans="1:6" x14ac:dyDescent="0.25">
      <c r="A65" s="49"/>
      <c r="B65" s="50"/>
      <c r="C65" s="165"/>
      <c r="D65" s="167"/>
      <c r="E65" s="164"/>
      <c r="F65" s="174">
        <f t="shared" si="0"/>
        <v>0</v>
      </c>
    </row>
    <row r="66" spans="1:6" x14ac:dyDescent="0.25">
      <c r="A66" s="42" t="s">
        <v>90</v>
      </c>
      <c r="B66" s="50" t="s">
        <v>367</v>
      </c>
      <c r="C66" s="162">
        <v>920</v>
      </c>
      <c r="D66" s="167" t="s">
        <v>338</v>
      </c>
      <c r="E66" s="168">
        <v>5</v>
      </c>
      <c r="F66" s="174">
        <f t="shared" si="0"/>
        <v>4600</v>
      </c>
    </row>
    <row r="67" spans="1:6" x14ac:dyDescent="0.25">
      <c r="A67" s="49"/>
      <c r="B67" s="50"/>
      <c r="C67" s="171"/>
      <c r="D67" s="167"/>
      <c r="E67" s="164"/>
      <c r="F67" s="174">
        <f t="shared" si="0"/>
        <v>0</v>
      </c>
    </row>
    <row r="68" spans="1:6" x14ac:dyDescent="0.25">
      <c r="A68" s="49"/>
      <c r="B68" s="80" t="s">
        <v>368</v>
      </c>
      <c r="C68" s="165"/>
      <c r="D68" s="165"/>
      <c r="E68" s="164"/>
      <c r="F68" s="174">
        <f t="shared" si="0"/>
        <v>0</v>
      </c>
    </row>
    <row r="69" spans="1:6" x14ac:dyDescent="0.25">
      <c r="A69" s="49"/>
      <c r="B69" s="43"/>
      <c r="C69" s="162"/>
      <c r="D69" s="167"/>
      <c r="E69" s="164"/>
      <c r="F69" s="174">
        <f t="shared" si="0"/>
        <v>0</v>
      </c>
    </row>
    <row r="70" spans="1:6" x14ac:dyDescent="0.25">
      <c r="A70" s="42" t="s">
        <v>91</v>
      </c>
      <c r="B70" s="41" t="s">
        <v>369</v>
      </c>
      <c r="C70" s="162">
        <v>160</v>
      </c>
      <c r="D70" s="167" t="s">
        <v>338</v>
      </c>
      <c r="E70" s="168">
        <v>8</v>
      </c>
      <c r="F70" s="174">
        <f t="shared" si="0"/>
        <v>1280</v>
      </c>
    </row>
    <row r="71" spans="1:6" x14ac:dyDescent="0.25">
      <c r="A71" s="42"/>
      <c r="B71" s="41"/>
      <c r="C71" s="162"/>
      <c r="D71" s="167"/>
      <c r="E71" s="164"/>
      <c r="F71" s="164"/>
    </row>
    <row r="72" spans="1:6" x14ac:dyDescent="0.25">
      <c r="B72" s="38" t="s">
        <v>360</v>
      </c>
      <c r="F72" s="172"/>
    </row>
    <row r="73" spans="1:6" x14ac:dyDescent="0.25">
      <c r="B73" s="37" t="s">
        <v>7</v>
      </c>
      <c r="E73" s="169" t="s">
        <v>85</v>
      </c>
      <c r="F73" s="169">
        <f>SUM(F10:F72)</f>
        <v>349132</v>
      </c>
    </row>
    <row r="74" spans="1:6" ht="16.5" thickBot="1" x14ac:dyDescent="0.3">
      <c r="F74" s="173"/>
    </row>
    <row r="75" spans="1:6" ht="16.5" thickTop="1" x14ac:dyDescent="0.25"/>
  </sheetData>
  <sheetProtection formatCells="0" formatColumns="0" formatRows="0" selectLockedCells="1" autoFilter="0"/>
  <autoFilter ref="A1:F74"/>
  <dataValidations count="1">
    <dataValidation allowBlank="1" showErrorMessage="1" errorTitle="Numerical Value" error="Please input numerical value only" promptTitle="Numerical Values" prompt="Please provide numerical values only_x000a_Text input will not be accepted" sqref="F11:F70"/>
  </dataValidations>
  <pageMargins left="0.75" right="0.5" top="1" bottom="1" header="0.5" footer="0.5"/>
  <pageSetup paperSize="9" orientation="portrait" r:id="rId1"/>
  <headerFooter>
    <oddHeader>&amp;R&amp;"Times New Roman,Regular"The Construction of the Hot Leaching Compaction Plant</oddHeader>
    <oddFooter>&amp;L&amp;"Times New Roman,Regular"STRUCTURAL WORK
&amp;8J20161-0100D-TD-BOQ-PMC-03 REV 0&amp;R&amp;"Times New Roman,Regular"ES001/ST - Page &amp;P of &amp;N</oddFooter>
  </headerFooter>
  <rowBreaks count="1" manualBreakCount="1">
    <brk id="40"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74"/>
  <sheetViews>
    <sheetView showZeros="0" view="pageBreakPreview" zoomScaleNormal="100" zoomScaleSheetLayoutView="100" workbookViewId="0">
      <selection activeCell="E10" sqref="E10"/>
    </sheetView>
  </sheetViews>
  <sheetFormatPr defaultRowHeight="15.75" x14ac:dyDescent="0.25"/>
  <cols>
    <col min="1" max="1" width="7.7109375" style="10" customWidth="1"/>
    <col min="2" max="2" width="38.7109375" style="10" customWidth="1"/>
    <col min="3" max="4" width="9.7109375" style="76" customWidth="1"/>
    <col min="5" max="5" width="9.7109375" style="203" customWidth="1"/>
    <col min="6" max="6" width="12.7109375" style="203" customWidth="1"/>
    <col min="7" max="7" width="9.140625" style="6"/>
    <col min="8" max="8" width="14" style="141" customWidth="1"/>
    <col min="9" max="16384" width="9.140625" style="6"/>
  </cols>
  <sheetData>
    <row r="1" spans="1:8" x14ac:dyDescent="0.25">
      <c r="A1" s="4" t="s">
        <v>0</v>
      </c>
      <c r="B1" s="5" t="s">
        <v>5</v>
      </c>
      <c r="C1" s="175" t="s">
        <v>3</v>
      </c>
      <c r="D1" s="176" t="s">
        <v>1</v>
      </c>
      <c r="E1" s="177" t="s">
        <v>2</v>
      </c>
      <c r="F1" s="178" t="s">
        <v>4</v>
      </c>
    </row>
    <row r="2" spans="1:8" x14ac:dyDescent="0.25">
      <c r="A2" s="7"/>
      <c r="B2" s="11"/>
      <c r="C2" s="179"/>
      <c r="D2" s="180"/>
      <c r="E2" s="181"/>
      <c r="F2" s="181" t="s">
        <v>85</v>
      </c>
    </row>
    <row r="3" spans="1:8" x14ac:dyDescent="0.25">
      <c r="A3" s="8"/>
      <c r="B3" s="1"/>
      <c r="C3" s="182"/>
      <c r="D3" s="183"/>
      <c r="E3" s="184"/>
      <c r="F3" s="184"/>
    </row>
    <row r="4" spans="1:8" x14ac:dyDescent="0.25">
      <c r="A4" s="8"/>
      <c r="B4" s="34" t="s">
        <v>86</v>
      </c>
      <c r="C4" s="182"/>
      <c r="D4" s="183"/>
      <c r="E4" s="184"/>
      <c r="F4" s="184"/>
    </row>
    <row r="5" spans="1:8" x14ac:dyDescent="0.25">
      <c r="A5" s="8"/>
      <c r="B5" s="1"/>
      <c r="C5" s="182"/>
      <c r="D5" s="183"/>
      <c r="E5" s="184"/>
      <c r="F5" s="184"/>
    </row>
    <row r="6" spans="1:8" s="18" customFormat="1" x14ac:dyDescent="0.25">
      <c r="A6" s="16"/>
      <c r="B6" s="17" t="s">
        <v>9</v>
      </c>
      <c r="C6" s="185"/>
      <c r="D6" s="186"/>
      <c r="E6" s="187"/>
      <c r="F6" s="187"/>
      <c r="H6" s="144"/>
    </row>
    <row r="7" spans="1:8" x14ac:dyDescent="0.25">
      <c r="A7" s="2"/>
      <c r="B7" s="12"/>
      <c r="C7" s="119"/>
      <c r="D7" s="188"/>
      <c r="E7" s="189"/>
      <c r="F7" s="189"/>
    </row>
    <row r="8" spans="1:8" ht="31.5" x14ac:dyDescent="0.25">
      <c r="A8" s="2"/>
      <c r="B8" s="21" t="s">
        <v>36</v>
      </c>
      <c r="C8" s="119"/>
      <c r="D8" s="188"/>
      <c r="E8" s="189"/>
      <c r="F8" s="189"/>
    </row>
    <row r="9" spans="1:8" x14ac:dyDescent="0.25">
      <c r="A9" s="2"/>
      <c r="B9" s="12"/>
      <c r="C9" s="119"/>
      <c r="D9" s="188"/>
      <c r="E9" s="189"/>
      <c r="F9" s="189"/>
    </row>
    <row r="10" spans="1:8" ht="63" x14ac:dyDescent="0.25">
      <c r="A10" s="2"/>
      <c r="B10" s="21" t="s">
        <v>37</v>
      </c>
      <c r="C10" s="119"/>
      <c r="D10" s="188"/>
      <c r="E10" s="189"/>
      <c r="F10" s="189"/>
    </row>
    <row r="11" spans="1:8" x14ac:dyDescent="0.25">
      <c r="A11" s="2"/>
      <c r="B11" s="21"/>
      <c r="C11" s="119"/>
      <c r="D11" s="188"/>
      <c r="E11" s="189"/>
      <c r="F11" s="189"/>
    </row>
    <row r="12" spans="1:8" x14ac:dyDescent="0.25">
      <c r="A12" s="2" t="s">
        <v>8</v>
      </c>
      <c r="B12" s="12" t="s">
        <v>38</v>
      </c>
      <c r="C12" s="119">
        <v>53</v>
      </c>
      <c r="D12" s="188" t="s">
        <v>31</v>
      </c>
      <c r="E12" s="190">
        <v>21</v>
      </c>
      <c r="F12" s="174">
        <f>ROUND(C12*E12,2)</f>
        <v>1113</v>
      </c>
    </row>
    <row r="13" spans="1:8" x14ac:dyDescent="0.25">
      <c r="A13" s="2"/>
      <c r="B13" s="12"/>
      <c r="C13" s="119"/>
      <c r="D13" s="188"/>
      <c r="E13" s="189"/>
      <c r="F13" s="174">
        <f t="shared" ref="F13:F76" si="0">ROUND(C13*E13,2)</f>
        <v>0</v>
      </c>
    </row>
    <row r="14" spans="1:8" ht="31.5" x14ac:dyDescent="0.25">
      <c r="A14" s="2"/>
      <c r="B14" s="21" t="s">
        <v>67</v>
      </c>
      <c r="C14" s="119"/>
      <c r="D14" s="188"/>
      <c r="E14" s="189"/>
      <c r="F14" s="174">
        <f t="shared" si="0"/>
        <v>0</v>
      </c>
    </row>
    <row r="15" spans="1:8" x14ac:dyDescent="0.25">
      <c r="A15" s="2"/>
      <c r="B15" s="12"/>
      <c r="C15" s="119"/>
      <c r="D15" s="188"/>
      <c r="E15" s="189"/>
      <c r="F15" s="174">
        <f t="shared" si="0"/>
        <v>0</v>
      </c>
    </row>
    <row r="16" spans="1:8" x14ac:dyDescent="0.25">
      <c r="A16" s="2" t="s">
        <v>87</v>
      </c>
      <c r="B16" s="12" t="s">
        <v>68</v>
      </c>
      <c r="C16" s="119">
        <v>50</v>
      </c>
      <c r="D16" s="165" t="s">
        <v>357</v>
      </c>
      <c r="E16" s="190">
        <v>69</v>
      </c>
      <c r="F16" s="174">
        <f t="shared" si="0"/>
        <v>3450</v>
      </c>
    </row>
    <row r="17" spans="1:8" x14ac:dyDescent="0.25">
      <c r="A17" s="2"/>
      <c r="B17" s="12"/>
      <c r="C17" s="119"/>
      <c r="D17" s="188"/>
      <c r="E17" s="189"/>
      <c r="F17" s="174">
        <f t="shared" si="0"/>
        <v>0</v>
      </c>
    </row>
    <row r="18" spans="1:8" x14ac:dyDescent="0.25">
      <c r="A18" s="2"/>
      <c r="B18" s="13" t="s">
        <v>10</v>
      </c>
      <c r="C18" s="191"/>
      <c r="D18" s="191"/>
      <c r="E18" s="189"/>
      <c r="F18" s="174">
        <f t="shared" si="0"/>
        <v>0</v>
      </c>
    </row>
    <row r="19" spans="1:8" x14ac:dyDescent="0.25">
      <c r="A19" s="2"/>
      <c r="B19" s="13"/>
      <c r="C19" s="191"/>
      <c r="D19" s="191"/>
      <c r="E19" s="189"/>
      <c r="F19" s="174">
        <f t="shared" si="0"/>
        <v>0</v>
      </c>
    </row>
    <row r="20" spans="1:8" ht="47.25" x14ac:dyDescent="0.25">
      <c r="A20" s="2"/>
      <c r="B20" s="13" t="s">
        <v>17</v>
      </c>
      <c r="C20" s="191"/>
      <c r="D20" s="191"/>
      <c r="E20" s="189"/>
      <c r="F20" s="174">
        <f t="shared" si="0"/>
        <v>0</v>
      </c>
    </row>
    <row r="21" spans="1:8" x14ac:dyDescent="0.25">
      <c r="A21" s="2"/>
      <c r="B21" s="13"/>
      <c r="C21" s="191"/>
      <c r="D21" s="191"/>
      <c r="E21" s="189"/>
      <c r="F21" s="174">
        <f t="shared" si="0"/>
        <v>0</v>
      </c>
    </row>
    <row r="22" spans="1:8" x14ac:dyDescent="0.25">
      <c r="A22" s="2" t="s">
        <v>88</v>
      </c>
      <c r="B22" s="9" t="s">
        <v>18</v>
      </c>
      <c r="C22" s="191">
        <v>472</v>
      </c>
      <c r="D22" s="165" t="s">
        <v>357</v>
      </c>
      <c r="E22" s="190">
        <v>21</v>
      </c>
      <c r="F22" s="174">
        <f t="shared" si="0"/>
        <v>9912</v>
      </c>
    </row>
    <row r="23" spans="1:8" x14ac:dyDescent="0.25">
      <c r="A23" s="2"/>
      <c r="B23" s="13"/>
      <c r="C23" s="191"/>
      <c r="D23" s="191"/>
      <c r="E23" s="189"/>
      <c r="F23" s="174">
        <f t="shared" si="0"/>
        <v>0</v>
      </c>
    </row>
    <row r="24" spans="1:8" x14ac:dyDescent="0.25">
      <c r="A24" s="2" t="s">
        <v>89</v>
      </c>
      <c r="B24" s="9" t="s">
        <v>51</v>
      </c>
      <c r="C24" s="191">
        <v>88</v>
      </c>
      <c r="D24" s="191" t="s">
        <v>31</v>
      </c>
      <c r="E24" s="190">
        <v>69</v>
      </c>
      <c r="F24" s="174">
        <f t="shared" si="0"/>
        <v>6072</v>
      </c>
    </row>
    <row r="25" spans="1:8" x14ac:dyDescent="0.25">
      <c r="A25" s="2"/>
      <c r="B25" s="13"/>
      <c r="C25" s="191"/>
      <c r="D25" s="191"/>
      <c r="E25" s="189"/>
      <c r="F25" s="174">
        <f t="shared" si="0"/>
        <v>0</v>
      </c>
    </row>
    <row r="26" spans="1:8" ht="31.5" x14ac:dyDescent="0.25">
      <c r="A26" s="3"/>
      <c r="B26" s="20" t="s">
        <v>11</v>
      </c>
      <c r="C26" s="119"/>
      <c r="D26" s="192"/>
      <c r="E26" s="189"/>
      <c r="F26" s="174">
        <f t="shared" si="0"/>
        <v>0</v>
      </c>
    </row>
    <row r="27" spans="1:8" x14ac:dyDescent="0.25">
      <c r="A27" s="3"/>
      <c r="B27" s="14"/>
      <c r="C27" s="119"/>
      <c r="D27" s="192"/>
      <c r="E27" s="189"/>
      <c r="F27" s="174">
        <f t="shared" si="0"/>
        <v>0</v>
      </c>
    </row>
    <row r="28" spans="1:8" x14ac:dyDescent="0.25">
      <c r="A28" s="3" t="s">
        <v>90</v>
      </c>
      <c r="B28" s="14" t="s">
        <v>12</v>
      </c>
      <c r="C28" s="119">
        <f>907+24</f>
        <v>931</v>
      </c>
      <c r="D28" s="165" t="s">
        <v>357</v>
      </c>
      <c r="E28" s="190">
        <v>21</v>
      </c>
      <c r="F28" s="174">
        <f t="shared" si="0"/>
        <v>19551</v>
      </c>
    </row>
    <row r="29" spans="1:8" x14ac:dyDescent="0.25">
      <c r="A29" s="3"/>
      <c r="B29" s="14"/>
      <c r="C29" s="119"/>
      <c r="D29" s="192"/>
      <c r="E29" s="189"/>
      <c r="F29" s="174">
        <f t="shared" si="0"/>
        <v>0</v>
      </c>
    </row>
    <row r="30" spans="1:8" s="18" customFormat="1" x14ac:dyDescent="0.25">
      <c r="A30" s="16"/>
      <c r="B30" s="17" t="s">
        <v>66</v>
      </c>
      <c r="C30" s="185"/>
      <c r="D30" s="186"/>
      <c r="E30" s="187"/>
      <c r="F30" s="174">
        <f t="shared" si="0"/>
        <v>0</v>
      </c>
      <c r="H30" s="144"/>
    </row>
    <row r="31" spans="1:8" s="18" customFormat="1" x14ac:dyDescent="0.25">
      <c r="A31" s="16"/>
      <c r="B31" s="17"/>
      <c r="C31" s="185"/>
      <c r="D31" s="186"/>
      <c r="E31" s="187"/>
      <c r="F31" s="174">
        <f t="shared" si="0"/>
        <v>0</v>
      </c>
      <c r="H31" s="144"/>
    </row>
    <row r="32" spans="1:8" x14ac:dyDescent="0.25">
      <c r="A32" s="2"/>
      <c r="B32" s="21" t="s">
        <v>65</v>
      </c>
      <c r="C32" s="119"/>
      <c r="D32" s="188"/>
      <c r="E32" s="189"/>
      <c r="F32" s="174">
        <f t="shared" si="0"/>
        <v>0</v>
      </c>
    </row>
    <row r="33" spans="1:8" x14ac:dyDescent="0.25">
      <c r="A33" s="2"/>
      <c r="B33" s="12"/>
      <c r="C33" s="119"/>
      <c r="D33" s="188"/>
      <c r="E33" s="189"/>
      <c r="F33" s="174">
        <f t="shared" si="0"/>
        <v>0</v>
      </c>
    </row>
    <row r="34" spans="1:8" ht="78.75" x14ac:dyDescent="0.25">
      <c r="A34" s="2"/>
      <c r="B34" s="13" t="s">
        <v>61</v>
      </c>
      <c r="C34" s="191"/>
      <c r="D34" s="191"/>
      <c r="E34" s="189"/>
      <c r="F34" s="174">
        <f t="shared" si="0"/>
        <v>0</v>
      </c>
    </row>
    <row r="35" spans="1:8" x14ac:dyDescent="0.25">
      <c r="A35" s="2"/>
      <c r="B35" s="13"/>
      <c r="C35" s="191"/>
      <c r="D35" s="191"/>
      <c r="E35" s="189"/>
      <c r="F35" s="174">
        <f t="shared" si="0"/>
        <v>0</v>
      </c>
    </row>
    <row r="36" spans="1:8" x14ac:dyDescent="0.25">
      <c r="A36" s="2" t="s">
        <v>8</v>
      </c>
      <c r="B36" s="9" t="s">
        <v>62</v>
      </c>
      <c r="C36" s="191">
        <v>746</v>
      </c>
      <c r="D36" s="165" t="s">
        <v>357</v>
      </c>
      <c r="E36" s="190">
        <v>41</v>
      </c>
      <c r="F36" s="174">
        <f t="shared" si="0"/>
        <v>30586</v>
      </c>
    </row>
    <row r="37" spans="1:8" x14ac:dyDescent="0.25">
      <c r="A37" s="2"/>
      <c r="B37" s="13"/>
      <c r="C37" s="191"/>
      <c r="D37" s="191"/>
      <c r="E37" s="189"/>
      <c r="F37" s="174">
        <f t="shared" si="0"/>
        <v>0</v>
      </c>
    </row>
    <row r="38" spans="1:8" x14ac:dyDescent="0.25">
      <c r="A38" s="2" t="s">
        <v>87</v>
      </c>
      <c r="B38" s="9" t="s">
        <v>63</v>
      </c>
      <c r="C38" s="191">
        <v>906</v>
      </c>
      <c r="D38" s="165" t="s">
        <v>357</v>
      </c>
      <c r="E38" s="190">
        <v>48</v>
      </c>
      <c r="F38" s="174">
        <f t="shared" si="0"/>
        <v>43488</v>
      </c>
    </row>
    <row r="39" spans="1:8" x14ac:dyDescent="0.25">
      <c r="A39" s="3"/>
      <c r="B39" s="14"/>
      <c r="C39" s="119"/>
      <c r="D39" s="192"/>
      <c r="E39" s="189"/>
      <c r="F39" s="174">
        <f t="shared" si="0"/>
        <v>0</v>
      </c>
    </row>
    <row r="40" spans="1:8" x14ac:dyDescent="0.25">
      <c r="A40" s="3" t="s">
        <v>88</v>
      </c>
      <c r="B40" s="14" t="s">
        <v>64</v>
      </c>
      <c r="C40" s="119">
        <v>483</v>
      </c>
      <c r="D40" s="165" t="s">
        <v>357</v>
      </c>
      <c r="E40" s="190">
        <v>55</v>
      </c>
      <c r="F40" s="174">
        <f t="shared" si="0"/>
        <v>26565</v>
      </c>
    </row>
    <row r="41" spans="1:8" x14ac:dyDescent="0.25">
      <c r="A41" s="3"/>
      <c r="B41" s="14"/>
      <c r="C41" s="119"/>
      <c r="D41" s="192"/>
      <c r="E41" s="189"/>
      <c r="F41" s="174">
        <f t="shared" si="0"/>
        <v>0</v>
      </c>
    </row>
    <row r="42" spans="1:8" s="18" customFormat="1" x14ac:dyDescent="0.25">
      <c r="A42" s="16"/>
      <c r="B42" s="17" t="s">
        <v>45</v>
      </c>
      <c r="C42" s="185"/>
      <c r="D42" s="186"/>
      <c r="E42" s="187"/>
      <c r="F42" s="174">
        <f t="shared" si="0"/>
        <v>0</v>
      </c>
      <c r="H42" s="144"/>
    </row>
    <row r="43" spans="1:8" s="18" customFormat="1" x14ac:dyDescent="0.25">
      <c r="A43" s="16"/>
      <c r="B43" s="17"/>
      <c r="C43" s="185"/>
      <c r="D43" s="186"/>
      <c r="E43" s="187"/>
      <c r="F43" s="174">
        <f t="shared" si="0"/>
        <v>0</v>
      </c>
      <c r="H43" s="144"/>
    </row>
    <row r="44" spans="1:8" x14ac:dyDescent="0.25">
      <c r="A44" s="2"/>
      <c r="B44" s="23" t="s">
        <v>84</v>
      </c>
      <c r="C44" s="119"/>
      <c r="D44" s="188"/>
      <c r="E44" s="189"/>
      <c r="F44" s="174">
        <f t="shared" si="0"/>
        <v>0</v>
      </c>
    </row>
    <row r="45" spans="1:8" x14ac:dyDescent="0.25">
      <c r="A45" s="2"/>
      <c r="B45" s="33"/>
      <c r="C45" s="119"/>
      <c r="D45" s="188"/>
      <c r="E45" s="189"/>
      <c r="F45" s="174">
        <f t="shared" si="0"/>
        <v>0</v>
      </c>
    </row>
    <row r="46" spans="1:8" ht="78.75" x14ac:dyDescent="0.25">
      <c r="A46" s="2"/>
      <c r="B46" s="21" t="s">
        <v>50</v>
      </c>
      <c r="C46" s="119"/>
      <c r="D46" s="188"/>
      <c r="E46" s="189"/>
      <c r="F46" s="174">
        <f t="shared" si="0"/>
        <v>0</v>
      </c>
    </row>
    <row r="47" spans="1:8" x14ac:dyDescent="0.25">
      <c r="A47" s="2"/>
      <c r="B47" s="12"/>
      <c r="C47" s="119"/>
      <c r="D47" s="188"/>
      <c r="E47" s="189"/>
      <c r="F47" s="174">
        <f t="shared" si="0"/>
        <v>0</v>
      </c>
    </row>
    <row r="48" spans="1:8" x14ac:dyDescent="0.25">
      <c r="A48" s="2" t="s">
        <v>89</v>
      </c>
      <c r="B48" s="12" t="s">
        <v>49</v>
      </c>
      <c r="C48" s="119">
        <v>1</v>
      </c>
      <c r="D48" s="188" t="s">
        <v>6</v>
      </c>
      <c r="E48" s="190">
        <v>3437</v>
      </c>
      <c r="F48" s="174">
        <f t="shared" si="0"/>
        <v>3437</v>
      </c>
    </row>
    <row r="49" spans="1:8" x14ac:dyDescent="0.25">
      <c r="A49" s="2"/>
      <c r="B49" s="12"/>
      <c r="C49" s="119"/>
      <c r="D49" s="188"/>
      <c r="E49" s="189"/>
      <c r="F49" s="174">
        <f t="shared" si="0"/>
        <v>0</v>
      </c>
    </row>
    <row r="50" spans="1:8" x14ac:dyDescent="0.25">
      <c r="A50" s="2"/>
      <c r="B50" s="13" t="s">
        <v>44</v>
      </c>
      <c r="C50" s="191"/>
      <c r="D50" s="191"/>
      <c r="E50" s="189"/>
      <c r="F50" s="174">
        <f t="shared" si="0"/>
        <v>0</v>
      </c>
    </row>
    <row r="51" spans="1:8" x14ac:dyDescent="0.25">
      <c r="A51" s="2"/>
      <c r="B51" s="13"/>
      <c r="C51" s="191"/>
      <c r="D51" s="191"/>
      <c r="E51" s="189"/>
      <c r="F51" s="174">
        <f t="shared" si="0"/>
        <v>0</v>
      </c>
    </row>
    <row r="52" spans="1:8" ht="110.25" x14ac:dyDescent="0.25">
      <c r="A52" s="2"/>
      <c r="B52" s="13" t="s">
        <v>72</v>
      </c>
      <c r="C52" s="191"/>
      <c r="D52" s="191"/>
      <c r="E52" s="189"/>
      <c r="F52" s="174">
        <f t="shared" si="0"/>
        <v>0</v>
      </c>
    </row>
    <row r="53" spans="1:8" x14ac:dyDescent="0.25">
      <c r="A53" s="2"/>
      <c r="B53" s="9"/>
      <c r="C53" s="191"/>
      <c r="D53" s="192"/>
      <c r="E53" s="189"/>
      <c r="F53" s="174">
        <f t="shared" si="0"/>
        <v>0</v>
      </c>
    </row>
    <row r="54" spans="1:8" x14ac:dyDescent="0.25">
      <c r="A54" s="3" t="s">
        <v>90</v>
      </c>
      <c r="B54" s="14" t="s">
        <v>46</v>
      </c>
      <c r="C54" s="119">
        <v>20</v>
      </c>
      <c r="D54" s="192" t="s">
        <v>31</v>
      </c>
      <c r="E54" s="190">
        <v>179</v>
      </c>
      <c r="F54" s="174">
        <f t="shared" si="0"/>
        <v>3580</v>
      </c>
      <c r="G54" s="141"/>
    </row>
    <row r="55" spans="1:8" x14ac:dyDescent="0.25">
      <c r="A55" s="3"/>
      <c r="B55" s="14"/>
      <c r="C55" s="119"/>
      <c r="D55" s="192"/>
      <c r="E55" s="189"/>
      <c r="F55" s="174">
        <f t="shared" si="0"/>
        <v>0</v>
      </c>
    </row>
    <row r="56" spans="1:8" x14ac:dyDescent="0.25">
      <c r="A56" s="3" t="s">
        <v>91</v>
      </c>
      <c r="B56" s="14" t="s">
        <v>47</v>
      </c>
      <c r="C56" s="119">
        <v>24</v>
      </c>
      <c r="D56" s="192" t="s">
        <v>31</v>
      </c>
      <c r="E56" s="190">
        <v>179</v>
      </c>
      <c r="F56" s="174">
        <f t="shared" si="0"/>
        <v>4296</v>
      </c>
      <c r="G56" s="141"/>
    </row>
    <row r="57" spans="1:8" x14ac:dyDescent="0.25">
      <c r="A57" s="3"/>
      <c r="B57" s="14"/>
      <c r="C57" s="119"/>
      <c r="D57" s="192"/>
      <c r="E57" s="189"/>
      <c r="F57" s="174">
        <f t="shared" si="0"/>
        <v>0</v>
      </c>
    </row>
    <row r="58" spans="1:8" x14ac:dyDescent="0.25">
      <c r="A58" s="3" t="s">
        <v>8</v>
      </c>
      <c r="B58" s="14" t="s">
        <v>48</v>
      </c>
      <c r="C58" s="119">
        <v>5</v>
      </c>
      <c r="D58" s="192" t="s">
        <v>31</v>
      </c>
      <c r="E58" s="190">
        <v>192</v>
      </c>
      <c r="F58" s="174">
        <f t="shared" si="0"/>
        <v>960</v>
      </c>
      <c r="G58" s="141"/>
    </row>
    <row r="59" spans="1:8" x14ac:dyDescent="0.25">
      <c r="A59" s="3"/>
      <c r="B59" s="14"/>
      <c r="C59" s="119"/>
      <c r="D59" s="192"/>
      <c r="E59" s="189"/>
      <c r="F59" s="174">
        <f t="shared" si="0"/>
        <v>0</v>
      </c>
    </row>
    <row r="60" spans="1:8" s="18" customFormat="1" ht="31.5" x14ac:dyDescent="0.25">
      <c r="A60" s="16"/>
      <c r="B60" s="17" t="s">
        <v>19</v>
      </c>
      <c r="C60" s="185"/>
      <c r="D60" s="186"/>
      <c r="E60" s="187"/>
      <c r="F60" s="174">
        <f t="shared" si="0"/>
        <v>0</v>
      </c>
      <c r="H60" s="144"/>
    </row>
    <row r="61" spans="1:8" x14ac:dyDescent="0.25">
      <c r="A61" s="2"/>
      <c r="B61" s="12"/>
      <c r="C61" s="119"/>
      <c r="D61" s="188"/>
      <c r="E61" s="189"/>
      <c r="F61" s="174">
        <f t="shared" si="0"/>
        <v>0</v>
      </c>
    </row>
    <row r="62" spans="1:8" x14ac:dyDescent="0.25">
      <c r="A62" s="2"/>
      <c r="B62" s="13" t="s">
        <v>20</v>
      </c>
      <c r="C62" s="191"/>
      <c r="D62" s="191"/>
      <c r="E62" s="189"/>
      <c r="F62" s="174">
        <f t="shared" si="0"/>
        <v>0</v>
      </c>
    </row>
    <row r="63" spans="1:8" x14ac:dyDescent="0.25">
      <c r="A63" s="2"/>
      <c r="B63" s="13"/>
      <c r="C63" s="191"/>
      <c r="D63" s="191"/>
      <c r="E63" s="189"/>
      <c r="F63" s="174">
        <f t="shared" si="0"/>
        <v>0</v>
      </c>
    </row>
    <row r="64" spans="1:8" ht="47.25" x14ac:dyDescent="0.25">
      <c r="A64" s="2"/>
      <c r="B64" s="13" t="s">
        <v>21</v>
      </c>
      <c r="C64" s="191"/>
      <c r="D64" s="191"/>
      <c r="E64" s="189"/>
      <c r="F64" s="174">
        <f t="shared" si="0"/>
        <v>0</v>
      </c>
    </row>
    <row r="65" spans="1:11" x14ac:dyDescent="0.25">
      <c r="A65" s="2"/>
      <c r="B65" s="13"/>
      <c r="C65" s="191"/>
      <c r="D65" s="191"/>
      <c r="E65" s="189"/>
      <c r="F65" s="174">
        <f t="shared" si="0"/>
        <v>0</v>
      </c>
    </row>
    <row r="66" spans="1:11" x14ac:dyDescent="0.25">
      <c r="A66" s="2" t="s">
        <v>87</v>
      </c>
      <c r="B66" s="9" t="s">
        <v>18</v>
      </c>
      <c r="C66" s="191">
        <v>472</v>
      </c>
      <c r="D66" s="165" t="s">
        <v>357</v>
      </c>
      <c r="E66" s="190">
        <v>14</v>
      </c>
      <c r="F66" s="174">
        <f t="shared" si="0"/>
        <v>6608</v>
      </c>
    </row>
    <row r="67" spans="1:11" x14ac:dyDescent="0.25">
      <c r="A67" s="3"/>
      <c r="B67" s="20"/>
      <c r="C67" s="119"/>
      <c r="D67" s="192"/>
      <c r="E67" s="189"/>
      <c r="F67" s="174">
        <f t="shared" si="0"/>
        <v>0</v>
      </c>
    </row>
    <row r="68" spans="1:11" ht="48.75" customHeight="1" x14ac:dyDescent="0.25">
      <c r="A68" s="3"/>
      <c r="B68" s="20" t="s">
        <v>34</v>
      </c>
      <c r="C68" s="119"/>
      <c r="D68" s="192"/>
      <c r="E68" s="189"/>
      <c r="F68" s="174">
        <f t="shared" si="0"/>
        <v>0</v>
      </c>
    </row>
    <row r="69" spans="1:11" x14ac:dyDescent="0.25">
      <c r="A69" s="3"/>
      <c r="B69" s="14"/>
      <c r="C69" s="119"/>
      <c r="D69" s="192"/>
      <c r="E69" s="189"/>
      <c r="F69" s="174">
        <f t="shared" si="0"/>
        <v>0</v>
      </c>
    </row>
    <row r="70" spans="1:11" ht="47.25" x14ac:dyDescent="0.25">
      <c r="A70" s="3"/>
      <c r="B70" s="20" t="s">
        <v>35</v>
      </c>
      <c r="C70" s="119"/>
      <c r="D70" s="192"/>
      <c r="E70" s="189"/>
      <c r="F70" s="174">
        <f t="shared" si="0"/>
        <v>0</v>
      </c>
      <c r="K70" s="18"/>
    </row>
    <row r="71" spans="1:11" x14ac:dyDescent="0.25">
      <c r="A71" s="3"/>
      <c r="B71" s="14"/>
      <c r="C71" s="119"/>
      <c r="D71" s="192"/>
      <c r="E71" s="189"/>
      <c r="F71" s="174">
        <f t="shared" si="0"/>
        <v>0</v>
      </c>
      <c r="K71" s="18"/>
    </row>
    <row r="72" spans="1:11" x14ac:dyDescent="0.25">
      <c r="A72" s="3" t="s">
        <v>88</v>
      </c>
      <c r="B72" s="14" t="s">
        <v>23</v>
      </c>
      <c r="C72" s="119">
        <v>472</v>
      </c>
      <c r="D72" s="165" t="s">
        <v>357</v>
      </c>
      <c r="E72" s="190">
        <v>14</v>
      </c>
      <c r="F72" s="174">
        <f t="shared" si="0"/>
        <v>6608</v>
      </c>
    </row>
    <row r="73" spans="1:11" x14ac:dyDescent="0.25">
      <c r="A73" s="3"/>
      <c r="B73" s="14"/>
      <c r="C73" s="119"/>
      <c r="D73" s="192"/>
      <c r="E73" s="189"/>
      <c r="F73" s="174">
        <f t="shared" si="0"/>
        <v>0</v>
      </c>
    </row>
    <row r="74" spans="1:11" x14ac:dyDescent="0.25">
      <c r="A74" s="3" t="s">
        <v>89</v>
      </c>
      <c r="B74" s="14" t="s">
        <v>24</v>
      </c>
      <c r="C74" s="119">
        <v>40</v>
      </c>
      <c r="D74" s="165" t="s">
        <v>357</v>
      </c>
      <c r="E74" s="190">
        <v>14</v>
      </c>
      <c r="F74" s="174">
        <f t="shared" si="0"/>
        <v>560</v>
      </c>
    </row>
    <row r="75" spans="1:11" x14ac:dyDescent="0.25">
      <c r="A75" s="3"/>
      <c r="B75" s="14"/>
      <c r="C75" s="119"/>
      <c r="D75" s="192"/>
      <c r="E75" s="189"/>
      <c r="F75" s="174">
        <f t="shared" si="0"/>
        <v>0</v>
      </c>
    </row>
    <row r="76" spans="1:11" ht="47.25" x14ac:dyDescent="0.25">
      <c r="A76" s="3"/>
      <c r="B76" s="20" t="s">
        <v>25</v>
      </c>
      <c r="C76" s="119"/>
      <c r="D76" s="192"/>
      <c r="E76" s="189"/>
      <c r="F76" s="174">
        <f t="shared" si="0"/>
        <v>0</v>
      </c>
    </row>
    <row r="77" spans="1:11" x14ac:dyDescent="0.25">
      <c r="A77" s="3"/>
      <c r="B77" s="14"/>
      <c r="C77" s="119"/>
      <c r="D77" s="192"/>
      <c r="E77" s="189"/>
      <c r="F77" s="174">
        <f t="shared" ref="F77:F140" si="1">ROUND(C77*E77,2)</f>
        <v>0</v>
      </c>
    </row>
    <row r="78" spans="1:11" x14ac:dyDescent="0.25">
      <c r="A78" s="3" t="s">
        <v>90</v>
      </c>
      <c r="B78" s="14" t="s">
        <v>23</v>
      </c>
      <c r="C78" s="119">
        <v>472</v>
      </c>
      <c r="D78" s="165" t="s">
        <v>357</v>
      </c>
      <c r="E78" s="190">
        <v>10</v>
      </c>
      <c r="F78" s="174">
        <f t="shared" si="1"/>
        <v>4720</v>
      </c>
    </row>
    <row r="79" spans="1:11" x14ac:dyDescent="0.25">
      <c r="A79" s="3"/>
      <c r="B79" s="14"/>
      <c r="C79" s="119"/>
      <c r="D79" s="192"/>
      <c r="E79" s="189"/>
      <c r="F79" s="174">
        <f t="shared" si="1"/>
        <v>0</v>
      </c>
    </row>
    <row r="80" spans="1:11" x14ac:dyDescent="0.25">
      <c r="A80" s="3"/>
      <c r="B80" s="20" t="s">
        <v>32</v>
      </c>
      <c r="C80" s="119"/>
      <c r="D80" s="192"/>
      <c r="E80" s="189"/>
      <c r="F80" s="174">
        <f t="shared" si="1"/>
        <v>0</v>
      </c>
    </row>
    <row r="81" spans="1:11" x14ac:dyDescent="0.25">
      <c r="A81" s="3"/>
      <c r="B81" s="14"/>
      <c r="C81" s="119"/>
      <c r="D81" s="192"/>
      <c r="E81" s="189"/>
      <c r="F81" s="174">
        <f t="shared" si="1"/>
        <v>0</v>
      </c>
    </row>
    <row r="82" spans="1:11" x14ac:dyDescent="0.25">
      <c r="A82" s="3" t="s">
        <v>91</v>
      </c>
      <c r="B82" s="14" t="s">
        <v>23</v>
      </c>
      <c r="C82" s="119">
        <v>472</v>
      </c>
      <c r="D82" s="165" t="s">
        <v>357</v>
      </c>
      <c r="E82" s="190">
        <v>14</v>
      </c>
      <c r="F82" s="174">
        <f t="shared" si="1"/>
        <v>6608</v>
      </c>
    </row>
    <row r="83" spans="1:11" x14ac:dyDescent="0.25">
      <c r="A83" s="3"/>
      <c r="B83" s="14"/>
      <c r="C83" s="119"/>
      <c r="D83" s="192"/>
      <c r="E83" s="189"/>
      <c r="F83" s="174">
        <f t="shared" si="1"/>
        <v>0</v>
      </c>
    </row>
    <row r="84" spans="1:11" ht="31.5" x14ac:dyDescent="0.25">
      <c r="A84" s="3"/>
      <c r="B84" s="20" t="s">
        <v>26</v>
      </c>
      <c r="C84" s="119"/>
      <c r="D84" s="192"/>
      <c r="E84" s="189"/>
      <c r="F84" s="174">
        <f t="shared" si="1"/>
        <v>0</v>
      </c>
    </row>
    <row r="85" spans="1:11" x14ac:dyDescent="0.25">
      <c r="A85" s="3"/>
      <c r="B85" s="14"/>
      <c r="C85" s="119"/>
      <c r="D85" s="192"/>
      <c r="E85" s="189"/>
      <c r="F85" s="174">
        <f t="shared" si="1"/>
        <v>0</v>
      </c>
    </row>
    <row r="86" spans="1:11" x14ac:dyDescent="0.25">
      <c r="A86" s="3" t="s">
        <v>92</v>
      </c>
      <c r="B86" s="14" t="s">
        <v>24</v>
      </c>
      <c r="C86" s="119">
        <v>13</v>
      </c>
      <c r="D86" s="165" t="s">
        <v>357</v>
      </c>
      <c r="E86" s="190">
        <v>17</v>
      </c>
      <c r="F86" s="174">
        <f t="shared" si="1"/>
        <v>221</v>
      </c>
    </row>
    <row r="87" spans="1:11" x14ac:dyDescent="0.25">
      <c r="A87" s="3"/>
      <c r="B87" s="14"/>
      <c r="C87" s="119"/>
      <c r="D87" s="192"/>
      <c r="E87" s="189"/>
      <c r="F87" s="174">
        <f t="shared" si="1"/>
        <v>0</v>
      </c>
    </row>
    <row r="88" spans="1:11" ht="31.5" x14ac:dyDescent="0.25">
      <c r="A88" s="3"/>
      <c r="B88" s="20" t="s">
        <v>27</v>
      </c>
      <c r="C88" s="119"/>
      <c r="D88" s="192"/>
      <c r="E88" s="189"/>
      <c r="F88" s="174">
        <f t="shared" si="1"/>
        <v>0</v>
      </c>
      <c r="K88" s="18"/>
    </row>
    <row r="89" spans="1:11" x14ac:dyDescent="0.25">
      <c r="A89" s="3"/>
      <c r="B89" s="14"/>
      <c r="C89" s="119"/>
      <c r="D89" s="192"/>
      <c r="E89" s="189"/>
      <c r="F89" s="174">
        <f t="shared" si="1"/>
        <v>0</v>
      </c>
    </row>
    <row r="90" spans="1:11" x14ac:dyDescent="0.25">
      <c r="A90" s="3" t="s">
        <v>8</v>
      </c>
      <c r="B90" s="14" t="s">
        <v>22</v>
      </c>
      <c r="C90" s="119">
        <v>472</v>
      </c>
      <c r="D90" s="165" t="s">
        <v>357</v>
      </c>
      <c r="E90" s="190">
        <v>14</v>
      </c>
      <c r="F90" s="174">
        <f t="shared" si="1"/>
        <v>6608</v>
      </c>
    </row>
    <row r="91" spans="1:11" x14ac:dyDescent="0.25">
      <c r="A91" s="3"/>
      <c r="B91" s="14"/>
      <c r="C91" s="119"/>
      <c r="D91" s="192"/>
      <c r="E91" s="189"/>
      <c r="F91" s="174">
        <f t="shared" si="1"/>
        <v>0</v>
      </c>
    </row>
    <row r="92" spans="1:11" x14ac:dyDescent="0.25">
      <c r="A92" s="3"/>
      <c r="B92" s="20" t="s">
        <v>28</v>
      </c>
      <c r="C92" s="119"/>
      <c r="D92" s="192"/>
      <c r="E92" s="189"/>
      <c r="F92" s="174">
        <f t="shared" si="1"/>
        <v>0</v>
      </c>
    </row>
    <row r="93" spans="1:11" x14ac:dyDescent="0.25">
      <c r="A93" s="3"/>
      <c r="B93" s="14"/>
      <c r="C93" s="119"/>
      <c r="D93" s="192"/>
      <c r="E93" s="189"/>
      <c r="F93" s="174">
        <f t="shared" si="1"/>
        <v>0</v>
      </c>
    </row>
    <row r="94" spans="1:11" ht="31.5" x14ac:dyDescent="0.25">
      <c r="A94" s="3"/>
      <c r="B94" s="20" t="s">
        <v>29</v>
      </c>
      <c r="C94" s="119"/>
      <c r="D94" s="192"/>
      <c r="E94" s="189"/>
      <c r="F94" s="174">
        <f t="shared" si="1"/>
        <v>0</v>
      </c>
    </row>
    <row r="95" spans="1:11" x14ac:dyDescent="0.25">
      <c r="A95" s="3"/>
      <c r="B95" s="14"/>
      <c r="C95" s="119"/>
      <c r="D95" s="192"/>
      <c r="E95" s="189"/>
      <c r="F95" s="174">
        <f t="shared" si="1"/>
        <v>0</v>
      </c>
    </row>
    <row r="96" spans="1:11" ht="31.5" x14ac:dyDescent="0.25">
      <c r="A96" s="3" t="s">
        <v>87</v>
      </c>
      <c r="B96" s="14" t="s">
        <v>30</v>
      </c>
      <c r="C96" s="119">
        <v>88</v>
      </c>
      <c r="D96" s="192" t="s">
        <v>31</v>
      </c>
      <c r="E96" s="190">
        <v>206</v>
      </c>
      <c r="F96" s="174">
        <f t="shared" si="1"/>
        <v>18128</v>
      </c>
    </row>
    <row r="97" spans="1:8" x14ac:dyDescent="0.25">
      <c r="A97" s="3"/>
      <c r="B97" s="14"/>
      <c r="C97" s="119"/>
      <c r="D97" s="192"/>
      <c r="E97" s="189"/>
      <c r="F97" s="174">
        <f t="shared" si="1"/>
        <v>0</v>
      </c>
    </row>
    <row r="98" spans="1:8" s="18" customFormat="1" x14ac:dyDescent="0.25">
      <c r="A98" s="16"/>
      <c r="B98" s="17" t="s">
        <v>73</v>
      </c>
      <c r="C98" s="185"/>
      <c r="D98" s="186"/>
      <c r="E98" s="187"/>
      <c r="F98" s="174">
        <f t="shared" si="1"/>
        <v>0</v>
      </c>
      <c r="H98" s="144"/>
    </row>
    <row r="99" spans="1:8" x14ac:dyDescent="0.25">
      <c r="A99" s="2"/>
      <c r="B99" s="12"/>
      <c r="C99" s="119"/>
      <c r="D99" s="188"/>
      <c r="E99" s="189"/>
      <c r="F99" s="174">
        <f t="shared" si="1"/>
        <v>0</v>
      </c>
    </row>
    <row r="100" spans="1:8" ht="31.5" x14ac:dyDescent="0.25">
      <c r="A100" s="2"/>
      <c r="B100" s="23" t="s">
        <v>74</v>
      </c>
      <c r="C100" s="193"/>
      <c r="D100" s="194"/>
      <c r="E100" s="189"/>
      <c r="F100" s="174">
        <f t="shared" si="1"/>
        <v>0</v>
      </c>
    </row>
    <row r="101" spans="1:8" x14ac:dyDescent="0.25">
      <c r="A101" s="2"/>
      <c r="B101" s="26"/>
      <c r="C101" s="193"/>
      <c r="D101" s="194"/>
      <c r="E101" s="189"/>
      <c r="F101" s="174">
        <f t="shared" si="1"/>
        <v>0</v>
      </c>
    </row>
    <row r="102" spans="1:8" ht="126" x14ac:dyDescent="0.25">
      <c r="A102" s="2"/>
      <c r="B102" s="23" t="s">
        <v>75</v>
      </c>
      <c r="C102" s="195"/>
      <c r="D102" s="195"/>
      <c r="E102" s="189"/>
      <c r="F102" s="174">
        <f t="shared" si="1"/>
        <v>0</v>
      </c>
    </row>
    <row r="103" spans="1:8" x14ac:dyDescent="0.25">
      <c r="A103" s="2"/>
      <c r="B103" s="25"/>
      <c r="C103" s="195"/>
      <c r="D103" s="195"/>
      <c r="E103" s="189"/>
      <c r="F103" s="174">
        <f t="shared" si="1"/>
        <v>0</v>
      </c>
    </row>
    <row r="104" spans="1:8" x14ac:dyDescent="0.25">
      <c r="A104" s="2"/>
      <c r="B104" s="32" t="s">
        <v>76</v>
      </c>
      <c r="C104" s="195"/>
      <c r="D104" s="195"/>
      <c r="E104" s="189"/>
      <c r="F104" s="174">
        <f t="shared" si="1"/>
        <v>0</v>
      </c>
    </row>
    <row r="105" spans="1:8" x14ac:dyDescent="0.25">
      <c r="A105" s="3"/>
      <c r="B105" s="25"/>
      <c r="C105" s="195"/>
      <c r="D105" s="195"/>
      <c r="E105" s="189"/>
      <c r="F105" s="174">
        <f t="shared" si="1"/>
        <v>0</v>
      </c>
    </row>
    <row r="106" spans="1:8" x14ac:dyDescent="0.25">
      <c r="A106" s="3" t="s">
        <v>88</v>
      </c>
      <c r="B106" s="26" t="s">
        <v>80</v>
      </c>
      <c r="C106" s="195">
        <v>5</v>
      </c>
      <c r="D106" s="196" t="s">
        <v>6</v>
      </c>
      <c r="E106" s="190">
        <v>687</v>
      </c>
      <c r="F106" s="174">
        <f t="shared" si="1"/>
        <v>3435</v>
      </c>
    </row>
    <row r="107" spans="1:8" x14ac:dyDescent="0.25">
      <c r="A107" s="3"/>
      <c r="B107" s="14"/>
      <c r="C107" s="119"/>
      <c r="D107" s="192"/>
      <c r="E107" s="189"/>
      <c r="F107" s="174">
        <f t="shared" si="1"/>
        <v>0</v>
      </c>
    </row>
    <row r="108" spans="1:8" x14ac:dyDescent="0.25">
      <c r="A108" s="3" t="s">
        <v>89</v>
      </c>
      <c r="B108" s="26" t="s">
        <v>81</v>
      </c>
      <c r="C108" s="119">
        <v>1</v>
      </c>
      <c r="D108" s="196" t="s">
        <v>6</v>
      </c>
      <c r="E108" s="190">
        <v>962</v>
      </c>
      <c r="F108" s="174">
        <f t="shared" si="1"/>
        <v>962</v>
      </c>
    </row>
    <row r="109" spans="1:8" x14ac:dyDescent="0.25">
      <c r="A109" s="3"/>
      <c r="B109" s="14"/>
      <c r="C109" s="119"/>
      <c r="D109" s="192"/>
      <c r="E109" s="189"/>
      <c r="F109" s="174">
        <f t="shared" si="1"/>
        <v>0</v>
      </c>
    </row>
    <row r="110" spans="1:8" x14ac:dyDescent="0.25">
      <c r="A110" s="3" t="s">
        <v>90</v>
      </c>
      <c r="B110" s="26" t="s">
        <v>82</v>
      </c>
      <c r="C110" s="119">
        <v>1</v>
      </c>
      <c r="D110" s="196" t="s">
        <v>6</v>
      </c>
      <c r="E110" s="190">
        <v>1100</v>
      </c>
      <c r="F110" s="174">
        <f t="shared" si="1"/>
        <v>1100</v>
      </c>
    </row>
    <row r="111" spans="1:8" x14ac:dyDescent="0.25">
      <c r="A111" s="3"/>
      <c r="B111" s="14"/>
      <c r="C111" s="119"/>
      <c r="D111" s="192"/>
      <c r="E111" s="189"/>
      <c r="F111" s="174">
        <f t="shared" si="1"/>
        <v>0</v>
      </c>
    </row>
    <row r="112" spans="1:8" x14ac:dyDescent="0.25">
      <c r="A112" s="3" t="s">
        <v>91</v>
      </c>
      <c r="B112" s="26" t="s">
        <v>83</v>
      </c>
      <c r="C112" s="119">
        <v>2</v>
      </c>
      <c r="D112" s="196" t="s">
        <v>6</v>
      </c>
      <c r="E112" s="190">
        <v>1237</v>
      </c>
      <c r="F112" s="174">
        <f t="shared" si="1"/>
        <v>2474</v>
      </c>
    </row>
    <row r="113" spans="1:11" x14ac:dyDescent="0.25">
      <c r="A113" s="3"/>
      <c r="B113" s="14"/>
      <c r="C113" s="119"/>
      <c r="D113" s="192"/>
      <c r="E113" s="189"/>
      <c r="F113" s="174">
        <f t="shared" si="1"/>
        <v>0</v>
      </c>
    </row>
    <row r="114" spans="1:11" x14ac:dyDescent="0.25">
      <c r="A114" s="3"/>
      <c r="B114" s="20" t="s">
        <v>77</v>
      </c>
      <c r="C114" s="119"/>
      <c r="D114" s="192"/>
      <c r="E114" s="189"/>
      <c r="F114" s="174">
        <f t="shared" si="1"/>
        <v>0</v>
      </c>
    </row>
    <row r="115" spans="1:11" x14ac:dyDescent="0.25">
      <c r="A115" s="3"/>
      <c r="B115" s="14"/>
      <c r="C115" s="119"/>
      <c r="D115" s="192"/>
      <c r="E115" s="189"/>
      <c r="F115" s="174">
        <f t="shared" si="1"/>
        <v>0</v>
      </c>
    </row>
    <row r="116" spans="1:11" ht="31.5" x14ac:dyDescent="0.25">
      <c r="A116" s="3" t="s">
        <v>92</v>
      </c>
      <c r="B116" s="14" t="s">
        <v>78</v>
      </c>
      <c r="C116" s="119">
        <v>1</v>
      </c>
      <c r="D116" s="196" t="s">
        <v>6</v>
      </c>
      <c r="E116" s="190">
        <v>1375</v>
      </c>
      <c r="F116" s="174">
        <f t="shared" si="1"/>
        <v>1375</v>
      </c>
    </row>
    <row r="117" spans="1:11" x14ac:dyDescent="0.25">
      <c r="A117" s="3"/>
      <c r="B117" s="14"/>
      <c r="C117" s="119"/>
      <c r="D117" s="192"/>
      <c r="E117" s="189"/>
      <c r="F117" s="174">
        <f t="shared" si="1"/>
        <v>0</v>
      </c>
    </row>
    <row r="118" spans="1:11" ht="31.5" x14ac:dyDescent="0.25">
      <c r="A118" s="3" t="s">
        <v>8</v>
      </c>
      <c r="B118" s="14" t="s">
        <v>79</v>
      </c>
      <c r="C118" s="119">
        <v>4</v>
      </c>
      <c r="D118" s="196" t="s">
        <v>6</v>
      </c>
      <c r="E118" s="190">
        <v>1375</v>
      </c>
      <c r="F118" s="174">
        <f t="shared" si="1"/>
        <v>5500</v>
      </c>
    </row>
    <row r="119" spans="1:11" x14ac:dyDescent="0.25">
      <c r="A119" s="3"/>
      <c r="B119" s="14"/>
      <c r="C119" s="119"/>
      <c r="D119" s="192"/>
      <c r="E119" s="189"/>
      <c r="F119" s="174">
        <f t="shared" si="1"/>
        <v>0</v>
      </c>
    </row>
    <row r="120" spans="1:11" s="18" customFormat="1" x14ac:dyDescent="0.25">
      <c r="A120" s="16"/>
      <c r="B120" s="17" t="s">
        <v>13</v>
      </c>
      <c r="C120" s="185"/>
      <c r="D120" s="186"/>
      <c r="E120" s="187"/>
      <c r="F120" s="174">
        <f t="shared" si="1"/>
        <v>0</v>
      </c>
      <c r="H120" s="144"/>
      <c r="K120" s="6"/>
    </row>
    <row r="121" spans="1:11" x14ac:dyDescent="0.25">
      <c r="A121" s="2"/>
      <c r="B121" s="12"/>
      <c r="C121" s="119"/>
      <c r="D121" s="188"/>
      <c r="E121" s="189"/>
      <c r="F121" s="174">
        <f t="shared" si="1"/>
        <v>0</v>
      </c>
    </row>
    <row r="122" spans="1:11" ht="31.5" x14ac:dyDescent="0.25">
      <c r="A122" s="2"/>
      <c r="B122" s="22" t="s">
        <v>52</v>
      </c>
      <c r="C122" s="197"/>
      <c r="D122" s="197"/>
      <c r="E122" s="189"/>
      <c r="F122" s="174">
        <f t="shared" si="1"/>
        <v>0</v>
      </c>
    </row>
    <row r="123" spans="1:11" x14ac:dyDescent="0.25">
      <c r="A123" s="2"/>
      <c r="B123" s="27"/>
      <c r="C123" s="198"/>
      <c r="D123" s="198"/>
      <c r="E123" s="189"/>
      <c r="F123" s="174">
        <f t="shared" si="1"/>
        <v>0</v>
      </c>
    </row>
    <row r="124" spans="1:11" x14ac:dyDescent="0.25">
      <c r="A124" s="3"/>
      <c r="B124" s="27" t="s">
        <v>53</v>
      </c>
      <c r="C124" s="198"/>
      <c r="D124" s="198"/>
      <c r="E124" s="189"/>
      <c r="F124" s="174">
        <f t="shared" si="1"/>
        <v>0</v>
      </c>
    </row>
    <row r="125" spans="1:11" x14ac:dyDescent="0.25">
      <c r="A125" s="3"/>
      <c r="B125" s="28"/>
      <c r="C125" s="198"/>
      <c r="D125" s="198"/>
      <c r="E125" s="189"/>
      <c r="F125" s="174">
        <f t="shared" si="1"/>
        <v>0</v>
      </c>
    </row>
    <row r="126" spans="1:11" x14ac:dyDescent="0.25">
      <c r="A126" s="3" t="s">
        <v>87</v>
      </c>
      <c r="B126" s="28" t="s">
        <v>54</v>
      </c>
      <c r="C126" s="199">
        <v>1965</v>
      </c>
      <c r="D126" s="165" t="s">
        <v>357</v>
      </c>
      <c r="E126" s="190">
        <v>21</v>
      </c>
      <c r="F126" s="174">
        <f t="shared" si="1"/>
        <v>41265</v>
      </c>
    </row>
    <row r="127" spans="1:11" x14ac:dyDescent="0.25">
      <c r="A127" s="3"/>
      <c r="B127" s="27"/>
      <c r="C127" s="198"/>
      <c r="D127" s="198"/>
      <c r="E127" s="189"/>
      <c r="F127" s="174">
        <f t="shared" si="1"/>
        <v>0</v>
      </c>
    </row>
    <row r="128" spans="1:11" x14ac:dyDescent="0.25">
      <c r="A128" s="3" t="s">
        <v>88</v>
      </c>
      <c r="B128" s="30" t="s">
        <v>55</v>
      </c>
      <c r="C128" s="200">
        <v>1221</v>
      </c>
      <c r="D128" s="165" t="s">
        <v>357</v>
      </c>
      <c r="E128" s="190">
        <v>27</v>
      </c>
      <c r="F128" s="174">
        <f t="shared" si="1"/>
        <v>32967</v>
      </c>
    </row>
    <row r="129" spans="1:6" x14ac:dyDescent="0.25">
      <c r="A129" s="3"/>
      <c r="B129" s="14"/>
      <c r="C129" s="119"/>
      <c r="D129" s="192"/>
      <c r="E129" s="189"/>
      <c r="F129" s="174">
        <f t="shared" si="1"/>
        <v>0</v>
      </c>
    </row>
    <row r="130" spans="1:6" x14ac:dyDescent="0.25">
      <c r="A130" s="3"/>
      <c r="B130" s="27" t="s">
        <v>56</v>
      </c>
      <c r="C130" s="201"/>
      <c r="D130" s="195"/>
      <c r="E130" s="189"/>
      <c r="F130" s="174">
        <f t="shared" si="1"/>
        <v>0</v>
      </c>
    </row>
    <row r="131" spans="1:6" x14ac:dyDescent="0.25">
      <c r="A131" s="3"/>
      <c r="B131" s="28"/>
      <c r="C131" s="201"/>
      <c r="D131" s="195"/>
      <c r="E131" s="189"/>
      <c r="F131" s="174">
        <f t="shared" si="1"/>
        <v>0</v>
      </c>
    </row>
    <row r="132" spans="1:6" ht="63" x14ac:dyDescent="0.25">
      <c r="A132" s="3"/>
      <c r="B132" s="27" t="s">
        <v>57</v>
      </c>
      <c r="C132" s="195"/>
      <c r="D132" s="195"/>
      <c r="E132" s="189"/>
      <c r="F132" s="174">
        <f t="shared" si="1"/>
        <v>0</v>
      </c>
    </row>
    <row r="133" spans="1:6" x14ac:dyDescent="0.25">
      <c r="A133" s="3"/>
      <c r="B133" s="28"/>
      <c r="C133" s="195"/>
      <c r="D133" s="195"/>
      <c r="E133" s="189"/>
      <c r="F133" s="174">
        <f t="shared" si="1"/>
        <v>0</v>
      </c>
    </row>
    <row r="134" spans="1:6" x14ac:dyDescent="0.25">
      <c r="A134" s="3" t="s">
        <v>89</v>
      </c>
      <c r="B134" s="28" t="s">
        <v>58</v>
      </c>
      <c r="C134" s="201">
        <f>1221+24</f>
        <v>1245</v>
      </c>
      <c r="D134" s="165" t="s">
        <v>357</v>
      </c>
      <c r="E134" s="190">
        <v>10</v>
      </c>
      <c r="F134" s="174">
        <f t="shared" si="1"/>
        <v>12450</v>
      </c>
    </row>
    <row r="135" spans="1:6" x14ac:dyDescent="0.25">
      <c r="A135" s="3"/>
      <c r="B135" s="28"/>
      <c r="C135" s="195"/>
      <c r="D135" s="195"/>
      <c r="E135" s="189"/>
      <c r="F135" s="174">
        <f t="shared" si="1"/>
        <v>0</v>
      </c>
    </row>
    <row r="136" spans="1:6" x14ac:dyDescent="0.25">
      <c r="A136" s="3"/>
      <c r="B136" s="27" t="s">
        <v>59</v>
      </c>
      <c r="C136" s="195"/>
      <c r="D136" s="195"/>
      <c r="E136" s="189"/>
      <c r="F136" s="174">
        <f t="shared" si="1"/>
        <v>0</v>
      </c>
    </row>
    <row r="137" spans="1:6" x14ac:dyDescent="0.25">
      <c r="A137" s="3"/>
      <c r="B137" s="28"/>
      <c r="C137" s="195"/>
      <c r="D137" s="195"/>
      <c r="E137" s="189"/>
      <c r="F137" s="174">
        <f t="shared" si="1"/>
        <v>0</v>
      </c>
    </row>
    <row r="138" spans="1:6" ht="63" x14ac:dyDescent="0.25">
      <c r="A138" s="3"/>
      <c r="B138" s="27" t="s">
        <v>69</v>
      </c>
      <c r="C138" s="195"/>
      <c r="D138" s="195"/>
      <c r="E138" s="189"/>
      <c r="F138" s="174">
        <f t="shared" si="1"/>
        <v>0</v>
      </c>
    </row>
    <row r="139" spans="1:6" x14ac:dyDescent="0.25">
      <c r="A139" s="3"/>
      <c r="B139" s="28"/>
      <c r="C139" s="195"/>
      <c r="D139" s="195"/>
      <c r="E139" s="189"/>
      <c r="F139" s="174">
        <f t="shared" si="1"/>
        <v>0</v>
      </c>
    </row>
    <row r="140" spans="1:6" x14ac:dyDescent="0.25">
      <c r="A140" s="3" t="s">
        <v>90</v>
      </c>
      <c r="B140" s="28" t="s">
        <v>60</v>
      </c>
      <c r="C140" s="201">
        <f>1965+920</f>
        <v>2885</v>
      </c>
      <c r="D140" s="165" t="s">
        <v>357</v>
      </c>
      <c r="E140" s="190">
        <v>8</v>
      </c>
      <c r="F140" s="174">
        <f t="shared" si="1"/>
        <v>23080</v>
      </c>
    </row>
    <row r="141" spans="1:6" x14ac:dyDescent="0.25">
      <c r="A141" s="3"/>
      <c r="B141" s="14"/>
      <c r="C141" s="119"/>
      <c r="D141" s="192"/>
      <c r="E141" s="189"/>
      <c r="F141" s="174">
        <f t="shared" ref="F141:F164" si="2">ROUND(C141*E141,2)</f>
        <v>0</v>
      </c>
    </row>
    <row r="142" spans="1:6" ht="31.5" x14ac:dyDescent="0.25">
      <c r="A142" s="3"/>
      <c r="B142" s="27" t="s">
        <v>14</v>
      </c>
      <c r="C142" s="119"/>
      <c r="D142" s="192"/>
      <c r="E142" s="189"/>
      <c r="F142" s="174">
        <f t="shared" si="2"/>
        <v>0</v>
      </c>
    </row>
    <row r="143" spans="1:6" x14ac:dyDescent="0.25">
      <c r="A143" s="3"/>
      <c r="B143" s="14"/>
      <c r="C143" s="119"/>
      <c r="D143" s="192"/>
      <c r="E143" s="189"/>
      <c r="F143" s="174">
        <f t="shared" si="2"/>
        <v>0</v>
      </c>
    </row>
    <row r="144" spans="1:6" ht="63" x14ac:dyDescent="0.25">
      <c r="A144" s="3"/>
      <c r="B144" s="20" t="s">
        <v>70</v>
      </c>
      <c r="C144" s="119"/>
      <c r="D144" s="192"/>
      <c r="E144" s="189"/>
      <c r="F144" s="174">
        <f t="shared" si="2"/>
        <v>0</v>
      </c>
    </row>
    <row r="145" spans="1:8" x14ac:dyDescent="0.25">
      <c r="A145" s="3"/>
      <c r="B145" s="14"/>
      <c r="C145" s="119"/>
      <c r="D145" s="192"/>
      <c r="E145" s="189"/>
      <c r="F145" s="174">
        <f t="shared" si="2"/>
        <v>0</v>
      </c>
    </row>
    <row r="146" spans="1:8" x14ac:dyDescent="0.25">
      <c r="A146" s="3" t="s">
        <v>91</v>
      </c>
      <c r="B146" s="14" t="s">
        <v>16</v>
      </c>
      <c r="C146" s="119">
        <v>907</v>
      </c>
      <c r="D146" s="165" t="s">
        <v>357</v>
      </c>
      <c r="E146" s="190">
        <v>23</v>
      </c>
      <c r="F146" s="174">
        <f t="shared" si="2"/>
        <v>20861</v>
      </c>
    </row>
    <row r="147" spans="1:8" x14ac:dyDescent="0.25">
      <c r="A147" s="3"/>
      <c r="B147" s="14"/>
      <c r="C147" s="119"/>
      <c r="D147" s="192"/>
      <c r="E147" s="189"/>
      <c r="F147" s="174">
        <f t="shared" si="2"/>
        <v>0</v>
      </c>
    </row>
    <row r="148" spans="1:8" x14ac:dyDescent="0.25">
      <c r="A148" s="3" t="s">
        <v>8</v>
      </c>
      <c r="B148" s="14" t="s">
        <v>33</v>
      </c>
      <c r="C148" s="119">
        <v>83</v>
      </c>
      <c r="D148" s="165" t="s">
        <v>357</v>
      </c>
      <c r="E148" s="190">
        <v>23</v>
      </c>
      <c r="F148" s="174">
        <f t="shared" si="2"/>
        <v>1909</v>
      </c>
    </row>
    <row r="149" spans="1:8" x14ac:dyDescent="0.25">
      <c r="A149" s="3"/>
      <c r="B149" s="14"/>
      <c r="C149" s="119"/>
      <c r="D149" s="192"/>
      <c r="E149" s="189"/>
      <c r="F149" s="174">
        <f t="shared" si="2"/>
        <v>0</v>
      </c>
    </row>
    <row r="150" spans="1:8" x14ac:dyDescent="0.25">
      <c r="A150" s="3" t="s">
        <v>87</v>
      </c>
      <c r="B150" s="14" t="s">
        <v>39</v>
      </c>
      <c r="C150" s="119">
        <v>347</v>
      </c>
      <c r="D150" s="192" t="s">
        <v>31</v>
      </c>
      <c r="E150" s="190">
        <v>23</v>
      </c>
      <c r="F150" s="174">
        <f t="shared" si="2"/>
        <v>7981</v>
      </c>
    </row>
    <row r="151" spans="1:8" x14ac:dyDescent="0.25">
      <c r="A151" s="3"/>
      <c r="B151" s="14"/>
      <c r="C151" s="119"/>
      <c r="D151" s="192"/>
      <c r="E151" s="189"/>
      <c r="F151" s="174">
        <f t="shared" si="2"/>
        <v>0</v>
      </c>
    </row>
    <row r="152" spans="1:8" ht="31.5" x14ac:dyDescent="0.25">
      <c r="A152" s="3"/>
      <c r="B152" s="20" t="s">
        <v>15</v>
      </c>
      <c r="C152" s="119"/>
      <c r="D152" s="192"/>
      <c r="E152" s="189"/>
      <c r="F152" s="174">
        <f t="shared" si="2"/>
        <v>0</v>
      </c>
    </row>
    <row r="153" spans="1:8" x14ac:dyDescent="0.25">
      <c r="A153" s="3"/>
      <c r="B153" s="14"/>
      <c r="C153" s="119"/>
      <c r="D153" s="192"/>
      <c r="E153" s="189"/>
      <c r="F153" s="174">
        <f t="shared" si="2"/>
        <v>0</v>
      </c>
    </row>
    <row r="154" spans="1:8" x14ac:dyDescent="0.25">
      <c r="A154" s="3" t="s">
        <v>88</v>
      </c>
      <c r="B154" s="14" t="s">
        <v>16</v>
      </c>
      <c r="C154" s="119">
        <v>24</v>
      </c>
      <c r="D154" s="165" t="s">
        <v>357</v>
      </c>
      <c r="E154" s="190">
        <v>10</v>
      </c>
      <c r="F154" s="174">
        <f t="shared" si="2"/>
        <v>240</v>
      </c>
    </row>
    <row r="155" spans="1:8" x14ac:dyDescent="0.25">
      <c r="A155" s="3"/>
      <c r="B155" s="14"/>
      <c r="C155" s="119"/>
      <c r="D155" s="192"/>
      <c r="E155" s="189"/>
      <c r="F155" s="174">
        <f t="shared" si="2"/>
        <v>0</v>
      </c>
    </row>
    <row r="156" spans="1:8" s="18" customFormat="1" x14ac:dyDescent="0.25">
      <c r="A156" s="16"/>
      <c r="B156" s="17" t="s">
        <v>40</v>
      </c>
      <c r="C156" s="185"/>
      <c r="D156" s="186"/>
      <c r="E156" s="187"/>
      <c r="F156" s="174">
        <f t="shared" si="2"/>
        <v>0</v>
      </c>
      <c r="H156" s="144"/>
    </row>
    <row r="157" spans="1:8" x14ac:dyDescent="0.25">
      <c r="A157" s="2"/>
      <c r="B157" s="12"/>
      <c r="C157" s="119"/>
      <c r="D157" s="188"/>
      <c r="E157" s="189"/>
      <c r="F157" s="174">
        <f t="shared" si="2"/>
        <v>0</v>
      </c>
    </row>
    <row r="158" spans="1:8" ht="31.5" x14ac:dyDescent="0.25">
      <c r="A158" s="2"/>
      <c r="B158" s="23" t="s">
        <v>41</v>
      </c>
      <c r="C158" s="193"/>
      <c r="D158" s="194"/>
      <c r="E158" s="189"/>
      <c r="F158" s="174">
        <f t="shared" si="2"/>
        <v>0</v>
      </c>
    </row>
    <row r="159" spans="1:8" x14ac:dyDescent="0.25">
      <c r="A159" s="2"/>
      <c r="B159" s="26"/>
      <c r="C159" s="193"/>
      <c r="D159" s="194"/>
      <c r="E159" s="189"/>
      <c r="F159" s="174">
        <f t="shared" si="2"/>
        <v>0</v>
      </c>
    </row>
    <row r="160" spans="1:8" ht="110.25" x14ac:dyDescent="0.25">
      <c r="A160" s="2"/>
      <c r="B160" s="23" t="s">
        <v>71</v>
      </c>
      <c r="C160" s="195"/>
      <c r="D160" s="195"/>
      <c r="E160" s="189"/>
      <c r="F160" s="174">
        <f t="shared" si="2"/>
        <v>0</v>
      </c>
    </row>
    <row r="161" spans="1:6" x14ac:dyDescent="0.25">
      <c r="A161" s="2"/>
      <c r="B161" s="25"/>
      <c r="C161" s="195"/>
      <c r="D161" s="195"/>
      <c r="E161" s="189"/>
      <c r="F161" s="174">
        <f t="shared" si="2"/>
        <v>0</v>
      </c>
    </row>
    <row r="162" spans="1:6" x14ac:dyDescent="0.25">
      <c r="A162" s="2" t="s">
        <v>89</v>
      </c>
      <c r="B162" s="25" t="s">
        <v>42</v>
      </c>
      <c r="C162" s="195">
        <v>8</v>
      </c>
      <c r="D162" s="195" t="s">
        <v>31</v>
      </c>
      <c r="E162" s="190">
        <v>481</v>
      </c>
      <c r="F162" s="174">
        <f t="shared" si="2"/>
        <v>3848</v>
      </c>
    </row>
    <row r="163" spans="1:6" x14ac:dyDescent="0.25">
      <c r="A163" s="3"/>
      <c r="B163" s="25"/>
      <c r="C163" s="195"/>
      <c r="D163" s="195"/>
      <c r="E163" s="189"/>
      <c r="F163" s="174">
        <f t="shared" si="2"/>
        <v>0</v>
      </c>
    </row>
    <row r="164" spans="1:6" ht="31.5" x14ac:dyDescent="0.25">
      <c r="A164" s="3" t="s">
        <v>90</v>
      </c>
      <c r="B164" s="26" t="s">
        <v>43</v>
      </c>
      <c r="C164" s="195">
        <v>7</v>
      </c>
      <c r="D164" s="195" t="s">
        <v>6</v>
      </c>
      <c r="E164" s="190">
        <v>1375</v>
      </c>
      <c r="F164" s="174">
        <f t="shared" si="2"/>
        <v>9625</v>
      </c>
    </row>
    <row r="165" spans="1:6" x14ac:dyDescent="0.25">
      <c r="A165" s="3"/>
      <c r="B165" s="14"/>
      <c r="C165" s="119"/>
      <c r="D165" s="192"/>
      <c r="E165" s="189"/>
      <c r="F165" s="189"/>
    </row>
    <row r="166" spans="1:6" x14ac:dyDescent="0.25">
      <c r="A166" s="3"/>
      <c r="B166" s="14"/>
      <c r="C166" s="119"/>
      <c r="D166" s="192"/>
      <c r="E166" s="189"/>
      <c r="F166" s="189"/>
    </row>
    <row r="167" spans="1:6" x14ac:dyDescent="0.25">
      <c r="A167" s="3"/>
      <c r="B167" s="14"/>
      <c r="C167" s="119"/>
      <c r="D167" s="192"/>
      <c r="E167" s="189"/>
      <c r="F167" s="189"/>
    </row>
    <row r="168" spans="1:6" x14ac:dyDescent="0.25">
      <c r="A168" s="3"/>
      <c r="B168" s="14"/>
      <c r="C168" s="119"/>
      <c r="D168" s="192"/>
      <c r="E168" s="189"/>
      <c r="F168" s="189"/>
    </row>
    <row r="169" spans="1:6" x14ac:dyDescent="0.25">
      <c r="A169" s="2"/>
      <c r="B169" s="9"/>
      <c r="C169" s="202"/>
      <c r="D169" s="192"/>
      <c r="E169" s="189"/>
      <c r="F169" s="189"/>
    </row>
    <row r="171" spans="1:6" x14ac:dyDescent="0.25">
      <c r="B171" s="19" t="s">
        <v>86</v>
      </c>
      <c r="F171" s="204"/>
    </row>
    <row r="172" spans="1:6" x14ac:dyDescent="0.25">
      <c r="B172" s="10" t="s">
        <v>7</v>
      </c>
      <c r="E172" s="203" t="s">
        <v>85</v>
      </c>
      <c r="F172" s="203">
        <f>SUM(F11:F171)</f>
        <v>372143</v>
      </c>
    </row>
    <row r="173" spans="1:6" ht="16.5" thickBot="1" x14ac:dyDescent="0.3">
      <c r="F173" s="205"/>
    </row>
    <row r="174" spans="1:6" ht="16.5" thickTop="1" x14ac:dyDescent="0.25"/>
  </sheetData>
  <sheetProtection formatCells="0" formatColumns="0" formatRows="0" selectLockedCells="1" autoFilter="0"/>
  <autoFilter ref="A1:F173"/>
  <dataValidations count="1">
    <dataValidation allowBlank="1" showErrorMessage="1" errorTitle="Numerical Value" error="Please input numerical value only" promptTitle="Numerical Values" prompt="Please provide numerical values only_x000a_Text input will not be accepted" sqref="F12:F164"/>
  </dataValidations>
  <pageMargins left="0.75" right="0.5" top="1" bottom="1" header="0.5" footer="0.5"/>
  <pageSetup paperSize="9" scale="75" orientation="portrait" r:id="rId1"/>
  <headerFooter>
    <oddHeader xml:space="preserve">&amp;R&amp;"Times New Roman,Regular"The Construction of the Hot Leaching Compaction Plant
</oddHeader>
    <oddFooter xml:space="preserve">&amp;L&amp;"Times New Roman,Regular"ARCHITECTURAL WORKS
&amp;8J20161-0100D-TD-BOQ-PMC-03 REV 0&amp;R&amp;"Times New Roman,Regular"ES001/AR - Page &amp;P of &amp;N&amp;O  </oddFooter>
  </headerFooter>
  <rowBreaks count="5" manualBreakCount="5">
    <brk id="29" max="16383" man="1"/>
    <brk id="57" max="16383" man="1"/>
    <brk id="87" max="16383" man="1"/>
    <brk id="117" max="16383" man="1"/>
    <brk id="14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7"/>
  <sheetViews>
    <sheetView showZeros="0" view="pageBreakPreview" zoomScaleNormal="100" zoomScaleSheetLayoutView="100" workbookViewId="0">
      <selection activeCell="G1" sqref="G1:M1048576"/>
    </sheetView>
  </sheetViews>
  <sheetFormatPr defaultRowHeight="15.75" x14ac:dyDescent="0.25"/>
  <cols>
    <col min="1" max="1" width="7.7109375" style="95" customWidth="1"/>
    <col min="2" max="2" width="38.7109375" style="37" customWidth="1"/>
    <col min="3" max="3" width="9.7109375" style="225" customWidth="1"/>
    <col min="4" max="4" width="9.7109375" style="166" customWidth="1"/>
    <col min="5" max="5" width="11.28515625" style="169" bestFit="1" customWidth="1"/>
    <col min="6" max="6" width="12.7109375" style="169" customWidth="1"/>
    <col min="7" max="7" width="10.140625" style="142" bestFit="1" customWidth="1"/>
    <col min="8" max="8" width="11.140625" style="142" customWidth="1"/>
    <col min="9" max="16384" width="9.140625" style="35"/>
  </cols>
  <sheetData>
    <row r="1" spans="1:8" x14ac:dyDescent="0.25">
      <c r="A1" s="89" t="s">
        <v>0</v>
      </c>
      <c r="B1" s="62" t="s">
        <v>5</v>
      </c>
      <c r="C1" s="207" t="s">
        <v>3</v>
      </c>
      <c r="D1" s="150" t="s">
        <v>1</v>
      </c>
      <c r="E1" s="151" t="s">
        <v>2</v>
      </c>
      <c r="F1" s="152" t="s">
        <v>4</v>
      </c>
    </row>
    <row r="2" spans="1:8" x14ac:dyDescent="0.25">
      <c r="A2" s="90"/>
      <c r="B2" s="59"/>
      <c r="C2" s="153"/>
      <c r="D2" s="154"/>
      <c r="E2" s="155"/>
      <c r="F2" s="155" t="s">
        <v>85</v>
      </c>
    </row>
    <row r="3" spans="1:8" x14ac:dyDescent="0.25">
      <c r="A3" s="91"/>
      <c r="B3" s="139" t="s">
        <v>297</v>
      </c>
      <c r="C3" s="156"/>
      <c r="D3" s="157"/>
      <c r="E3" s="158"/>
      <c r="F3" s="158"/>
    </row>
    <row r="4" spans="1:8" x14ac:dyDescent="0.25">
      <c r="A4" s="91"/>
      <c r="B4" s="38"/>
      <c r="C4" s="156"/>
      <c r="D4" s="157"/>
      <c r="E4" s="158"/>
      <c r="F4" s="158"/>
    </row>
    <row r="5" spans="1:8" s="51" customFormat="1" x14ac:dyDescent="0.25">
      <c r="A5" s="92"/>
      <c r="B5" s="53" t="s">
        <v>272</v>
      </c>
      <c r="C5" s="159"/>
      <c r="D5" s="160"/>
      <c r="E5" s="161"/>
      <c r="F5" s="161"/>
      <c r="G5" s="143"/>
      <c r="H5" s="143"/>
    </row>
    <row r="6" spans="1:8" x14ac:dyDescent="0.25">
      <c r="A6" s="93"/>
      <c r="B6" s="48"/>
      <c r="C6" s="162"/>
      <c r="D6" s="163"/>
      <c r="E6" s="164"/>
      <c r="F6" s="164"/>
    </row>
    <row r="7" spans="1:8" ht="31.5" x14ac:dyDescent="0.25">
      <c r="A7" s="93"/>
      <c r="B7" s="43" t="s">
        <v>276</v>
      </c>
      <c r="C7" s="165"/>
      <c r="D7" s="165"/>
      <c r="E7" s="164"/>
      <c r="F7" s="164"/>
    </row>
    <row r="8" spans="1:8" x14ac:dyDescent="0.25">
      <c r="A8" s="93"/>
      <c r="B8" s="43"/>
      <c r="C8" s="165"/>
      <c r="D8" s="165"/>
      <c r="E8" s="164"/>
      <c r="F8" s="164"/>
    </row>
    <row r="9" spans="1:8" x14ac:dyDescent="0.25">
      <c r="A9" s="93"/>
      <c r="B9" s="43" t="s">
        <v>275</v>
      </c>
      <c r="C9" s="165"/>
      <c r="D9" s="165"/>
      <c r="E9" s="164"/>
      <c r="F9" s="164"/>
    </row>
    <row r="10" spans="1:8" x14ac:dyDescent="0.25">
      <c r="A10" s="93"/>
      <c r="B10" s="43"/>
      <c r="C10" s="165"/>
      <c r="D10" s="165"/>
      <c r="E10" s="164"/>
      <c r="F10" s="164"/>
    </row>
    <row r="11" spans="1:8" x14ac:dyDescent="0.25">
      <c r="A11" s="93"/>
      <c r="B11" s="50"/>
      <c r="C11" s="165"/>
      <c r="D11" s="167"/>
      <c r="E11" s="164"/>
      <c r="F11" s="164"/>
    </row>
    <row r="12" spans="1:8" x14ac:dyDescent="0.25">
      <c r="A12" s="94" t="s">
        <v>8</v>
      </c>
      <c r="B12" s="41" t="s">
        <v>274</v>
      </c>
      <c r="C12" s="162">
        <v>11</v>
      </c>
      <c r="D12" s="167" t="s">
        <v>6</v>
      </c>
      <c r="E12" s="168">
        <v>445.72688137845546</v>
      </c>
      <c r="F12" s="174">
        <f>ROUND(C12*E12,2)</f>
        <v>4903</v>
      </c>
    </row>
    <row r="13" spans="1:8" x14ac:dyDescent="0.25">
      <c r="A13" s="93"/>
      <c r="B13" s="50"/>
      <c r="C13" s="171"/>
      <c r="D13" s="167"/>
      <c r="E13" s="164"/>
      <c r="F13" s="174">
        <f t="shared" ref="F13:F76" si="0">ROUND(C13*E13,2)</f>
        <v>0</v>
      </c>
    </row>
    <row r="14" spans="1:8" x14ac:dyDescent="0.25">
      <c r="A14" s="95" t="s">
        <v>87</v>
      </c>
      <c r="B14" s="41" t="s">
        <v>273</v>
      </c>
      <c r="C14" s="162">
        <v>11</v>
      </c>
      <c r="D14" s="167" t="s">
        <v>6</v>
      </c>
      <c r="E14" s="168">
        <v>445.72688137845546</v>
      </c>
      <c r="F14" s="174">
        <f t="shared" si="0"/>
        <v>4903</v>
      </c>
    </row>
    <row r="15" spans="1:8" x14ac:dyDescent="0.25">
      <c r="C15" s="166"/>
      <c r="F15" s="174">
        <f t="shared" si="0"/>
        <v>0</v>
      </c>
    </row>
    <row r="16" spans="1:8" s="18" customFormat="1" ht="31.5" x14ac:dyDescent="0.25">
      <c r="A16" s="28"/>
      <c r="B16" s="109" t="s">
        <v>277</v>
      </c>
      <c r="C16" s="208"/>
      <c r="D16" s="198"/>
      <c r="E16" s="209"/>
      <c r="F16" s="174">
        <f t="shared" si="0"/>
        <v>0</v>
      </c>
      <c r="G16" s="144"/>
      <c r="H16" s="144"/>
    </row>
    <row r="17" spans="1:9" s="6" customFormat="1" x14ac:dyDescent="0.25">
      <c r="A17" s="28"/>
      <c r="B17" s="110"/>
      <c r="C17" s="208"/>
      <c r="D17" s="198"/>
      <c r="E17" s="209"/>
      <c r="F17" s="174">
        <f t="shared" si="0"/>
        <v>0</v>
      </c>
      <c r="G17" s="141"/>
      <c r="H17" s="141"/>
    </row>
    <row r="18" spans="1:9" s="6" customFormat="1" ht="63" x14ac:dyDescent="0.25">
      <c r="A18" s="96"/>
      <c r="B18" s="110" t="s">
        <v>278</v>
      </c>
      <c r="C18" s="210"/>
      <c r="D18" s="195"/>
      <c r="E18" s="211"/>
      <c r="F18" s="174">
        <f t="shared" si="0"/>
        <v>0</v>
      </c>
      <c r="G18" s="141"/>
      <c r="H18" s="141"/>
    </row>
    <row r="19" spans="1:9" s="6" customFormat="1" x14ac:dyDescent="0.25">
      <c r="A19" s="96"/>
      <c r="B19" s="41"/>
      <c r="C19" s="208"/>
      <c r="D19" s="198"/>
      <c r="E19" s="209"/>
      <c r="F19" s="174">
        <f t="shared" si="0"/>
        <v>0</v>
      </c>
      <c r="G19" s="141"/>
      <c r="H19" s="141"/>
    </row>
    <row r="20" spans="1:9" s="28" customFormat="1" x14ac:dyDescent="0.25">
      <c r="A20" s="96"/>
      <c r="B20" s="110" t="s">
        <v>279</v>
      </c>
      <c r="C20" s="212"/>
      <c r="D20" s="198"/>
      <c r="E20" s="209"/>
      <c r="F20" s="174">
        <f t="shared" si="0"/>
        <v>0</v>
      </c>
      <c r="G20" s="140"/>
      <c r="H20" s="145"/>
      <c r="I20" s="73"/>
    </row>
    <row r="21" spans="1:9" s="6" customFormat="1" x14ac:dyDescent="0.25">
      <c r="A21" s="96"/>
      <c r="B21" s="110"/>
      <c r="C21" s="208"/>
      <c r="D21" s="198"/>
      <c r="E21" s="209"/>
      <c r="F21" s="174">
        <f t="shared" si="0"/>
        <v>0</v>
      </c>
      <c r="G21" s="141"/>
      <c r="H21" s="141"/>
    </row>
    <row r="22" spans="1:9" s="6" customFormat="1" x14ac:dyDescent="0.25">
      <c r="A22" s="96"/>
      <c r="B22" s="110" t="s">
        <v>280</v>
      </c>
      <c r="C22" s="212"/>
      <c r="D22" s="198"/>
      <c r="E22" s="209"/>
      <c r="F22" s="174">
        <f t="shared" si="0"/>
        <v>0</v>
      </c>
      <c r="G22" s="141"/>
      <c r="H22" s="141"/>
    </row>
    <row r="23" spans="1:9" s="28" customFormat="1" x14ac:dyDescent="0.25">
      <c r="A23" s="96"/>
      <c r="B23" s="110"/>
      <c r="C23" s="208"/>
      <c r="D23" s="198"/>
      <c r="E23" s="209"/>
      <c r="F23" s="174">
        <f t="shared" si="0"/>
        <v>0</v>
      </c>
      <c r="G23" s="140"/>
      <c r="H23" s="145"/>
      <c r="I23" s="31"/>
    </row>
    <row r="24" spans="1:9" s="28" customFormat="1" x14ac:dyDescent="0.25">
      <c r="A24" s="96" t="s">
        <v>88</v>
      </c>
      <c r="B24" s="111" t="s">
        <v>281</v>
      </c>
      <c r="C24" s="162">
        <v>3</v>
      </c>
      <c r="D24" s="213" t="s">
        <v>31</v>
      </c>
      <c r="E24" s="214">
        <v>60.964324339827463</v>
      </c>
      <c r="F24" s="174">
        <f t="shared" si="0"/>
        <v>182.89</v>
      </c>
      <c r="G24" s="140"/>
      <c r="H24" s="145"/>
      <c r="I24" s="31"/>
    </row>
    <row r="25" spans="1:9" s="28" customFormat="1" x14ac:dyDescent="0.25">
      <c r="A25" s="96"/>
      <c r="B25" s="110"/>
      <c r="C25" s="162"/>
      <c r="D25" s="213"/>
      <c r="E25" s="209"/>
      <c r="F25" s="174">
        <f t="shared" si="0"/>
        <v>0</v>
      </c>
      <c r="G25" s="140"/>
      <c r="H25" s="145"/>
      <c r="I25" s="31"/>
    </row>
    <row r="26" spans="1:9" s="28" customFormat="1" x14ac:dyDescent="0.25">
      <c r="A26" s="96" t="s">
        <v>89</v>
      </c>
      <c r="B26" s="111" t="s">
        <v>282</v>
      </c>
      <c r="C26" s="162">
        <v>46</v>
      </c>
      <c r="D26" s="213" t="s">
        <v>31</v>
      </c>
      <c r="E26" s="214">
        <v>73.301219082523232</v>
      </c>
      <c r="F26" s="174">
        <f t="shared" si="0"/>
        <v>3371.86</v>
      </c>
      <c r="G26" s="140"/>
      <c r="H26" s="145"/>
      <c r="I26" s="31"/>
    </row>
    <row r="27" spans="1:9" s="74" customFormat="1" ht="21" customHeight="1" x14ac:dyDescent="0.25">
      <c r="A27" s="96"/>
      <c r="B27" s="112"/>
      <c r="C27" s="162"/>
      <c r="D27" s="213"/>
      <c r="E27" s="209"/>
      <c r="F27" s="174">
        <f t="shared" si="0"/>
        <v>0</v>
      </c>
      <c r="G27" s="140"/>
      <c r="H27" s="146"/>
      <c r="I27" s="29"/>
    </row>
    <row r="28" spans="1:9" s="6" customFormat="1" x14ac:dyDescent="0.25">
      <c r="A28" s="96" t="s">
        <v>90</v>
      </c>
      <c r="B28" s="111" t="s">
        <v>283</v>
      </c>
      <c r="C28" s="162">
        <v>6</v>
      </c>
      <c r="D28" s="213" t="s">
        <v>31</v>
      </c>
      <c r="E28" s="215">
        <v>92.896220796106192</v>
      </c>
      <c r="F28" s="174">
        <f t="shared" si="0"/>
        <v>557.38</v>
      </c>
      <c r="G28" s="141"/>
      <c r="H28" s="141"/>
    </row>
    <row r="29" spans="1:9" s="74" customFormat="1" x14ac:dyDescent="0.25">
      <c r="A29" s="113"/>
      <c r="B29" s="112"/>
      <c r="C29" s="162"/>
      <c r="D29" s="213"/>
      <c r="E29" s="216"/>
      <c r="F29" s="174">
        <f t="shared" si="0"/>
        <v>0</v>
      </c>
      <c r="G29" s="140"/>
      <c r="H29" s="146"/>
      <c r="I29" s="29"/>
    </row>
    <row r="30" spans="1:9" s="6" customFormat="1" x14ac:dyDescent="0.25">
      <c r="A30" s="96" t="s">
        <v>91</v>
      </c>
      <c r="B30" s="111" t="s">
        <v>284</v>
      </c>
      <c r="C30" s="162">
        <v>12</v>
      </c>
      <c r="D30" s="193" t="s">
        <v>31</v>
      </c>
      <c r="E30" s="215">
        <v>143.33345936642857</v>
      </c>
      <c r="F30" s="174">
        <f t="shared" si="0"/>
        <v>1720</v>
      </c>
      <c r="G30" s="141"/>
      <c r="H30" s="141"/>
    </row>
    <row r="31" spans="1:9" s="74" customFormat="1" x14ac:dyDescent="0.25">
      <c r="A31" s="101"/>
      <c r="B31" s="87"/>
      <c r="C31" s="162"/>
      <c r="D31" s="217"/>
      <c r="E31" s="206"/>
      <c r="F31" s="174">
        <f t="shared" si="0"/>
        <v>0</v>
      </c>
      <c r="G31" s="140"/>
      <c r="H31" s="146"/>
      <c r="I31" s="29"/>
    </row>
    <row r="32" spans="1:9" s="74" customFormat="1" x14ac:dyDescent="0.25">
      <c r="A32" s="113"/>
      <c r="B32" s="59" t="s">
        <v>285</v>
      </c>
      <c r="C32" s="162"/>
      <c r="D32" s="193"/>
      <c r="E32" s="216"/>
      <c r="F32" s="174">
        <f t="shared" si="0"/>
        <v>0</v>
      </c>
      <c r="G32" s="140"/>
      <c r="H32" s="146"/>
      <c r="I32" s="29"/>
    </row>
    <row r="33" spans="1:9" s="74" customFormat="1" x14ac:dyDescent="0.25">
      <c r="A33" s="113"/>
      <c r="B33" s="41"/>
      <c r="C33" s="162"/>
      <c r="D33" s="193"/>
      <c r="E33" s="216"/>
      <c r="F33" s="174">
        <f t="shared" si="0"/>
        <v>0</v>
      </c>
      <c r="G33" s="140"/>
      <c r="H33" s="146"/>
      <c r="I33" s="29"/>
    </row>
    <row r="34" spans="1:9" s="74" customFormat="1" x14ac:dyDescent="0.25">
      <c r="A34" s="113"/>
      <c r="B34" s="59" t="s">
        <v>286</v>
      </c>
      <c r="C34" s="162"/>
      <c r="D34" s="193"/>
      <c r="E34" s="216"/>
      <c r="F34" s="174">
        <f t="shared" si="0"/>
        <v>0</v>
      </c>
      <c r="G34" s="140"/>
      <c r="H34" s="146"/>
      <c r="I34" s="29"/>
    </row>
    <row r="35" spans="1:9" s="74" customFormat="1" x14ac:dyDescent="0.25">
      <c r="A35" s="113"/>
      <c r="B35" s="41"/>
      <c r="C35" s="162"/>
      <c r="D35" s="193"/>
      <c r="E35" s="216"/>
      <c r="F35" s="174">
        <f t="shared" si="0"/>
        <v>0</v>
      </c>
      <c r="G35" s="140"/>
      <c r="H35" s="146"/>
      <c r="I35" s="29"/>
    </row>
    <row r="36" spans="1:9" s="6" customFormat="1" x14ac:dyDescent="0.25">
      <c r="A36" s="113"/>
      <c r="B36" s="59" t="s">
        <v>287</v>
      </c>
      <c r="C36" s="162"/>
      <c r="D36" s="193"/>
      <c r="E36" s="216"/>
      <c r="F36" s="174">
        <f t="shared" si="0"/>
        <v>0</v>
      </c>
      <c r="G36" s="141"/>
      <c r="H36" s="141"/>
    </row>
    <row r="37" spans="1:9" s="74" customFormat="1" x14ac:dyDescent="0.25">
      <c r="A37" s="113"/>
      <c r="B37" s="41"/>
      <c r="C37" s="162"/>
      <c r="D37" s="193"/>
      <c r="E37" s="216"/>
      <c r="F37" s="174">
        <f t="shared" si="0"/>
        <v>0</v>
      </c>
      <c r="G37" s="140"/>
      <c r="H37" s="146"/>
      <c r="I37" s="29"/>
    </row>
    <row r="38" spans="1:9" s="6" customFormat="1" x14ac:dyDescent="0.25">
      <c r="A38" s="113"/>
      <c r="B38" s="59" t="s">
        <v>288</v>
      </c>
      <c r="C38" s="162"/>
      <c r="D38" s="193"/>
      <c r="E38" s="216"/>
      <c r="F38" s="174">
        <f t="shared" si="0"/>
        <v>0</v>
      </c>
      <c r="G38" s="141"/>
      <c r="H38" s="141"/>
    </row>
    <row r="39" spans="1:9" s="74" customFormat="1" x14ac:dyDescent="0.25">
      <c r="A39" s="113"/>
      <c r="B39" s="111"/>
      <c r="C39" s="162"/>
      <c r="D39" s="193"/>
      <c r="E39" s="216"/>
      <c r="F39" s="174">
        <f t="shared" si="0"/>
        <v>0</v>
      </c>
      <c r="G39" s="140"/>
      <c r="H39" s="146"/>
      <c r="I39" s="29"/>
    </row>
    <row r="40" spans="1:9" s="74" customFormat="1" x14ac:dyDescent="0.25">
      <c r="A40" s="113"/>
      <c r="B40" s="114" t="s">
        <v>289</v>
      </c>
      <c r="C40" s="162"/>
      <c r="D40" s="193"/>
      <c r="E40" s="216"/>
      <c r="F40" s="174">
        <f t="shared" si="0"/>
        <v>0</v>
      </c>
      <c r="G40" s="140"/>
      <c r="H40" s="146"/>
      <c r="I40" s="29"/>
    </row>
    <row r="41" spans="1:9" s="74" customFormat="1" x14ac:dyDescent="0.25">
      <c r="A41" s="113"/>
      <c r="B41" s="111"/>
      <c r="C41" s="162"/>
      <c r="D41" s="193"/>
      <c r="E41" s="216"/>
      <c r="F41" s="174">
        <f t="shared" si="0"/>
        <v>0</v>
      </c>
      <c r="G41" s="140"/>
      <c r="H41" s="146"/>
      <c r="I41" s="29"/>
    </row>
    <row r="42" spans="1:9" s="6" customFormat="1" x14ac:dyDescent="0.25">
      <c r="A42" s="96" t="s">
        <v>8</v>
      </c>
      <c r="B42" s="115" t="s">
        <v>290</v>
      </c>
      <c r="C42" s="162">
        <v>1</v>
      </c>
      <c r="D42" s="193" t="s">
        <v>6</v>
      </c>
      <c r="E42" s="215">
        <v>1760</v>
      </c>
      <c r="F42" s="174">
        <f t="shared" si="0"/>
        <v>1760</v>
      </c>
      <c r="G42" s="141"/>
      <c r="H42" s="141"/>
    </row>
    <row r="43" spans="1:9" s="6" customFormat="1" x14ac:dyDescent="0.25">
      <c r="A43" s="97"/>
      <c r="B43" s="10"/>
      <c r="C43" s="162"/>
      <c r="D43" s="76"/>
      <c r="E43" s="203"/>
      <c r="F43" s="174">
        <f t="shared" si="0"/>
        <v>0</v>
      </c>
      <c r="G43" s="141"/>
      <c r="H43" s="141"/>
    </row>
    <row r="44" spans="1:9" s="6" customFormat="1" x14ac:dyDescent="0.25">
      <c r="A44" s="113"/>
      <c r="B44" s="114" t="s">
        <v>291</v>
      </c>
      <c r="C44" s="162"/>
      <c r="D44" s="193"/>
      <c r="E44" s="216"/>
      <c r="F44" s="174">
        <f t="shared" si="0"/>
        <v>0</v>
      </c>
      <c r="G44" s="141"/>
      <c r="H44" s="141"/>
    </row>
    <row r="45" spans="1:9" s="6" customFormat="1" x14ac:dyDescent="0.25">
      <c r="A45" s="113"/>
      <c r="B45" s="114"/>
      <c r="C45" s="162"/>
      <c r="D45" s="193"/>
      <c r="E45" s="216"/>
      <c r="F45" s="174">
        <f t="shared" si="0"/>
        <v>0</v>
      </c>
      <c r="G45" s="141"/>
      <c r="H45" s="141"/>
    </row>
    <row r="46" spans="1:9" s="6" customFormat="1" x14ac:dyDescent="0.25">
      <c r="A46" s="96" t="s">
        <v>87</v>
      </c>
      <c r="B46" s="115" t="s">
        <v>290</v>
      </c>
      <c r="C46" s="162">
        <v>1</v>
      </c>
      <c r="D46" s="193" t="s">
        <v>6</v>
      </c>
      <c r="E46" s="215">
        <v>1540</v>
      </c>
      <c r="F46" s="174">
        <f t="shared" si="0"/>
        <v>1540</v>
      </c>
      <c r="G46" s="141"/>
      <c r="H46" s="141"/>
    </row>
    <row r="47" spans="1:9" s="6" customFormat="1" x14ac:dyDescent="0.25">
      <c r="A47" s="97"/>
      <c r="B47" s="10"/>
      <c r="C47" s="162"/>
      <c r="D47" s="76"/>
      <c r="E47" s="203"/>
      <c r="F47" s="174">
        <f t="shared" si="0"/>
        <v>0</v>
      </c>
      <c r="G47" s="141"/>
      <c r="H47" s="141"/>
    </row>
    <row r="48" spans="1:9" s="6" customFormat="1" x14ac:dyDescent="0.25">
      <c r="A48" s="113"/>
      <c r="B48" s="114" t="s">
        <v>292</v>
      </c>
      <c r="C48" s="162"/>
      <c r="D48" s="193"/>
      <c r="E48" s="216"/>
      <c r="F48" s="174">
        <f t="shared" si="0"/>
        <v>0</v>
      </c>
      <c r="G48" s="141"/>
      <c r="H48" s="141"/>
    </row>
    <row r="49" spans="1:9" s="6" customFormat="1" x14ac:dyDescent="0.25">
      <c r="A49" s="113"/>
      <c r="B49" s="75"/>
      <c r="C49" s="162"/>
      <c r="D49" s="193"/>
      <c r="E49" s="216"/>
      <c r="F49" s="174">
        <f t="shared" si="0"/>
        <v>0</v>
      </c>
      <c r="G49" s="141"/>
      <c r="H49" s="141"/>
    </row>
    <row r="50" spans="1:9" s="6" customFormat="1" x14ac:dyDescent="0.25">
      <c r="A50" s="96" t="s">
        <v>88</v>
      </c>
      <c r="B50" s="30" t="s">
        <v>293</v>
      </c>
      <c r="C50" s="162">
        <v>3</v>
      </c>
      <c r="D50" s="193" t="s">
        <v>6</v>
      </c>
      <c r="E50" s="215">
        <v>2000</v>
      </c>
      <c r="F50" s="174">
        <f t="shared" si="0"/>
        <v>6000</v>
      </c>
      <c r="G50" s="141"/>
      <c r="H50" s="141"/>
    </row>
    <row r="51" spans="1:9" s="6" customFormat="1" x14ac:dyDescent="0.25">
      <c r="A51" s="113"/>
      <c r="B51" s="30"/>
      <c r="C51" s="162"/>
      <c r="D51" s="193"/>
      <c r="E51" s="216"/>
      <c r="F51" s="174">
        <f t="shared" si="0"/>
        <v>0</v>
      </c>
      <c r="G51" s="141"/>
      <c r="H51" s="141"/>
    </row>
    <row r="52" spans="1:9" s="6" customFormat="1" ht="31.5" x14ac:dyDescent="0.25">
      <c r="A52" s="113"/>
      <c r="B52" s="110" t="s">
        <v>294</v>
      </c>
      <c r="C52" s="162"/>
      <c r="D52" s="218"/>
      <c r="E52" s="203"/>
      <c r="F52" s="174">
        <f t="shared" si="0"/>
        <v>0</v>
      </c>
      <c r="G52" s="141"/>
      <c r="H52" s="141"/>
    </row>
    <row r="53" spans="1:9" s="6" customFormat="1" x14ac:dyDescent="0.25">
      <c r="A53" s="113"/>
      <c r="B53" s="110"/>
      <c r="C53" s="162"/>
      <c r="D53" s="218"/>
      <c r="E53" s="203"/>
      <c r="F53" s="174">
        <f t="shared" si="0"/>
        <v>0</v>
      </c>
      <c r="G53" s="141"/>
      <c r="H53" s="141"/>
    </row>
    <row r="54" spans="1:9" s="6" customFormat="1" ht="78.75" x14ac:dyDescent="0.25">
      <c r="A54" s="113"/>
      <c r="B54" s="110" t="s">
        <v>295</v>
      </c>
      <c r="C54" s="162"/>
      <c r="D54" s="218"/>
      <c r="E54" s="203"/>
      <c r="F54" s="174">
        <f t="shared" si="0"/>
        <v>0</v>
      </c>
      <c r="G54" s="141"/>
      <c r="H54" s="141"/>
    </row>
    <row r="55" spans="1:9" s="6" customFormat="1" x14ac:dyDescent="0.25">
      <c r="A55" s="113"/>
      <c r="B55" s="116"/>
      <c r="C55" s="162"/>
      <c r="D55" s="218"/>
      <c r="E55" s="203"/>
      <c r="F55" s="174">
        <f t="shared" si="0"/>
        <v>0</v>
      </c>
      <c r="G55" s="141"/>
      <c r="H55" s="141"/>
    </row>
    <row r="56" spans="1:9" s="6" customFormat="1" ht="141.75" x14ac:dyDescent="0.25">
      <c r="A56" s="96" t="s">
        <v>89</v>
      </c>
      <c r="B56" s="117" t="s">
        <v>296</v>
      </c>
      <c r="C56" s="162">
        <v>1</v>
      </c>
      <c r="D56" s="195" t="s">
        <v>0</v>
      </c>
      <c r="E56" s="135">
        <v>59492.28347137192</v>
      </c>
      <c r="F56" s="174">
        <f t="shared" si="0"/>
        <v>59492.28</v>
      </c>
      <c r="G56" s="141"/>
      <c r="H56" s="141"/>
    </row>
    <row r="57" spans="1:9" s="6" customFormat="1" x14ac:dyDescent="0.25">
      <c r="A57" s="96"/>
      <c r="B57" s="117"/>
      <c r="C57" s="162"/>
      <c r="D57" s="195"/>
      <c r="E57" s="203"/>
      <c r="F57" s="174">
        <f t="shared" si="0"/>
        <v>0</v>
      </c>
      <c r="G57" s="141"/>
      <c r="H57" s="141"/>
    </row>
    <row r="58" spans="1:9" s="18" customFormat="1" x14ac:dyDescent="0.25">
      <c r="A58" s="98"/>
      <c r="B58" s="17" t="s">
        <v>298</v>
      </c>
      <c r="C58" s="162"/>
      <c r="D58" s="186"/>
      <c r="E58" s="187"/>
      <c r="F58" s="174">
        <f t="shared" si="0"/>
        <v>0</v>
      </c>
      <c r="G58" s="144"/>
      <c r="H58" s="144"/>
    </row>
    <row r="59" spans="1:9" s="6" customFormat="1" x14ac:dyDescent="0.25">
      <c r="A59" s="99"/>
      <c r="B59" s="12"/>
      <c r="C59" s="162"/>
      <c r="D59" s="188"/>
      <c r="E59" s="189"/>
      <c r="F59" s="174">
        <f t="shared" si="0"/>
        <v>0</v>
      </c>
      <c r="G59" s="141"/>
      <c r="H59" s="141"/>
    </row>
    <row r="60" spans="1:9" s="74" customFormat="1" ht="31.5" x14ac:dyDescent="0.25">
      <c r="A60" s="101"/>
      <c r="B60" s="102" t="s">
        <v>299</v>
      </c>
      <c r="C60" s="162"/>
      <c r="D60" s="217"/>
      <c r="E60" s="211"/>
      <c r="F60" s="174">
        <f t="shared" si="0"/>
        <v>0</v>
      </c>
      <c r="G60" s="140"/>
      <c r="H60" s="146"/>
      <c r="I60" s="24"/>
    </row>
    <row r="61" spans="1:9" s="74" customFormat="1" ht="31.5" x14ac:dyDescent="0.25">
      <c r="A61" s="101"/>
      <c r="B61" s="102" t="s">
        <v>300</v>
      </c>
      <c r="C61" s="162"/>
      <c r="D61" s="217"/>
      <c r="E61" s="211"/>
      <c r="F61" s="174">
        <f t="shared" si="0"/>
        <v>0</v>
      </c>
      <c r="G61" s="140"/>
      <c r="H61" s="146"/>
      <c r="I61" s="24"/>
    </row>
    <row r="62" spans="1:9" s="74" customFormat="1" x14ac:dyDescent="0.25">
      <c r="A62" s="101"/>
      <c r="B62" s="87"/>
      <c r="C62" s="162"/>
      <c r="D62" s="217"/>
      <c r="E62" s="206"/>
      <c r="F62" s="174">
        <f t="shared" si="0"/>
        <v>0</v>
      </c>
      <c r="G62" s="140"/>
      <c r="H62" s="146"/>
      <c r="I62" s="24"/>
    </row>
    <row r="63" spans="1:9" s="74" customFormat="1" x14ac:dyDescent="0.25">
      <c r="A63" s="103"/>
      <c r="B63" s="102" t="s">
        <v>301</v>
      </c>
      <c r="C63" s="162"/>
      <c r="D63" s="217"/>
      <c r="E63" s="211"/>
      <c r="F63" s="174">
        <f t="shared" si="0"/>
        <v>0</v>
      </c>
      <c r="G63" s="140"/>
      <c r="H63" s="146"/>
      <c r="I63" s="29"/>
    </row>
    <row r="64" spans="1:9" s="74" customFormat="1" x14ac:dyDescent="0.25">
      <c r="A64" s="101"/>
      <c r="B64" s="87"/>
      <c r="C64" s="162"/>
      <c r="D64" s="217"/>
      <c r="E64" s="211"/>
      <c r="F64" s="174">
        <f t="shared" si="0"/>
        <v>0</v>
      </c>
      <c r="G64" s="140"/>
      <c r="H64" s="146"/>
      <c r="I64" s="29"/>
    </row>
    <row r="65" spans="1:9" s="74" customFormat="1" x14ac:dyDescent="0.25">
      <c r="A65" s="101" t="s">
        <v>8</v>
      </c>
      <c r="B65" s="87" t="s">
        <v>302</v>
      </c>
      <c r="C65" s="162">
        <v>70</v>
      </c>
      <c r="D65" s="217" t="s">
        <v>31</v>
      </c>
      <c r="E65" s="134">
        <v>41</v>
      </c>
      <c r="F65" s="174">
        <f t="shared" si="0"/>
        <v>2870</v>
      </c>
      <c r="G65" s="140"/>
      <c r="H65" s="146"/>
      <c r="I65" s="29"/>
    </row>
    <row r="66" spans="1:9" s="74" customFormat="1" x14ac:dyDescent="0.25">
      <c r="A66" s="101"/>
      <c r="B66" s="87"/>
      <c r="C66" s="162"/>
      <c r="D66" s="217"/>
      <c r="E66" s="206"/>
      <c r="F66" s="174">
        <f t="shared" si="0"/>
        <v>0</v>
      </c>
      <c r="G66" s="140"/>
      <c r="H66" s="146"/>
      <c r="I66" s="29"/>
    </row>
    <row r="67" spans="1:9" s="74" customFormat="1" x14ac:dyDescent="0.25">
      <c r="A67" s="103"/>
      <c r="B67" s="102" t="s">
        <v>303</v>
      </c>
      <c r="C67" s="162"/>
      <c r="D67" s="217"/>
      <c r="E67" s="211"/>
      <c r="F67" s="174">
        <f t="shared" si="0"/>
        <v>0</v>
      </c>
      <c r="G67" s="140"/>
      <c r="H67" s="146"/>
      <c r="I67" s="29"/>
    </row>
    <row r="68" spans="1:9" s="74" customFormat="1" x14ac:dyDescent="0.25">
      <c r="A68" s="101"/>
      <c r="B68" s="87"/>
      <c r="C68" s="162"/>
      <c r="D68" s="217"/>
      <c r="E68" s="211"/>
      <c r="F68" s="174">
        <f t="shared" si="0"/>
        <v>0</v>
      </c>
      <c r="G68" s="140"/>
      <c r="H68" s="146"/>
      <c r="I68" s="29"/>
    </row>
    <row r="69" spans="1:9" s="74" customFormat="1" x14ac:dyDescent="0.25">
      <c r="A69" s="101" t="s">
        <v>87</v>
      </c>
      <c r="B69" s="87" t="s">
        <v>304</v>
      </c>
      <c r="C69" s="162">
        <v>52</v>
      </c>
      <c r="D69" s="217" t="s">
        <v>31</v>
      </c>
      <c r="E69" s="134">
        <v>69</v>
      </c>
      <c r="F69" s="174">
        <f t="shared" si="0"/>
        <v>3588</v>
      </c>
      <c r="G69" s="140"/>
      <c r="H69" s="146"/>
      <c r="I69" s="29"/>
    </row>
    <row r="70" spans="1:9" s="74" customFormat="1" x14ac:dyDescent="0.25">
      <c r="A70" s="101"/>
      <c r="B70" s="87"/>
      <c r="C70" s="162"/>
      <c r="D70" s="217"/>
      <c r="E70" s="206"/>
      <c r="F70" s="174">
        <f t="shared" si="0"/>
        <v>0</v>
      </c>
      <c r="G70" s="140"/>
      <c r="H70" s="146"/>
      <c r="I70" s="29"/>
    </row>
    <row r="71" spans="1:9" s="74" customFormat="1" x14ac:dyDescent="0.25">
      <c r="A71" s="101"/>
      <c r="B71" s="102" t="s">
        <v>305</v>
      </c>
      <c r="C71" s="162"/>
      <c r="D71" s="217"/>
      <c r="E71" s="206"/>
      <c r="F71" s="174">
        <f t="shared" si="0"/>
        <v>0</v>
      </c>
      <c r="G71" s="140"/>
      <c r="H71" s="146"/>
      <c r="I71" s="29"/>
    </row>
    <row r="72" spans="1:9" s="74" customFormat="1" x14ac:dyDescent="0.25">
      <c r="A72" s="101"/>
      <c r="B72" s="87"/>
      <c r="C72" s="162"/>
      <c r="D72" s="217"/>
      <c r="E72" s="206"/>
      <c r="F72" s="174">
        <f t="shared" si="0"/>
        <v>0</v>
      </c>
      <c r="G72" s="140"/>
      <c r="H72" s="146"/>
      <c r="I72" s="29"/>
    </row>
    <row r="73" spans="1:9" s="74" customFormat="1" x14ac:dyDescent="0.25">
      <c r="A73" s="101" t="s">
        <v>88</v>
      </c>
      <c r="B73" s="10" t="s">
        <v>306</v>
      </c>
      <c r="C73" s="162">
        <v>25</v>
      </c>
      <c r="D73" s="217" t="s">
        <v>31</v>
      </c>
      <c r="E73" s="134">
        <v>27</v>
      </c>
      <c r="F73" s="174">
        <f t="shared" si="0"/>
        <v>675</v>
      </c>
      <c r="G73" s="140"/>
      <c r="H73" s="146"/>
      <c r="I73" s="29"/>
    </row>
    <row r="74" spans="1:9" s="74" customFormat="1" x14ac:dyDescent="0.25">
      <c r="A74" s="101"/>
      <c r="B74" s="10"/>
      <c r="C74" s="162"/>
      <c r="D74" s="217"/>
      <c r="E74" s="206"/>
      <c r="F74" s="174">
        <f t="shared" si="0"/>
        <v>0</v>
      </c>
      <c r="G74" s="140"/>
      <c r="H74" s="146"/>
      <c r="I74" s="29"/>
    </row>
    <row r="75" spans="1:9" s="74" customFormat="1" x14ac:dyDescent="0.25">
      <c r="A75" s="101" t="s">
        <v>89</v>
      </c>
      <c r="B75" s="10" t="s">
        <v>307</v>
      </c>
      <c r="C75" s="162">
        <v>42</v>
      </c>
      <c r="D75" s="217" t="s">
        <v>31</v>
      </c>
      <c r="E75" s="134">
        <v>36</v>
      </c>
      <c r="F75" s="174">
        <f t="shared" si="0"/>
        <v>1512</v>
      </c>
      <c r="G75" s="140"/>
      <c r="H75" s="146"/>
      <c r="I75" s="29"/>
    </row>
    <row r="76" spans="1:9" s="6" customFormat="1" x14ac:dyDescent="0.25">
      <c r="A76" s="97"/>
      <c r="B76" s="10"/>
      <c r="C76" s="162"/>
      <c r="D76" s="76"/>
      <c r="E76" s="203"/>
      <c r="F76" s="174">
        <f t="shared" si="0"/>
        <v>0</v>
      </c>
      <c r="G76" s="141"/>
      <c r="H76" s="141"/>
    </row>
    <row r="77" spans="1:9" s="74" customFormat="1" ht="31.5" x14ac:dyDescent="0.25">
      <c r="A77" s="101"/>
      <c r="B77" s="102" t="s">
        <v>308</v>
      </c>
      <c r="C77" s="162"/>
      <c r="D77" s="217"/>
      <c r="E77" s="219"/>
      <c r="F77" s="174">
        <f t="shared" ref="F77:F140" si="1">ROUND(C77*E77,2)</f>
        <v>0</v>
      </c>
      <c r="G77" s="140"/>
      <c r="H77" s="146"/>
      <c r="I77" s="29"/>
    </row>
    <row r="78" spans="1:9" s="6" customFormat="1" x14ac:dyDescent="0.25">
      <c r="A78" s="97"/>
      <c r="B78" s="10"/>
      <c r="C78" s="162"/>
      <c r="D78" s="76"/>
      <c r="E78" s="203"/>
      <c r="F78" s="174">
        <f t="shared" si="1"/>
        <v>0</v>
      </c>
      <c r="G78" s="141"/>
      <c r="H78" s="141"/>
    </row>
    <row r="79" spans="1:9" s="74" customFormat="1" x14ac:dyDescent="0.25">
      <c r="A79" s="101"/>
      <c r="B79" s="87" t="s">
        <v>309</v>
      </c>
      <c r="C79" s="162"/>
      <c r="D79" s="217"/>
      <c r="E79" s="219"/>
      <c r="F79" s="174">
        <f t="shared" si="1"/>
        <v>0</v>
      </c>
      <c r="G79" s="140"/>
      <c r="H79" s="146"/>
      <c r="I79" s="29"/>
    </row>
    <row r="80" spans="1:9" s="74" customFormat="1" x14ac:dyDescent="0.25">
      <c r="A80" s="101"/>
      <c r="B80" s="87"/>
      <c r="C80" s="162"/>
      <c r="D80" s="217"/>
      <c r="E80" s="219"/>
      <c r="F80" s="174">
        <f t="shared" si="1"/>
        <v>0</v>
      </c>
      <c r="G80" s="140"/>
      <c r="H80" s="146"/>
      <c r="I80" s="29"/>
    </row>
    <row r="81" spans="1:9" s="74" customFormat="1" x14ac:dyDescent="0.25">
      <c r="A81" s="101" t="s">
        <v>90</v>
      </c>
      <c r="B81" s="87" t="s">
        <v>310</v>
      </c>
      <c r="C81" s="162">
        <v>7</v>
      </c>
      <c r="D81" s="217" t="s">
        <v>6</v>
      </c>
      <c r="E81" s="134">
        <v>1375</v>
      </c>
      <c r="F81" s="174">
        <f t="shared" si="1"/>
        <v>9625</v>
      </c>
      <c r="G81" s="140"/>
      <c r="H81" s="146"/>
      <c r="I81" s="29"/>
    </row>
    <row r="82" spans="1:9" s="6" customFormat="1" x14ac:dyDescent="0.25">
      <c r="A82" s="97"/>
      <c r="B82" s="10"/>
      <c r="C82" s="162"/>
      <c r="D82" s="76"/>
      <c r="E82" s="203"/>
      <c r="F82" s="174">
        <f t="shared" si="1"/>
        <v>0</v>
      </c>
      <c r="G82" s="141"/>
      <c r="H82" s="141"/>
    </row>
    <row r="83" spans="1:9" s="74" customFormat="1" x14ac:dyDescent="0.25">
      <c r="A83" s="101"/>
      <c r="B83" s="87" t="s">
        <v>311</v>
      </c>
      <c r="C83" s="162"/>
      <c r="D83" s="217"/>
      <c r="E83" s="219"/>
      <c r="F83" s="174">
        <f t="shared" si="1"/>
        <v>0</v>
      </c>
      <c r="G83" s="140"/>
      <c r="H83" s="146"/>
      <c r="I83" s="29"/>
    </row>
    <row r="84" spans="1:9" s="74" customFormat="1" x14ac:dyDescent="0.25">
      <c r="A84" s="101"/>
      <c r="B84" s="87"/>
      <c r="C84" s="162"/>
      <c r="D84" s="217"/>
      <c r="E84" s="219"/>
      <c r="F84" s="174">
        <f t="shared" si="1"/>
        <v>0</v>
      </c>
      <c r="G84" s="140"/>
      <c r="H84" s="146"/>
      <c r="I84" s="29"/>
    </row>
    <row r="85" spans="1:9" s="74" customFormat="1" x14ac:dyDescent="0.25">
      <c r="A85" s="101" t="s">
        <v>91</v>
      </c>
      <c r="B85" s="87" t="s">
        <v>312</v>
      </c>
      <c r="C85" s="162">
        <v>4</v>
      </c>
      <c r="D85" s="217" t="s">
        <v>6</v>
      </c>
      <c r="E85" s="134">
        <v>687</v>
      </c>
      <c r="F85" s="174">
        <f t="shared" si="1"/>
        <v>2748</v>
      </c>
      <c r="G85" s="140"/>
      <c r="H85" s="146"/>
      <c r="I85" s="29"/>
    </row>
    <row r="86" spans="1:9" s="6" customFormat="1" x14ac:dyDescent="0.25">
      <c r="A86" s="97"/>
      <c r="B86" s="10"/>
      <c r="C86" s="162"/>
      <c r="D86" s="76"/>
      <c r="E86" s="203"/>
      <c r="F86" s="174">
        <f t="shared" si="1"/>
        <v>0</v>
      </c>
      <c r="G86" s="141"/>
      <c r="H86" s="141"/>
    </row>
    <row r="87" spans="1:9" s="6" customFormat="1" x14ac:dyDescent="0.25">
      <c r="A87" s="97" t="s">
        <v>92</v>
      </c>
      <c r="B87" s="10" t="s">
        <v>313</v>
      </c>
      <c r="C87" s="162">
        <v>9</v>
      </c>
      <c r="D87" s="76" t="s">
        <v>6</v>
      </c>
      <c r="E87" s="135">
        <v>1375</v>
      </c>
      <c r="F87" s="174">
        <f t="shared" si="1"/>
        <v>12375</v>
      </c>
      <c r="G87" s="141"/>
      <c r="H87" s="141"/>
    </row>
    <row r="88" spans="1:9" s="6" customFormat="1" x14ac:dyDescent="0.25">
      <c r="A88" s="97"/>
      <c r="B88" s="10"/>
      <c r="C88" s="162"/>
      <c r="D88" s="76"/>
      <c r="E88" s="203"/>
      <c r="F88" s="174">
        <f t="shared" si="1"/>
        <v>0</v>
      </c>
      <c r="G88" s="141"/>
      <c r="H88" s="141"/>
    </row>
    <row r="89" spans="1:9" s="74" customFormat="1" ht="31.5" x14ac:dyDescent="0.25">
      <c r="A89" s="101"/>
      <c r="B89" s="102" t="s">
        <v>314</v>
      </c>
      <c r="C89" s="162"/>
      <c r="D89" s="217"/>
      <c r="E89" s="211"/>
      <c r="F89" s="174">
        <f t="shared" si="1"/>
        <v>0</v>
      </c>
      <c r="G89" s="140"/>
      <c r="H89" s="146"/>
      <c r="I89" s="29"/>
    </row>
    <row r="90" spans="1:9" s="6" customFormat="1" x14ac:dyDescent="0.25">
      <c r="A90" s="97"/>
      <c r="B90" s="10"/>
      <c r="C90" s="162"/>
      <c r="D90" s="76"/>
      <c r="E90" s="203"/>
      <c r="F90" s="174">
        <f t="shared" si="1"/>
        <v>0</v>
      </c>
      <c r="G90" s="141"/>
      <c r="H90" s="141"/>
    </row>
    <row r="91" spans="1:9" s="6" customFormat="1" ht="31.5" x14ac:dyDescent="0.25">
      <c r="A91" s="97"/>
      <c r="B91" s="77" t="s">
        <v>315</v>
      </c>
      <c r="C91" s="162"/>
      <c r="D91" s="76"/>
      <c r="E91" s="203"/>
      <c r="F91" s="174">
        <f t="shared" si="1"/>
        <v>0</v>
      </c>
      <c r="G91" s="141"/>
      <c r="H91" s="141"/>
    </row>
    <row r="92" spans="1:9" s="6" customFormat="1" x14ac:dyDescent="0.25">
      <c r="A92" s="97"/>
      <c r="B92" s="10"/>
      <c r="C92" s="162"/>
      <c r="D92" s="76"/>
      <c r="E92" s="203"/>
      <c r="F92" s="174">
        <f t="shared" si="1"/>
        <v>0</v>
      </c>
      <c r="G92" s="141"/>
      <c r="H92" s="141"/>
    </row>
    <row r="93" spans="1:9" s="6" customFormat="1" x14ac:dyDescent="0.25">
      <c r="A93" s="97" t="s">
        <v>97</v>
      </c>
      <c r="B93" s="10" t="s">
        <v>316</v>
      </c>
      <c r="C93" s="162">
        <v>2</v>
      </c>
      <c r="D93" s="76" t="s">
        <v>6</v>
      </c>
      <c r="E93" s="135">
        <v>1375</v>
      </c>
      <c r="F93" s="174">
        <f t="shared" si="1"/>
        <v>2750</v>
      </c>
      <c r="G93" s="141"/>
      <c r="H93" s="141"/>
    </row>
    <row r="94" spans="1:9" s="6" customFormat="1" x14ac:dyDescent="0.25">
      <c r="A94" s="97"/>
      <c r="B94" s="10"/>
      <c r="C94" s="162"/>
      <c r="D94" s="76"/>
      <c r="E94" s="203"/>
      <c r="F94" s="174">
        <f t="shared" si="1"/>
        <v>0</v>
      </c>
      <c r="G94" s="141"/>
      <c r="H94" s="141"/>
    </row>
    <row r="95" spans="1:9" s="6" customFormat="1" x14ac:dyDescent="0.25">
      <c r="A95" s="97" t="s">
        <v>94</v>
      </c>
      <c r="B95" s="10" t="s">
        <v>317</v>
      </c>
      <c r="C95" s="162">
        <v>1</v>
      </c>
      <c r="D95" s="76" t="s">
        <v>6</v>
      </c>
      <c r="E95" s="135">
        <v>2062</v>
      </c>
      <c r="F95" s="174">
        <f t="shared" si="1"/>
        <v>2062</v>
      </c>
      <c r="G95" s="141"/>
      <c r="H95" s="141"/>
    </row>
    <row r="96" spans="1:9" s="6" customFormat="1" x14ac:dyDescent="0.25">
      <c r="A96" s="97"/>
      <c r="B96" s="10"/>
      <c r="C96" s="162"/>
      <c r="D96" s="76"/>
      <c r="E96" s="203"/>
      <c r="F96" s="174">
        <f t="shared" si="1"/>
        <v>0</v>
      </c>
      <c r="G96" s="141"/>
      <c r="H96" s="141"/>
    </row>
    <row r="97" spans="1:9" s="74" customFormat="1" x14ac:dyDescent="0.25">
      <c r="A97" s="101"/>
      <c r="B97" s="102" t="s">
        <v>318</v>
      </c>
      <c r="C97" s="162"/>
      <c r="D97" s="217"/>
      <c r="E97" s="219"/>
      <c r="F97" s="174">
        <f t="shared" si="1"/>
        <v>0</v>
      </c>
      <c r="G97" s="140"/>
      <c r="H97" s="146"/>
      <c r="I97" s="29"/>
    </row>
    <row r="98" spans="1:9" s="6" customFormat="1" x14ac:dyDescent="0.25">
      <c r="A98" s="97"/>
      <c r="B98" s="10"/>
      <c r="C98" s="162"/>
      <c r="D98" s="76"/>
      <c r="E98" s="203"/>
      <c r="F98" s="174">
        <f t="shared" si="1"/>
        <v>0</v>
      </c>
      <c r="G98" s="141"/>
      <c r="H98" s="141"/>
    </row>
    <row r="99" spans="1:9" s="6" customFormat="1" x14ac:dyDescent="0.25">
      <c r="A99" s="97" t="s">
        <v>8</v>
      </c>
      <c r="B99" s="10" t="s">
        <v>319</v>
      </c>
      <c r="C99" s="162">
        <v>7</v>
      </c>
      <c r="D99" s="76" t="s">
        <v>6</v>
      </c>
      <c r="E99" s="135">
        <v>270</v>
      </c>
      <c r="F99" s="174">
        <f t="shared" si="1"/>
        <v>1890</v>
      </c>
      <c r="G99" s="141"/>
      <c r="H99" s="141"/>
    </row>
    <row r="100" spans="1:9" s="6" customFormat="1" x14ac:dyDescent="0.25">
      <c r="A100" s="97"/>
      <c r="B100" s="10"/>
      <c r="C100" s="162"/>
      <c r="D100" s="76"/>
      <c r="E100" s="203"/>
      <c r="F100" s="174">
        <f t="shared" si="1"/>
        <v>0</v>
      </c>
      <c r="G100" s="141"/>
      <c r="H100" s="141"/>
    </row>
    <row r="101" spans="1:9" s="18" customFormat="1" ht="31.5" x14ac:dyDescent="0.25">
      <c r="A101" s="98"/>
      <c r="B101" s="17" t="s">
        <v>320</v>
      </c>
      <c r="C101" s="162"/>
      <c r="D101" s="186"/>
      <c r="E101" s="187"/>
      <c r="F101" s="174">
        <f t="shared" si="1"/>
        <v>0</v>
      </c>
      <c r="G101" s="144"/>
      <c r="H101" s="144"/>
    </row>
    <row r="102" spans="1:9" s="6" customFormat="1" x14ac:dyDescent="0.25">
      <c r="A102" s="99"/>
      <c r="B102" s="12"/>
      <c r="C102" s="162"/>
      <c r="D102" s="188"/>
      <c r="E102" s="189"/>
      <c r="F102" s="174">
        <f t="shared" si="1"/>
        <v>0</v>
      </c>
      <c r="G102" s="141"/>
      <c r="H102" s="141"/>
    </row>
    <row r="103" spans="1:9" s="74" customFormat="1" x14ac:dyDescent="0.25">
      <c r="A103" s="101"/>
      <c r="B103" s="104" t="s">
        <v>321</v>
      </c>
      <c r="C103" s="162"/>
      <c r="D103" s="217"/>
      <c r="E103" s="211"/>
      <c r="F103" s="174">
        <f t="shared" si="1"/>
        <v>0</v>
      </c>
      <c r="G103" s="140"/>
      <c r="H103" s="146"/>
      <c r="I103" s="24"/>
    </row>
    <row r="104" spans="1:9" s="74" customFormat="1" x14ac:dyDescent="0.25">
      <c r="A104" s="103"/>
      <c r="B104" s="87"/>
      <c r="C104" s="162"/>
      <c r="D104" s="217"/>
      <c r="E104" s="211"/>
      <c r="F104" s="174">
        <f t="shared" si="1"/>
        <v>0</v>
      </c>
      <c r="G104" s="140"/>
      <c r="H104" s="146"/>
      <c r="I104" s="29"/>
    </row>
    <row r="105" spans="1:9" s="74" customFormat="1" x14ac:dyDescent="0.25">
      <c r="A105" s="105"/>
      <c r="B105" s="106" t="s">
        <v>322</v>
      </c>
      <c r="C105" s="162"/>
      <c r="D105" s="108"/>
      <c r="E105" s="108"/>
      <c r="F105" s="174">
        <f t="shared" si="1"/>
        <v>0</v>
      </c>
      <c r="G105" s="140"/>
      <c r="H105" s="146"/>
      <c r="I105" s="29"/>
    </row>
    <row r="106" spans="1:9" s="74" customFormat="1" x14ac:dyDescent="0.25">
      <c r="A106" s="101"/>
      <c r="B106" s="87"/>
      <c r="C106" s="162"/>
      <c r="D106" s="217"/>
      <c r="E106" s="211"/>
      <c r="F106" s="174">
        <f t="shared" si="1"/>
        <v>0</v>
      </c>
      <c r="G106" s="140"/>
      <c r="H106" s="146"/>
      <c r="I106" s="29"/>
    </row>
    <row r="107" spans="1:9" s="74" customFormat="1" x14ac:dyDescent="0.25">
      <c r="A107" s="105"/>
      <c r="B107" s="104" t="s">
        <v>323</v>
      </c>
      <c r="C107" s="162"/>
      <c r="D107" s="108"/>
      <c r="E107" s="108"/>
      <c r="F107" s="174">
        <f t="shared" si="1"/>
        <v>0</v>
      </c>
      <c r="G107" s="140"/>
      <c r="H107" s="146"/>
      <c r="I107" s="29"/>
    </row>
    <row r="108" spans="1:9" s="74" customFormat="1" x14ac:dyDescent="0.25">
      <c r="A108" s="101"/>
      <c r="B108" s="87"/>
      <c r="C108" s="162"/>
      <c r="D108" s="217"/>
      <c r="E108" s="211"/>
      <c r="F108" s="174">
        <f t="shared" si="1"/>
        <v>0</v>
      </c>
      <c r="G108" s="140"/>
      <c r="H108" s="146"/>
      <c r="I108" s="29"/>
    </row>
    <row r="109" spans="1:9" s="74" customFormat="1" x14ac:dyDescent="0.25">
      <c r="A109" s="105"/>
      <c r="B109" s="107" t="s">
        <v>324</v>
      </c>
      <c r="C109" s="162"/>
      <c r="D109" s="108"/>
      <c r="E109" s="108"/>
      <c r="F109" s="174">
        <f t="shared" si="1"/>
        <v>0</v>
      </c>
      <c r="G109" s="140"/>
      <c r="H109" s="146"/>
      <c r="I109" s="29"/>
    </row>
    <row r="110" spans="1:9" s="74" customFormat="1" x14ac:dyDescent="0.25">
      <c r="A110" s="101"/>
      <c r="B110" s="87"/>
      <c r="C110" s="162"/>
      <c r="D110" s="217"/>
      <c r="E110" s="211"/>
      <c r="F110" s="174">
        <f t="shared" si="1"/>
        <v>0</v>
      </c>
      <c r="G110" s="140"/>
      <c r="H110" s="146"/>
      <c r="I110" s="29"/>
    </row>
    <row r="111" spans="1:9" s="74" customFormat="1" x14ac:dyDescent="0.25">
      <c r="A111" s="105" t="s">
        <v>87</v>
      </c>
      <c r="B111" s="107" t="s">
        <v>325</v>
      </c>
      <c r="C111" s="162">
        <v>100</v>
      </c>
      <c r="D111" s="108" t="s">
        <v>31</v>
      </c>
      <c r="E111" s="220">
        <v>100</v>
      </c>
      <c r="F111" s="174">
        <f t="shared" si="1"/>
        <v>10000</v>
      </c>
      <c r="G111" s="140"/>
      <c r="H111" s="146"/>
      <c r="I111" s="29"/>
    </row>
    <row r="112" spans="1:9" s="74" customFormat="1" x14ac:dyDescent="0.25">
      <c r="A112" s="105"/>
      <c r="B112" s="104"/>
      <c r="C112" s="162"/>
      <c r="D112" s="108"/>
      <c r="E112" s="217"/>
      <c r="F112" s="174">
        <f t="shared" si="1"/>
        <v>0</v>
      </c>
      <c r="G112" s="140"/>
      <c r="H112" s="146"/>
      <c r="I112" s="29"/>
    </row>
    <row r="113" spans="1:9" s="74" customFormat="1" x14ac:dyDescent="0.25">
      <c r="A113" s="105" t="s">
        <v>88</v>
      </c>
      <c r="B113" s="107" t="s">
        <v>326</v>
      </c>
      <c r="C113" s="162">
        <v>5</v>
      </c>
      <c r="D113" s="108" t="s">
        <v>31</v>
      </c>
      <c r="E113" s="220">
        <v>150</v>
      </c>
      <c r="F113" s="174">
        <f t="shared" si="1"/>
        <v>750</v>
      </c>
      <c r="G113" s="140"/>
      <c r="H113" s="146"/>
      <c r="I113" s="24"/>
    </row>
    <row r="114" spans="1:9" s="6" customFormat="1" x14ac:dyDescent="0.25">
      <c r="A114" s="97"/>
      <c r="B114" s="10"/>
      <c r="C114" s="162"/>
      <c r="D114" s="76"/>
      <c r="E114" s="203"/>
      <c r="F114" s="174">
        <f t="shared" si="1"/>
        <v>0</v>
      </c>
      <c r="G114" s="141"/>
      <c r="H114" s="141"/>
    </row>
    <row r="115" spans="1:9" s="74" customFormat="1" x14ac:dyDescent="0.25">
      <c r="A115" s="105"/>
      <c r="B115" s="104" t="s">
        <v>327</v>
      </c>
      <c r="C115" s="162"/>
      <c r="D115" s="108"/>
      <c r="E115" s="108"/>
      <c r="F115" s="174">
        <f t="shared" si="1"/>
        <v>0</v>
      </c>
      <c r="G115" s="140"/>
      <c r="H115" s="146"/>
      <c r="I115" s="29"/>
    </row>
    <row r="116" spans="1:9" s="74" customFormat="1" x14ac:dyDescent="0.25">
      <c r="A116" s="105"/>
      <c r="B116" s="104"/>
      <c r="C116" s="162"/>
      <c r="D116" s="108"/>
      <c r="E116" s="108"/>
      <c r="F116" s="174">
        <f t="shared" si="1"/>
        <v>0</v>
      </c>
      <c r="G116" s="140"/>
      <c r="H116" s="146"/>
      <c r="I116" s="29"/>
    </row>
    <row r="117" spans="1:9" s="74" customFormat="1" ht="31.5" x14ac:dyDescent="0.25">
      <c r="A117" s="105"/>
      <c r="B117" s="104" t="s">
        <v>328</v>
      </c>
      <c r="C117" s="162"/>
      <c r="D117" s="108"/>
      <c r="E117" s="108"/>
      <c r="F117" s="174">
        <f t="shared" si="1"/>
        <v>0</v>
      </c>
      <c r="G117" s="140"/>
      <c r="H117" s="146"/>
      <c r="I117" s="29"/>
    </row>
    <row r="118" spans="1:9" s="6" customFormat="1" x14ac:dyDescent="0.25">
      <c r="A118" s="97"/>
      <c r="B118" s="10"/>
      <c r="C118" s="162"/>
      <c r="D118" s="76"/>
      <c r="E118" s="203"/>
      <c r="F118" s="174">
        <f t="shared" si="1"/>
        <v>0</v>
      </c>
      <c r="G118" s="141"/>
      <c r="H118" s="141"/>
    </row>
    <row r="119" spans="1:9" s="74" customFormat="1" x14ac:dyDescent="0.25">
      <c r="A119" s="105"/>
      <c r="B119" s="104" t="s">
        <v>329</v>
      </c>
      <c r="C119" s="162"/>
      <c r="D119" s="108"/>
      <c r="E119" s="108"/>
      <c r="F119" s="174">
        <f t="shared" si="1"/>
        <v>0</v>
      </c>
      <c r="G119" s="140"/>
      <c r="H119" s="146"/>
      <c r="I119" s="24"/>
    </row>
    <row r="120" spans="1:9" s="74" customFormat="1" x14ac:dyDescent="0.25">
      <c r="A120" s="105"/>
      <c r="B120" s="104"/>
      <c r="C120" s="162"/>
      <c r="D120" s="108"/>
      <c r="E120" s="108"/>
      <c r="F120" s="174">
        <f t="shared" si="1"/>
        <v>0</v>
      </c>
      <c r="G120" s="140"/>
      <c r="H120" s="146"/>
      <c r="I120" s="24"/>
    </row>
    <row r="121" spans="1:9" s="74" customFormat="1" x14ac:dyDescent="0.25">
      <c r="A121" s="105"/>
      <c r="B121" s="104" t="s">
        <v>330</v>
      </c>
      <c r="C121" s="162"/>
      <c r="D121" s="108"/>
      <c r="E121" s="108"/>
      <c r="F121" s="174">
        <f t="shared" si="1"/>
        <v>0</v>
      </c>
      <c r="G121" s="140"/>
      <c r="H121" s="146"/>
      <c r="I121" s="24"/>
    </row>
    <row r="122" spans="1:9" s="74" customFormat="1" x14ac:dyDescent="0.25">
      <c r="A122" s="105"/>
      <c r="B122" s="104"/>
      <c r="C122" s="162"/>
      <c r="D122" s="108"/>
      <c r="E122" s="108"/>
      <c r="F122" s="174">
        <f t="shared" si="1"/>
        <v>0</v>
      </c>
      <c r="G122" s="140"/>
      <c r="H122" s="146"/>
      <c r="I122" s="24"/>
    </row>
    <row r="123" spans="1:9" s="74" customFormat="1" x14ac:dyDescent="0.25">
      <c r="A123" s="105" t="s">
        <v>89</v>
      </c>
      <c r="B123" s="107" t="s">
        <v>331</v>
      </c>
      <c r="C123" s="162">
        <v>100</v>
      </c>
      <c r="D123" s="108" t="s">
        <v>31</v>
      </c>
      <c r="E123" s="221">
        <v>385</v>
      </c>
      <c r="F123" s="174">
        <f t="shared" si="1"/>
        <v>38500</v>
      </c>
      <c r="G123" s="140"/>
      <c r="H123" s="146"/>
      <c r="I123" s="24"/>
    </row>
    <row r="124" spans="1:9" s="74" customFormat="1" x14ac:dyDescent="0.25">
      <c r="A124" s="105"/>
      <c r="B124" s="104"/>
      <c r="C124" s="162"/>
      <c r="D124" s="108"/>
      <c r="E124" s="108"/>
      <c r="F124" s="174">
        <f t="shared" si="1"/>
        <v>0</v>
      </c>
      <c r="G124" s="140"/>
      <c r="H124" s="146"/>
      <c r="I124" s="24"/>
    </row>
    <row r="125" spans="1:9" s="74" customFormat="1" x14ac:dyDescent="0.25">
      <c r="A125" s="105" t="s">
        <v>90</v>
      </c>
      <c r="B125" s="107" t="s">
        <v>332</v>
      </c>
      <c r="C125" s="162">
        <v>5</v>
      </c>
      <c r="D125" s="108" t="s">
        <v>31</v>
      </c>
      <c r="E125" s="221">
        <v>540</v>
      </c>
      <c r="F125" s="174">
        <f t="shared" si="1"/>
        <v>2700</v>
      </c>
      <c r="G125" s="140"/>
      <c r="H125" s="146"/>
      <c r="I125" s="24"/>
    </row>
    <row r="126" spans="1:9" s="6" customFormat="1" x14ac:dyDescent="0.25">
      <c r="A126" s="97"/>
      <c r="B126" s="10"/>
      <c r="C126" s="162"/>
      <c r="D126" s="76"/>
      <c r="E126" s="203"/>
      <c r="F126" s="174">
        <f t="shared" si="1"/>
        <v>0</v>
      </c>
      <c r="G126" s="141"/>
      <c r="H126" s="141"/>
    </row>
    <row r="127" spans="1:9" s="74" customFormat="1" ht="78.75" x14ac:dyDescent="0.25">
      <c r="A127" s="105"/>
      <c r="B127" s="104" t="s">
        <v>333</v>
      </c>
      <c r="C127" s="162"/>
      <c r="D127" s="118"/>
      <c r="E127" s="189"/>
      <c r="F127" s="174">
        <f t="shared" si="1"/>
        <v>0</v>
      </c>
      <c r="G127" s="140"/>
      <c r="H127" s="146"/>
      <c r="I127" s="24"/>
    </row>
    <row r="128" spans="1:9" s="74" customFormat="1" x14ac:dyDescent="0.25">
      <c r="A128" s="105"/>
      <c r="B128" s="14"/>
      <c r="C128" s="162"/>
      <c r="D128" s="118"/>
      <c r="E128" s="189"/>
      <c r="F128" s="174">
        <f t="shared" si="1"/>
        <v>0</v>
      </c>
      <c r="G128" s="140"/>
      <c r="H128" s="146"/>
      <c r="I128" s="24"/>
    </row>
    <row r="129" spans="1:9" s="74" customFormat="1" ht="19.5" customHeight="1" x14ac:dyDescent="0.25">
      <c r="A129" s="105" t="s">
        <v>91</v>
      </c>
      <c r="B129" s="107" t="s">
        <v>334</v>
      </c>
      <c r="C129" s="162">
        <v>15</v>
      </c>
      <c r="D129" s="108" t="s">
        <v>6</v>
      </c>
      <c r="E129" s="221">
        <v>10300</v>
      </c>
      <c r="F129" s="174">
        <f t="shared" si="1"/>
        <v>154500</v>
      </c>
      <c r="G129" s="140"/>
      <c r="H129" s="146"/>
      <c r="I129" s="24"/>
    </row>
    <row r="130" spans="1:9" s="74" customFormat="1" ht="19.5" customHeight="1" x14ac:dyDescent="0.25">
      <c r="A130" s="105"/>
      <c r="B130" s="107"/>
      <c r="C130" s="162"/>
      <c r="D130" s="108"/>
      <c r="E130" s="108"/>
      <c r="F130" s="174">
        <f t="shared" si="1"/>
        <v>0</v>
      </c>
      <c r="G130" s="140"/>
      <c r="H130" s="146"/>
      <c r="I130" s="24"/>
    </row>
    <row r="131" spans="1:9" s="51" customFormat="1" x14ac:dyDescent="0.25">
      <c r="A131" s="92"/>
      <c r="B131" s="53" t="s">
        <v>271</v>
      </c>
      <c r="C131" s="162"/>
      <c r="D131" s="160"/>
      <c r="E131" s="161"/>
      <c r="F131" s="174">
        <f t="shared" si="1"/>
        <v>0</v>
      </c>
      <c r="G131" s="143"/>
      <c r="H131" s="143"/>
    </row>
    <row r="132" spans="1:9" x14ac:dyDescent="0.25">
      <c r="A132" s="93"/>
      <c r="B132" s="48"/>
      <c r="C132" s="162"/>
      <c r="D132" s="163"/>
      <c r="E132" s="164"/>
      <c r="F132" s="174">
        <f t="shared" si="1"/>
        <v>0</v>
      </c>
    </row>
    <row r="133" spans="1:9" s="120" customFormat="1" ht="31.5" x14ac:dyDescent="0.25">
      <c r="A133" s="100"/>
      <c r="B133" s="72" t="s">
        <v>270</v>
      </c>
      <c r="C133" s="162"/>
      <c r="D133" s="195"/>
      <c r="E133" s="211"/>
      <c r="F133" s="174">
        <f t="shared" si="1"/>
        <v>0</v>
      </c>
      <c r="G133" s="130"/>
      <c r="H133" s="130"/>
    </row>
    <row r="134" spans="1:9" s="120" customFormat="1" x14ac:dyDescent="0.25">
      <c r="A134" s="100"/>
      <c r="B134" s="71"/>
      <c r="C134" s="162"/>
      <c r="D134" s="195"/>
      <c r="E134" s="211"/>
      <c r="F134" s="174">
        <f t="shared" si="1"/>
        <v>0</v>
      </c>
      <c r="G134" s="130"/>
      <c r="H134" s="130"/>
    </row>
    <row r="135" spans="1:9" s="67" customFormat="1" ht="324.75" customHeight="1" x14ac:dyDescent="0.2">
      <c r="A135" s="100" t="s">
        <v>8</v>
      </c>
      <c r="B135" s="64" t="s">
        <v>269</v>
      </c>
      <c r="C135" s="162">
        <v>1</v>
      </c>
      <c r="D135" s="195" t="s">
        <v>0</v>
      </c>
      <c r="E135" s="215">
        <v>262012</v>
      </c>
      <c r="F135" s="174">
        <f t="shared" si="1"/>
        <v>262012</v>
      </c>
      <c r="G135" s="147"/>
      <c r="H135" s="147"/>
    </row>
    <row r="136" spans="1:9" s="67" customFormat="1" x14ac:dyDescent="0.2">
      <c r="A136" s="100"/>
      <c r="B136" s="64"/>
      <c r="C136" s="162"/>
      <c r="D136" s="195"/>
      <c r="E136" s="211">
        <v>0</v>
      </c>
      <c r="F136" s="174">
        <f t="shared" si="1"/>
        <v>0</v>
      </c>
      <c r="G136" s="147"/>
      <c r="H136" s="147"/>
    </row>
    <row r="137" spans="1:9" s="67" customFormat="1" ht="94.5" x14ac:dyDescent="0.2">
      <c r="A137" s="100" t="s">
        <v>87</v>
      </c>
      <c r="B137" s="64" t="s">
        <v>268</v>
      </c>
      <c r="C137" s="162">
        <v>1</v>
      </c>
      <c r="D137" s="195" t="s">
        <v>0</v>
      </c>
      <c r="E137" s="215">
        <v>42400</v>
      </c>
      <c r="F137" s="174">
        <f t="shared" si="1"/>
        <v>42400</v>
      </c>
      <c r="G137" s="147"/>
      <c r="H137" s="147"/>
    </row>
    <row r="138" spans="1:9" s="67" customFormat="1" x14ac:dyDescent="0.2">
      <c r="A138" s="100"/>
      <c r="B138" s="64"/>
      <c r="C138" s="162"/>
      <c r="D138" s="195"/>
      <c r="E138" s="211">
        <v>0</v>
      </c>
      <c r="F138" s="174">
        <f t="shared" si="1"/>
        <v>0</v>
      </c>
      <c r="G138" s="147"/>
      <c r="H138" s="147"/>
    </row>
    <row r="139" spans="1:9" s="67" customFormat="1" ht="47.25" x14ac:dyDescent="0.2">
      <c r="A139" s="100" t="s">
        <v>88</v>
      </c>
      <c r="B139" s="64" t="s">
        <v>267</v>
      </c>
      <c r="C139" s="162">
        <v>1</v>
      </c>
      <c r="D139" s="195" t="s">
        <v>0</v>
      </c>
      <c r="E139" s="215">
        <v>62800</v>
      </c>
      <c r="F139" s="174">
        <f t="shared" si="1"/>
        <v>62800</v>
      </c>
      <c r="G139" s="147"/>
      <c r="H139" s="147"/>
    </row>
    <row r="140" spans="1:9" s="67" customFormat="1" x14ac:dyDescent="0.2">
      <c r="A140" s="100"/>
      <c r="B140" s="64"/>
      <c r="C140" s="162"/>
      <c r="D140" s="195"/>
      <c r="E140" s="211">
        <v>0</v>
      </c>
      <c r="F140" s="174">
        <f t="shared" si="1"/>
        <v>0</v>
      </c>
      <c r="G140" s="147"/>
      <c r="H140" s="147"/>
    </row>
    <row r="141" spans="1:9" s="67" customFormat="1" ht="157.5" x14ac:dyDescent="0.2">
      <c r="A141" s="100" t="s">
        <v>8</v>
      </c>
      <c r="B141" s="64" t="s">
        <v>266</v>
      </c>
      <c r="C141" s="162">
        <v>1</v>
      </c>
      <c r="D141" s="195" t="s">
        <v>0</v>
      </c>
      <c r="E141" s="215">
        <v>14399.999999999998</v>
      </c>
      <c r="F141" s="174">
        <f t="shared" ref="F141:F189" si="2">ROUND(C141*E141,2)</f>
        <v>14400</v>
      </c>
      <c r="G141" s="147"/>
      <c r="H141" s="147"/>
    </row>
    <row r="142" spans="1:9" s="67" customFormat="1" x14ac:dyDescent="0.2">
      <c r="A142" s="100"/>
      <c r="B142" s="64"/>
      <c r="C142" s="162"/>
      <c r="D142" s="195"/>
      <c r="E142" s="211"/>
      <c r="F142" s="174">
        <f t="shared" si="2"/>
        <v>0</v>
      </c>
      <c r="G142" s="147"/>
      <c r="H142" s="147"/>
    </row>
    <row r="143" spans="1:9" s="67" customFormat="1" ht="283.5" x14ac:dyDescent="0.2">
      <c r="A143" s="100" t="s">
        <v>87</v>
      </c>
      <c r="B143" s="64" t="s">
        <v>265</v>
      </c>
      <c r="C143" s="162">
        <v>1</v>
      </c>
      <c r="D143" s="195" t="s">
        <v>0</v>
      </c>
      <c r="E143" s="215">
        <v>17300</v>
      </c>
      <c r="F143" s="174">
        <f t="shared" si="2"/>
        <v>17300</v>
      </c>
      <c r="G143" s="147"/>
      <c r="H143" s="147"/>
    </row>
    <row r="144" spans="1:9" s="67" customFormat="1" x14ac:dyDescent="0.2">
      <c r="A144" s="100"/>
      <c r="B144" s="64"/>
      <c r="C144" s="162"/>
      <c r="D144" s="195"/>
      <c r="E144" s="211">
        <v>0</v>
      </c>
      <c r="F144" s="174">
        <f t="shared" si="2"/>
        <v>0</v>
      </c>
      <c r="G144" s="147"/>
      <c r="H144" s="147"/>
    </row>
    <row r="145" spans="1:11" s="69" customFormat="1" ht="94.5" x14ac:dyDescent="0.25">
      <c r="A145" s="67" t="s">
        <v>88</v>
      </c>
      <c r="B145" s="70" t="s">
        <v>264</v>
      </c>
      <c r="C145" s="162">
        <v>4</v>
      </c>
      <c r="D145" s="195" t="s">
        <v>6</v>
      </c>
      <c r="E145" s="215">
        <v>1174.8400000000001</v>
      </c>
      <c r="F145" s="174">
        <f t="shared" si="2"/>
        <v>4699.3599999999997</v>
      </c>
      <c r="G145" s="148"/>
      <c r="H145" s="148"/>
      <c r="K145" s="67"/>
    </row>
    <row r="146" spans="1:11" s="69" customFormat="1" x14ac:dyDescent="0.25">
      <c r="A146" s="67"/>
      <c r="B146" s="30"/>
      <c r="C146" s="162"/>
      <c r="D146" s="195"/>
      <c r="E146" s="219">
        <v>0</v>
      </c>
      <c r="F146" s="174">
        <f t="shared" si="2"/>
        <v>0</v>
      </c>
      <c r="G146" s="148"/>
      <c r="H146" s="148"/>
      <c r="K146" s="67"/>
    </row>
    <row r="147" spans="1:11" s="67" customFormat="1" ht="78.75" x14ac:dyDescent="0.2">
      <c r="A147" s="100" t="s">
        <v>89</v>
      </c>
      <c r="B147" s="64" t="s">
        <v>263</v>
      </c>
      <c r="C147" s="162">
        <v>55</v>
      </c>
      <c r="D147" s="195" t="s">
        <v>31</v>
      </c>
      <c r="E147" s="215">
        <v>116.19531612903228</v>
      </c>
      <c r="F147" s="174">
        <f t="shared" si="2"/>
        <v>6390.74</v>
      </c>
      <c r="G147" s="147"/>
      <c r="H147" s="147"/>
    </row>
    <row r="148" spans="1:11" s="67" customFormat="1" x14ac:dyDescent="0.2">
      <c r="A148" s="100"/>
      <c r="B148" s="64"/>
      <c r="C148" s="162"/>
      <c r="D148" s="195"/>
      <c r="E148" s="211">
        <v>0</v>
      </c>
      <c r="F148" s="174">
        <f t="shared" si="2"/>
        <v>0</v>
      </c>
      <c r="G148" s="147"/>
      <c r="H148" s="147"/>
    </row>
    <row r="149" spans="1:11" s="67" customFormat="1" ht="78.75" x14ac:dyDescent="0.2">
      <c r="A149" s="100" t="s">
        <v>8</v>
      </c>
      <c r="B149" s="64" t="s">
        <v>262</v>
      </c>
      <c r="C149" s="162">
        <v>55</v>
      </c>
      <c r="D149" s="195" t="s">
        <v>31</v>
      </c>
      <c r="E149" s="215">
        <v>144.97921290322583</v>
      </c>
      <c r="F149" s="174">
        <f t="shared" si="2"/>
        <v>7973.86</v>
      </c>
      <c r="G149" s="147"/>
      <c r="H149" s="147"/>
    </row>
    <row r="150" spans="1:11" s="67" customFormat="1" x14ac:dyDescent="0.2">
      <c r="B150" s="64"/>
      <c r="C150" s="162"/>
      <c r="D150" s="195"/>
      <c r="E150" s="211">
        <v>0</v>
      </c>
      <c r="F150" s="174">
        <f t="shared" si="2"/>
        <v>0</v>
      </c>
      <c r="G150" s="147"/>
      <c r="H150" s="147"/>
    </row>
    <row r="151" spans="1:11" s="67" customFormat="1" ht="78.75" x14ac:dyDescent="0.2">
      <c r="A151" s="67" t="s">
        <v>87</v>
      </c>
      <c r="B151" s="68" t="s">
        <v>261</v>
      </c>
      <c r="C151" s="162">
        <v>130</v>
      </c>
      <c r="D151" s="222" t="s">
        <v>31</v>
      </c>
      <c r="E151" s="215">
        <v>198.67790322580646</v>
      </c>
      <c r="F151" s="174">
        <f t="shared" si="2"/>
        <v>25828.13</v>
      </c>
      <c r="G151" s="147"/>
      <c r="H151" s="147"/>
    </row>
    <row r="152" spans="1:11" s="67" customFormat="1" x14ac:dyDescent="0.2">
      <c r="B152" s="68"/>
      <c r="C152" s="162"/>
      <c r="D152" s="222"/>
      <c r="E152" s="211">
        <v>0</v>
      </c>
      <c r="F152" s="174">
        <f t="shared" si="2"/>
        <v>0</v>
      </c>
      <c r="G152" s="147"/>
      <c r="H152" s="147"/>
    </row>
    <row r="153" spans="1:11" s="67" customFormat="1" ht="78.75" x14ac:dyDescent="0.2">
      <c r="A153" s="67" t="s">
        <v>88</v>
      </c>
      <c r="B153" s="68" t="s">
        <v>260</v>
      </c>
      <c r="C153" s="162">
        <v>35</v>
      </c>
      <c r="D153" s="222" t="s">
        <v>31</v>
      </c>
      <c r="E153" s="215">
        <v>246.42041935483871</v>
      </c>
      <c r="F153" s="174">
        <f t="shared" si="2"/>
        <v>8624.7099999999991</v>
      </c>
      <c r="G153" s="147"/>
      <c r="H153" s="147"/>
    </row>
    <row r="154" spans="1:11" s="67" customFormat="1" x14ac:dyDescent="0.2">
      <c r="B154" s="64"/>
      <c r="C154" s="162"/>
      <c r="D154" s="195"/>
      <c r="E154" s="211">
        <v>0</v>
      </c>
      <c r="F154" s="174">
        <f t="shared" si="2"/>
        <v>0</v>
      </c>
      <c r="G154" s="147"/>
      <c r="H154" s="147"/>
    </row>
    <row r="155" spans="1:11" s="67" customFormat="1" ht="151.5" customHeight="1" x14ac:dyDescent="0.2">
      <c r="A155" s="100" t="s">
        <v>89</v>
      </c>
      <c r="B155" s="64" t="s">
        <v>259</v>
      </c>
      <c r="C155" s="162">
        <v>270</v>
      </c>
      <c r="D155" s="195" t="s">
        <v>31</v>
      </c>
      <c r="E155" s="215">
        <v>11.7822</v>
      </c>
      <c r="F155" s="174">
        <f t="shared" si="2"/>
        <v>3181.19</v>
      </c>
      <c r="G155" s="147"/>
      <c r="H155" s="147"/>
    </row>
    <row r="156" spans="1:11" s="67" customFormat="1" x14ac:dyDescent="0.2">
      <c r="B156" s="64"/>
      <c r="C156" s="162"/>
      <c r="D156" s="195"/>
      <c r="E156" s="211">
        <v>0</v>
      </c>
      <c r="F156" s="174">
        <f t="shared" si="2"/>
        <v>0</v>
      </c>
      <c r="G156" s="147"/>
      <c r="H156" s="147"/>
    </row>
    <row r="157" spans="1:11" s="67" customFormat="1" ht="141.75" x14ac:dyDescent="0.2">
      <c r="A157" s="100" t="s">
        <v>90</v>
      </c>
      <c r="B157" s="64" t="s">
        <v>258</v>
      </c>
      <c r="C157" s="162">
        <v>105</v>
      </c>
      <c r="D157" s="195" t="s">
        <v>31</v>
      </c>
      <c r="E157" s="215">
        <v>11.7822</v>
      </c>
      <c r="F157" s="174">
        <f t="shared" si="2"/>
        <v>1237.1300000000001</v>
      </c>
      <c r="G157" s="147"/>
      <c r="H157" s="147"/>
    </row>
    <row r="158" spans="1:11" s="67" customFormat="1" ht="19.5" customHeight="1" x14ac:dyDescent="0.2">
      <c r="A158" s="100"/>
      <c r="B158" s="64"/>
      <c r="C158" s="162"/>
      <c r="D158" s="195"/>
      <c r="E158" s="211">
        <v>0</v>
      </c>
      <c r="F158" s="174">
        <f t="shared" si="2"/>
        <v>0</v>
      </c>
      <c r="G158" s="147"/>
      <c r="H158" s="147"/>
    </row>
    <row r="159" spans="1:11" s="67" customFormat="1" ht="147" customHeight="1" x14ac:dyDescent="0.2">
      <c r="A159" s="100" t="s">
        <v>8</v>
      </c>
      <c r="B159" s="64" t="s">
        <v>257</v>
      </c>
      <c r="C159" s="162">
        <v>220</v>
      </c>
      <c r="D159" s="195" t="s">
        <v>31</v>
      </c>
      <c r="E159" s="215">
        <v>11.7822</v>
      </c>
      <c r="F159" s="174">
        <f t="shared" si="2"/>
        <v>2592.08</v>
      </c>
      <c r="G159" s="147"/>
      <c r="H159" s="147"/>
    </row>
    <row r="160" spans="1:11" s="67" customFormat="1" ht="19.5" customHeight="1" x14ac:dyDescent="0.2">
      <c r="A160" s="100"/>
      <c r="B160" s="64"/>
      <c r="C160" s="162"/>
      <c r="D160" s="195"/>
      <c r="E160" s="211">
        <v>0</v>
      </c>
      <c r="F160" s="174">
        <f t="shared" si="2"/>
        <v>0</v>
      </c>
      <c r="G160" s="147"/>
      <c r="H160" s="147"/>
    </row>
    <row r="161" spans="1:11" s="67" customFormat="1" ht="110.25" x14ac:dyDescent="0.2">
      <c r="A161" s="100" t="s">
        <v>87</v>
      </c>
      <c r="B161" s="64" t="s">
        <v>256</v>
      </c>
      <c r="C161" s="162">
        <v>100</v>
      </c>
      <c r="D161" s="195" t="s">
        <v>31</v>
      </c>
      <c r="E161" s="215">
        <v>11.7822</v>
      </c>
      <c r="F161" s="174">
        <f t="shared" si="2"/>
        <v>1178.22</v>
      </c>
      <c r="G161" s="147"/>
      <c r="H161" s="147"/>
    </row>
    <row r="162" spans="1:11" s="67" customFormat="1" ht="19.5" customHeight="1" x14ac:dyDescent="0.2">
      <c r="A162" s="100"/>
      <c r="B162" s="64"/>
      <c r="C162" s="162"/>
      <c r="D162" s="195"/>
      <c r="E162" s="211">
        <v>0</v>
      </c>
      <c r="F162" s="174">
        <f t="shared" si="2"/>
        <v>0</v>
      </c>
      <c r="G162" s="147"/>
      <c r="H162" s="147"/>
    </row>
    <row r="163" spans="1:11" s="67" customFormat="1" ht="110.25" x14ac:dyDescent="0.2">
      <c r="A163" s="100" t="s">
        <v>88</v>
      </c>
      <c r="B163" s="64" t="s">
        <v>255</v>
      </c>
      <c r="C163" s="162">
        <v>90</v>
      </c>
      <c r="D163" s="195" t="s">
        <v>31</v>
      </c>
      <c r="E163" s="215">
        <v>11.7822</v>
      </c>
      <c r="F163" s="174">
        <f t="shared" si="2"/>
        <v>1060.4000000000001</v>
      </c>
      <c r="G163" s="147"/>
      <c r="H163" s="147"/>
    </row>
    <row r="164" spans="1:11" s="67" customFormat="1" ht="19.5" customHeight="1" x14ac:dyDescent="0.2">
      <c r="A164" s="100"/>
      <c r="B164" s="64"/>
      <c r="C164" s="162"/>
      <c r="D164" s="195"/>
      <c r="E164" s="211">
        <v>0</v>
      </c>
      <c r="F164" s="174">
        <f t="shared" si="2"/>
        <v>0</v>
      </c>
      <c r="G164" s="147"/>
      <c r="H164" s="147"/>
    </row>
    <row r="165" spans="1:11" s="67" customFormat="1" ht="110.25" x14ac:dyDescent="0.2">
      <c r="A165" s="100" t="s">
        <v>89</v>
      </c>
      <c r="B165" s="64" t="s">
        <v>254</v>
      </c>
      <c r="C165" s="162">
        <v>80</v>
      </c>
      <c r="D165" s="195" t="s">
        <v>31</v>
      </c>
      <c r="E165" s="215">
        <v>11.7822</v>
      </c>
      <c r="F165" s="174">
        <f t="shared" si="2"/>
        <v>942.58</v>
      </c>
      <c r="G165" s="147"/>
      <c r="H165" s="147"/>
    </row>
    <row r="166" spans="1:11" s="67" customFormat="1" ht="19.5" customHeight="1" x14ac:dyDescent="0.2">
      <c r="A166" s="100"/>
      <c r="B166" s="64"/>
      <c r="C166" s="162"/>
      <c r="D166" s="195"/>
      <c r="E166" s="211">
        <v>0</v>
      </c>
      <c r="F166" s="174">
        <f t="shared" si="2"/>
        <v>0</v>
      </c>
      <c r="G166" s="147"/>
      <c r="H166" s="147"/>
    </row>
    <row r="167" spans="1:11" s="67" customFormat="1" ht="110.25" x14ac:dyDescent="0.2">
      <c r="A167" s="100" t="s">
        <v>90</v>
      </c>
      <c r="B167" s="64" t="s">
        <v>253</v>
      </c>
      <c r="C167" s="162">
        <v>70</v>
      </c>
      <c r="D167" s="195" t="s">
        <v>31</v>
      </c>
      <c r="E167" s="215">
        <v>11.7822</v>
      </c>
      <c r="F167" s="174">
        <f t="shared" si="2"/>
        <v>824.75</v>
      </c>
      <c r="G167" s="147"/>
      <c r="H167" s="147"/>
    </row>
    <row r="168" spans="1:11" s="67" customFormat="1" ht="19.5" customHeight="1" x14ac:dyDescent="0.2">
      <c r="A168" s="100"/>
      <c r="B168" s="64"/>
      <c r="C168" s="162"/>
      <c r="D168" s="195"/>
      <c r="E168" s="211">
        <v>0</v>
      </c>
      <c r="F168" s="174">
        <f t="shared" si="2"/>
        <v>0</v>
      </c>
      <c r="G168" s="147"/>
      <c r="H168" s="147"/>
    </row>
    <row r="169" spans="1:11" s="67" customFormat="1" ht="94.5" x14ac:dyDescent="0.2">
      <c r="A169" s="100" t="s">
        <v>8</v>
      </c>
      <c r="B169" s="64" t="s">
        <v>252</v>
      </c>
      <c r="C169" s="162">
        <v>95</v>
      </c>
      <c r="D169" s="195" t="s">
        <v>31</v>
      </c>
      <c r="E169" s="215">
        <v>11.7822</v>
      </c>
      <c r="F169" s="174">
        <f t="shared" si="2"/>
        <v>1119.31</v>
      </c>
      <c r="G169" s="147"/>
      <c r="H169" s="147"/>
    </row>
    <row r="170" spans="1:11" s="67" customFormat="1" ht="19.5" customHeight="1" x14ac:dyDescent="0.2">
      <c r="A170" s="100"/>
      <c r="B170" s="64"/>
      <c r="C170" s="162"/>
      <c r="D170" s="195"/>
      <c r="E170" s="211">
        <v>0</v>
      </c>
      <c r="F170" s="174">
        <f t="shared" si="2"/>
        <v>0</v>
      </c>
      <c r="G170" s="147"/>
      <c r="H170" s="147"/>
    </row>
    <row r="171" spans="1:11" s="67" customFormat="1" ht="94.5" x14ac:dyDescent="0.2">
      <c r="A171" s="100" t="s">
        <v>87</v>
      </c>
      <c r="B171" s="64" t="s">
        <v>251</v>
      </c>
      <c r="C171" s="162">
        <v>45</v>
      </c>
      <c r="D171" s="195" t="s">
        <v>31</v>
      </c>
      <c r="E171" s="215">
        <v>11.7822</v>
      </c>
      <c r="F171" s="174">
        <f t="shared" si="2"/>
        <v>530.20000000000005</v>
      </c>
      <c r="G171" s="147"/>
      <c r="H171" s="147"/>
    </row>
    <row r="172" spans="1:11" s="67" customFormat="1" ht="19.5" customHeight="1" x14ac:dyDescent="0.2">
      <c r="A172" s="100"/>
      <c r="B172" s="64"/>
      <c r="C172" s="162"/>
      <c r="D172" s="195"/>
      <c r="E172" s="211">
        <v>0</v>
      </c>
      <c r="F172" s="174">
        <f t="shared" si="2"/>
        <v>0</v>
      </c>
      <c r="G172" s="147"/>
      <c r="H172" s="147"/>
    </row>
    <row r="173" spans="1:11" s="120" customFormat="1" ht="63" x14ac:dyDescent="0.25">
      <c r="A173" s="67" t="s">
        <v>88</v>
      </c>
      <c r="B173" s="28" t="s">
        <v>250</v>
      </c>
      <c r="C173" s="162">
        <v>170</v>
      </c>
      <c r="D173" s="195" t="s">
        <v>31</v>
      </c>
      <c r="E173" s="170">
        <v>13.979799999999999</v>
      </c>
      <c r="F173" s="174">
        <f t="shared" si="2"/>
        <v>2376.5700000000002</v>
      </c>
      <c r="G173" s="130"/>
      <c r="H173" s="130"/>
      <c r="K173" s="67"/>
    </row>
    <row r="174" spans="1:11" s="120" customFormat="1" ht="20.100000000000001" customHeight="1" x14ac:dyDescent="0.25">
      <c r="A174" s="67"/>
      <c r="B174" s="28"/>
      <c r="C174" s="162"/>
      <c r="D174" s="223"/>
      <c r="E174" s="224">
        <v>0</v>
      </c>
      <c r="F174" s="174">
        <f t="shared" si="2"/>
        <v>0</v>
      </c>
      <c r="G174" s="130"/>
      <c r="H174" s="130"/>
      <c r="K174" s="67"/>
    </row>
    <row r="175" spans="1:11" s="120" customFormat="1" ht="63" x14ac:dyDescent="0.25">
      <c r="A175" s="67" t="s">
        <v>89</v>
      </c>
      <c r="B175" s="28" t="s">
        <v>249</v>
      </c>
      <c r="C175" s="162">
        <v>70</v>
      </c>
      <c r="D175" s="195" t="s">
        <v>31</v>
      </c>
      <c r="E175" s="170">
        <v>19.311800000000002</v>
      </c>
      <c r="F175" s="174">
        <f t="shared" si="2"/>
        <v>1351.83</v>
      </c>
      <c r="G175" s="130"/>
      <c r="H175" s="130"/>
      <c r="K175" s="67"/>
    </row>
    <row r="176" spans="1:11" s="120" customFormat="1" ht="20.100000000000001" customHeight="1" x14ac:dyDescent="0.25">
      <c r="A176" s="67"/>
      <c r="B176" s="28"/>
      <c r="C176" s="162"/>
      <c r="D176" s="223"/>
      <c r="E176" s="224">
        <v>0</v>
      </c>
      <c r="F176" s="174">
        <f t="shared" si="2"/>
        <v>0</v>
      </c>
      <c r="G176" s="130"/>
      <c r="H176" s="130"/>
      <c r="K176" s="67"/>
    </row>
    <row r="177" spans="1:11" s="120" customFormat="1" ht="63" x14ac:dyDescent="0.25">
      <c r="A177" s="67" t="s">
        <v>90</v>
      </c>
      <c r="B177" s="28" t="s">
        <v>248</v>
      </c>
      <c r="C177" s="162">
        <v>115</v>
      </c>
      <c r="D177" s="195" t="s">
        <v>31</v>
      </c>
      <c r="E177" s="170">
        <v>25.068599999999996</v>
      </c>
      <c r="F177" s="174">
        <f t="shared" si="2"/>
        <v>2882.89</v>
      </c>
      <c r="G177" s="130"/>
      <c r="H177" s="130"/>
      <c r="K177" s="67"/>
    </row>
    <row r="178" spans="1:11" s="120" customFormat="1" x14ac:dyDescent="0.25">
      <c r="A178" s="67"/>
      <c r="B178" s="28"/>
      <c r="C178" s="162"/>
      <c r="D178" s="195"/>
      <c r="E178" s="224">
        <v>0</v>
      </c>
      <c r="F178" s="174">
        <f t="shared" si="2"/>
        <v>0</v>
      </c>
      <c r="G178" s="130"/>
      <c r="H178" s="130"/>
      <c r="K178" s="67"/>
    </row>
    <row r="179" spans="1:11" s="120" customFormat="1" ht="63" x14ac:dyDescent="0.25">
      <c r="A179" s="67" t="s">
        <v>91</v>
      </c>
      <c r="B179" s="28" t="s">
        <v>247</v>
      </c>
      <c r="C179" s="162">
        <v>80</v>
      </c>
      <c r="D179" s="195" t="s">
        <v>31</v>
      </c>
      <c r="E179" s="170">
        <v>59.717400000000005</v>
      </c>
      <c r="F179" s="174">
        <f t="shared" si="2"/>
        <v>4777.3900000000003</v>
      </c>
      <c r="G179" s="130"/>
      <c r="H179" s="130"/>
      <c r="K179" s="67"/>
    </row>
    <row r="180" spans="1:11" s="120" customFormat="1" x14ac:dyDescent="0.25">
      <c r="A180" s="67"/>
      <c r="B180" s="28"/>
      <c r="C180" s="162"/>
      <c r="D180" s="195"/>
      <c r="E180" s="224">
        <v>0</v>
      </c>
      <c r="F180" s="174">
        <f t="shared" si="2"/>
        <v>0</v>
      </c>
      <c r="G180" s="130"/>
      <c r="H180" s="130"/>
      <c r="K180" s="67"/>
    </row>
    <row r="181" spans="1:11" s="120" customFormat="1" ht="63" x14ac:dyDescent="0.25">
      <c r="A181" s="67" t="s">
        <v>92</v>
      </c>
      <c r="B181" s="28" t="s">
        <v>246</v>
      </c>
      <c r="C181" s="162">
        <v>150</v>
      </c>
      <c r="D181" s="195" t="s">
        <v>31</v>
      </c>
      <c r="E181" s="170">
        <v>8.6432000000000002</v>
      </c>
      <c r="F181" s="174">
        <f t="shared" si="2"/>
        <v>1296.48</v>
      </c>
      <c r="G181" s="130"/>
      <c r="H181" s="130"/>
      <c r="K181" s="67"/>
    </row>
    <row r="182" spans="1:11" s="120" customFormat="1" x14ac:dyDescent="0.25">
      <c r="A182" s="67"/>
      <c r="B182" s="66"/>
      <c r="C182" s="162"/>
      <c r="D182" s="195"/>
      <c r="E182" s="224">
        <v>0</v>
      </c>
      <c r="F182" s="174">
        <f t="shared" si="2"/>
        <v>0</v>
      </c>
      <c r="G182" s="130"/>
      <c r="H182" s="130"/>
      <c r="K182" s="67"/>
    </row>
    <row r="183" spans="1:11" s="120" customFormat="1" ht="173.25" x14ac:dyDescent="0.25">
      <c r="A183" s="67" t="s">
        <v>8</v>
      </c>
      <c r="B183" s="28" t="s">
        <v>245</v>
      </c>
      <c r="C183" s="162">
        <v>1240</v>
      </c>
      <c r="D183" s="195" t="s">
        <v>31</v>
      </c>
      <c r="E183" s="170">
        <v>6.6546000000000003</v>
      </c>
      <c r="F183" s="174">
        <f t="shared" si="2"/>
        <v>8251.7000000000007</v>
      </c>
      <c r="G183" s="130"/>
      <c r="H183" s="130"/>
      <c r="K183" s="67"/>
    </row>
    <row r="184" spans="1:11" s="120" customFormat="1" x14ac:dyDescent="0.25">
      <c r="A184" s="67"/>
      <c r="B184" s="28"/>
      <c r="C184" s="162"/>
      <c r="D184" s="195"/>
      <c r="E184" s="224">
        <v>0</v>
      </c>
      <c r="F184" s="174">
        <f t="shared" si="2"/>
        <v>0</v>
      </c>
      <c r="G184" s="130"/>
      <c r="H184" s="130"/>
      <c r="K184" s="67"/>
    </row>
    <row r="185" spans="1:11" s="120" customFormat="1" ht="47.25" x14ac:dyDescent="0.25">
      <c r="A185" s="67" t="s">
        <v>87</v>
      </c>
      <c r="B185" s="28" t="s">
        <v>244</v>
      </c>
      <c r="C185" s="162">
        <v>1</v>
      </c>
      <c r="D185" s="195" t="s">
        <v>0</v>
      </c>
      <c r="E185" s="170">
        <v>3320.4</v>
      </c>
      <c r="F185" s="174">
        <f t="shared" si="2"/>
        <v>3320.4</v>
      </c>
      <c r="G185" s="130"/>
      <c r="H185" s="130"/>
      <c r="K185" s="67"/>
    </row>
    <row r="186" spans="1:11" s="120" customFormat="1" x14ac:dyDescent="0.25">
      <c r="A186" s="67"/>
      <c r="B186" s="66"/>
      <c r="C186" s="162"/>
      <c r="D186" s="195"/>
      <c r="E186" s="224">
        <v>0</v>
      </c>
      <c r="F186" s="174">
        <f t="shared" si="2"/>
        <v>0</v>
      </c>
      <c r="G186" s="130"/>
      <c r="H186" s="130"/>
      <c r="K186" s="67"/>
    </row>
    <row r="187" spans="1:11" s="120" customFormat="1" ht="94.5" x14ac:dyDescent="0.25">
      <c r="A187" s="67" t="s">
        <v>88</v>
      </c>
      <c r="B187" s="65" t="s">
        <v>243</v>
      </c>
      <c r="C187" s="162">
        <v>1</v>
      </c>
      <c r="D187" s="195" t="s">
        <v>0</v>
      </c>
      <c r="E187" s="170">
        <v>3931.2000000000003</v>
      </c>
      <c r="F187" s="174">
        <f t="shared" si="2"/>
        <v>3931.2</v>
      </c>
      <c r="G187" s="130"/>
      <c r="H187" s="130"/>
      <c r="K187" s="67"/>
    </row>
    <row r="188" spans="1:11" s="120" customFormat="1" x14ac:dyDescent="0.25">
      <c r="A188" s="67"/>
      <c r="B188" s="65"/>
      <c r="C188" s="162"/>
      <c r="D188" s="195"/>
      <c r="E188" s="224">
        <v>0</v>
      </c>
      <c r="F188" s="174">
        <f t="shared" si="2"/>
        <v>0</v>
      </c>
      <c r="G188" s="130"/>
      <c r="H188" s="130"/>
      <c r="K188" s="67"/>
    </row>
    <row r="189" spans="1:11" s="120" customFormat="1" ht="94.5" x14ac:dyDescent="0.25">
      <c r="A189" s="67" t="s">
        <v>89</v>
      </c>
      <c r="B189" s="65" t="s">
        <v>242</v>
      </c>
      <c r="C189" s="162">
        <v>1</v>
      </c>
      <c r="D189" s="195" t="s">
        <v>0</v>
      </c>
      <c r="E189" s="170">
        <v>3931.2000000000003</v>
      </c>
      <c r="F189" s="174">
        <f t="shared" si="2"/>
        <v>3931.2</v>
      </c>
      <c r="G189" s="130"/>
      <c r="H189" s="130"/>
      <c r="K189" s="67"/>
    </row>
    <row r="190" spans="1:11" s="120" customFormat="1" x14ac:dyDescent="0.25">
      <c r="A190" s="67"/>
      <c r="B190" s="65"/>
      <c r="C190" s="195"/>
      <c r="D190" s="195"/>
      <c r="E190" s="224"/>
      <c r="F190" s="224"/>
      <c r="G190" s="130"/>
      <c r="H190" s="130"/>
    </row>
    <row r="191" spans="1:11" s="120" customFormat="1" x14ac:dyDescent="0.25">
      <c r="A191" s="67"/>
      <c r="B191" s="65"/>
      <c r="C191" s="195"/>
      <c r="D191" s="195"/>
      <c r="E191" s="224"/>
      <c r="F191" s="224"/>
      <c r="G191" s="130"/>
      <c r="H191" s="130"/>
    </row>
    <row r="192" spans="1:11" s="120" customFormat="1" x14ac:dyDescent="0.25">
      <c r="A192" s="67"/>
      <c r="B192" s="65"/>
      <c r="C192" s="195"/>
      <c r="D192" s="195"/>
      <c r="E192" s="224"/>
      <c r="F192" s="224"/>
      <c r="G192" s="130"/>
      <c r="H192" s="130"/>
    </row>
    <row r="193" spans="1:8" s="120" customFormat="1" x14ac:dyDescent="0.25">
      <c r="A193" s="67"/>
      <c r="B193" s="65"/>
      <c r="C193" s="195"/>
      <c r="D193" s="195"/>
      <c r="E193" s="224"/>
      <c r="F193" s="224"/>
      <c r="G193" s="130"/>
      <c r="H193" s="130"/>
    </row>
    <row r="194" spans="1:8" x14ac:dyDescent="0.25">
      <c r="B194" s="38" t="s">
        <v>297</v>
      </c>
      <c r="C194" s="166"/>
      <c r="F194" s="172"/>
    </row>
    <row r="195" spans="1:8" x14ac:dyDescent="0.25">
      <c r="B195" s="37" t="s">
        <v>7</v>
      </c>
      <c r="C195" s="166"/>
      <c r="E195" s="169" t="s">
        <v>85</v>
      </c>
      <c r="F195" s="169">
        <f>SUM(F11:F194)</f>
        <v>828189.72999999963</v>
      </c>
    </row>
    <row r="196" spans="1:8" ht="16.5" thickBot="1" x14ac:dyDescent="0.3">
      <c r="C196" s="166"/>
      <c r="F196" s="173"/>
    </row>
    <row r="197" spans="1:8" ht="16.5" thickTop="1" x14ac:dyDescent="0.25"/>
  </sheetData>
  <sheetProtection formatCells="0" formatColumns="0" formatRows="0" selectLockedCells="1" autoFilter="0"/>
  <autoFilter ref="A1:F196"/>
  <dataValidations count="1">
    <dataValidation allowBlank="1" showErrorMessage="1" errorTitle="Numerical Value" error="Please input numerical value only" promptTitle="Numerical Values" prompt="Please provide numerical values only_x000a_Text input will not be accepted" sqref="F12:F189"/>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Roman,Regular"MECHANICAL WORKS
&amp;8J20161-0100D-TD-BOQ-PMC-03 REV 0&amp;R&amp;"Times New Roman,Regular"ES001/ME-Page &amp;P of &amp;N&amp;O
  </oddFooter>
  </headerFooter>
  <rowBreaks count="9" manualBreakCount="9">
    <brk id="39" max="5" man="1"/>
    <brk id="57" max="5" man="1"/>
    <brk id="95" max="5" man="1"/>
    <brk id="130" max="5" man="1"/>
    <brk id="140" max="5" man="1"/>
    <brk id="148" max="5" man="1"/>
    <brk id="158" max="5" man="1"/>
    <brk id="168" max="5" man="1"/>
    <brk id="182"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8"/>
  <sheetViews>
    <sheetView showZeros="0" view="pageBreakPreview" zoomScaleNormal="100" zoomScaleSheetLayoutView="100" workbookViewId="0">
      <selection activeCell="F10" sqref="F10"/>
    </sheetView>
  </sheetViews>
  <sheetFormatPr defaultRowHeight="15.75" x14ac:dyDescent="0.25"/>
  <cols>
    <col min="1" max="1" width="7.7109375" style="37" customWidth="1"/>
    <col min="2" max="2" width="38.7109375" style="37" customWidth="1"/>
    <col min="3" max="4" width="9.7109375" style="166" customWidth="1"/>
    <col min="5" max="5" width="11.28515625" style="169" bestFit="1" customWidth="1"/>
    <col min="6" max="6" width="12.7109375" style="169" customWidth="1"/>
    <col min="7" max="9" width="9.140625" style="35"/>
    <col min="10" max="10" width="11.28515625" style="36" bestFit="1" customWidth="1"/>
    <col min="11" max="16384" width="9.140625" style="35"/>
  </cols>
  <sheetData>
    <row r="1" spans="1:10" x14ac:dyDescent="0.25">
      <c r="A1" s="63" t="s">
        <v>0</v>
      </c>
      <c r="B1" s="62" t="s">
        <v>5</v>
      </c>
      <c r="C1" s="149" t="s">
        <v>3</v>
      </c>
      <c r="D1" s="150" t="s">
        <v>1</v>
      </c>
      <c r="E1" s="151" t="s">
        <v>2</v>
      </c>
      <c r="F1" s="152" t="s">
        <v>4</v>
      </c>
      <c r="J1" s="61"/>
    </row>
    <row r="2" spans="1:10" x14ac:dyDescent="0.25">
      <c r="A2" s="60"/>
      <c r="B2" s="59"/>
      <c r="C2" s="153"/>
      <c r="D2" s="154"/>
      <c r="E2" s="155"/>
      <c r="F2" s="155" t="s">
        <v>85</v>
      </c>
      <c r="J2" s="58"/>
    </row>
    <row r="3" spans="1:10" x14ac:dyDescent="0.25">
      <c r="A3" s="57"/>
      <c r="B3" s="56"/>
      <c r="C3" s="156"/>
      <c r="D3" s="157"/>
      <c r="E3" s="158"/>
      <c r="F3" s="158"/>
      <c r="J3" s="55"/>
    </row>
    <row r="4" spans="1:10" s="51" customFormat="1" x14ac:dyDescent="0.25">
      <c r="A4" s="54"/>
      <c r="B4" s="53" t="s">
        <v>418</v>
      </c>
      <c r="C4" s="159"/>
      <c r="D4" s="160"/>
      <c r="E4" s="161"/>
      <c r="F4" s="161"/>
      <c r="J4" s="52"/>
    </row>
    <row r="5" spans="1:10" s="51" customFormat="1" x14ac:dyDescent="0.25">
      <c r="A5" s="54"/>
      <c r="B5" s="53"/>
      <c r="C5" s="159"/>
      <c r="D5" s="160"/>
      <c r="E5" s="161"/>
      <c r="F5" s="161"/>
      <c r="J5" s="52"/>
    </row>
    <row r="6" spans="1:10" s="51" customFormat="1" x14ac:dyDescent="0.25">
      <c r="A6" s="54"/>
      <c r="B6" s="53" t="s">
        <v>241</v>
      </c>
      <c r="C6" s="159"/>
      <c r="D6" s="160"/>
      <c r="E6" s="161"/>
      <c r="F6" s="161"/>
      <c r="J6" s="52"/>
    </row>
    <row r="7" spans="1:10" s="51" customFormat="1" x14ac:dyDescent="0.25">
      <c r="A7" s="54"/>
      <c r="B7" s="53"/>
      <c r="C7" s="159"/>
      <c r="D7" s="160"/>
      <c r="E7" s="161"/>
      <c r="F7" s="161"/>
      <c r="J7" s="52"/>
    </row>
    <row r="8" spans="1:10" s="51" customFormat="1" ht="31.5" x14ac:dyDescent="0.25">
      <c r="A8" s="54"/>
      <c r="B8" s="43" t="s">
        <v>240</v>
      </c>
      <c r="C8" s="159"/>
      <c r="D8" s="160"/>
      <c r="E8" s="161"/>
      <c r="F8" s="161"/>
      <c r="J8" s="52"/>
    </row>
    <row r="9" spans="1:10" s="51" customFormat="1" x14ac:dyDescent="0.25">
      <c r="A9" s="54"/>
      <c r="B9" s="53"/>
      <c r="C9" s="159"/>
      <c r="D9" s="160"/>
      <c r="E9" s="161"/>
      <c r="F9" s="161"/>
      <c r="J9" s="52"/>
    </row>
    <row r="10" spans="1:10" x14ac:dyDescent="0.25">
      <c r="A10" s="42" t="s">
        <v>8</v>
      </c>
      <c r="B10" s="121" t="s">
        <v>239</v>
      </c>
      <c r="C10" s="162">
        <v>1</v>
      </c>
      <c r="D10" s="167" t="s">
        <v>6</v>
      </c>
      <c r="E10" s="168">
        <v>2061.0481050236099</v>
      </c>
      <c r="F10" s="174">
        <f>ROUND(C10*E10,2)</f>
        <v>2061.0500000000002</v>
      </c>
      <c r="J10" s="131"/>
    </row>
    <row r="11" spans="1:10" x14ac:dyDescent="0.25">
      <c r="A11" s="42"/>
      <c r="B11" s="41"/>
      <c r="C11" s="162"/>
      <c r="D11" s="167"/>
      <c r="E11" s="164">
        <v>0</v>
      </c>
      <c r="F11" s="174">
        <f t="shared" ref="F11:F74" si="0">ROUND(C11*E11,2)</f>
        <v>0</v>
      </c>
      <c r="J11" s="39"/>
    </row>
    <row r="12" spans="1:10" x14ac:dyDescent="0.25">
      <c r="A12" s="42" t="s">
        <v>87</v>
      </c>
      <c r="B12" s="121" t="s">
        <v>238</v>
      </c>
      <c r="C12" s="162">
        <v>1</v>
      </c>
      <c r="D12" s="167" t="s">
        <v>6</v>
      </c>
      <c r="E12" s="168">
        <v>2061.0481050236099</v>
      </c>
      <c r="F12" s="174">
        <f t="shared" si="0"/>
        <v>2061.0500000000002</v>
      </c>
      <c r="J12" s="131"/>
    </row>
    <row r="13" spans="1:10" x14ac:dyDescent="0.25">
      <c r="A13" s="42"/>
      <c r="B13" s="41"/>
      <c r="C13" s="162"/>
      <c r="D13" s="167"/>
      <c r="E13" s="164">
        <v>0</v>
      </c>
      <c r="F13" s="174">
        <f t="shared" si="0"/>
        <v>0</v>
      </c>
      <c r="J13" s="39"/>
    </row>
    <row r="14" spans="1:10" x14ac:dyDescent="0.25">
      <c r="A14" s="42" t="s">
        <v>88</v>
      </c>
      <c r="B14" s="121" t="s">
        <v>237</v>
      </c>
      <c r="C14" s="162">
        <v>1</v>
      </c>
      <c r="D14" s="167" t="s">
        <v>6</v>
      </c>
      <c r="E14" s="168">
        <v>2061.0481050236099</v>
      </c>
      <c r="F14" s="174">
        <f t="shared" si="0"/>
        <v>2061.0500000000002</v>
      </c>
      <c r="J14" s="131"/>
    </row>
    <row r="15" spans="1:10" x14ac:dyDescent="0.25">
      <c r="A15" s="42"/>
      <c r="B15" s="41"/>
      <c r="C15" s="162"/>
      <c r="D15" s="167"/>
      <c r="E15" s="164">
        <v>0</v>
      </c>
      <c r="F15" s="174">
        <f t="shared" si="0"/>
        <v>0</v>
      </c>
      <c r="J15" s="39"/>
    </row>
    <row r="16" spans="1:10" x14ac:dyDescent="0.25">
      <c r="A16" s="42" t="s">
        <v>89</v>
      </c>
      <c r="B16" s="121" t="s">
        <v>236</v>
      </c>
      <c r="C16" s="162">
        <v>1</v>
      </c>
      <c r="D16" s="167" t="s">
        <v>6</v>
      </c>
      <c r="E16" s="168">
        <v>2061.0481050236099</v>
      </c>
      <c r="F16" s="174">
        <f t="shared" si="0"/>
        <v>2061.0500000000002</v>
      </c>
      <c r="J16" s="131"/>
    </row>
    <row r="17" spans="1:10" x14ac:dyDescent="0.25">
      <c r="A17" s="42"/>
      <c r="B17" s="41"/>
      <c r="C17" s="162"/>
      <c r="D17" s="167"/>
      <c r="E17" s="164">
        <v>0</v>
      </c>
      <c r="F17" s="174">
        <f t="shared" si="0"/>
        <v>0</v>
      </c>
      <c r="J17" s="39"/>
    </row>
    <row r="18" spans="1:10" x14ac:dyDescent="0.25">
      <c r="A18" s="42" t="s">
        <v>90</v>
      </c>
      <c r="B18" s="121" t="s">
        <v>235</v>
      </c>
      <c r="C18" s="162">
        <v>1</v>
      </c>
      <c r="D18" s="167" t="s">
        <v>6</v>
      </c>
      <c r="E18" s="168">
        <v>2447.4946247155367</v>
      </c>
      <c r="F18" s="174">
        <f t="shared" si="0"/>
        <v>2447.4899999999998</v>
      </c>
      <c r="J18" s="131"/>
    </row>
    <row r="19" spans="1:10" x14ac:dyDescent="0.25">
      <c r="A19" s="42"/>
      <c r="B19" s="41"/>
      <c r="C19" s="162"/>
      <c r="D19" s="167"/>
      <c r="E19" s="164">
        <v>0</v>
      </c>
      <c r="F19" s="174">
        <f t="shared" si="0"/>
        <v>0</v>
      </c>
      <c r="J19" s="39"/>
    </row>
    <row r="20" spans="1:10" x14ac:dyDescent="0.25">
      <c r="A20" s="42" t="s">
        <v>91</v>
      </c>
      <c r="B20" s="121" t="s">
        <v>234</v>
      </c>
      <c r="C20" s="162">
        <v>1</v>
      </c>
      <c r="D20" s="167" t="s">
        <v>6</v>
      </c>
      <c r="E20" s="168">
        <v>2447.4946247155367</v>
      </c>
      <c r="F20" s="174">
        <f t="shared" si="0"/>
        <v>2447.4899999999998</v>
      </c>
      <c r="J20" s="131"/>
    </row>
    <row r="21" spans="1:10" x14ac:dyDescent="0.25">
      <c r="A21" s="42"/>
      <c r="B21" s="41"/>
      <c r="C21" s="162"/>
      <c r="D21" s="167"/>
      <c r="E21" s="164">
        <v>0</v>
      </c>
      <c r="F21" s="174">
        <f t="shared" si="0"/>
        <v>0</v>
      </c>
      <c r="J21" s="39"/>
    </row>
    <row r="22" spans="1:10" ht="47.25" x14ac:dyDescent="0.25">
      <c r="A22" s="42"/>
      <c r="B22" s="43" t="s">
        <v>233</v>
      </c>
      <c r="C22" s="162"/>
      <c r="D22" s="167"/>
      <c r="E22" s="164">
        <v>0</v>
      </c>
      <c r="F22" s="174">
        <f t="shared" si="0"/>
        <v>0</v>
      </c>
      <c r="J22" s="39"/>
    </row>
    <row r="23" spans="1:10" x14ac:dyDescent="0.25">
      <c r="A23" s="42"/>
      <c r="B23" s="41"/>
      <c r="C23" s="162"/>
      <c r="D23" s="167"/>
      <c r="E23" s="164">
        <v>0</v>
      </c>
      <c r="F23" s="174">
        <f t="shared" si="0"/>
        <v>0</v>
      </c>
      <c r="J23" s="39"/>
    </row>
    <row r="24" spans="1:10" x14ac:dyDescent="0.25">
      <c r="A24" s="42" t="s">
        <v>92</v>
      </c>
      <c r="B24" s="41" t="s">
        <v>232</v>
      </c>
      <c r="C24" s="162">
        <v>1</v>
      </c>
      <c r="D24" s="167" t="s">
        <v>6</v>
      </c>
      <c r="E24" s="168">
        <v>1159.3395590757809</v>
      </c>
      <c r="F24" s="174">
        <f t="shared" si="0"/>
        <v>1159.3399999999999</v>
      </c>
      <c r="J24" s="131"/>
    </row>
    <row r="25" spans="1:10" x14ac:dyDescent="0.25">
      <c r="A25" s="42"/>
      <c r="B25" s="41"/>
      <c r="C25" s="162"/>
      <c r="D25" s="167"/>
      <c r="E25" s="164">
        <v>0</v>
      </c>
      <c r="F25" s="174">
        <f t="shared" si="0"/>
        <v>0</v>
      </c>
      <c r="J25" s="39"/>
    </row>
    <row r="26" spans="1:10" x14ac:dyDescent="0.25">
      <c r="A26" s="42" t="s">
        <v>97</v>
      </c>
      <c r="B26" s="41" t="s">
        <v>231</v>
      </c>
      <c r="C26" s="162">
        <v>1</v>
      </c>
      <c r="D26" s="167" t="s">
        <v>6</v>
      </c>
      <c r="E26" s="168">
        <v>1159.3395590757809</v>
      </c>
      <c r="F26" s="174">
        <f t="shared" si="0"/>
        <v>1159.3399999999999</v>
      </c>
      <c r="J26" s="131"/>
    </row>
    <row r="27" spans="1:10" x14ac:dyDescent="0.25">
      <c r="A27" s="42"/>
      <c r="B27" s="41"/>
      <c r="C27" s="162"/>
      <c r="D27" s="167"/>
      <c r="E27" s="164">
        <v>0</v>
      </c>
      <c r="F27" s="174">
        <f t="shared" si="0"/>
        <v>0</v>
      </c>
      <c r="J27" s="39"/>
    </row>
    <row r="28" spans="1:10" x14ac:dyDescent="0.25">
      <c r="A28" s="42" t="s">
        <v>94</v>
      </c>
      <c r="B28" s="41" t="s">
        <v>230</v>
      </c>
      <c r="C28" s="162">
        <v>1</v>
      </c>
      <c r="D28" s="167" t="s">
        <v>6</v>
      </c>
      <c r="E28" s="168">
        <v>2061.0481050236099</v>
      </c>
      <c r="F28" s="174">
        <f t="shared" si="0"/>
        <v>2061.0500000000002</v>
      </c>
      <c r="J28" s="131"/>
    </row>
    <row r="29" spans="1:10" x14ac:dyDescent="0.25">
      <c r="A29" s="42"/>
      <c r="B29" s="41"/>
      <c r="C29" s="162"/>
      <c r="D29" s="167"/>
      <c r="E29" s="164">
        <v>0</v>
      </c>
      <c r="F29" s="174">
        <f t="shared" si="0"/>
        <v>0</v>
      </c>
      <c r="J29" s="39"/>
    </row>
    <row r="30" spans="1:10" x14ac:dyDescent="0.25">
      <c r="A30" s="42" t="s">
        <v>114</v>
      </c>
      <c r="B30" s="41" t="s">
        <v>229</v>
      </c>
      <c r="C30" s="162">
        <v>1</v>
      </c>
      <c r="D30" s="167" t="s">
        <v>6</v>
      </c>
      <c r="E30" s="168">
        <v>1159.3395590757809</v>
      </c>
      <c r="F30" s="174">
        <f t="shared" si="0"/>
        <v>1159.3399999999999</v>
      </c>
      <c r="J30" s="131"/>
    </row>
    <row r="31" spans="1:10" x14ac:dyDescent="0.25">
      <c r="A31" s="42"/>
      <c r="B31" s="41"/>
      <c r="C31" s="162"/>
      <c r="D31" s="167"/>
      <c r="E31" s="164">
        <v>0</v>
      </c>
      <c r="F31" s="174">
        <f t="shared" si="0"/>
        <v>0</v>
      </c>
      <c r="J31" s="39"/>
    </row>
    <row r="32" spans="1:10" x14ac:dyDescent="0.25">
      <c r="A32" s="42" t="s">
        <v>110</v>
      </c>
      <c r="B32" s="41" t="s">
        <v>228</v>
      </c>
      <c r="C32" s="162">
        <v>1</v>
      </c>
      <c r="D32" s="167" t="s">
        <v>6</v>
      </c>
      <c r="E32" s="168">
        <v>1094.9318057937928</v>
      </c>
      <c r="F32" s="174">
        <f t="shared" si="0"/>
        <v>1094.93</v>
      </c>
      <c r="J32" s="131"/>
    </row>
    <row r="33" spans="1:10" x14ac:dyDescent="0.25">
      <c r="A33" s="42"/>
      <c r="B33" s="41"/>
      <c r="C33" s="162"/>
      <c r="D33" s="167"/>
      <c r="E33" s="164">
        <v>0</v>
      </c>
      <c r="F33" s="174">
        <f t="shared" si="0"/>
        <v>0</v>
      </c>
      <c r="J33" s="39"/>
    </row>
    <row r="34" spans="1:10" x14ac:dyDescent="0.25">
      <c r="A34" s="42" t="s">
        <v>165</v>
      </c>
      <c r="B34" s="41" t="s">
        <v>227</v>
      </c>
      <c r="C34" s="162">
        <v>1</v>
      </c>
      <c r="D34" s="167" t="s">
        <v>6</v>
      </c>
      <c r="E34" s="168">
        <v>1094.9318057937928</v>
      </c>
      <c r="F34" s="174">
        <f t="shared" si="0"/>
        <v>1094.93</v>
      </c>
      <c r="J34" s="131"/>
    </row>
    <row r="35" spans="1:10" x14ac:dyDescent="0.25">
      <c r="A35" s="42"/>
      <c r="B35" s="41"/>
      <c r="C35" s="162"/>
      <c r="D35" s="167"/>
      <c r="E35" s="164">
        <v>0</v>
      </c>
      <c r="F35" s="174">
        <f t="shared" si="0"/>
        <v>0</v>
      </c>
      <c r="J35" s="39"/>
    </row>
    <row r="36" spans="1:10" x14ac:dyDescent="0.25">
      <c r="A36" s="42" t="s">
        <v>163</v>
      </c>
      <c r="B36" s="41" t="s">
        <v>226</v>
      </c>
      <c r="C36" s="162">
        <v>1</v>
      </c>
      <c r="D36" s="167" t="s">
        <v>6</v>
      </c>
      <c r="E36" s="168">
        <v>1223.7473123577684</v>
      </c>
      <c r="F36" s="174">
        <f t="shared" si="0"/>
        <v>1223.75</v>
      </c>
      <c r="J36" s="131"/>
    </row>
    <row r="37" spans="1:10" x14ac:dyDescent="0.25">
      <c r="A37" s="42"/>
      <c r="B37" s="41"/>
      <c r="C37" s="162"/>
      <c r="D37" s="167"/>
      <c r="E37" s="164">
        <v>0</v>
      </c>
      <c r="F37" s="174">
        <f t="shared" si="0"/>
        <v>0</v>
      </c>
      <c r="J37" s="39"/>
    </row>
    <row r="38" spans="1:10" x14ac:dyDescent="0.25">
      <c r="A38" s="42" t="s">
        <v>162</v>
      </c>
      <c r="B38" s="41" t="s">
        <v>225</v>
      </c>
      <c r="C38" s="162">
        <v>1</v>
      </c>
      <c r="D38" s="167" t="s">
        <v>6</v>
      </c>
      <c r="E38" s="168">
        <v>1223.7473123577684</v>
      </c>
      <c r="F38" s="174">
        <f t="shared" si="0"/>
        <v>1223.75</v>
      </c>
      <c r="J38" s="131"/>
    </row>
    <row r="39" spans="1:10" x14ac:dyDescent="0.25">
      <c r="A39" s="42"/>
      <c r="B39" s="41"/>
      <c r="C39" s="162"/>
      <c r="D39" s="167"/>
      <c r="E39" s="164">
        <v>0</v>
      </c>
      <c r="F39" s="174">
        <f t="shared" si="0"/>
        <v>0</v>
      </c>
      <c r="J39" s="39"/>
    </row>
    <row r="40" spans="1:10" x14ac:dyDescent="0.25">
      <c r="A40" s="42" t="s">
        <v>161</v>
      </c>
      <c r="B40" s="41" t="s">
        <v>224</v>
      </c>
      <c r="C40" s="162">
        <v>1</v>
      </c>
      <c r="D40" s="167" t="s">
        <v>6</v>
      </c>
      <c r="E40" s="168">
        <v>1223.7473123577684</v>
      </c>
      <c r="F40" s="174">
        <f t="shared" si="0"/>
        <v>1223.75</v>
      </c>
      <c r="J40" s="131"/>
    </row>
    <row r="41" spans="1:10" x14ac:dyDescent="0.25">
      <c r="A41" s="42"/>
      <c r="B41" s="41"/>
      <c r="C41" s="162"/>
      <c r="D41" s="167"/>
      <c r="E41" s="164">
        <v>0</v>
      </c>
      <c r="F41" s="174">
        <f t="shared" si="0"/>
        <v>0</v>
      </c>
      <c r="J41" s="39"/>
    </row>
    <row r="42" spans="1:10" x14ac:dyDescent="0.25">
      <c r="A42" s="42" t="s">
        <v>193</v>
      </c>
      <c r="B42" s="41" t="s">
        <v>223</v>
      </c>
      <c r="C42" s="162">
        <v>1</v>
      </c>
      <c r="D42" s="167" t="s">
        <v>6</v>
      </c>
      <c r="E42" s="168">
        <v>1288.155065639756</v>
      </c>
      <c r="F42" s="174">
        <f t="shared" si="0"/>
        <v>1288.1600000000001</v>
      </c>
      <c r="J42" s="131"/>
    </row>
    <row r="43" spans="1:10" x14ac:dyDescent="0.25">
      <c r="A43" s="42"/>
      <c r="B43" s="41"/>
      <c r="C43" s="162"/>
      <c r="D43" s="167"/>
      <c r="E43" s="164">
        <v>0</v>
      </c>
      <c r="F43" s="174">
        <f t="shared" si="0"/>
        <v>0</v>
      </c>
      <c r="J43" s="39"/>
    </row>
    <row r="44" spans="1:10" x14ac:dyDescent="0.25">
      <c r="A44" s="42" t="s">
        <v>8</v>
      </c>
      <c r="B44" s="41" t="s">
        <v>222</v>
      </c>
      <c r="C44" s="162">
        <v>1</v>
      </c>
      <c r="D44" s="167" t="s">
        <v>6</v>
      </c>
      <c r="E44" s="168">
        <v>1288.155065639756</v>
      </c>
      <c r="F44" s="174">
        <f t="shared" si="0"/>
        <v>1288.1600000000001</v>
      </c>
      <c r="J44" s="131"/>
    </row>
    <row r="45" spans="1:10" x14ac:dyDescent="0.25">
      <c r="A45" s="42"/>
      <c r="B45" s="41"/>
      <c r="C45" s="162"/>
      <c r="D45" s="167"/>
      <c r="E45" s="164">
        <v>0</v>
      </c>
      <c r="F45" s="174">
        <f t="shared" si="0"/>
        <v>0</v>
      </c>
      <c r="J45" s="39"/>
    </row>
    <row r="46" spans="1:10" x14ac:dyDescent="0.25">
      <c r="A46" s="42" t="s">
        <v>87</v>
      </c>
      <c r="B46" s="41" t="s">
        <v>221</v>
      </c>
      <c r="C46" s="162">
        <v>1</v>
      </c>
      <c r="D46" s="167" t="s">
        <v>6</v>
      </c>
      <c r="E46" s="168">
        <v>1288.155065639756</v>
      </c>
      <c r="F46" s="174">
        <f t="shared" si="0"/>
        <v>1288.1600000000001</v>
      </c>
      <c r="J46" s="131"/>
    </row>
    <row r="47" spans="1:10" x14ac:dyDescent="0.25">
      <c r="A47" s="42"/>
      <c r="B47" s="41"/>
      <c r="C47" s="162"/>
      <c r="D47" s="167"/>
      <c r="E47" s="164">
        <v>0</v>
      </c>
      <c r="F47" s="174">
        <f t="shared" si="0"/>
        <v>0</v>
      </c>
      <c r="J47" s="39"/>
    </row>
    <row r="48" spans="1:10" x14ac:dyDescent="0.25">
      <c r="A48" s="42" t="s">
        <v>88</v>
      </c>
      <c r="B48" s="41" t="s">
        <v>220</v>
      </c>
      <c r="C48" s="162">
        <v>1</v>
      </c>
      <c r="D48" s="167" t="s">
        <v>6</v>
      </c>
      <c r="E48" s="168">
        <v>1288.155065639756</v>
      </c>
      <c r="F48" s="174">
        <f t="shared" si="0"/>
        <v>1288.1600000000001</v>
      </c>
      <c r="J48" s="131"/>
    </row>
    <row r="49" spans="1:10" x14ac:dyDescent="0.25">
      <c r="A49" s="42"/>
      <c r="B49" s="41"/>
      <c r="C49" s="162"/>
      <c r="D49" s="167"/>
      <c r="E49" s="164">
        <v>0</v>
      </c>
      <c r="F49" s="174">
        <f t="shared" si="0"/>
        <v>0</v>
      </c>
      <c r="J49" s="39"/>
    </row>
    <row r="50" spans="1:10" s="51" customFormat="1" ht="31.5" x14ac:dyDescent="0.25">
      <c r="A50" s="54"/>
      <c r="B50" s="53" t="s">
        <v>219</v>
      </c>
      <c r="C50" s="159"/>
      <c r="D50" s="160"/>
      <c r="E50" s="161">
        <v>0</v>
      </c>
      <c r="F50" s="174">
        <f t="shared" si="0"/>
        <v>0</v>
      </c>
      <c r="H50" s="35"/>
      <c r="J50" s="52"/>
    </row>
    <row r="51" spans="1:10" x14ac:dyDescent="0.25">
      <c r="A51" s="49"/>
      <c r="B51" s="48"/>
      <c r="C51" s="162"/>
      <c r="D51" s="163"/>
      <c r="E51" s="164">
        <v>0</v>
      </c>
      <c r="F51" s="174">
        <f t="shared" si="0"/>
        <v>0</v>
      </c>
      <c r="J51" s="39"/>
    </row>
    <row r="52" spans="1:10" ht="31.5" x14ac:dyDescent="0.25">
      <c r="A52" s="49"/>
      <c r="B52" s="43" t="s">
        <v>218</v>
      </c>
      <c r="C52" s="162"/>
      <c r="D52" s="163"/>
      <c r="E52" s="164">
        <v>0</v>
      </c>
      <c r="F52" s="174">
        <f t="shared" si="0"/>
        <v>0</v>
      </c>
      <c r="J52" s="39"/>
    </row>
    <row r="53" spans="1:10" x14ac:dyDescent="0.25">
      <c r="A53" s="49"/>
      <c r="B53" s="48"/>
      <c r="C53" s="162"/>
      <c r="D53" s="163"/>
      <c r="E53" s="164">
        <v>0</v>
      </c>
      <c r="F53" s="174">
        <f t="shared" si="0"/>
        <v>0</v>
      </c>
      <c r="J53" s="39"/>
    </row>
    <row r="54" spans="1:10" ht="47.25" x14ac:dyDescent="0.25">
      <c r="A54" s="49"/>
      <c r="B54" s="44" t="s">
        <v>217</v>
      </c>
      <c r="C54" s="162"/>
      <c r="D54" s="163"/>
      <c r="E54" s="164">
        <v>0</v>
      </c>
      <c r="F54" s="174">
        <f t="shared" si="0"/>
        <v>0</v>
      </c>
      <c r="J54" s="39"/>
    </row>
    <row r="55" spans="1:10" x14ac:dyDescent="0.25">
      <c r="A55" s="49"/>
      <c r="B55" s="48"/>
      <c r="C55" s="162"/>
      <c r="D55" s="163"/>
      <c r="E55" s="164">
        <v>0</v>
      </c>
      <c r="F55" s="174">
        <f t="shared" si="0"/>
        <v>0</v>
      </c>
      <c r="J55" s="39"/>
    </row>
    <row r="56" spans="1:10" x14ac:dyDescent="0.25">
      <c r="A56" s="49" t="s">
        <v>89</v>
      </c>
      <c r="B56" s="121" t="s">
        <v>216</v>
      </c>
      <c r="C56" s="162">
        <v>40</v>
      </c>
      <c r="D56" s="163" t="s">
        <v>31</v>
      </c>
      <c r="E56" s="168">
        <v>16.746015853316834</v>
      </c>
      <c r="F56" s="174">
        <f t="shared" si="0"/>
        <v>669.84</v>
      </c>
      <c r="J56" s="131"/>
    </row>
    <row r="57" spans="1:10" x14ac:dyDescent="0.25">
      <c r="A57" s="49"/>
      <c r="B57" s="48"/>
      <c r="C57" s="162"/>
      <c r="D57" s="163"/>
      <c r="E57" s="164">
        <v>0</v>
      </c>
      <c r="F57" s="174">
        <f t="shared" si="0"/>
        <v>0</v>
      </c>
      <c r="J57" s="39"/>
    </row>
    <row r="58" spans="1:10" x14ac:dyDescent="0.25">
      <c r="A58" s="49" t="s">
        <v>90</v>
      </c>
      <c r="B58" s="121" t="s">
        <v>211</v>
      </c>
      <c r="C58" s="162">
        <v>180</v>
      </c>
      <c r="D58" s="163" t="s">
        <v>31</v>
      </c>
      <c r="E58" s="168">
        <v>108.52706428014947</v>
      </c>
      <c r="F58" s="174">
        <f t="shared" si="0"/>
        <v>19534.87</v>
      </c>
      <c r="J58" s="131"/>
    </row>
    <row r="59" spans="1:10" x14ac:dyDescent="0.25">
      <c r="A59" s="49"/>
      <c r="B59" s="121"/>
      <c r="C59" s="162"/>
      <c r="D59" s="163"/>
      <c r="E59" s="164">
        <v>0</v>
      </c>
      <c r="F59" s="174">
        <f t="shared" si="0"/>
        <v>0</v>
      </c>
      <c r="J59" s="39"/>
    </row>
    <row r="60" spans="1:10" ht="47.25" x14ac:dyDescent="0.25">
      <c r="A60" s="49"/>
      <c r="B60" s="44" t="s">
        <v>215</v>
      </c>
      <c r="C60" s="162"/>
      <c r="D60" s="163"/>
      <c r="E60" s="164">
        <v>0</v>
      </c>
      <c r="F60" s="174">
        <f t="shared" si="0"/>
        <v>0</v>
      </c>
      <c r="J60" s="39"/>
    </row>
    <row r="61" spans="1:10" x14ac:dyDescent="0.25">
      <c r="A61" s="49"/>
      <c r="B61" s="121"/>
      <c r="C61" s="162"/>
      <c r="D61" s="163"/>
      <c r="E61" s="164">
        <v>0</v>
      </c>
      <c r="F61" s="174">
        <f t="shared" si="0"/>
        <v>0</v>
      </c>
      <c r="J61" s="39"/>
    </row>
    <row r="62" spans="1:10" x14ac:dyDescent="0.25">
      <c r="A62" s="49" t="s">
        <v>91</v>
      </c>
      <c r="B62" s="121" t="s">
        <v>214</v>
      </c>
      <c r="C62" s="162">
        <v>350</v>
      </c>
      <c r="D62" s="163" t="s">
        <v>31</v>
      </c>
      <c r="E62" s="168">
        <v>55.71270658891946</v>
      </c>
      <c r="F62" s="174">
        <f t="shared" si="0"/>
        <v>19499.45</v>
      </c>
      <c r="J62" s="131"/>
    </row>
    <row r="63" spans="1:10" x14ac:dyDescent="0.25">
      <c r="A63" s="49"/>
      <c r="B63" s="121"/>
      <c r="C63" s="162"/>
      <c r="D63" s="163"/>
      <c r="E63" s="164">
        <v>0</v>
      </c>
      <c r="F63" s="174">
        <f t="shared" si="0"/>
        <v>0</v>
      </c>
      <c r="J63" s="39"/>
    </row>
    <row r="64" spans="1:10" ht="47.25" x14ac:dyDescent="0.25">
      <c r="A64" s="49"/>
      <c r="B64" s="43" t="s">
        <v>213</v>
      </c>
      <c r="C64" s="165"/>
      <c r="D64" s="165"/>
      <c r="E64" s="164">
        <v>0</v>
      </c>
      <c r="F64" s="174">
        <f t="shared" si="0"/>
        <v>0</v>
      </c>
      <c r="J64" s="39"/>
    </row>
    <row r="65" spans="1:10" x14ac:dyDescent="0.25">
      <c r="A65" s="49"/>
      <c r="B65" s="43"/>
      <c r="C65" s="165"/>
      <c r="D65" s="165"/>
      <c r="E65" s="164">
        <v>0</v>
      </c>
      <c r="F65" s="174">
        <f t="shared" si="0"/>
        <v>0</v>
      </c>
      <c r="J65" s="39"/>
    </row>
    <row r="66" spans="1:10" ht="47.25" x14ac:dyDescent="0.25">
      <c r="A66" s="49"/>
      <c r="B66" s="44" t="s">
        <v>212</v>
      </c>
      <c r="C66" s="165"/>
      <c r="D66" s="165"/>
      <c r="E66" s="164">
        <v>0</v>
      </c>
      <c r="F66" s="174">
        <f t="shared" si="0"/>
        <v>0</v>
      </c>
      <c r="J66" s="39"/>
    </row>
    <row r="67" spans="1:10" x14ac:dyDescent="0.25">
      <c r="A67" s="49"/>
      <c r="B67" s="50"/>
      <c r="C67" s="165"/>
      <c r="D67" s="167"/>
      <c r="E67" s="164">
        <v>0</v>
      </c>
      <c r="F67" s="174">
        <f t="shared" si="0"/>
        <v>0</v>
      </c>
      <c r="J67" s="40"/>
    </row>
    <row r="68" spans="1:10" x14ac:dyDescent="0.25">
      <c r="A68" s="42" t="s">
        <v>92</v>
      </c>
      <c r="B68" s="121" t="s">
        <v>211</v>
      </c>
      <c r="C68" s="162">
        <v>1870</v>
      </c>
      <c r="D68" s="167" t="s">
        <v>31</v>
      </c>
      <c r="E68" s="168">
        <v>72.986866019148593</v>
      </c>
      <c r="F68" s="174">
        <f t="shared" si="0"/>
        <v>136485.44</v>
      </c>
      <c r="J68" s="131"/>
    </row>
    <row r="69" spans="1:10" x14ac:dyDescent="0.25">
      <c r="A69" s="42"/>
      <c r="B69" s="41"/>
      <c r="C69" s="162"/>
      <c r="D69" s="167"/>
      <c r="E69" s="164">
        <v>0</v>
      </c>
      <c r="F69" s="174">
        <f t="shared" si="0"/>
        <v>0</v>
      </c>
      <c r="J69" s="39"/>
    </row>
    <row r="70" spans="1:10" ht="47.25" x14ac:dyDescent="0.25">
      <c r="A70" s="42"/>
      <c r="B70" s="44" t="s">
        <v>210</v>
      </c>
      <c r="C70" s="162"/>
      <c r="D70" s="167"/>
      <c r="E70" s="164">
        <v>0</v>
      </c>
      <c r="F70" s="174">
        <f t="shared" si="0"/>
        <v>0</v>
      </c>
      <c r="J70" s="39"/>
    </row>
    <row r="71" spans="1:10" x14ac:dyDescent="0.25">
      <c r="A71" s="42"/>
      <c r="B71" s="41"/>
      <c r="C71" s="162"/>
      <c r="D71" s="167"/>
      <c r="E71" s="164">
        <v>0</v>
      </c>
      <c r="F71" s="174">
        <f t="shared" si="0"/>
        <v>0</v>
      </c>
      <c r="J71" s="39"/>
    </row>
    <row r="72" spans="1:10" x14ac:dyDescent="0.25">
      <c r="A72" s="42" t="s">
        <v>97</v>
      </c>
      <c r="B72" s="41" t="s">
        <v>209</v>
      </c>
      <c r="C72" s="162">
        <v>9020</v>
      </c>
      <c r="D72" s="167" t="s">
        <v>31</v>
      </c>
      <c r="E72" s="168">
        <v>5.0315336863888884</v>
      </c>
      <c r="F72" s="174">
        <f t="shared" si="0"/>
        <v>45384.43</v>
      </c>
      <c r="J72" s="131"/>
    </row>
    <row r="73" spans="1:10" x14ac:dyDescent="0.25">
      <c r="A73" s="42"/>
      <c r="B73" s="41"/>
      <c r="C73" s="162"/>
      <c r="D73" s="167"/>
      <c r="E73" s="164">
        <v>0</v>
      </c>
      <c r="F73" s="174">
        <f t="shared" si="0"/>
        <v>0</v>
      </c>
      <c r="J73" s="39"/>
    </row>
    <row r="74" spans="1:10" x14ac:dyDescent="0.25">
      <c r="A74" s="42" t="s">
        <v>8</v>
      </c>
      <c r="B74" s="41" t="s">
        <v>208</v>
      </c>
      <c r="C74" s="162">
        <v>875</v>
      </c>
      <c r="D74" s="167" t="s">
        <v>31</v>
      </c>
      <c r="E74" s="168">
        <v>7.452621132258809</v>
      </c>
      <c r="F74" s="174">
        <f t="shared" si="0"/>
        <v>6521.04</v>
      </c>
      <c r="J74" s="131"/>
    </row>
    <row r="75" spans="1:10" x14ac:dyDescent="0.25">
      <c r="A75" s="42"/>
      <c r="B75" s="41"/>
      <c r="C75" s="162"/>
      <c r="D75" s="167"/>
      <c r="E75" s="164">
        <v>0</v>
      </c>
      <c r="F75" s="174">
        <f t="shared" ref="F75:F138" si="1">ROUND(C75*E75,2)</f>
        <v>0</v>
      </c>
      <c r="J75" s="39"/>
    </row>
    <row r="76" spans="1:10" x14ac:dyDescent="0.25">
      <c r="A76" s="42" t="s">
        <v>87</v>
      </c>
      <c r="B76" s="41" t="s">
        <v>207</v>
      </c>
      <c r="C76" s="162">
        <v>1299.5</v>
      </c>
      <c r="D76" s="167" t="s">
        <v>31</v>
      </c>
      <c r="E76" s="168">
        <v>8.2506331954226386</v>
      </c>
      <c r="F76" s="174">
        <f t="shared" si="1"/>
        <v>10721.7</v>
      </c>
      <c r="J76" s="131"/>
    </row>
    <row r="77" spans="1:10" x14ac:dyDescent="0.25">
      <c r="A77" s="42"/>
      <c r="B77" s="41"/>
      <c r="C77" s="162"/>
      <c r="D77" s="167"/>
      <c r="E77" s="164">
        <v>0</v>
      </c>
      <c r="F77" s="174">
        <f t="shared" si="1"/>
        <v>0</v>
      </c>
      <c r="J77" s="39"/>
    </row>
    <row r="78" spans="1:10" x14ac:dyDescent="0.25">
      <c r="A78" s="42" t="s">
        <v>88</v>
      </c>
      <c r="B78" s="41" t="s">
        <v>206</v>
      </c>
      <c r="C78" s="162">
        <v>1830</v>
      </c>
      <c r="D78" s="167" t="s">
        <v>31</v>
      </c>
      <c r="E78" s="168">
        <v>10.653042392840785</v>
      </c>
      <c r="F78" s="174">
        <f t="shared" si="1"/>
        <v>19495.07</v>
      </c>
      <c r="J78" s="131"/>
    </row>
    <row r="79" spans="1:10" x14ac:dyDescent="0.25">
      <c r="A79" s="42"/>
      <c r="B79" s="41"/>
      <c r="C79" s="162"/>
      <c r="D79" s="167"/>
      <c r="E79" s="164">
        <v>0</v>
      </c>
      <c r="F79" s="174">
        <f t="shared" si="1"/>
        <v>0</v>
      </c>
      <c r="J79" s="39"/>
    </row>
    <row r="80" spans="1:10" x14ac:dyDescent="0.25">
      <c r="A80" s="42" t="s">
        <v>89</v>
      </c>
      <c r="B80" s="41" t="s">
        <v>205</v>
      </c>
      <c r="C80" s="162">
        <v>210</v>
      </c>
      <c r="D80" s="167" t="s">
        <v>31</v>
      </c>
      <c r="E80" s="168">
        <v>18.227394178802552</v>
      </c>
      <c r="F80" s="174">
        <f t="shared" si="1"/>
        <v>3827.75</v>
      </c>
      <c r="J80" s="131"/>
    </row>
    <row r="81" spans="1:10" x14ac:dyDescent="0.25">
      <c r="A81" s="42"/>
      <c r="B81" s="41"/>
      <c r="C81" s="162"/>
      <c r="D81" s="167"/>
      <c r="E81" s="164">
        <v>0</v>
      </c>
      <c r="F81" s="174">
        <f t="shared" si="1"/>
        <v>0</v>
      </c>
      <c r="J81" s="39"/>
    </row>
    <row r="82" spans="1:10" x14ac:dyDescent="0.25">
      <c r="A82" s="42" t="s">
        <v>90</v>
      </c>
      <c r="B82" s="41" t="s">
        <v>204</v>
      </c>
      <c r="C82" s="162">
        <v>260</v>
      </c>
      <c r="D82" s="167" t="s">
        <v>31</v>
      </c>
      <c r="E82" s="168">
        <v>22.028095699972653</v>
      </c>
      <c r="F82" s="174">
        <f t="shared" si="1"/>
        <v>5727.3</v>
      </c>
      <c r="J82" s="131"/>
    </row>
    <row r="83" spans="1:10" x14ac:dyDescent="0.25">
      <c r="A83" s="42"/>
      <c r="B83" s="41"/>
      <c r="C83" s="162"/>
      <c r="D83" s="167"/>
      <c r="E83" s="164">
        <v>0</v>
      </c>
      <c r="F83" s="174">
        <f t="shared" si="1"/>
        <v>0</v>
      </c>
      <c r="J83" s="39"/>
    </row>
    <row r="84" spans="1:10" x14ac:dyDescent="0.25">
      <c r="A84" s="42" t="s">
        <v>91</v>
      </c>
      <c r="B84" s="41" t="s">
        <v>203</v>
      </c>
      <c r="C84" s="162">
        <v>625</v>
      </c>
      <c r="D84" s="167" t="s">
        <v>31</v>
      </c>
      <c r="E84" s="168">
        <v>23.935209274652316</v>
      </c>
      <c r="F84" s="174">
        <f t="shared" si="1"/>
        <v>14959.51</v>
      </c>
      <c r="J84" s="131"/>
    </row>
    <row r="85" spans="1:10" x14ac:dyDescent="0.25">
      <c r="A85" s="42"/>
      <c r="B85" s="41"/>
      <c r="C85" s="162"/>
      <c r="D85" s="167"/>
      <c r="E85" s="164">
        <v>0</v>
      </c>
      <c r="F85" s="174">
        <f t="shared" si="1"/>
        <v>0</v>
      </c>
      <c r="J85" s="39"/>
    </row>
    <row r="86" spans="1:10" x14ac:dyDescent="0.25">
      <c r="A86" s="42" t="s">
        <v>92</v>
      </c>
      <c r="B86" s="41" t="s">
        <v>202</v>
      </c>
      <c r="C86" s="162">
        <v>435</v>
      </c>
      <c r="D86" s="167" t="s">
        <v>31</v>
      </c>
      <c r="E86" s="168">
        <v>33.609253817606884</v>
      </c>
      <c r="F86" s="174">
        <f t="shared" si="1"/>
        <v>14620.03</v>
      </c>
      <c r="J86" s="131"/>
    </row>
    <row r="87" spans="1:10" x14ac:dyDescent="0.25">
      <c r="A87" s="42"/>
      <c r="B87" s="41"/>
      <c r="C87" s="162"/>
      <c r="D87" s="167"/>
      <c r="E87" s="164">
        <v>0</v>
      </c>
      <c r="F87" s="174">
        <f t="shared" si="1"/>
        <v>0</v>
      </c>
      <c r="J87" s="39"/>
    </row>
    <row r="88" spans="1:10" x14ac:dyDescent="0.25">
      <c r="A88" s="42" t="s">
        <v>97</v>
      </c>
      <c r="B88" s="41" t="s">
        <v>201</v>
      </c>
      <c r="C88" s="162">
        <v>805</v>
      </c>
      <c r="D88" s="167" t="s">
        <v>31</v>
      </c>
      <c r="E88" s="168">
        <v>39.276492028888988</v>
      </c>
      <c r="F88" s="174">
        <f t="shared" si="1"/>
        <v>31617.58</v>
      </c>
      <c r="J88" s="131"/>
    </row>
    <row r="89" spans="1:10" x14ac:dyDescent="0.25">
      <c r="A89" s="42"/>
      <c r="B89" s="41"/>
      <c r="C89" s="162"/>
      <c r="D89" s="167"/>
      <c r="E89" s="164">
        <v>0</v>
      </c>
      <c r="F89" s="174">
        <f t="shared" si="1"/>
        <v>0</v>
      </c>
      <c r="J89" s="39"/>
    </row>
    <row r="90" spans="1:10" x14ac:dyDescent="0.25">
      <c r="A90" s="42" t="s">
        <v>94</v>
      </c>
      <c r="B90" s="41" t="s">
        <v>200</v>
      </c>
      <c r="C90" s="162">
        <v>485</v>
      </c>
      <c r="D90" s="167" t="s">
        <v>31</v>
      </c>
      <c r="E90" s="168">
        <v>50.560086326360441</v>
      </c>
      <c r="F90" s="174">
        <f t="shared" si="1"/>
        <v>24521.64</v>
      </c>
      <c r="J90" s="131"/>
    </row>
    <row r="91" spans="1:10" x14ac:dyDescent="0.25">
      <c r="A91" s="42"/>
      <c r="B91" s="41"/>
      <c r="C91" s="162"/>
      <c r="D91" s="167"/>
      <c r="E91" s="164">
        <v>0</v>
      </c>
      <c r="F91" s="174">
        <f t="shared" si="1"/>
        <v>0</v>
      </c>
      <c r="J91" s="39"/>
    </row>
    <row r="92" spans="1:10" x14ac:dyDescent="0.25">
      <c r="A92" s="42" t="s">
        <v>114</v>
      </c>
      <c r="B92" s="41" t="s">
        <v>199</v>
      </c>
      <c r="C92" s="162">
        <v>1235</v>
      </c>
      <c r="D92" s="167" t="s">
        <v>31</v>
      </c>
      <c r="E92" s="168">
        <v>58.675463239890902</v>
      </c>
      <c r="F92" s="174">
        <f t="shared" si="1"/>
        <v>72464.2</v>
      </c>
      <c r="J92" s="131"/>
    </row>
    <row r="93" spans="1:10" x14ac:dyDescent="0.25">
      <c r="A93" s="42"/>
      <c r="B93" s="41"/>
      <c r="C93" s="162"/>
      <c r="D93" s="167"/>
      <c r="E93" s="164">
        <v>0</v>
      </c>
      <c r="F93" s="174">
        <f t="shared" si="1"/>
        <v>0</v>
      </c>
      <c r="J93" s="39"/>
    </row>
    <row r="94" spans="1:10" x14ac:dyDescent="0.25">
      <c r="A94" s="42" t="s">
        <v>110</v>
      </c>
      <c r="B94" s="41" t="s">
        <v>198</v>
      </c>
      <c r="C94" s="162">
        <v>4365</v>
      </c>
      <c r="D94" s="167" t="s">
        <v>31</v>
      </c>
      <c r="E94" s="168">
        <v>5.7889688649850646</v>
      </c>
      <c r="F94" s="174">
        <f t="shared" si="1"/>
        <v>25268.85</v>
      </c>
      <c r="J94" s="131"/>
    </row>
    <row r="95" spans="1:10" x14ac:dyDescent="0.25">
      <c r="A95" s="42"/>
      <c r="B95" s="41"/>
      <c r="C95" s="162"/>
      <c r="D95" s="167"/>
      <c r="E95" s="164">
        <v>0</v>
      </c>
      <c r="F95" s="174">
        <f t="shared" si="1"/>
        <v>0</v>
      </c>
      <c r="J95" s="39"/>
    </row>
    <row r="96" spans="1:10" x14ac:dyDescent="0.25">
      <c r="A96" s="42" t="s">
        <v>165</v>
      </c>
      <c r="B96" s="41" t="s">
        <v>197</v>
      </c>
      <c r="C96" s="162">
        <v>705</v>
      </c>
      <c r="D96" s="167" t="s">
        <v>31</v>
      </c>
      <c r="E96" s="168">
        <v>8.8051839511805543</v>
      </c>
      <c r="F96" s="174">
        <f t="shared" si="1"/>
        <v>6207.65</v>
      </c>
      <c r="J96" s="131"/>
    </row>
    <row r="97" spans="1:10" x14ac:dyDescent="0.25">
      <c r="A97" s="42"/>
      <c r="B97" s="41"/>
      <c r="C97" s="162"/>
      <c r="D97" s="167"/>
      <c r="E97" s="164">
        <v>0</v>
      </c>
      <c r="F97" s="174">
        <f t="shared" si="1"/>
        <v>0</v>
      </c>
      <c r="J97" s="39"/>
    </row>
    <row r="98" spans="1:10" x14ac:dyDescent="0.25">
      <c r="A98" s="42" t="s">
        <v>163</v>
      </c>
      <c r="B98" s="41" t="s">
        <v>196</v>
      </c>
      <c r="C98" s="162">
        <v>475</v>
      </c>
      <c r="D98" s="167" t="s">
        <v>31</v>
      </c>
      <c r="E98" s="168">
        <v>12.037809088403524</v>
      </c>
      <c r="F98" s="174">
        <f t="shared" si="1"/>
        <v>5717.96</v>
      </c>
      <c r="J98" s="131"/>
    </row>
    <row r="99" spans="1:10" x14ac:dyDescent="0.25">
      <c r="A99" s="42"/>
      <c r="B99" s="41"/>
      <c r="C99" s="162"/>
      <c r="D99" s="167"/>
      <c r="E99" s="164">
        <v>0</v>
      </c>
      <c r="F99" s="174">
        <f t="shared" si="1"/>
        <v>0</v>
      </c>
      <c r="J99" s="39"/>
    </row>
    <row r="100" spans="1:10" x14ac:dyDescent="0.25">
      <c r="A100" s="42" t="s">
        <v>162</v>
      </c>
      <c r="B100" s="41" t="s">
        <v>195</v>
      </c>
      <c r="C100" s="162">
        <v>220</v>
      </c>
      <c r="D100" s="167" t="s">
        <v>31</v>
      </c>
      <c r="E100" s="168">
        <v>16.874831359880812</v>
      </c>
      <c r="F100" s="174">
        <f t="shared" si="1"/>
        <v>3712.46</v>
      </c>
      <c r="J100" s="131"/>
    </row>
    <row r="101" spans="1:10" x14ac:dyDescent="0.25">
      <c r="A101" s="42"/>
      <c r="B101" s="41"/>
      <c r="C101" s="162"/>
      <c r="D101" s="167"/>
      <c r="E101" s="164">
        <v>0</v>
      </c>
      <c r="F101" s="174">
        <f t="shared" si="1"/>
        <v>0</v>
      </c>
      <c r="J101" s="39"/>
    </row>
    <row r="102" spans="1:10" x14ac:dyDescent="0.25">
      <c r="A102" s="42" t="s">
        <v>161</v>
      </c>
      <c r="B102" s="41" t="s">
        <v>194</v>
      </c>
      <c r="C102" s="162">
        <v>660</v>
      </c>
      <c r="D102" s="167" t="s">
        <v>31</v>
      </c>
      <c r="E102" s="168">
        <v>18.227394178802552</v>
      </c>
      <c r="F102" s="174">
        <f t="shared" si="1"/>
        <v>12030.08</v>
      </c>
      <c r="J102" s="131"/>
    </row>
    <row r="103" spans="1:10" x14ac:dyDescent="0.25">
      <c r="A103" s="42"/>
      <c r="B103" s="41"/>
      <c r="C103" s="162"/>
      <c r="D103" s="167"/>
      <c r="E103" s="164">
        <v>0</v>
      </c>
      <c r="F103" s="174">
        <f t="shared" si="1"/>
        <v>0</v>
      </c>
      <c r="J103" s="39"/>
    </row>
    <row r="104" spans="1:10" x14ac:dyDescent="0.25">
      <c r="A104" s="42" t="s">
        <v>193</v>
      </c>
      <c r="B104" s="41" t="s">
        <v>192</v>
      </c>
      <c r="C104" s="162">
        <v>315</v>
      </c>
      <c r="D104" s="167" t="s">
        <v>31</v>
      </c>
      <c r="E104" s="168">
        <v>25.260720837195628</v>
      </c>
      <c r="F104" s="174">
        <f t="shared" si="1"/>
        <v>7957.13</v>
      </c>
      <c r="J104" s="131"/>
    </row>
    <row r="105" spans="1:10" x14ac:dyDescent="0.25">
      <c r="A105" s="42"/>
      <c r="B105" s="41"/>
      <c r="C105" s="162"/>
      <c r="D105" s="167"/>
      <c r="E105" s="164">
        <v>0</v>
      </c>
      <c r="F105" s="174">
        <f t="shared" si="1"/>
        <v>0</v>
      </c>
      <c r="J105" s="39"/>
    </row>
    <row r="106" spans="1:10" x14ac:dyDescent="0.25">
      <c r="A106" s="42" t="s">
        <v>191</v>
      </c>
      <c r="B106" s="41" t="s">
        <v>190</v>
      </c>
      <c r="C106" s="162">
        <v>610</v>
      </c>
      <c r="D106" s="167" t="s">
        <v>31</v>
      </c>
      <c r="E106" s="168">
        <v>29.588921857745206</v>
      </c>
      <c r="F106" s="174">
        <f t="shared" si="1"/>
        <v>18049.240000000002</v>
      </c>
      <c r="J106" s="131"/>
    </row>
    <row r="107" spans="1:10" x14ac:dyDescent="0.25">
      <c r="A107" s="42"/>
      <c r="B107" s="41"/>
      <c r="C107" s="162"/>
      <c r="D107" s="167"/>
      <c r="E107" s="164">
        <v>0</v>
      </c>
      <c r="F107" s="174">
        <f t="shared" si="1"/>
        <v>0</v>
      </c>
      <c r="J107" s="39"/>
    </row>
    <row r="108" spans="1:10" x14ac:dyDescent="0.25">
      <c r="A108" s="42" t="s">
        <v>189</v>
      </c>
      <c r="B108" s="41" t="s">
        <v>188</v>
      </c>
      <c r="C108" s="162">
        <v>60</v>
      </c>
      <c r="D108" s="167" t="s">
        <v>31</v>
      </c>
      <c r="E108" s="168">
        <v>46.188088033579106</v>
      </c>
      <c r="F108" s="174">
        <f t="shared" si="1"/>
        <v>2771.29</v>
      </c>
      <c r="J108" s="131"/>
    </row>
    <row r="109" spans="1:10" x14ac:dyDescent="0.25">
      <c r="A109" s="42"/>
      <c r="B109" s="41"/>
      <c r="C109" s="162"/>
      <c r="D109" s="167"/>
      <c r="E109" s="164">
        <v>0</v>
      </c>
      <c r="F109" s="174">
        <f t="shared" si="1"/>
        <v>0</v>
      </c>
      <c r="J109" s="39"/>
    </row>
    <row r="110" spans="1:10" x14ac:dyDescent="0.25">
      <c r="A110" s="42" t="s">
        <v>187</v>
      </c>
      <c r="B110" s="41" t="s">
        <v>186</v>
      </c>
      <c r="C110" s="162">
        <v>335</v>
      </c>
      <c r="D110" s="167" t="s">
        <v>31</v>
      </c>
      <c r="E110" s="168">
        <v>54.005901126946789</v>
      </c>
      <c r="F110" s="174">
        <f t="shared" si="1"/>
        <v>18091.98</v>
      </c>
      <c r="J110" s="131"/>
    </row>
    <row r="111" spans="1:10" x14ac:dyDescent="0.25">
      <c r="A111" s="42"/>
      <c r="B111" s="41"/>
      <c r="C111" s="162"/>
      <c r="D111" s="167"/>
      <c r="E111" s="164">
        <v>0</v>
      </c>
      <c r="F111" s="174">
        <f t="shared" si="1"/>
        <v>0</v>
      </c>
      <c r="J111" s="39"/>
    </row>
    <row r="112" spans="1:10" x14ac:dyDescent="0.25">
      <c r="A112" s="42" t="s">
        <v>185</v>
      </c>
      <c r="B112" s="41" t="s">
        <v>184</v>
      </c>
      <c r="C112" s="162">
        <v>340</v>
      </c>
      <c r="D112" s="167" t="s">
        <v>31</v>
      </c>
      <c r="E112" s="168">
        <v>81.926662174688516</v>
      </c>
      <c r="F112" s="174">
        <f t="shared" si="1"/>
        <v>27855.07</v>
      </c>
      <c r="J112" s="131"/>
    </row>
    <row r="113" spans="1:10" ht="9" customHeight="1" x14ac:dyDescent="0.25">
      <c r="A113" s="42"/>
      <c r="B113" s="41"/>
      <c r="C113" s="162"/>
      <c r="D113" s="167"/>
      <c r="E113" s="164">
        <v>0</v>
      </c>
      <c r="F113" s="174">
        <f t="shared" si="1"/>
        <v>0</v>
      </c>
      <c r="J113" s="39"/>
    </row>
    <row r="114" spans="1:10" x14ac:dyDescent="0.25">
      <c r="A114" s="42" t="s">
        <v>183</v>
      </c>
      <c r="B114" s="41" t="s">
        <v>182</v>
      </c>
      <c r="C114" s="162">
        <v>150</v>
      </c>
      <c r="D114" s="167" t="s">
        <v>31</v>
      </c>
      <c r="E114" s="168">
        <v>98.311994609626211</v>
      </c>
      <c r="F114" s="174">
        <f t="shared" si="1"/>
        <v>14746.8</v>
      </c>
      <c r="J114" s="131"/>
    </row>
    <row r="115" spans="1:10" ht="9" customHeight="1" x14ac:dyDescent="0.25">
      <c r="A115" s="42"/>
      <c r="B115" s="41"/>
      <c r="C115" s="162"/>
      <c r="D115" s="167"/>
      <c r="E115" s="164">
        <v>0</v>
      </c>
      <c r="F115" s="174">
        <f t="shared" si="1"/>
        <v>0</v>
      </c>
      <c r="J115" s="39"/>
    </row>
    <row r="116" spans="1:10" x14ac:dyDescent="0.25">
      <c r="A116" s="42" t="s">
        <v>181</v>
      </c>
      <c r="B116" s="41" t="s">
        <v>180</v>
      </c>
      <c r="C116" s="162">
        <v>140</v>
      </c>
      <c r="D116" s="167" t="s">
        <v>31</v>
      </c>
      <c r="E116" s="168">
        <v>266.84132184727554</v>
      </c>
      <c r="F116" s="174">
        <f t="shared" si="1"/>
        <v>37357.79</v>
      </c>
      <c r="J116" s="131"/>
    </row>
    <row r="117" spans="1:10" x14ac:dyDescent="0.25">
      <c r="A117" s="42"/>
      <c r="B117" s="41"/>
      <c r="C117" s="162"/>
      <c r="D117" s="167"/>
      <c r="E117" s="164">
        <v>0</v>
      </c>
      <c r="F117" s="174">
        <f t="shared" si="1"/>
        <v>0</v>
      </c>
      <c r="J117" s="39"/>
    </row>
    <row r="118" spans="1:10" ht="47.25" x14ac:dyDescent="0.25">
      <c r="A118" s="42"/>
      <c r="B118" s="44" t="s">
        <v>179</v>
      </c>
      <c r="C118" s="162"/>
      <c r="D118" s="167"/>
      <c r="E118" s="164">
        <v>0</v>
      </c>
      <c r="F118" s="174">
        <f t="shared" si="1"/>
        <v>0</v>
      </c>
      <c r="J118" s="39"/>
    </row>
    <row r="119" spans="1:10" x14ac:dyDescent="0.25">
      <c r="A119" s="42"/>
      <c r="B119" s="41"/>
      <c r="C119" s="162"/>
      <c r="D119" s="167"/>
      <c r="E119" s="164">
        <v>0</v>
      </c>
      <c r="F119" s="174">
        <f t="shared" si="1"/>
        <v>0</v>
      </c>
      <c r="J119" s="39"/>
    </row>
    <row r="120" spans="1:10" x14ac:dyDescent="0.25">
      <c r="A120" s="42" t="s">
        <v>8</v>
      </c>
      <c r="B120" s="41" t="s">
        <v>178</v>
      </c>
      <c r="C120" s="162">
        <v>90</v>
      </c>
      <c r="D120" s="167" t="s">
        <v>31</v>
      </c>
      <c r="E120" s="168">
        <v>2.6110903180517866</v>
      </c>
      <c r="F120" s="174">
        <f t="shared" si="1"/>
        <v>235</v>
      </c>
      <c r="J120" s="131"/>
    </row>
    <row r="121" spans="1:10" x14ac:dyDescent="0.25">
      <c r="A121" s="42"/>
      <c r="B121" s="41"/>
      <c r="C121" s="162"/>
      <c r="D121" s="167"/>
      <c r="E121" s="164">
        <v>0</v>
      </c>
      <c r="F121" s="174">
        <f t="shared" si="1"/>
        <v>0</v>
      </c>
      <c r="J121" s="39"/>
    </row>
    <row r="122" spans="1:10" x14ac:dyDescent="0.25">
      <c r="A122" s="42" t="s">
        <v>87</v>
      </c>
      <c r="B122" s="41" t="s">
        <v>177</v>
      </c>
      <c r="C122" s="162">
        <v>600</v>
      </c>
      <c r="D122" s="167" t="s">
        <v>31</v>
      </c>
      <c r="E122" s="168">
        <v>2.6110903180517866</v>
      </c>
      <c r="F122" s="174">
        <f t="shared" si="1"/>
        <v>1566.65</v>
      </c>
      <c r="J122" s="131"/>
    </row>
    <row r="123" spans="1:10" x14ac:dyDescent="0.25">
      <c r="A123" s="42"/>
      <c r="B123" s="41"/>
      <c r="C123" s="162"/>
      <c r="D123" s="167"/>
      <c r="E123" s="164">
        <v>0</v>
      </c>
      <c r="F123" s="174">
        <f t="shared" si="1"/>
        <v>0</v>
      </c>
      <c r="J123" s="39"/>
    </row>
    <row r="124" spans="1:10" x14ac:dyDescent="0.25">
      <c r="A124" s="42" t="s">
        <v>88</v>
      </c>
      <c r="B124" s="41" t="s">
        <v>176</v>
      </c>
      <c r="C124" s="162">
        <v>170</v>
      </c>
      <c r="D124" s="167" t="s">
        <v>31</v>
      </c>
      <c r="E124" s="168">
        <v>2.9492310227822225</v>
      </c>
      <c r="F124" s="174">
        <f t="shared" si="1"/>
        <v>501.37</v>
      </c>
      <c r="J124" s="131"/>
    </row>
    <row r="125" spans="1:10" x14ac:dyDescent="0.25">
      <c r="A125" s="42"/>
      <c r="B125" s="41"/>
      <c r="C125" s="162"/>
      <c r="D125" s="167"/>
      <c r="E125" s="164">
        <v>0</v>
      </c>
      <c r="F125" s="174">
        <f t="shared" si="1"/>
        <v>0</v>
      </c>
      <c r="J125" s="39"/>
    </row>
    <row r="126" spans="1:10" x14ac:dyDescent="0.25">
      <c r="A126" s="42" t="s">
        <v>89</v>
      </c>
      <c r="B126" s="41" t="s">
        <v>175</v>
      </c>
      <c r="C126" s="162">
        <v>415</v>
      </c>
      <c r="D126" s="167" t="s">
        <v>31</v>
      </c>
      <c r="E126" s="168">
        <v>4.2206400725686617</v>
      </c>
      <c r="F126" s="174">
        <f t="shared" si="1"/>
        <v>1751.57</v>
      </c>
      <c r="J126" s="131"/>
    </row>
    <row r="127" spans="1:10" x14ac:dyDescent="0.25">
      <c r="A127" s="42"/>
      <c r="B127" s="41"/>
      <c r="C127" s="162"/>
      <c r="D127" s="167"/>
      <c r="E127" s="164">
        <v>0</v>
      </c>
      <c r="F127" s="174">
        <f t="shared" si="1"/>
        <v>0</v>
      </c>
      <c r="J127" s="39"/>
    </row>
    <row r="128" spans="1:10" x14ac:dyDescent="0.25">
      <c r="A128" s="42" t="s">
        <v>90</v>
      </c>
      <c r="B128" s="41" t="s">
        <v>174</v>
      </c>
      <c r="C128" s="162">
        <v>610</v>
      </c>
      <c r="D128" s="167" t="s">
        <v>31</v>
      </c>
      <c r="E128" s="168">
        <v>4.6399345464344028</v>
      </c>
      <c r="F128" s="174">
        <f t="shared" si="1"/>
        <v>2830.36</v>
      </c>
      <c r="J128" s="131"/>
    </row>
    <row r="129" spans="1:10" x14ac:dyDescent="0.25">
      <c r="A129" s="42"/>
      <c r="B129" s="41"/>
      <c r="C129" s="162"/>
      <c r="D129" s="167"/>
      <c r="E129" s="164">
        <v>0</v>
      </c>
      <c r="F129" s="174">
        <f t="shared" si="1"/>
        <v>0</v>
      </c>
      <c r="J129" s="39"/>
    </row>
    <row r="130" spans="1:10" x14ac:dyDescent="0.25">
      <c r="A130" s="42" t="s">
        <v>91</v>
      </c>
      <c r="B130" s="41" t="s">
        <v>173</v>
      </c>
      <c r="C130" s="162">
        <v>60</v>
      </c>
      <c r="D130" s="167" t="s">
        <v>31</v>
      </c>
      <c r="E130" s="168">
        <v>5.9789717371669298</v>
      </c>
      <c r="F130" s="174">
        <f t="shared" si="1"/>
        <v>358.74</v>
      </c>
      <c r="J130" s="131"/>
    </row>
    <row r="131" spans="1:10" x14ac:dyDescent="0.25">
      <c r="A131" s="42"/>
      <c r="B131" s="41"/>
      <c r="C131" s="162"/>
      <c r="D131" s="167"/>
      <c r="E131" s="164">
        <v>0</v>
      </c>
      <c r="F131" s="174">
        <f t="shared" si="1"/>
        <v>0</v>
      </c>
      <c r="J131" s="39"/>
    </row>
    <row r="132" spans="1:10" x14ac:dyDescent="0.25">
      <c r="A132" s="42" t="s">
        <v>92</v>
      </c>
      <c r="B132" s="41" t="s">
        <v>172</v>
      </c>
      <c r="C132" s="162">
        <v>335</v>
      </c>
      <c r="D132" s="167" t="s">
        <v>31</v>
      </c>
      <c r="E132" s="168">
        <v>9.4177016848922577</v>
      </c>
      <c r="F132" s="174">
        <f t="shared" si="1"/>
        <v>3154.93</v>
      </c>
      <c r="J132" s="131"/>
    </row>
    <row r="133" spans="1:10" x14ac:dyDescent="0.25">
      <c r="A133" s="42"/>
      <c r="B133" s="41"/>
      <c r="C133" s="162"/>
      <c r="D133" s="167"/>
      <c r="E133" s="164">
        <v>0</v>
      </c>
      <c r="F133" s="174">
        <f t="shared" si="1"/>
        <v>0</v>
      </c>
      <c r="J133" s="39"/>
    </row>
    <row r="134" spans="1:10" x14ac:dyDescent="0.25">
      <c r="A134" s="42" t="s">
        <v>97</v>
      </c>
      <c r="B134" s="41" t="s">
        <v>171</v>
      </c>
      <c r="C134" s="162">
        <v>340</v>
      </c>
      <c r="D134" s="167" t="s">
        <v>31</v>
      </c>
      <c r="E134" s="168">
        <v>12.961416270467229</v>
      </c>
      <c r="F134" s="174">
        <f t="shared" si="1"/>
        <v>4406.88</v>
      </c>
      <c r="J134" s="131"/>
    </row>
    <row r="135" spans="1:10" x14ac:dyDescent="0.25">
      <c r="A135" s="42"/>
      <c r="B135" s="41"/>
      <c r="C135" s="162"/>
      <c r="D135" s="167"/>
      <c r="E135" s="164">
        <v>0</v>
      </c>
      <c r="F135" s="174">
        <f t="shared" si="1"/>
        <v>0</v>
      </c>
      <c r="J135" s="39"/>
    </row>
    <row r="136" spans="1:10" x14ac:dyDescent="0.25">
      <c r="A136" s="42" t="s">
        <v>94</v>
      </c>
      <c r="B136" s="41" t="s">
        <v>170</v>
      </c>
      <c r="C136" s="162">
        <v>75</v>
      </c>
      <c r="D136" s="167" t="s">
        <v>31</v>
      </c>
      <c r="E136" s="168">
        <v>73.231615481620139</v>
      </c>
      <c r="F136" s="174">
        <f t="shared" si="1"/>
        <v>5492.37</v>
      </c>
      <c r="J136" s="131"/>
    </row>
    <row r="137" spans="1:10" x14ac:dyDescent="0.25">
      <c r="A137" s="42"/>
      <c r="B137" s="41"/>
      <c r="C137" s="162"/>
      <c r="D137" s="167"/>
      <c r="E137" s="164">
        <v>0</v>
      </c>
      <c r="F137" s="174">
        <f t="shared" si="1"/>
        <v>0</v>
      </c>
      <c r="J137" s="39"/>
    </row>
    <row r="138" spans="1:10" x14ac:dyDescent="0.25">
      <c r="A138" s="49" t="s">
        <v>114</v>
      </c>
      <c r="B138" s="121" t="s">
        <v>169</v>
      </c>
      <c r="C138" s="162">
        <v>60</v>
      </c>
      <c r="D138" s="163" t="s">
        <v>31</v>
      </c>
      <c r="E138" s="168">
        <v>76.323187639155563</v>
      </c>
      <c r="F138" s="174">
        <f t="shared" si="1"/>
        <v>4579.3900000000003</v>
      </c>
      <c r="J138" s="131"/>
    </row>
    <row r="139" spans="1:10" x14ac:dyDescent="0.25">
      <c r="A139" s="49"/>
      <c r="B139" s="48"/>
      <c r="C139" s="162"/>
      <c r="D139" s="163"/>
      <c r="E139" s="164">
        <v>0</v>
      </c>
      <c r="F139" s="174">
        <f t="shared" ref="F139:F202" si="2">ROUND(C139*E139,2)</f>
        <v>0</v>
      </c>
      <c r="J139" s="39"/>
    </row>
    <row r="140" spans="1:10" x14ac:dyDescent="0.25">
      <c r="A140" s="42" t="s">
        <v>110</v>
      </c>
      <c r="B140" s="41" t="s">
        <v>168</v>
      </c>
      <c r="C140" s="162">
        <v>170</v>
      </c>
      <c r="D140" s="167" t="s">
        <v>31</v>
      </c>
      <c r="E140" s="168">
        <v>77.611342704795305</v>
      </c>
      <c r="F140" s="174">
        <f t="shared" si="2"/>
        <v>13193.93</v>
      </c>
      <c r="J140" s="131"/>
    </row>
    <row r="141" spans="1:10" x14ac:dyDescent="0.25">
      <c r="A141" s="42"/>
      <c r="B141" s="41"/>
      <c r="C141" s="162"/>
      <c r="D141" s="167"/>
      <c r="E141" s="164">
        <v>0</v>
      </c>
      <c r="F141" s="174">
        <f t="shared" si="2"/>
        <v>0</v>
      </c>
      <c r="J141" s="39"/>
    </row>
    <row r="142" spans="1:10" ht="31.5" x14ac:dyDescent="0.25">
      <c r="A142" s="42"/>
      <c r="B142" s="43" t="s">
        <v>167</v>
      </c>
      <c r="C142" s="162"/>
      <c r="D142" s="167"/>
      <c r="E142" s="164">
        <v>0</v>
      </c>
      <c r="F142" s="174">
        <f t="shared" si="2"/>
        <v>0</v>
      </c>
      <c r="J142" s="39"/>
    </row>
    <row r="143" spans="1:10" x14ac:dyDescent="0.25">
      <c r="A143" s="42"/>
      <c r="B143" s="41"/>
      <c r="C143" s="162"/>
      <c r="D143" s="167"/>
      <c r="E143" s="164">
        <v>0</v>
      </c>
      <c r="F143" s="174">
        <f t="shared" si="2"/>
        <v>0</v>
      </c>
      <c r="J143" s="39"/>
    </row>
    <row r="144" spans="1:10" ht="31.5" x14ac:dyDescent="0.25">
      <c r="A144" s="42"/>
      <c r="B144" s="44" t="s">
        <v>166</v>
      </c>
      <c r="C144" s="162"/>
      <c r="D144" s="167"/>
      <c r="E144" s="164">
        <v>0</v>
      </c>
      <c r="F144" s="174">
        <f t="shared" si="2"/>
        <v>0</v>
      </c>
      <c r="J144" s="39"/>
    </row>
    <row r="145" spans="1:10" x14ac:dyDescent="0.25">
      <c r="A145" s="42"/>
      <c r="B145" s="41"/>
      <c r="C145" s="162"/>
      <c r="D145" s="167"/>
      <c r="E145" s="164">
        <v>0</v>
      </c>
      <c r="F145" s="174">
        <f t="shared" si="2"/>
        <v>0</v>
      </c>
      <c r="J145" s="39"/>
    </row>
    <row r="146" spans="1:10" x14ac:dyDescent="0.25">
      <c r="A146" s="42" t="s">
        <v>165</v>
      </c>
      <c r="B146" s="41" t="s">
        <v>164</v>
      </c>
      <c r="C146" s="162">
        <v>10</v>
      </c>
      <c r="D146" s="167" t="s">
        <v>31</v>
      </c>
      <c r="E146" s="168">
        <v>137.70377651688995</v>
      </c>
      <c r="F146" s="174">
        <f t="shared" si="2"/>
        <v>1377.04</v>
      </c>
      <c r="J146" s="131"/>
    </row>
    <row r="147" spans="1:10" x14ac:dyDescent="0.25">
      <c r="A147" s="42"/>
      <c r="B147" s="41"/>
      <c r="C147" s="162"/>
      <c r="D147" s="167"/>
      <c r="E147" s="164">
        <v>0</v>
      </c>
      <c r="F147" s="174">
        <f t="shared" si="2"/>
        <v>0</v>
      </c>
      <c r="J147" s="39"/>
    </row>
    <row r="148" spans="1:10" x14ac:dyDescent="0.25">
      <c r="A148" s="42" t="s">
        <v>163</v>
      </c>
      <c r="B148" s="41" t="s">
        <v>158</v>
      </c>
      <c r="C148" s="162">
        <v>72</v>
      </c>
      <c r="D148" s="167" t="s">
        <v>31</v>
      </c>
      <c r="E148" s="168">
        <v>143.7581053253968</v>
      </c>
      <c r="F148" s="174">
        <f t="shared" si="2"/>
        <v>10350.58</v>
      </c>
      <c r="J148" s="131"/>
    </row>
    <row r="149" spans="1:10" x14ac:dyDescent="0.25">
      <c r="A149" s="42"/>
      <c r="B149" s="41"/>
      <c r="C149" s="162"/>
      <c r="D149" s="167"/>
      <c r="E149" s="164">
        <v>0</v>
      </c>
      <c r="F149" s="174">
        <f t="shared" si="2"/>
        <v>0</v>
      </c>
      <c r="J149" s="39"/>
    </row>
    <row r="150" spans="1:10" x14ac:dyDescent="0.25">
      <c r="A150" s="42" t="s">
        <v>162</v>
      </c>
      <c r="B150" s="41" t="s">
        <v>157</v>
      </c>
      <c r="C150" s="162">
        <v>5</v>
      </c>
      <c r="D150" s="167" t="s">
        <v>31</v>
      </c>
      <c r="E150" s="168">
        <v>168.36186707911614</v>
      </c>
      <c r="F150" s="174">
        <f t="shared" si="2"/>
        <v>841.81</v>
      </c>
      <c r="J150" s="131"/>
    </row>
    <row r="151" spans="1:10" x14ac:dyDescent="0.25">
      <c r="A151" s="42"/>
      <c r="B151" s="41"/>
      <c r="C151" s="162"/>
      <c r="D151" s="167"/>
      <c r="E151" s="164">
        <v>0</v>
      </c>
      <c r="F151" s="174">
        <f t="shared" si="2"/>
        <v>0</v>
      </c>
      <c r="J151" s="39"/>
    </row>
    <row r="152" spans="1:10" x14ac:dyDescent="0.25">
      <c r="A152" s="42" t="s">
        <v>161</v>
      </c>
      <c r="B152" s="41" t="s">
        <v>160</v>
      </c>
      <c r="C152" s="162">
        <v>220</v>
      </c>
      <c r="D152" s="167" t="s">
        <v>31</v>
      </c>
      <c r="E152" s="168">
        <v>192.96562883283551</v>
      </c>
      <c r="F152" s="174">
        <f t="shared" si="2"/>
        <v>42452.44</v>
      </c>
      <c r="J152" s="131"/>
    </row>
    <row r="153" spans="1:10" x14ac:dyDescent="0.25">
      <c r="A153" s="42"/>
      <c r="B153" s="41"/>
      <c r="C153" s="162"/>
      <c r="D153" s="167"/>
      <c r="E153" s="164">
        <v>0</v>
      </c>
      <c r="F153" s="174">
        <f t="shared" si="2"/>
        <v>0</v>
      </c>
      <c r="J153" s="39"/>
    </row>
    <row r="154" spans="1:10" ht="47.25" x14ac:dyDescent="0.25">
      <c r="A154" s="42"/>
      <c r="B154" s="44" t="s">
        <v>159</v>
      </c>
      <c r="C154" s="162"/>
      <c r="D154" s="167"/>
      <c r="E154" s="164">
        <v>0</v>
      </c>
      <c r="F154" s="174">
        <f t="shared" si="2"/>
        <v>0</v>
      </c>
      <c r="J154" s="39"/>
    </row>
    <row r="155" spans="1:10" x14ac:dyDescent="0.25">
      <c r="A155" s="42"/>
      <c r="B155" s="41"/>
      <c r="C155" s="162"/>
      <c r="D155" s="167"/>
      <c r="E155" s="164">
        <v>0</v>
      </c>
      <c r="F155" s="174">
        <f t="shared" si="2"/>
        <v>0</v>
      </c>
      <c r="J155" s="39"/>
    </row>
    <row r="156" spans="1:10" x14ac:dyDescent="0.25">
      <c r="A156" s="42" t="s">
        <v>8</v>
      </c>
      <c r="B156" s="41" t="s">
        <v>158</v>
      </c>
      <c r="C156" s="162">
        <v>60</v>
      </c>
      <c r="D156" s="167" t="s">
        <v>31</v>
      </c>
      <c r="E156" s="168">
        <v>217.56939058655479</v>
      </c>
      <c r="F156" s="174">
        <f t="shared" si="2"/>
        <v>13054.16</v>
      </c>
      <c r="J156" s="131"/>
    </row>
    <row r="157" spans="1:10" x14ac:dyDescent="0.25">
      <c r="A157" s="42"/>
      <c r="B157" s="41"/>
      <c r="C157" s="162"/>
      <c r="D157" s="167"/>
      <c r="E157" s="164">
        <v>0</v>
      </c>
      <c r="F157" s="174">
        <f t="shared" si="2"/>
        <v>0</v>
      </c>
      <c r="J157" s="39"/>
    </row>
    <row r="158" spans="1:10" x14ac:dyDescent="0.25">
      <c r="A158" s="42" t="s">
        <v>87</v>
      </c>
      <c r="B158" s="41" t="s">
        <v>157</v>
      </c>
      <c r="C158" s="162">
        <v>5</v>
      </c>
      <c r="D158" s="167" t="s">
        <v>31</v>
      </c>
      <c r="E158" s="168">
        <v>271.15664131716869</v>
      </c>
      <c r="F158" s="174">
        <f t="shared" si="2"/>
        <v>1355.78</v>
      </c>
      <c r="J158" s="131"/>
    </row>
    <row r="159" spans="1:10" x14ac:dyDescent="0.25">
      <c r="A159" s="42"/>
      <c r="B159" s="41"/>
      <c r="C159" s="162"/>
      <c r="D159" s="167"/>
      <c r="E159" s="164">
        <v>0</v>
      </c>
      <c r="F159" s="174">
        <f t="shared" si="2"/>
        <v>0</v>
      </c>
      <c r="J159" s="39"/>
    </row>
    <row r="160" spans="1:10" ht="47.25" x14ac:dyDescent="0.25">
      <c r="A160" s="42"/>
      <c r="B160" s="43" t="s">
        <v>156</v>
      </c>
      <c r="C160" s="162"/>
      <c r="D160" s="167"/>
      <c r="E160" s="164">
        <v>0</v>
      </c>
      <c r="F160" s="174">
        <f t="shared" si="2"/>
        <v>0</v>
      </c>
      <c r="J160" s="39"/>
    </row>
    <row r="161" spans="1:10" x14ac:dyDescent="0.25">
      <c r="A161" s="42"/>
      <c r="B161" s="41"/>
      <c r="C161" s="162"/>
      <c r="D161" s="167"/>
      <c r="E161" s="164">
        <v>0</v>
      </c>
      <c r="F161" s="174">
        <f t="shared" si="2"/>
        <v>0</v>
      </c>
      <c r="J161" s="39"/>
    </row>
    <row r="162" spans="1:10" x14ac:dyDescent="0.25">
      <c r="A162" s="42"/>
      <c r="B162" s="47" t="s">
        <v>155</v>
      </c>
      <c r="C162" s="162"/>
      <c r="D162" s="167"/>
      <c r="E162" s="164">
        <v>0</v>
      </c>
      <c r="F162" s="174">
        <f t="shared" si="2"/>
        <v>0</v>
      </c>
      <c r="J162" s="39"/>
    </row>
    <row r="163" spans="1:10" x14ac:dyDescent="0.25">
      <c r="A163" s="42"/>
      <c r="B163" s="41"/>
      <c r="C163" s="162"/>
      <c r="D163" s="167"/>
      <c r="E163" s="164">
        <v>0</v>
      </c>
      <c r="F163" s="174">
        <f t="shared" si="2"/>
        <v>0</v>
      </c>
      <c r="J163" s="39"/>
    </row>
    <row r="164" spans="1:10" x14ac:dyDescent="0.25">
      <c r="A164" s="42" t="s">
        <v>88</v>
      </c>
      <c r="B164" s="41" t="s">
        <v>428</v>
      </c>
      <c r="C164" s="162">
        <v>50</v>
      </c>
      <c r="D164" s="167" t="s">
        <v>31</v>
      </c>
      <c r="E164" s="164">
        <v>90.170854594782952</v>
      </c>
      <c r="F164" s="174">
        <f t="shared" si="2"/>
        <v>4508.54</v>
      </c>
      <c r="J164" s="39"/>
    </row>
    <row r="165" spans="1:10" x14ac:dyDescent="0.25">
      <c r="A165" s="42"/>
      <c r="B165" s="41"/>
      <c r="C165" s="162"/>
      <c r="D165" s="167"/>
      <c r="E165" s="164">
        <v>0</v>
      </c>
      <c r="F165" s="174">
        <f t="shared" si="2"/>
        <v>0</v>
      </c>
      <c r="J165" s="39"/>
    </row>
    <row r="166" spans="1:10" x14ac:dyDescent="0.25">
      <c r="A166" s="42" t="s">
        <v>89</v>
      </c>
      <c r="B166" s="46" t="s">
        <v>154</v>
      </c>
      <c r="C166" s="162">
        <v>5</v>
      </c>
      <c r="D166" s="167" t="s">
        <v>31</v>
      </c>
      <c r="E166" s="168">
        <v>122.37473123577684</v>
      </c>
      <c r="F166" s="174">
        <f t="shared" si="2"/>
        <v>611.87</v>
      </c>
      <c r="J166" s="131"/>
    </row>
    <row r="167" spans="1:10" x14ac:dyDescent="0.25">
      <c r="A167" s="42"/>
      <c r="B167" s="41"/>
      <c r="C167" s="162"/>
      <c r="D167" s="167"/>
      <c r="E167" s="164">
        <v>0</v>
      </c>
      <c r="F167" s="174">
        <f t="shared" si="2"/>
        <v>0</v>
      </c>
      <c r="J167" s="39"/>
    </row>
    <row r="168" spans="1:10" ht="31.5" x14ac:dyDescent="0.25">
      <c r="A168" s="42"/>
      <c r="B168" s="43" t="s">
        <v>153</v>
      </c>
      <c r="C168" s="162"/>
      <c r="D168" s="167"/>
      <c r="E168" s="164">
        <v>0</v>
      </c>
      <c r="F168" s="174">
        <f t="shared" si="2"/>
        <v>0</v>
      </c>
      <c r="J168" s="39"/>
    </row>
    <row r="169" spans="1:10" x14ac:dyDescent="0.25">
      <c r="A169" s="42"/>
      <c r="B169" s="41"/>
      <c r="C169" s="162"/>
      <c r="D169" s="167"/>
      <c r="E169" s="164">
        <v>0</v>
      </c>
      <c r="F169" s="174">
        <f t="shared" si="2"/>
        <v>0</v>
      </c>
      <c r="J169" s="39"/>
    </row>
    <row r="170" spans="1:10" ht="31.5" x14ac:dyDescent="0.25">
      <c r="A170" s="42"/>
      <c r="B170" s="44" t="s">
        <v>152</v>
      </c>
      <c r="C170" s="162"/>
      <c r="D170" s="167"/>
      <c r="E170" s="164">
        <v>0</v>
      </c>
      <c r="F170" s="174">
        <f t="shared" si="2"/>
        <v>0</v>
      </c>
      <c r="J170" s="39"/>
    </row>
    <row r="171" spans="1:10" x14ac:dyDescent="0.25">
      <c r="A171" s="42"/>
      <c r="B171" s="41"/>
      <c r="C171" s="162"/>
      <c r="D171" s="167"/>
      <c r="E171" s="164">
        <v>0</v>
      </c>
      <c r="F171" s="174">
        <f t="shared" si="2"/>
        <v>0</v>
      </c>
      <c r="J171" s="39"/>
    </row>
    <row r="172" spans="1:10" x14ac:dyDescent="0.25">
      <c r="A172" s="42" t="s">
        <v>90</v>
      </c>
      <c r="B172" s="41" t="s">
        <v>151</v>
      </c>
      <c r="C172" s="162">
        <v>1</v>
      </c>
      <c r="D172" s="167" t="s">
        <v>6</v>
      </c>
      <c r="E172" s="168">
        <v>80509.69160248476</v>
      </c>
      <c r="F172" s="174">
        <f t="shared" si="2"/>
        <v>80509.69</v>
      </c>
      <c r="J172" s="131"/>
    </row>
    <row r="173" spans="1:10" x14ac:dyDescent="0.25">
      <c r="A173" s="42"/>
      <c r="B173" s="41"/>
      <c r="C173" s="162"/>
      <c r="D173" s="167"/>
      <c r="E173" s="164">
        <v>0</v>
      </c>
      <c r="F173" s="174">
        <f t="shared" si="2"/>
        <v>0</v>
      </c>
      <c r="J173" s="39"/>
    </row>
    <row r="174" spans="1:10" x14ac:dyDescent="0.25">
      <c r="A174" s="42" t="s">
        <v>91</v>
      </c>
      <c r="B174" s="41" t="s">
        <v>150</v>
      </c>
      <c r="C174" s="162">
        <v>1</v>
      </c>
      <c r="D174" s="167" t="s">
        <v>6</v>
      </c>
      <c r="E174" s="168">
        <v>80509.69160248476</v>
      </c>
      <c r="F174" s="174">
        <f t="shared" si="2"/>
        <v>80509.69</v>
      </c>
      <c r="J174" s="131"/>
    </row>
    <row r="175" spans="1:10" x14ac:dyDescent="0.25">
      <c r="A175" s="42"/>
      <c r="B175" s="41"/>
      <c r="C175" s="162"/>
      <c r="D175" s="167"/>
      <c r="E175" s="164">
        <v>0</v>
      </c>
      <c r="F175" s="174">
        <f t="shared" si="2"/>
        <v>0</v>
      </c>
      <c r="J175" s="39"/>
    </row>
    <row r="176" spans="1:10" ht="31.5" x14ac:dyDescent="0.25">
      <c r="A176" s="42"/>
      <c r="B176" s="44" t="s">
        <v>149</v>
      </c>
      <c r="C176" s="162"/>
      <c r="D176" s="167"/>
      <c r="E176" s="164">
        <v>0</v>
      </c>
      <c r="F176" s="174">
        <f t="shared" si="2"/>
        <v>0</v>
      </c>
      <c r="J176" s="39"/>
    </row>
    <row r="177" spans="1:10" x14ac:dyDescent="0.25">
      <c r="A177" s="42"/>
      <c r="B177" s="41"/>
      <c r="C177" s="162"/>
      <c r="D177" s="167"/>
      <c r="E177" s="164">
        <v>0</v>
      </c>
      <c r="F177" s="174">
        <f t="shared" si="2"/>
        <v>0</v>
      </c>
      <c r="J177" s="39"/>
    </row>
    <row r="178" spans="1:10" x14ac:dyDescent="0.25">
      <c r="A178" s="42" t="s">
        <v>92</v>
      </c>
      <c r="B178" s="41" t="s">
        <v>148</v>
      </c>
      <c r="C178" s="162">
        <v>1</v>
      </c>
      <c r="D178" s="167" t="s">
        <v>6</v>
      </c>
      <c r="E178" s="168">
        <v>60865.326851478487</v>
      </c>
      <c r="F178" s="174">
        <f t="shared" si="2"/>
        <v>60865.33</v>
      </c>
      <c r="J178" s="131"/>
    </row>
    <row r="179" spans="1:10" x14ac:dyDescent="0.25">
      <c r="A179" s="42"/>
      <c r="B179" s="41"/>
      <c r="C179" s="162"/>
      <c r="D179" s="167"/>
      <c r="E179" s="164">
        <v>0</v>
      </c>
      <c r="F179" s="174">
        <f t="shared" si="2"/>
        <v>0</v>
      </c>
      <c r="J179" s="39"/>
    </row>
    <row r="180" spans="1:10" x14ac:dyDescent="0.25">
      <c r="A180" s="42" t="s">
        <v>97</v>
      </c>
      <c r="B180" s="41" t="s">
        <v>147</v>
      </c>
      <c r="C180" s="162">
        <v>1</v>
      </c>
      <c r="D180" s="167" t="s">
        <v>6</v>
      </c>
      <c r="E180" s="168">
        <v>60865.326851478487</v>
      </c>
      <c r="F180" s="174">
        <f t="shared" si="2"/>
        <v>60865.33</v>
      </c>
      <c r="J180" s="131"/>
    </row>
    <row r="181" spans="1:10" x14ac:dyDescent="0.25">
      <c r="A181" s="42"/>
      <c r="B181" s="41"/>
      <c r="C181" s="162"/>
      <c r="D181" s="167"/>
      <c r="E181" s="164">
        <v>0</v>
      </c>
      <c r="F181" s="174">
        <f t="shared" si="2"/>
        <v>0</v>
      </c>
      <c r="J181" s="39"/>
    </row>
    <row r="182" spans="1:10" x14ac:dyDescent="0.25">
      <c r="A182" s="42" t="s">
        <v>94</v>
      </c>
      <c r="B182" s="41" t="s">
        <v>146</v>
      </c>
      <c r="C182" s="162">
        <v>1</v>
      </c>
      <c r="D182" s="167" t="s">
        <v>6</v>
      </c>
      <c r="E182" s="168">
        <v>60865.326851478487</v>
      </c>
      <c r="F182" s="174">
        <f t="shared" si="2"/>
        <v>60865.33</v>
      </c>
      <c r="J182" s="131"/>
    </row>
    <row r="183" spans="1:10" x14ac:dyDescent="0.25">
      <c r="A183" s="42"/>
      <c r="B183" s="41"/>
      <c r="C183" s="162"/>
      <c r="D183" s="167"/>
      <c r="E183" s="164">
        <v>0</v>
      </c>
      <c r="F183" s="174">
        <f t="shared" si="2"/>
        <v>0</v>
      </c>
      <c r="J183" s="39"/>
    </row>
    <row r="184" spans="1:10" x14ac:dyDescent="0.25">
      <c r="A184" s="42" t="s">
        <v>114</v>
      </c>
      <c r="B184" s="41" t="s">
        <v>145</v>
      </c>
      <c r="C184" s="162">
        <v>1</v>
      </c>
      <c r="D184" s="167" t="s">
        <v>6</v>
      </c>
      <c r="E184" s="168">
        <v>60865.326851478487</v>
      </c>
      <c r="F184" s="174">
        <f t="shared" si="2"/>
        <v>60865.33</v>
      </c>
      <c r="J184" s="131"/>
    </row>
    <row r="185" spans="1:10" x14ac:dyDescent="0.25">
      <c r="A185" s="42"/>
      <c r="B185" s="41"/>
      <c r="C185" s="162"/>
      <c r="D185" s="167"/>
      <c r="E185" s="164">
        <v>0</v>
      </c>
      <c r="F185" s="174">
        <f t="shared" si="2"/>
        <v>0</v>
      </c>
      <c r="J185" s="39"/>
    </row>
    <row r="186" spans="1:10" x14ac:dyDescent="0.25">
      <c r="A186" s="42" t="s">
        <v>110</v>
      </c>
      <c r="B186" s="41" t="s">
        <v>144</v>
      </c>
      <c r="C186" s="162">
        <v>1</v>
      </c>
      <c r="D186" s="167" t="s">
        <v>6</v>
      </c>
      <c r="E186" s="168">
        <v>60865.326851478487</v>
      </c>
      <c r="F186" s="174">
        <f t="shared" si="2"/>
        <v>60865.33</v>
      </c>
      <c r="J186" s="131"/>
    </row>
    <row r="187" spans="1:10" x14ac:dyDescent="0.25">
      <c r="A187" s="42"/>
      <c r="B187" s="41"/>
      <c r="C187" s="162"/>
      <c r="D187" s="167"/>
      <c r="E187" s="164">
        <v>0</v>
      </c>
      <c r="F187" s="174">
        <f t="shared" si="2"/>
        <v>0</v>
      </c>
      <c r="J187" s="39"/>
    </row>
    <row r="188" spans="1:10" x14ac:dyDescent="0.25">
      <c r="A188" s="42"/>
      <c r="B188" s="43" t="s">
        <v>143</v>
      </c>
      <c r="C188" s="162"/>
      <c r="D188" s="167"/>
      <c r="E188" s="164">
        <v>0</v>
      </c>
      <c r="F188" s="174">
        <f t="shared" si="2"/>
        <v>0</v>
      </c>
      <c r="J188" s="39"/>
    </row>
    <row r="189" spans="1:10" x14ac:dyDescent="0.25">
      <c r="A189" s="42"/>
      <c r="B189" s="41"/>
      <c r="C189" s="162"/>
      <c r="D189" s="167"/>
      <c r="E189" s="164">
        <v>0</v>
      </c>
      <c r="F189" s="174">
        <f t="shared" si="2"/>
        <v>0</v>
      </c>
      <c r="J189" s="39"/>
    </row>
    <row r="190" spans="1:10" ht="47.25" x14ac:dyDescent="0.25">
      <c r="A190" s="42"/>
      <c r="B190" s="44" t="s">
        <v>142</v>
      </c>
      <c r="C190" s="162"/>
      <c r="D190" s="167"/>
      <c r="E190" s="164">
        <v>0</v>
      </c>
      <c r="F190" s="174">
        <f t="shared" si="2"/>
        <v>0</v>
      </c>
      <c r="J190" s="39"/>
    </row>
    <row r="191" spans="1:10" x14ac:dyDescent="0.25">
      <c r="A191" s="42"/>
      <c r="B191" s="41"/>
      <c r="C191" s="162"/>
      <c r="D191" s="167"/>
      <c r="E191" s="164">
        <v>0</v>
      </c>
      <c r="F191" s="174">
        <f t="shared" si="2"/>
        <v>0</v>
      </c>
      <c r="J191" s="39"/>
    </row>
    <row r="192" spans="1:10" x14ac:dyDescent="0.25">
      <c r="A192" s="42"/>
      <c r="B192" s="44" t="s">
        <v>141</v>
      </c>
      <c r="C192" s="162"/>
      <c r="D192" s="167"/>
      <c r="E192" s="164">
        <v>0</v>
      </c>
      <c r="F192" s="174">
        <f t="shared" si="2"/>
        <v>0</v>
      </c>
      <c r="J192" s="39"/>
    </row>
    <row r="193" spans="1:10" x14ac:dyDescent="0.25">
      <c r="A193" s="42"/>
      <c r="B193" s="41"/>
      <c r="C193" s="162"/>
      <c r="D193" s="167"/>
      <c r="E193" s="164">
        <v>0</v>
      </c>
      <c r="F193" s="174">
        <f t="shared" si="2"/>
        <v>0</v>
      </c>
      <c r="J193" s="39"/>
    </row>
    <row r="194" spans="1:10" x14ac:dyDescent="0.25">
      <c r="A194" s="42" t="s">
        <v>8</v>
      </c>
      <c r="B194" s="41" t="s">
        <v>140</v>
      </c>
      <c r="C194" s="162">
        <v>1</v>
      </c>
      <c r="D194" s="167" t="s">
        <v>6</v>
      </c>
      <c r="E194" s="168">
        <v>1867.8248451776465</v>
      </c>
      <c r="F194" s="174">
        <f t="shared" si="2"/>
        <v>1867.82</v>
      </c>
      <c r="J194" s="131"/>
    </row>
    <row r="195" spans="1:10" x14ac:dyDescent="0.25">
      <c r="A195" s="42"/>
      <c r="B195" s="41"/>
      <c r="C195" s="162"/>
      <c r="D195" s="167"/>
      <c r="E195" s="164">
        <v>0</v>
      </c>
      <c r="F195" s="174">
        <f t="shared" si="2"/>
        <v>0</v>
      </c>
      <c r="J195" s="39"/>
    </row>
    <row r="196" spans="1:10" x14ac:dyDescent="0.25">
      <c r="A196" s="42" t="s">
        <v>87</v>
      </c>
      <c r="B196" s="41" t="s">
        <v>139</v>
      </c>
      <c r="C196" s="162">
        <v>1</v>
      </c>
      <c r="D196" s="167" t="s">
        <v>6</v>
      </c>
      <c r="E196" s="168">
        <v>1867.8248451776465</v>
      </c>
      <c r="F196" s="174">
        <f t="shared" si="2"/>
        <v>1867.82</v>
      </c>
      <c r="J196" s="131"/>
    </row>
    <row r="197" spans="1:10" x14ac:dyDescent="0.25">
      <c r="A197" s="42"/>
      <c r="B197" s="41"/>
      <c r="C197" s="162"/>
      <c r="D197" s="167"/>
      <c r="E197" s="164">
        <v>0</v>
      </c>
      <c r="F197" s="174">
        <f t="shared" si="2"/>
        <v>0</v>
      </c>
      <c r="J197" s="39"/>
    </row>
    <row r="198" spans="1:10" x14ac:dyDescent="0.25">
      <c r="A198" s="42" t="s">
        <v>88</v>
      </c>
      <c r="B198" s="41" t="s">
        <v>138</v>
      </c>
      <c r="C198" s="162">
        <v>1</v>
      </c>
      <c r="D198" s="167" t="s">
        <v>6</v>
      </c>
      <c r="E198" s="168">
        <v>1867.8248451776465</v>
      </c>
      <c r="F198" s="174">
        <f t="shared" si="2"/>
        <v>1867.82</v>
      </c>
      <c r="J198" s="131"/>
    </row>
    <row r="199" spans="1:10" x14ac:dyDescent="0.25">
      <c r="A199" s="42"/>
      <c r="B199" s="41"/>
      <c r="C199" s="162"/>
      <c r="D199" s="167"/>
      <c r="E199" s="164">
        <v>0</v>
      </c>
      <c r="F199" s="174">
        <f t="shared" si="2"/>
        <v>0</v>
      </c>
      <c r="J199" s="39"/>
    </row>
    <row r="200" spans="1:10" x14ac:dyDescent="0.25">
      <c r="A200" s="42" t="s">
        <v>89</v>
      </c>
      <c r="B200" s="41" t="s">
        <v>137</v>
      </c>
      <c r="C200" s="162">
        <v>1</v>
      </c>
      <c r="D200" s="167" t="s">
        <v>6</v>
      </c>
      <c r="E200" s="168">
        <v>1867.8248451776465</v>
      </c>
      <c r="F200" s="174">
        <f t="shared" si="2"/>
        <v>1867.82</v>
      </c>
      <c r="J200" s="131"/>
    </row>
    <row r="201" spans="1:10" x14ac:dyDescent="0.25">
      <c r="A201" s="42"/>
      <c r="B201" s="41"/>
      <c r="C201" s="162"/>
      <c r="D201" s="167"/>
      <c r="E201" s="164">
        <v>0</v>
      </c>
      <c r="F201" s="174">
        <f t="shared" si="2"/>
        <v>0</v>
      </c>
      <c r="J201" s="39"/>
    </row>
    <row r="202" spans="1:10" x14ac:dyDescent="0.25">
      <c r="A202" s="42" t="s">
        <v>90</v>
      </c>
      <c r="B202" s="41" t="s">
        <v>136</v>
      </c>
      <c r="C202" s="162">
        <v>1</v>
      </c>
      <c r="D202" s="167" t="s">
        <v>6</v>
      </c>
      <c r="E202" s="168">
        <v>1867.8248451776465</v>
      </c>
      <c r="F202" s="174">
        <f t="shared" si="2"/>
        <v>1867.82</v>
      </c>
      <c r="J202" s="131"/>
    </row>
    <row r="203" spans="1:10" x14ac:dyDescent="0.25">
      <c r="A203" s="42"/>
      <c r="B203" s="41"/>
      <c r="C203" s="162"/>
      <c r="D203" s="167"/>
      <c r="E203" s="164">
        <v>0</v>
      </c>
      <c r="F203" s="174">
        <f t="shared" ref="F203:F266" si="3">ROUND(C203*E203,2)</f>
        <v>0</v>
      </c>
      <c r="J203" s="39"/>
    </row>
    <row r="204" spans="1:10" x14ac:dyDescent="0.25">
      <c r="A204" s="42" t="s">
        <v>91</v>
      </c>
      <c r="B204" s="41" t="s">
        <v>135</v>
      </c>
      <c r="C204" s="162">
        <v>1</v>
      </c>
      <c r="D204" s="167" t="s">
        <v>6</v>
      </c>
      <c r="E204" s="168">
        <v>1867.8248451776465</v>
      </c>
      <c r="F204" s="174">
        <f t="shared" si="3"/>
        <v>1867.82</v>
      </c>
      <c r="J204" s="131"/>
    </row>
    <row r="205" spans="1:10" x14ac:dyDescent="0.25">
      <c r="A205" s="42"/>
      <c r="B205" s="41"/>
      <c r="C205" s="162"/>
      <c r="D205" s="167"/>
      <c r="E205" s="164">
        <v>0</v>
      </c>
      <c r="F205" s="174">
        <f t="shared" si="3"/>
        <v>0</v>
      </c>
      <c r="J205" s="39"/>
    </row>
    <row r="206" spans="1:10" x14ac:dyDescent="0.25">
      <c r="A206" s="42" t="s">
        <v>92</v>
      </c>
      <c r="B206" s="41" t="s">
        <v>134</v>
      </c>
      <c r="C206" s="162">
        <v>1</v>
      </c>
      <c r="D206" s="167" t="s">
        <v>6</v>
      </c>
      <c r="E206" s="168">
        <v>1867.8248451776465</v>
      </c>
      <c r="F206" s="174">
        <f t="shared" si="3"/>
        <v>1867.82</v>
      </c>
      <c r="J206" s="131"/>
    </row>
    <row r="207" spans="1:10" x14ac:dyDescent="0.25">
      <c r="A207" s="42"/>
      <c r="B207" s="41"/>
      <c r="C207" s="162"/>
      <c r="D207" s="167"/>
      <c r="E207" s="164">
        <v>0</v>
      </c>
      <c r="F207" s="174">
        <f t="shared" si="3"/>
        <v>0</v>
      </c>
      <c r="J207" s="39"/>
    </row>
    <row r="208" spans="1:10" x14ac:dyDescent="0.25">
      <c r="A208" s="42"/>
      <c r="B208" s="44" t="s">
        <v>133</v>
      </c>
      <c r="C208" s="162"/>
      <c r="D208" s="167"/>
      <c r="E208" s="164">
        <v>0</v>
      </c>
      <c r="F208" s="174">
        <f t="shared" si="3"/>
        <v>0</v>
      </c>
      <c r="J208" s="39"/>
    </row>
    <row r="209" spans="1:10" x14ac:dyDescent="0.25">
      <c r="A209" s="42"/>
      <c r="B209" s="41"/>
      <c r="C209" s="162"/>
      <c r="D209" s="167"/>
      <c r="E209" s="164">
        <v>0</v>
      </c>
      <c r="F209" s="174">
        <f t="shared" si="3"/>
        <v>0</v>
      </c>
      <c r="J209" s="39"/>
    </row>
    <row r="210" spans="1:10" x14ac:dyDescent="0.25">
      <c r="A210" s="42" t="s">
        <v>97</v>
      </c>
      <c r="B210" s="41" t="s">
        <v>132</v>
      </c>
      <c r="C210" s="162">
        <v>1</v>
      </c>
      <c r="D210" s="167" t="s">
        <v>6</v>
      </c>
      <c r="E210" s="168">
        <v>16005.326690573971</v>
      </c>
      <c r="F210" s="174">
        <f t="shared" si="3"/>
        <v>16005.33</v>
      </c>
      <c r="J210" s="131"/>
    </row>
    <row r="211" spans="1:10" x14ac:dyDescent="0.25">
      <c r="A211" s="42"/>
      <c r="B211" s="41"/>
      <c r="C211" s="162"/>
      <c r="D211" s="167"/>
      <c r="E211" s="164">
        <v>0</v>
      </c>
      <c r="F211" s="174">
        <f t="shared" si="3"/>
        <v>0</v>
      </c>
      <c r="J211" s="39"/>
    </row>
    <row r="212" spans="1:10" ht="31.5" x14ac:dyDescent="0.25">
      <c r="A212" s="42"/>
      <c r="B212" s="43" t="s">
        <v>131</v>
      </c>
      <c r="C212" s="162"/>
      <c r="D212" s="167"/>
      <c r="E212" s="164">
        <v>0</v>
      </c>
      <c r="F212" s="174">
        <f t="shared" si="3"/>
        <v>0</v>
      </c>
      <c r="J212" s="39"/>
    </row>
    <row r="213" spans="1:10" x14ac:dyDescent="0.25">
      <c r="A213" s="42"/>
      <c r="B213" s="41"/>
      <c r="C213" s="162"/>
      <c r="D213" s="167"/>
      <c r="E213" s="164">
        <v>0</v>
      </c>
      <c r="F213" s="174">
        <f t="shared" si="3"/>
        <v>0</v>
      </c>
      <c r="J213" s="39"/>
    </row>
    <row r="214" spans="1:10" x14ac:dyDescent="0.25">
      <c r="A214" s="42" t="s">
        <v>94</v>
      </c>
      <c r="B214" s="121" t="s">
        <v>130</v>
      </c>
      <c r="C214" s="162">
        <v>1</v>
      </c>
      <c r="D214" s="167" t="s">
        <v>6</v>
      </c>
      <c r="E214" s="168">
        <v>345547.59635786456</v>
      </c>
      <c r="F214" s="174">
        <f t="shared" si="3"/>
        <v>345547.6</v>
      </c>
      <c r="J214" s="131"/>
    </row>
    <row r="215" spans="1:10" x14ac:dyDescent="0.25">
      <c r="A215" s="42"/>
      <c r="B215" s="121"/>
      <c r="C215" s="162"/>
      <c r="D215" s="167"/>
      <c r="E215" s="164">
        <v>0</v>
      </c>
      <c r="F215" s="174">
        <f t="shared" si="3"/>
        <v>0</v>
      </c>
      <c r="J215" s="39"/>
    </row>
    <row r="216" spans="1:10" ht="47.25" x14ac:dyDescent="0.25">
      <c r="A216" s="42" t="s">
        <v>114</v>
      </c>
      <c r="B216" s="121" t="s">
        <v>129</v>
      </c>
      <c r="C216" s="162">
        <v>1</v>
      </c>
      <c r="D216" s="167" t="s">
        <v>6</v>
      </c>
      <c r="E216" s="168">
        <v>71370.231411770685</v>
      </c>
      <c r="F216" s="174">
        <f t="shared" si="3"/>
        <v>71370.23</v>
      </c>
      <c r="J216" s="131"/>
    </row>
    <row r="217" spans="1:10" x14ac:dyDescent="0.25">
      <c r="A217" s="42"/>
      <c r="B217" s="41"/>
      <c r="C217" s="162"/>
      <c r="D217" s="167"/>
      <c r="E217" s="164">
        <v>0</v>
      </c>
      <c r="F217" s="174">
        <f t="shared" si="3"/>
        <v>0</v>
      </c>
      <c r="J217" s="39"/>
    </row>
    <row r="218" spans="1:10" x14ac:dyDescent="0.25">
      <c r="A218" s="42"/>
      <c r="B218" s="43" t="s">
        <v>128</v>
      </c>
      <c r="C218" s="162"/>
      <c r="D218" s="167"/>
      <c r="E218" s="164">
        <v>0</v>
      </c>
      <c r="F218" s="174">
        <f t="shared" si="3"/>
        <v>0</v>
      </c>
      <c r="J218" s="39"/>
    </row>
    <row r="219" spans="1:10" x14ac:dyDescent="0.25">
      <c r="A219" s="42"/>
      <c r="B219" s="41"/>
      <c r="C219" s="162"/>
      <c r="D219" s="167"/>
      <c r="E219" s="164">
        <v>0</v>
      </c>
      <c r="F219" s="174">
        <f t="shared" si="3"/>
        <v>0</v>
      </c>
      <c r="J219" s="39"/>
    </row>
    <row r="220" spans="1:10" ht="78.75" x14ac:dyDescent="0.25">
      <c r="A220" s="42"/>
      <c r="B220" s="122" t="s">
        <v>127</v>
      </c>
      <c r="C220" s="162"/>
      <c r="D220" s="167"/>
      <c r="E220" s="164">
        <v>0</v>
      </c>
      <c r="F220" s="174">
        <f t="shared" si="3"/>
        <v>0</v>
      </c>
      <c r="J220" s="39"/>
    </row>
    <row r="221" spans="1:10" x14ac:dyDescent="0.25">
      <c r="A221" s="42"/>
      <c r="B221" s="41"/>
      <c r="C221" s="162"/>
      <c r="D221" s="167"/>
      <c r="E221" s="164">
        <v>0</v>
      </c>
      <c r="F221" s="174">
        <f t="shared" si="3"/>
        <v>0</v>
      </c>
      <c r="J221" s="39"/>
    </row>
    <row r="222" spans="1:10" x14ac:dyDescent="0.25">
      <c r="A222" s="42"/>
      <c r="B222" s="44" t="s">
        <v>126</v>
      </c>
      <c r="C222" s="162"/>
      <c r="D222" s="167"/>
      <c r="E222" s="164">
        <v>0</v>
      </c>
      <c r="F222" s="174">
        <f t="shared" si="3"/>
        <v>0</v>
      </c>
      <c r="J222" s="39"/>
    </row>
    <row r="223" spans="1:10" x14ac:dyDescent="0.25">
      <c r="A223" s="42"/>
      <c r="B223" s="41"/>
      <c r="C223" s="162"/>
      <c r="D223" s="167"/>
      <c r="E223" s="164">
        <v>0</v>
      </c>
      <c r="F223" s="174">
        <f t="shared" si="3"/>
        <v>0</v>
      </c>
      <c r="J223" s="39"/>
    </row>
    <row r="224" spans="1:10" x14ac:dyDescent="0.25">
      <c r="A224" s="42" t="s">
        <v>8</v>
      </c>
      <c r="B224" s="121" t="s">
        <v>125</v>
      </c>
      <c r="C224" s="162">
        <v>3</v>
      </c>
      <c r="D224" s="167" t="s">
        <v>6</v>
      </c>
      <c r="E224" s="168">
        <v>122.37473123577684</v>
      </c>
      <c r="F224" s="174">
        <f t="shared" si="3"/>
        <v>367.12</v>
      </c>
      <c r="J224" s="131"/>
    </row>
    <row r="225" spans="1:10" x14ac:dyDescent="0.25">
      <c r="A225" s="42"/>
      <c r="B225" s="121"/>
      <c r="C225" s="162"/>
      <c r="D225" s="167"/>
      <c r="E225" s="164">
        <v>0</v>
      </c>
      <c r="F225" s="174">
        <f t="shared" si="3"/>
        <v>0</v>
      </c>
      <c r="J225" s="39"/>
    </row>
    <row r="226" spans="1:10" x14ac:dyDescent="0.25">
      <c r="A226" s="42" t="s">
        <v>87</v>
      </c>
      <c r="B226" s="121" t="s">
        <v>124</v>
      </c>
      <c r="C226" s="162">
        <v>9</v>
      </c>
      <c r="D226" s="167" t="s">
        <v>6</v>
      </c>
      <c r="E226" s="168">
        <v>148.13783254857199</v>
      </c>
      <c r="F226" s="174">
        <f t="shared" si="3"/>
        <v>1333.24</v>
      </c>
      <c r="J226" s="131"/>
    </row>
    <row r="227" spans="1:10" x14ac:dyDescent="0.25">
      <c r="A227" s="42"/>
      <c r="B227" s="121"/>
      <c r="C227" s="162"/>
      <c r="D227" s="167"/>
      <c r="E227" s="164">
        <v>0</v>
      </c>
      <c r="F227" s="174">
        <f t="shared" si="3"/>
        <v>0</v>
      </c>
      <c r="J227" s="39"/>
    </row>
    <row r="228" spans="1:10" x14ac:dyDescent="0.25">
      <c r="A228" s="42" t="s">
        <v>88</v>
      </c>
      <c r="B228" s="121" t="s">
        <v>123</v>
      </c>
      <c r="C228" s="162">
        <v>2</v>
      </c>
      <c r="D228" s="167" t="s">
        <v>6</v>
      </c>
      <c r="E228" s="168">
        <v>122.37473123577684</v>
      </c>
      <c r="F228" s="174">
        <f t="shared" si="3"/>
        <v>244.75</v>
      </c>
      <c r="J228" s="131"/>
    </row>
    <row r="229" spans="1:10" x14ac:dyDescent="0.25">
      <c r="A229" s="42"/>
      <c r="B229" s="121"/>
      <c r="C229" s="162"/>
      <c r="D229" s="167"/>
      <c r="E229" s="164">
        <v>0</v>
      </c>
      <c r="F229" s="174">
        <f t="shared" si="3"/>
        <v>0</v>
      </c>
      <c r="J229" s="39"/>
    </row>
    <row r="230" spans="1:10" x14ac:dyDescent="0.25">
      <c r="A230" s="42" t="s">
        <v>89</v>
      </c>
      <c r="B230" s="121" t="s">
        <v>122</v>
      </c>
      <c r="C230" s="162">
        <v>1</v>
      </c>
      <c r="D230" s="167" t="s">
        <v>6</v>
      </c>
      <c r="E230" s="168">
        <v>148.13783254857199</v>
      </c>
      <c r="F230" s="174">
        <f t="shared" si="3"/>
        <v>148.13999999999999</v>
      </c>
      <c r="J230" s="131"/>
    </row>
    <row r="231" spans="1:10" x14ac:dyDescent="0.25">
      <c r="A231" s="42"/>
      <c r="B231" s="121"/>
      <c r="C231" s="162"/>
      <c r="D231" s="167"/>
      <c r="E231" s="164">
        <v>0</v>
      </c>
      <c r="F231" s="174">
        <f t="shared" si="3"/>
        <v>0</v>
      </c>
      <c r="J231" s="39"/>
    </row>
    <row r="232" spans="1:10" x14ac:dyDescent="0.25">
      <c r="A232" s="42" t="s">
        <v>90</v>
      </c>
      <c r="B232" s="121" t="s">
        <v>121</v>
      </c>
      <c r="C232" s="162">
        <v>4</v>
      </c>
      <c r="D232" s="167" t="s">
        <v>6</v>
      </c>
      <c r="E232" s="168">
        <v>122.37473123577684</v>
      </c>
      <c r="F232" s="174">
        <f t="shared" si="3"/>
        <v>489.5</v>
      </c>
      <c r="J232" s="131"/>
    </row>
    <row r="233" spans="1:10" x14ac:dyDescent="0.25">
      <c r="A233" s="42"/>
      <c r="B233" s="121"/>
      <c r="C233" s="162"/>
      <c r="D233" s="167"/>
      <c r="E233" s="164">
        <v>0</v>
      </c>
      <c r="F233" s="174">
        <f t="shared" si="3"/>
        <v>0</v>
      </c>
      <c r="J233" s="39"/>
    </row>
    <row r="234" spans="1:10" x14ac:dyDescent="0.25">
      <c r="A234" s="42" t="s">
        <v>91</v>
      </c>
      <c r="B234" s="121" t="s">
        <v>120</v>
      </c>
      <c r="C234" s="162">
        <v>5</v>
      </c>
      <c r="D234" s="167" t="s">
        <v>6</v>
      </c>
      <c r="E234" s="168">
        <v>206.104810502361</v>
      </c>
      <c r="F234" s="174">
        <f t="shared" si="3"/>
        <v>1030.52</v>
      </c>
      <c r="J234" s="131"/>
    </row>
    <row r="235" spans="1:10" x14ac:dyDescent="0.25">
      <c r="A235" s="42"/>
      <c r="B235" s="41"/>
      <c r="C235" s="162"/>
      <c r="D235" s="167"/>
      <c r="E235" s="164">
        <v>0</v>
      </c>
      <c r="F235" s="174">
        <f t="shared" si="3"/>
        <v>0</v>
      </c>
      <c r="J235" s="39"/>
    </row>
    <row r="236" spans="1:10" x14ac:dyDescent="0.25">
      <c r="A236" s="42"/>
      <c r="B236" s="44" t="s">
        <v>119</v>
      </c>
      <c r="C236" s="162"/>
      <c r="D236" s="167"/>
      <c r="E236" s="164">
        <v>0</v>
      </c>
      <c r="F236" s="174">
        <f t="shared" si="3"/>
        <v>0</v>
      </c>
      <c r="J236" s="39"/>
    </row>
    <row r="237" spans="1:10" x14ac:dyDescent="0.25">
      <c r="A237" s="42"/>
      <c r="B237" s="41"/>
      <c r="C237" s="162"/>
      <c r="D237" s="167"/>
      <c r="E237" s="164">
        <v>0</v>
      </c>
      <c r="F237" s="174">
        <f t="shared" si="3"/>
        <v>0</v>
      </c>
      <c r="J237" s="39"/>
    </row>
    <row r="238" spans="1:10" x14ac:dyDescent="0.25">
      <c r="A238" s="42" t="s">
        <v>92</v>
      </c>
      <c r="B238" s="121" t="s">
        <v>118</v>
      </c>
      <c r="C238" s="162">
        <v>8</v>
      </c>
      <c r="D238" s="167" t="s">
        <v>6</v>
      </c>
      <c r="E238" s="168">
        <v>122.37473123577684</v>
      </c>
      <c r="F238" s="174">
        <f t="shared" si="3"/>
        <v>979</v>
      </c>
      <c r="J238" s="131"/>
    </row>
    <row r="239" spans="1:10" x14ac:dyDescent="0.25">
      <c r="A239" s="42"/>
      <c r="B239" s="41"/>
      <c r="C239" s="162"/>
      <c r="D239" s="167"/>
      <c r="E239" s="164">
        <v>0</v>
      </c>
      <c r="F239" s="174">
        <f t="shared" si="3"/>
        <v>0</v>
      </c>
      <c r="J239" s="39"/>
    </row>
    <row r="240" spans="1:10" x14ac:dyDescent="0.25">
      <c r="A240" s="42" t="s">
        <v>97</v>
      </c>
      <c r="B240" s="121" t="s">
        <v>117</v>
      </c>
      <c r="C240" s="162">
        <v>1</v>
      </c>
      <c r="D240" s="167" t="s">
        <v>6</v>
      </c>
      <c r="E240" s="168">
        <v>122.37473123577684</v>
      </c>
      <c r="F240" s="174">
        <f t="shared" si="3"/>
        <v>122.37</v>
      </c>
      <c r="J240" s="131"/>
    </row>
    <row r="241" spans="1:10" x14ac:dyDescent="0.25">
      <c r="A241" s="42"/>
      <c r="B241" s="41"/>
      <c r="C241" s="162"/>
      <c r="D241" s="167"/>
      <c r="E241" s="164">
        <v>0</v>
      </c>
      <c r="F241" s="174">
        <f t="shared" si="3"/>
        <v>0</v>
      </c>
      <c r="J241" s="39"/>
    </row>
    <row r="242" spans="1:10" x14ac:dyDescent="0.25">
      <c r="A242" s="42"/>
      <c r="B242" s="44" t="s">
        <v>116</v>
      </c>
      <c r="C242" s="162"/>
      <c r="D242" s="167"/>
      <c r="E242" s="164">
        <v>0</v>
      </c>
      <c r="F242" s="174">
        <f t="shared" si="3"/>
        <v>0</v>
      </c>
      <c r="J242" s="39"/>
    </row>
    <row r="243" spans="1:10" x14ac:dyDescent="0.25">
      <c r="A243" s="42"/>
      <c r="B243" s="41"/>
      <c r="C243" s="162"/>
      <c r="D243" s="167"/>
      <c r="E243" s="164">
        <v>0</v>
      </c>
      <c r="F243" s="174">
        <f t="shared" si="3"/>
        <v>0</v>
      </c>
      <c r="J243" s="39"/>
    </row>
    <row r="244" spans="1:10" x14ac:dyDescent="0.25">
      <c r="A244" s="42" t="s">
        <v>94</v>
      </c>
      <c r="B244" s="121" t="s">
        <v>115</v>
      </c>
      <c r="C244" s="162">
        <v>13</v>
      </c>
      <c r="D244" s="167" t="s">
        <v>6</v>
      </c>
      <c r="E244" s="168">
        <v>122.37473123577684</v>
      </c>
      <c r="F244" s="174">
        <f t="shared" si="3"/>
        <v>1590.87</v>
      </c>
      <c r="J244" s="131"/>
    </row>
    <row r="245" spans="1:10" x14ac:dyDescent="0.25">
      <c r="A245" s="42"/>
      <c r="B245" s="121"/>
      <c r="C245" s="162"/>
      <c r="D245" s="167"/>
      <c r="E245" s="164">
        <v>0</v>
      </c>
      <c r="F245" s="174">
        <f t="shared" si="3"/>
        <v>0</v>
      </c>
      <c r="J245" s="39"/>
    </row>
    <row r="246" spans="1:10" x14ac:dyDescent="0.25">
      <c r="A246" s="42" t="s">
        <v>114</v>
      </c>
      <c r="B246" s="121" t="s">
        <v>113</v>
      </c>
      <c r="C246" s="162">
        <v>1</v>
      </c>
      <c r="D246" s="167" t="s">
        <v>6</v>
      </c>
      <c r="E246" s="168">
        <v>148.13783254857199</v>
      </c>
      <c r="F246" s="174">
        <f t="shared" si="3"/>
        <v>148.13999999999999</v>
      </c>
      <c r="J246" s="131"/>
    </row>
    <row r="247" spans="1:10" x14ac:dyDescent="0.25">
      <c r="A247" s="42"/>
      <c r="B247" s="41"/>
      <c r="C247" s="162"/>
      <c r="D247" s="167"/>
      <c r="E247" s="164">
        <v>0</v>
      </c>
      <c r="F247" s="174">
        <f t="shared" si="3"/>
        <v>0</v>
      </c>
      <c r="J247" s="39"/>
    </row>
    <row r="248" spans="1:10" ht="31.5" x14ac:dyDescent="0.25">
      <c r="A248" s="42"/>
      <c r="B248" s="43" t="s">
        <v>112</v>
      </c>
      <c r="C248" s="162"/>
      <c r="D248" s="167"/>
      <c r="E248" s="164">
        <v>0</v>
      </c>
      <c r="F248" s="174">
        <f t="shared" si="3"/>
        <v>0</v>
      </c>
      <c r="J248" s="39"/>
    </row>
    <row r="249" spans="1:10" x14ac:dyDescent="0.25">
      <c r="A249" s="42"/>
      <c r="B249" s="41"/>
      <c r="C249" s="162"/>
      <c r="D249" s="167"/>
      <c r="E249" s="164">
        <v>0</v>
      </c>
      <c r="F249" s="174">
        <f t="shared" si="3"/>
        <v>0</v>
      </c>
      <c r="J249" s="39"/>
    </row>
    <row r="250" spans="1:10" x14ac:dyDescent="0.25">
      <c r="A250" s="42"/>
      <c r="B250" s="44" t="s">
        <v>111</v>
      </c>
      <c r="C250" s="162"/>
      <c r="D250" s="167"/>
      <c r="E250" s="164">
        <v>0</v>
      </c>
      <c r="F250" s="174">
        <f t="shared" si="3"/>
        <v>0</v>
      </c>
      <c r="J250" s="39"/>
    </row>
    <row r="251" spans="1:10" x14ac:dyDescent="0.25">
      <c r="A251" s="42"/>
      <c r="B251" s="41"/>
      <c r="C251" s="162"/>
      <c r="D251" s="167"/>
      <c r="E251" s="164">
        <v>0</v>
      </c>
      <c r="F251" s="174">
        <f t="shared" si="3"/>
        <v>0</v>
      </c>
      <c r="J251" s="39"/>
    </row>
    <row r="252" spans="1:10" x14ac:dyDescent="0.25">
      <c r="A252" s="42" t="s">
        <v>110</v>
      </c>
      <c r="B252" s="121" t="s">
        <v>429</v>
      </c>
      <c r="C252" s="162">
        <v>15</v>
      </c>
      <c r="D252" s="167" t="s">
        <v>6</v>
      </c>
      <c r="E252" s="168">
        <v>270.5125637843488</v>
      </c>
      <c r="F252" s="174">
        <f t="shared" si="3"/>
        <v>4057.69</v>
      </c>
      <c r="J252" s="131"/>
    </row>
    <row r="253" spans="1:10" x14ac:dyDescent="0.25">
      <c r="A253" s="42"/>
      <c r="B253" s="41"/>
      <c r="C253" s="162"/>
      <c r="D253" s="167"/>
      <c r="E253" s="164">
        <v>0</v>
      </c>
      <c r="F253" s="174">
        <f t="shared" si="3"/>
        <v>0</v>
      </c>
      <c r="J253" s="39"/>
    </row>
    <row r="254" spans="1:10" ht="31.5" x14ac:dyDescent="0.25">
      <c r="A254" s="42"/>
      <c r="B254" s="43" t="s">
        <v>109</v>
      </c>
      <c r="C254" s="162"/>
      <c r="D254" s="167"/>
      <c r="E254" s="164">
        <v>0</v>
      </c>
      <c r="F254" s="174">
        <f t="shared" si="3"/>
        <v>0</v>
      </c>
      <c r="J254" s="39"/>
    </row>
    <row r="255" spans="1:10" x14ac:dyDescent="0.25">
      <c r="A255" s="42"/>
      <c r="B255" s="41"/>
      <c r="C255" s="162"/>
      <c r="D255" s="167"/>
      <c r="E255" s="164">
        <v>0</v>
      </c>
      <c r="F255" s="174">
        <f t="shared" si="3"/>
        <v>0</v>
      </c>
      <c r="J255" s="39"/>
    </row>
    <row r="256" spans="1:10" x14ac:dyDescent="0.25">
      <c r="A256" s="42" t="s">
        <v>8</v>
      </c>
      <c r="B256" s="41" t="s">
        <v>108</v>
      </c>
      <c r="C256" s="162">
        <v>1</v>
      </c>
      <c r="D256" s="167" t="s">
        <v>6</v>
      </c>
      <c r="E256" s="168">
        <v>28900.220217393151</v>
      </c>
      <c r="F256" s="174">
        <f t="shared" si="3"/>
        <v>28900.22</v>
      </c>
      <c r="J256" s="131"/>
    </row>
    <row r="257" spans="1:10" x14ac:dyDescent="0.25">
      <c r="A257" s="42"/>
      <c r="B257" s="41"/>
      <c r="C257" s="162"/>
      <c r="D257" s="167"/>
      <c r="E257" s="164">
        <v>0</v>
      </c>
      <c r="F257" s="174">
        <f t="shared" si="3"/>
        <v>0</v>
      </c>
      <c r="J257" s="39"/>
    </row>
    <row r="258" spans="1:10" ht="47.25" x14ac:dyDescent="0.25">
      <c r="A258" s="42"/>
      <c r="B258" s="43" t="s">
        <v>107</v>
      </c>
      <c r="C258" s="162"/>
      <c r="D258" s="167"/>
      <c r="E258" s="164">
        <v>0</v>
      </c>
      <c r="F258" s="174">
        <f t="shared" si="3"/>
        <v>0</v>
      </c>
      <c r="J258" s="39"/>
    </row>
    <row r="259" spans="1:10" x14ac:dyDescent="0.25">
      <c r="A259" s="42"/>
      <c r="B259" s="41"/>
      <c r="C259" s="162"/>
      <c r="D259" s="167"/>
      <c r="E259" s="164">
        <v>0</v>
      </c>
      <c r="F259" s="174">
        <f t="shared" si="3"/>
        <v>0</v>
      </c>
      <c r="J259" s="39"/>
    </row>
    <row r="260" spans="1:10" ht="63" x14ac:dyDescent="0.25">
      <c r="A260" s="42"/>
      <c r="B260" s="45" t="s">
        <v>106</v>
      </c>
      <c r="C260" s="162"/>
      <c r="D260" s="167"/>
      <c r="E260" s="164">
        <v>0</v>
      </c>
      <c r="F260" s="174">
        <f t="shared" si="3"/>
        <v>0</v>
      </c>
      <c r="J260" s="39"/>
    </row>
    <row r="261" spans="1:10" x14ac:dyDescent="0.25">
      <c r="A261" s="42"/>
      <c r="B261" s="45"/>
      <c r="C261" s="162"/>
      <c r="D261" s="167"/>
      <c r="E261" s="164">
        <v>0</v>
      </c>
      <c r="F261" s="174">
        <f t="shared" si="3"/>
        <v>0</v>
      </c>
      <c r="J261" s="39"/>
    </row>
    <row r="262" spans="1:10" ht="47.25" x14ac:dyDescent="0.25">
      <c r="A262" s="42" t="s">
        <v>87</v>
      </c>
      <c r="B262" s="30" t="s">
        <v>105</v>
      </c>
      <c r="C262" s="162">
        <v>1</v>
      </c>
      <c r="D262" s="167" t="s">
        <v>6</v>
      </c>
      <c r="E262" s="168">
        <v>144501.10108696573</v>
      </c>
      <c r="F262" s="174">
        <f t="shared" si="3"/>
        <v>144501.1</v>
      </c>
      <c r="J262" s="131"/>
    </row>
    <row r="263" spans="1:10" x14ac:dyDescent="0.25">
      <c r="A263" s="42"/>
      <c r="B263" s="41"/>
      <c r="C263" s="162"/>
      <c r="D263" s="167"/>
      <c r="E263" s="164">
        <v>0</v>
      </c>
      <c r="F263" s="174">
        <f t="shared" si="3"/>
        <v>0</v>
      </c>
      <c r="J263" s="39"/>
    </row>
    <row r="264" spans="1:10" x14ac:dyDescent="0.25">
      <c r="A264" s="42"/>
      <c r="B264" s="43" t="s">
        <v>104</v>
      </c>
      <c r="C264" s="162"/>
      <c r="D264" s="167"/>
      <c r="E264" s="164">
        <v>0</v>
      </c>
      <c r="F264" s="174">
        <f t="shared" si="3"/>
        <v>0</v>
      </c>
      <c r="J264" s="39"/>
    </row>
    <row r="265" spans="1:10" x14ac:dyDescent="0.25">
      <c r="A265" s="42"/>
      <c r="B265" s="41"/>
      <c r="C265" s="162"/>
      <c r="D265" s="167"/>
      <c r="E265" s="164">
        <v>0</v>
      </c>
      <c r="F265" s="174">
        <f t="shared" si="3"/>
        <v>0</v>
      </c>
      <c r="J265" s="39"/>
    </row>
    <row r="266" spans="1:10" ht="31.5" x14ac:dyDescent="0.25">
      <c r="A266" s="42"/>
      <c r="B266" s="44" t="s">
        <v>103</v>
      </c>
      <c r="C266" s="162"/>
      <c r="D266" s="167"/>
      <c r="E266" s="164">
        <v>0</v>
      </c>
      <c r="F266" s="174">
        <f t="shared" si="3"/>
        <v>0</v>
      </c>
      <c r="J266" s="39"/>
    </row>
    <row r="267" spans="1:10" x14ac:dyDescent="0.25">
      <c r="A267" s="42"/>
      <c r="B267" s="41"/>
      <c r="C267" s="162"/>
      <c r="D267" s="167"/>
      <c r="E267" s="164">
        <v>0</v>
      </c>
      <c r="F267" s="174">
        <f t="shared" ref="F267:F282" si="4">ROUND(C267*E267,2)</f>
        <v>0</v>
      </c>
      <c r="J267" s="39"/>
    </row>
    <row r="268" spans="1:10" x14ac:dyDescent="0.25">
      <c r="A268" s="42" t="s">
        <v>88</v>
      </c>
      <c r="B268" s="41" t="s">
        <v>102</v>
      </c>
      <c r="C268" s="162">
        <v>68</v>
      </c>
      <c r="D268" s="167" t="s">
        <v>6</v>
      </c>
      <c r="E268" s="168">
        <v>171.32462373008761</v>
      </c>
      <c r="F268" s="174">
        <f t="shared" si="4"/>
        <v>11650.07</v>
      </c>
      <c r="J268" s="131"/>
    </row>
    <row r="269" spans="1:10" x14ac:dyDescent="0.25">
      <c r="A269" s="42"/>
      <c r="B269" s="41"/>
      <c r="C269" s="162"/>
      <c r="D269" s="167"/>
      <c r="E269" s="164">
        <v>0</v>
      </c>
      <c r="F269" s="174">
        <f t="shared" si="4"/>
        <v>0</v>
      </c>
      <c r="J269" s="39"/>
    </row>
    <row r="270" spans="1:10" x14ac:dyDescent="0.25">
      <c r="A270" s="42" t="s">
        <v>89</v>
      </c>
      <c r="B270" s="41" t="s">
        <v>101</v>
      </c>
      <c r="C270" s="162">
        <v>3</v>
      </c>
      <c r="D270" s="167" t="s">
        <v>6</v>
      </c>
      <c r="E270" s="168">
        <v>151.89924534024004</v>
      </c>
      <c r="F270" s="174">
        <f t="shared" si="4"/>
        <v>455.7</v>
      </c>
      <c r="J270" s="131"/>
    </row>
    <row r="271" spans="1:10" x14ac:dyDescent="0.25">
      <c r="A271" s="42"/>
      <c r="B271" s="41"/>
      <c r="C271" s="162"/>
      <c r="D271" s="167"/>
      <c r="E271" s="164">
        <v>0</v>
      </c>
      <c r="F271" s="174">
        <f t="shared" si="4"/>
        <v>0</v>
      </c>
      <c r="J271" s="39"/>
    </row>
    <row r="272" spans="1:10" x14ac:dyDescent="0.25">
      <c r="A272" s="42" t="s">
        <v>90</v>
      </c>
      <c r="B272" s="41" t="s">
        <v>100</v>
      </c>
      <c r="C272" s="162">
        <v>7</v>
      </c>
      <c r="D272" s="167" t="s">
        <v>6</v>
      </c>
      <c r="E272" s="168">
        <v>156.3820249686664</v>
      </c>
      <c r="F272" s="174">
        <f t="shared" si="4"/>
        <v>1094.67</v>
      </c>
      <c r="J272" s="131"/>
    </row>
    <row r="273" spans="1:10" x14ac:dyDescent="0.25">
      <c r="A273" s="42"/>
      <c r="B273" s="41"/>
      <c r="C273" s="162"/>
      <c r="D273" s="167"/>
      <c r="E273" s="164">
        <v>0</v>
      </c>
      <c r="F273" s="174">
        <f t="shared" si="4"/>
        <v>0</v>
      </c>
      <c r="J273" s="39"/>
    </row>
    <row r="274" spans="1:10" x14ac:dyDescent="0.25">
      <c r="A274" s="42" t="s">
        <v>91</v>
      </c>
      <c r="B274" s="41" t="s">
        <v>99</v>
      </c>
      <c r="C274" s="162">
        <v>20</v>
      </c>
      <c r="D274" s="167" t="s">
        <v>6</v>
      </c>
      <c r="E274" s="168">
        <v>335.69321010572054</v>
      </c>
      <c r="F274" s="174">
        <f t="shared" si="4"/>
        <v>6713.86</v>
      </c>
      <c r="J274" s="131"/>
    </row>
    <row r="275" spans="1:10" x14ac:dyDescent="0.25">
      <c r="A275" s="42"/>
      <c r="B275" s="41"/>
      <c r="C275" s="162"/>
      <c r="D275" s="167"/>
      <c r="E275" s="164">
        <v>0</v>
      </c>
      <c r="F275" s="174">
        <f t="shared" si="4"/>
        <v>0</v>
      </c>
      <c r="J275" s="39"/>
    </row>
    <row r="276" spans="1:10" x14ac:dyDescent="0.25">
      <c r="A276" s="42" t="s">
        <v>92</v>
      </c>
      <c r="B276" s="41" t="s">
        <v>98</v>
      </c>
      <c r="C276" s="162">
        <v>8</v>
      </c>
      <c r="D276" s="167" t="s">
        <v>6</v>
      </c>
      <c r="E276" s="168">
        <v>171.32462373008761</v>
      </c>
      <c r="F276" s="174">
        <f t="shared" si="4"/>
        <v>1370.6</v>
      </c>
      <c r="J276" s="131"/>
    </row>
    <row r="277" spans="1:10" x14ac:dyDescent="0.25">
      <c r="A277" s="42"/>
      <c r="B277" s="41"/>
      <c r="C277" s="162"/>
      <c r="D277" s="167"/>
      <c r="E277" s="164">
        <v>0</v>
      </c>
      <c r="F277" s="174">
        <f t="shared" si="4"/>
        <v>0</v>
      </c>
      <c r="J277" s="39"/>
    </row>
    <row r="278" spans="1:10" x14ac:dyDescent="0.25">
      <c r="A278" s="42" t="s">
        <v>97</v>
      </c>
      <c r="B278" s="41" t="s">
        <v>96</v>
      </c>
      <c r="C278" s="162">
        <v>10</v>
      </c>
      <c r="D278" s="167" t="s">
        <v>6</v>
      </c>
      <c r="E278" s="168">
        <v>156.3820249686664</v>
      </c>
      <c r="F278" s="174">
        <f t="shared" si="4"/>
        <v>1563.82</v>
      </c>
      <c r="J278" s="131"/>
    </row>
    <row r="279" spans="1:10" x14ac:dyDescent="0.25">
      <c r="A279" s="42"/>
      <c r="B279" s="41"/>
      <c r="C279" s="162"/>
      <c r="D279" s="167"/>
      <c r="E279" s="164">
        <v>0</v>
      </c>
      <c r="F279" s="174">
        <f t="shared" si="4"/>
        <v>0</v>
      </c>
      <c r="J279" s="39"/>
    </row>
    <row r="280" spans="1:10" x14ac:dyDescent="0.25">
      <c r="A280" s="42"/>
      <c r="B280" s="43" t="s">
        <v>95</v>
      </c>
      <c r="C280" s="162"/>
      <c r="D280" s="167"/>
      <c r="E280" s="164">
        <v>0</v>
      </c>
      <c r="F280" s="174">
        <f t="shared" si="4"/>
        <v>0</v>
      </c>
      <c r="J280" s="39"/>
    </row>
    <row r="281" spans="1:10" x14ac:dyDescent="0.25">
      <c r="A281" s="42"/>
      <c r="B281" s="41"/>
      <c r="C281" s="162"/>
      <c r="D281" s="167"/>
      <c r="E281" s="164">
        <v>0</v>
      </c>
      <c r="F281" s="174">
        <f t="shared" si="4"/>
        <v>0</v>
      </c>
      <c r="J281" s="39"/>
    </row>
    <row r="282" spans="1:10" x14ac:dyDescent="0.25">
      <c r="A282" s="42" t="s">
        <v>94</v>
      </c>
      <c r="B282" s="41" t="s">
        <v>93</v>
      </c>
      <c r="C282" s="162">
        <v>23</v>
      </c>
      <c r="D282" s="167" t="s">
        <v>6</v>
      </c>
      <c r="E282" s="168">
        <v>721.36683675826362</v>
      </c>
      <c r="F282" s="174">
        <f t="shared" si="4"/>
        <v>16591.439999999999</v>
      </c>
      <c r="J282" s="131"/>
    </row>
    <row r="283" spans="1:10" x14ac:dyDescent="0.25">
      <c r="A283" s="42"/>
      <c r="B283" s="41"/>
      <c r="C283" s="162"/>
      <c r="D283" s="167"/>
      <c r="E283" s="164"/>
      <c r="F283" s="164"/>
      <c r="J283" s="39"/>
    </row>
    <row r="284" spans="1:10" x14ac:dyDescent="0.25">
      <c r="A284" s="42"/>
      <c r="B284" s="41"/>
      <c r="C284" s="162"/>
      <c r="D284" s="167"/>
      <c r="E284" s="164"/>
      <c r="F284" s="164"/>
      <c r="J284" s="39"/>
    </row>
    <row r="285" spans="1:10" x14ac:dyDescent="0.25">
      <c r="B285" s="88" t="s">
        <v>418</v>
      </c>
      <c r="F285" s="172"/>
    </row>
    <row r="286" spans="1:10" x14ac:dyDescent="0.25">
      <c r="B286" s="37" t="s">
        <v>7</v>
      </c>
      <c r="E286" s="169" t="s">
        <v>85</v>
      </c>
      <c r="F286" s="169">
        <f>SUM(F9:F285)</f>
        <v>1882828.3100000015</v>
      </c>
    </row>
    <row r="287" spans="1:10" ht="16.5" thickBot="1" x14ac:dyDescent="0.3">
      <c r="F287" s="173"/>
    </row>
    <row r="288" spans="1:10" ht="16.5" thickTop="1" x14ac:dyDescent="0.25"/>
  </sheetData>
  <sheetProtection formatCells="0" formatColumns="0" formatRows="0" selectLockedCells="1" autoFilter="0"/>
  <autoFilter ref="A1:F287"/>
  <dataValidations count="1">
    <dataValidation allowBlank="1" showErrorMessage="1" errorTitle="Numerical Value" error="Please input numerical value only" promptTitle="Numerical Values" prompt="Please provide numerical values only_x000a_Text input will not be accepted" sqref="F10:F282"/>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Roman,Regular"ELECTRICAL WORKS
&amp;8J20161-0100D-TD-BOQ-PMC-03 REV 0&amp;R&amp;"Times New Roman,Regular"ES001/EL-Page &amp;P of &amp;N&amp;O
  </oddFooter>
  </headerFooter>
  <rowBreaks count="7" manualBreakCount="7">
    <brk id="42" max="5" man="1"/>
    <brk id="73" max="5" man="1"/>
    <brk id="117" max="5" man="1"/>
    <brk id="153" max="5" man="1"/>
    <brk id="187" max="5" man="1"/>
    <brk id="217" max="5" man="1"/>
    <brk id="253"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8"/>
  <sheetViews>
    <sheetView showZeros="0" view="pageBreakPreview" zoomScaleNormal="100" zoomScaleSheetLayoutView="100" workbookViewId="0">
      <selection activeCell="G1" sqref="G1:N1048576"/>
    </sheetView>
  </sheetViews>
  <sheetFormatPr defaultRowHeight="15.75" x14ac:dyDescent="0.25"/>
  <cols>
    <col min="1" max="1" width="7.7109375" style="37" customWidth="1"/>
    <col min="2" max="2" width="38.7109375" style="37" customWidth="1"/>
    <col min="3" max="4" width="9.7109375" style="166" customWidth="1"/>
    <col min="5" max="5" width="10.140625" style="169" bestFit="1" customWidth="1"/>
    <col min="6" max="6" width="12.7109375" style="169" customWidth="1"/>
    <col min="7" max="8" width="9.140625" style="35"/>
    <col min="9" max="9" width="13.140625" style="35" bestFit="1" customWidth="1"/>
    <col min="10" max="10" width="9.140625" style="35"/>
    <col min="11" max="11" width="10.140625" style="36" bestFit="1" customWidth="1"/>
    <col min="12" max="16384" width="9.140625" style="35"/>
  </cols>
  <sheetData>
    <row r="1" spans="1:11" x14ac:dyDescent="0.25">
      <c r="A1" s="63" t="s">
        <v>0</v>
      </c>
      <c r="B1" s="62" t="s">
        <v>5</v>
      </c>
      <c r="C1" s="149" t="s">
        <v>3</v>
      </c>
      <c r="D1" s="150" t="s">
        <v>1</v>
      </c>
      <c r="E1" s="151" t="s">
        <v>2</v>
      </c>
      <c r="F1" s="152" t="s">
        <v>4</v>
      </c>
      <c r="K1" s="61"/>
    </row>
    <row r="2" spans="1:11" x14ac:dyDescent="0.25">
      <c r="A2" s="63"/>
      <c r="B2" s="62"/>
      <c r="C2" s="149"/>
      <c r="D2" s="150"/>
      <c r="E2" s="151"/>
      <c r="F2" s="155" t="s">
        <v>85</v>
      </c>
      <c r="K2" s="61"/>
    </row>
    <row r="3" spans="1:11" x14ac:dyDescent="0.25">
      <c r="A3" s="60"/>
      <c r="B3" s="139" t="s">
        <v>427</v>
      </c>
      <c r="C3" s="153"/>
      <c r="D3" s="154"/>
      <c r="E3" s="155"/>
      <c r="F3" s="155"/>
      <c r="K3" s="58"/>
    </row>
    <row r="4" spans="1:11" ht="9.75" customHeight="1" x14ac:dyDescent="0.25">
      <c r="A4" s="60"/>
      <c r="B4" s="38"/>
      <c r="C4" s="153"/>
      <c r="D4" s="154"/>
      <c r="E4" s="155"/>
      <c r="F4" s="155"/>
      <c r="K4" s="58"/>
    </row>
    <row r="5" spans="1:11" s="51" customFormat="1" x14ac:dyDescent="0.25">
      <c r="A5" s="54"/>
      <c r="B5" s="53" t="s">
        <v>370</v>
      </c>
      <c r="C5" s="159"/>
      <c r="D5" s="160"/>
      <c r="E5" s="161"/>
      <c r="F5" s="161"/>
      <c r="K5" s="52"/>
    </row>
    <row r="6" spans="1:11" x14ac:dyDescent="0.25">
      <c r="A6" s="49"/>
      <c r="B6" s="48"/>
      <c r="C6" s="162"/>
      <c r="D6" s="163"/>
      <c r="E6" s="164"/>
      <c r="F6" s="164"/>
      <c r="K6" s="39"/>
    </row>
    <row r="7" spans="1:11" ht="31.5" x14ac:dyDescent="0.25">
      <c r="B7" s="43" t="s">
        <v>393</v>
      </c>
    </row>
    <row r="8" spans="1:11" ht="9.75" customHeight="1" x14ac:dyDescent="0.25">
      <c r="A8" s="60"/>
      <c r="B8" s="38"/>
      <c r="C8" s="153"/>
      <c r="D8" s="154"/>
      <c r="E8" s="155"/>
      <c r="F8" s="155"/>
      <c r="K8" s="58"/>
    </row>
    <row r="9" spans="1:11" s="30" customFormat="1" x14ac:dyDescent="0.2">
      <c r="A9" s="83"/>
      <c r="B9" s="27" t="s">
        <v>392</v>
      </c>
      <c r="C9" s="226"/>
      <c r="D9" s="82"/>
      <c r="E9" s="123"/>
      <c r="F9" s="82"/>
      <c r="K9" s="123"/>
    </row>
    <row r="10" spans="1:11" ht="9.75" customHeight="1" x14ac:dyDescent="0.25">
      <c r="A10" s="60"/>
      <c r="B10" s="38"/>
      <c r="C10" s="153"/>
      <c r="D10" s="154"/>
      <c r="E10" s="155"/>
      <c r="F10" s="155"/>
      <c r="K10" s="58"/>
    </row>
    <row r="11" spans="1:11" s="30" customFormat="1" ht="31.5" x14ac:dyDescent="0.25">
      <c r="A11" s="26" t="str">
        <f>IF((B11="CARRIED TO COLLECTION"),13,IF(ISBLANK(A10)=TRUE,"A",(IF(D11="",A10,IF(A10=13,"A",IF(A10="H",CHAR(CODE(A10)+2),IF(A10="N",CHAR(CODE(A10)+2),CHAR(CODE(A10)+1))))))))</f>
        <v>A</v>
      </c>
      <c r="B11" s="28" t="s">
        <v>391</v>
      </c>
      <c r="C11" s="226">
        <v>1</v>
      </c>
      <c r="D11" s="213" t="s">
        <v>0</v>
      </c>
      <c r="E11" s="227">
        <v>20483.006731156122</v>
      </c>
      <c r="F11" s="174">
        <f>ROUND(C11*E11,2)</f>
        <v>20483.009999999998</v>
      </c>
      <c r="K11" s="136"/>
    </row>
    <row r="12" spans="1:11" ht="9.75" customHeight="1" x14ac:dyDescent="0.25">
      <c r="A12" s="60"/>
      <c r="B12" s="38"/>
      <c r="C12" s="153"/>
      <c r="D12" s="154"/>
      <c r="E12" s="155"/>
      <c r="F12" s="174">
        <f t="shared" ref="F12:F75" si="0">ROUND(C12*E12,2)</f>
        <v>0</v>
      </c>
      <c r="I12" s="30"/>
      <c r="K12" s="58"/>
    </row>
    <row r="13" spans="1:11" ht="31.5" x14ac:dyDescent="0.25">
      <c r="B13" s="43" t="s">
        <v>390</v>
      </c>
      <c r="F13" s="174">
        <f t="shared" si="0"/>
        <v>0</v>
      </c>
      <c r="I13" s="30"/>
    </row>
    <row r="14" spans="1:11" ht="9.75" customHeight="1" x14ac:dyDescent="0.25">
      <c r="A14" s="60"/>
      <c r="B14" s="38"/>
      <c r="C14" s="153"/>
      <c r="D14" s="154"/>
      <c r="E14" s="155"/>
      <c r="F14" s="174">
        <f t="shared" si="0"/>
        <v>0</v>
      </c>
      <c r="I14" s="30"/>
      <c r="K14" s="58"/>
    </row>
    <row r="15" spans="1:11" ht="94.5" x14ac:dyDescent="0.25">
      <c r="B15" s="125" t="s">
        <v>389</v>
      </c>
      <c r="F15" s="174">
        <f t="shared" si="0"/>
        <v>0</v>
      </c>
      <c r="I15" s="30"/>
    </row>
    <row r="16" spans="1:11" ht="9.75" customHeight="1" x14ac:dyDescent="0.25">
      <c r="A16" s="60"/>
      <c r="B16" s="38"/>
      <c r="C16" s="153"/>
      <c r="D16" s="154"/>
      <c r="E16" s="155"/>
      <c r="F16" s="174">
        <f t="shared" si="0"/>
        <v>0</v>
      </c>
      <c r="I16" s="30"/>
      <c r="K16" s="58"/>
    </row>
    <row r="17" spans="1:11" ht="47.25" x14ac:dyDescent="0.25">
      <c r="A17" s="37" t="s">
        <v>87</v>
      </c>
      <c r="B17" s="28" t="s">
        <v>388</v>
      </c>
      <c r="C17" s="166">
        <v>1</v>
      </c>
      <c r="D17" s="166" t="s">
        <v>6</v>
      </c>
      <c r="E17" s="170">
        <v>6258.6965011865923</v>
      </c>
      <c r="F17" s="174">
        <f t="shared" si="0"/>
        <v>6258.7</v>
      </c>
      <c r="I17" s="30"/>
      <c r="K17" s="132"/>
    </row>
    <row r="18" spans="1:11" ht="9.75" customHeight="1" x14ac:dyDescent="0.25">
      <c r="A18" s="60"/>
      <c r="B18" s="38"/>
      <c r="C18" s="153"/>
      <c r="D18" s="154"/>
      <c r="E18" s="155"/>
      <c r="F18" s="174">
        <f t="shared" si="0"/>
        <v>0</v>
      </c>
      <c r="I18" s="30"/>
      <c r="K18" s="58"/>
    </row>
    <row r="19" spans="1:11" s="30" customFormat="1" x14ac:dyDescent="0.2">
      <c r="A19" s="26" t="str">
        <f>IF((B19="CARRIED TO COLLECTION"),13,IF(ISBLANK(A18)=TRUE,"A",(IF(D19="",A18,IF(A18=13,"A",IF(A18="H",CHAR(CODE(A18)+2),IF(A18="N",CHAR(CODE(A18)+2),CHAR(CODE(A18)+1))))))))</f>
        <v>A</v>
      </c>
      <c r="B19" s="81" t="s">
        <v>382</v>
      </c>
      <c r="C19" s="226"/>
      <c r="D19" s="213"/>
      <c r="E19" s="123"/>
      <c r="F19" s="174">
        <f t="shared" si="0"/>
        <v>0</v>
      </c>
      <c r="K19" s="124"/>
    </row>
    <row r="20" spans="1:11" ht="9.75" customHeight="1" x14ac:dyDescent="0.25">
      <c r="A20" s="60" t="str">
        <f>IF((B20="CARRIED TO COLLECTION"),13,IF(ISBLANK(A19)=TRUE,"A",(IF(D20="",A19,IF(A19=13,"A",IF(A19="H",CHAR(CODE(A19)+2),IF(A19="N",CHAR(CODE(A19)+2),CHAR(CODE(A19)+1))))))))</f>
        <v>A</v>
      </c>
      <c r="B20" s="38"/>
      <c r="C20" s="153"/>
      <c r="D20" s="154"/>
      <c r="E20" s="155"/>
      <c r="F20" s="174">
        <f t="shared" si="0"/>
        <v>0</v>
      </c>
      <c r="I20" s="30"/>
      <c r="K20" s="58"/>
    </row>
    <row r="21" spans="1:11" s="30" customFormat="1" x14ac:dyDescent="0.25">
      <c r="A21" s="26" t="s">
        <v>88</v>
      </c>
      <c r="B21" s="28" t="s">
        <v>372</v>
      </c>
      <c r="C21" s="226">
        <v>1</v>
      </c>
      <c r="D21" s="213" t="s">
        <v>0</v>
      </c>
      <c r="E21" s="227">
        <v>1137.9448183975621</v>
      </c>
      <c r="F21" s="174">
        <f t="shared" si="0"/>
        <v>1137.94</v>
      </c>
      <c r="K21" s="136"/>
    </row>
    <row r="22" spans="1:11" ht="9.75" customHeight="1" x14ac:dyDescent="0.25">
      <c r="A22" s="60" t="str">
        <f>IF((B22="CARRIED TO COLLECTION"),13,IF(ISBLANK(A21)=TRUE,"A",(IF(D22="",A21,IF(A21=13,"A",IF(A21="H",CHAR(CODE(A21)+2),IF(A21="N",CHAR(CODE(A21)+2),CHAR(CODE(A21)+1))))))))</f>
        <v>C</v>
      </c>
      <c r="B22" s="38"/>
      <c r="C22" s="153"/>
      <c r="D22" s="154"/>
      <c r="E22" s="155"/>
      <c r="F22" s="174">
        <f t="shared" si="0"/>
        <v>0</v>
      </c>
      <c r="I22" s="30"/>
      <c r="K22" s="58"/>
    </row>
    <row r="23" spans="1:11" s="30" customFormat="1" x14ac:dyDescent="0.25">
      <c r="A23" s="26" t="s">
        <v>89</v>
      </c>
      <c r="B23" s="28" t="s">
        <v>371</v>
      </c>
      <c r="C23" s="226">
        <v>1</v>
      </c>
      <c r="D23" s="213" t="s">
        <v>0</v>
      </c>
      <c r="E23" s="227">
        <v>1137.9448183975621</v>
      </c>
      <c r="F23" s="174">
        <f t="shared" si="0"/>
        <v>1137.94</v>
      </c>
      <c r="K23" s="136"/>
    </row>
    <row r="24" spans="1:11" ht="9.75" customHeight="1" x14ac:dyDescent="0.25">
      <c r="A24" s="60"/>
      <c r="B24" s="38"/>
      <c r="C24" s="153"/>
      <c r="D24" s="154"/>
      <c r="E24" s="155"/>
      <c r="F24" s="174">
        <f t="shared" si="0"/>
        <v>0</v>
      </c>
      <c r="I24" s="30"/>
      <c r="K24" s="58"/>
    </row>
    <row r="25" spans="1:11" ht="31.5" x14ac:dyDescent="0.25">
      <c r="B25" s="43" t="s">
        <v>387</v>
      </c>
      <c r="F25" s="174">
        <f t="shared" si="0"/>
        <v>0</v>
      </c>
      <c r="I25" s="30"/>
    </row>
    <row r="26" spans="1:11" x14ac:dyDescent="0.25">
      <c r="B26" s="43"/>
      <c r="F26" s="174">
        <f t="shared" si="0"/>
        <v>0</v>
      </c>
      <c r="I26" s="30"/>
    </row>
    <row r="27" spans="1:11" ht="110.25" x14ac:dyDescent="0.25">
      <c r="B27" s="125" t="s">
        <v>386</v>
      </c>
      <c r="F27" s="174">
        <f t="shared" si="0"/>
        <v>0</v>
      </c>
      <c r="I27" s="30"/>
    </row>
    <row r="28" spans="1:11" ht="9.75" customHeight="1" x14ac:dyDescent="0.25">
      <c r="A28" s="60"/>
      <c r="B28" s="38"/>
      <c r="C28" s="153"/>
      <c r="D28" s="154"/>
      <c r="E28" s="155"/>
      <c r="F28" s="174">
        <f t="shared" si="0"/>
        <v>0</v>
      </c>
      <c r="I28" s="30"/>
      <c r="K28" s="58"/>
    </row>
    <row r="29" spans="1:11" ht="31.5" x14ac:dyDescent="0.25">
      <c r="A29" s="37" t="s">
        <v>90</v>
      </c>
      <c r="B29" s="126" t="s">
        <v>385</v>
      </c>
      <c r="C29" s="166">
        <v>1</v>
      </c>
      <c r="D29" s="166" t="s">
        <v>0</v>
      </c>
      <c r="E29" s="170">
        <v>9103.558547180497</v>
      </c>
      <c r="F29" s="174">
        <f t="shared" si="0"/>
        <v>9103.56</v>
      </c>
      <c r="I29" s="30"/>
      <c r="K29" s="132"/>
    </row>
    <row r="30" spans="1:11" ht="9.75" customHeight="1" x14ac:dyDescent="0.25">
      <c r="A30" s="60"/>
      <c r="B30" s="38"/>
      <c r="C30" s="153"/>
      <c r="D30" s="154"/>
      <c r="E30" s="155"/>
      <c r="F30" s="174">
        <f t="shared" si="0"/>
        <v>0</v>
      </c>
      <c r="I30" s="30"/>
      <c r="K30" s="58"/>
    </row>
    <row r="31" spans="1:11" ht="31.5" x14ac:dyDescent="0.25">
      <c r="A31" s="37" t="s">
        <v>91</v>
      </c>
      <c r="B31" s="126" t="s">
        <v>384</v>
      </c>
      <c r="C31" s="166">
        <v>1</v>
      </c>
      <c r="D31" s="166" t="s">
        <v>6</v>
      </c>
      <c r="E31" s="170">
        <v>5689.7240919878122</v>
      </c>
      <c r="F31" s="174">
        <f t="shared" si="0"/>
        <v>5689.72</v>
      </c>
      <c r="I31" s="30"/>
      <c r="K31" s="132"/>
    </row>
    <row r="32" spans="1:11" x14ac:dyDescent="0.25">
      <c r="B32" s="126"/>
      <c r="F32" s="174">
        <f t="shared" si="0"/>
        <v>0</v>
      </c>
      <c r="I32" s="30"/>
    </row>
    <row r="33" spans="1:11" ht="31.5" x14ac:dyDescent="0.25">
      <c r="A33" s="37" t="s">
        <v>8</v>
      </c>
      <c r="B33" s="126" t="s">
        <v>383</v>
      </c>
      <c r="C33" s="166">
        <v>1</v>
      </c>
      <c r="D33" s="166" t="s">
        <v>6</v>
      </c>
      <c r="E33" s="170">
        <v>3413.8344551926875</v>
      </c>
      <c r="F33" s="174">
        <f t="shared" si="0"/>
        <v>3413.83</v>
      </c>
      <c r="I33" s="30"/>
      <c r="K33" s="132"/>
    </row>
    <row r="34" spans="1:11" x14ac:dyDescent="0.25">
      <c r="B34" s="43"/>
      <c r="F34" s="174">
        <f t="shared" si="0"/>
        <v>0</v>
      </c>
      <c r="I34" s="30"/>
    </row>
    <row r="35" spans="1:11" x14ac:dyDescent="0.25">
      <c r="B35" s="81" t="s">
        <v>382</v>
      </c>
      <c r="C35" s="226"/>
      <c r="D35" s="213"/>
      <c r="F35" s="174">
        <f t="shared" si="0"/>
        <v>0</v>
      </c>
      <c r="I35" s="30"/>
    </row>
    <row r="36" spans="1:11" x14ac:dyDescent="0.25">
      <c r="B36" s="81"/>
      <c r="C36" s="226"/>
      <c r="D36" s="213"/>
      <c r="F36" s="174">
        <f t="shared" si="0"/>
        <v>0</v>
      </c>
      <c r="I36" s="30"/>
    </row>
    <row r="37" spans="1:11" x14ac:dyDescent="0.25">
      <c r="A37" s="37" t="s">
        <v>87</v>
      </c>
      <c r="B37" s="28" t="s">
        <v>372</v>
      </c>
      <c r="C37" s="226">
        <v>1</v>
      </c>
      <c r="D37" s="213" t="s">
        <v>0</v>
      </c>
      <c r="E37" s="170">
        <v>1137.9448183975621</v>
      </c>
      <c r="F37" s="174">
        <f t="shared" si="0"/>
        <v>1137.94</v>
      </c>
      <c r="I37" s="30"/>
      <c r="K37" s="132"/>
    </row>
    <row r="38" spans="1:11" x14ac:dyDescent="0.25">
      <c r="B38" s="81"/>
      <c r="C38" s="226"/>
      <c r="D38" s="213"/>
      <c r="F38" s="174">
        <f t="shared" si="0"/>
        <v>0</v>
      </c>
      <c r="I38" s="30"/>
    </row>
    <row r="39" spans="1:11" x14ac:dyDescent="0.25">
      <c r="A39" s="37" t="s">
        <v>88</v>
      </c>
      <c r="B39" s="28" t="s">
        <v>371</v>
      </c>
      <c r="C39" s="226">
        <v>1</v>
      </c>
      <c r="D39" s="213" t="s">
        <v>0</v>
      </c>
      <c r="E39" s="170">
        <v>1137.9448183975621</v>
      </c>
      <c r="F39" s="174">
        <f t="shared" si="0"/>
        <v>1137.94</v>
      </c>
      <c r="I39" s="30"/>
      <c r="K39" s="132"/>
    </row>
    <row r="40" spans="1:11" x14ac:dyDescent="0.25">
      <c r="B40" s="43"/>
      <c r="F40" s="174">
        <f t="shared" si="0"/>
        <v>0</v>
      </c>
      <c r="I40" s="30"/>
    </row>
    <row r="41" spans="1:11" ht="31.5" x14ac:dyDescent="0.25">
      <c r="B41" s="43" t="s">
        <v>381</v>
      </c>
      <c r="F41" s="174">
        <f t="shared" si="0"/>
        <v>0</v>
      </c>
      <c r="I41" s="30"/>
    </row>
    <row r="42" spans="1:11" x14ac:dyDescent="0.25">
      <c r="B42" s="43"/>
      <c r="F42" s="174">
        <f t="shared" si="0"/>
        <v>0</v>
      </c>
      <c r="I42" s="30"/>
    </row>
    <row r="43" spans="1:11" ht="126" x14ac:dyDescent="0.25">
      <c r="B43" s="125" t="s">
        <v>380</v>
      </c>
      <c r="F43" s="174">
        <f t="shared" si="0"/>
        <v>0</v>
      </c>
      <c r="I43" s="30"/>
    </row>
    <row r="44" spans="1:11" x14ac:dyDescent="0.25">
      <c r="B44" s="43"/>
      <c r="F44" s="174">
        <f t="shared" si="0"/>
        <v>0</v>
      </c>
      <c r="I44" s="30"/>
    </row>
    <row r="45" spans="1:11" ht="31.5" x14ac:dyDescent="0.25">
      <c r="A45" s="37" t="s">
        <v>89</v>
      </c>
      <c r="B45" s="30" t="s">
        <v>379</v>
      </c>
      <c r="C45" s="166">
        <v>13</v>
      </c>
      <c r="D45" s="166" t="s">
        <v>6</v>
      </c>
      <c r="E45" s="170">
        <v>273.10675641541502</v>
      </c>
      <c r="F45" s="174">
        <f t="shared" si="0"/>
        <v>3550.39</v>
      </c>
      <c r="I45" s="30"/>
      <c r="K45" s="132"/>
    </row>
    <row r="46" spans="1:11" x14ac:dyDescent="0.25">
      <c r="B46" s="43"/>
      <c r="F46" s="174">
        <f t="shared" si="0"/>
        <v>0</v>
      </c>
      <c r="I46" s="30"/>
    </row>
    <row r="47" spans="1:11" x14ac:dyDescent="0.25">
      <c r="B47" s="27" t="s">
        <v>378</v>
      </c>
      <c r="F47" s="174">
        <f t="shared" si="0"/>
        <v>0</v>
      </c>
      <c r="I47" s="30"/>
    </row>
    <row r="48" spans="1:11" x14ac:dyDescent="0.25">
      <c r="B48" s="27"/>
      <c r="F48" s="174">
        <f t="shared" si="0"/>
        <v>0</v>
      </c>
      <c r="I48" s="30"/>
    </row>
    <row r="49" spans="1:11" ht="31.5" x14ac:dyDescent="0.25">
      <c r="A49" s="37" t="s">
        <v>90</v>
      </c>
      <c r="B49" s="28" t="s">
        <v>377</v>
      </c>
      <c r="C49" s="166">
        <v>1</v>
      </c>
      <c r="D49" s="166" t="s">
        <v>6</v>
      </c>
      <c r="E49" s="170">
        <v>4551.7792735902485</v>
      </c>
      <c r="F49" s="174">
        <f t="shared" si="0"/>
        <v>4551.78</v>
      </c>
      <c r="I49" s="30"/>
      <c r="K49" s="132"/>
    </row>
    <row r="50" spans="1:11" x14ac:dyDescent="0.25">
      <c r="B50" s="27"/>
      <c r="F50" s="174">
        <f t="shared" si="0"/>
        <v>0</v>
      </c>
      <c r="I50" s="30"/>
    </row>
    <row r="51" spans="1:11" x14ac:dyDescent="0.25">
      <c r="B51" s="81" t="s">
        <v>373</v>
      </c>
      <c r="C51" s="226"/>
      <c r="D51" s="213"/>
      <c r="F51" s="174">
        <f t="shared" si="0"/>
        <v>0</v>
      </c>
      <c r="I51" s="30"/>
    </row>
    <row r="52" spans="1:11" x14ac:dyDescent="0.25">
      <c r="B52" s="81"/>
      <c r="C52" s="226"/>
      <c r="D52" s="213"/>
      <c r="F52" s="174">
        <f t="shared" si="0"/>
        <v>0</v>
      </c>
      <c r="I52" s="30"/>
    </row>
    <row r="53" spans="1:11" x14ac:dyDescent="0.25">
      <c r="A53" s="37" t="s">
        <v>91</v>
      </c>
      <c r="B53" s="28" t="s">
        <v>372</v>
      </c>
      <c r="C53" s="226">
        <v>1</v>
      </c>
      <c r="D53" s="213" t="s">
        <v>0</v>
      </c>
      <c r="E53" s="170">
        <v>1137.9448183975621</v>
      </c>
      <c r="F53" s="174">
        <f t="shared" si="0"/>
        <v>1137.94</v>
      </c>
      <c r="I53" s="30"/>
      <c r="K53" s="132"/>
    </row>
    <row r="54" spans="1:11" x14ac:dyDescent="0.25">
      <c r="B54" s="81"/>
      <c r="C54" s="226"/>
      <c r="D54" s="213"/>
      <c r="F54" s="174">
        <f t="shared" si="0"/>
        <v>0</v>
      </c>
      <c r="I54" s="30"/>
    </row>
    <row r="55" spans="1:11" x14ac:dyDescent="0.25">
      <c r="A55" s="37" t="s">
        <v>92</v>
      </c>
      <c r="B55" s="28" t="s">
        <v>371</v>
      </c>
      <c r="C55" s="226">
        <v>1</v>
      </c>
      <c r="D55" s="213" t="s">
        <v>0</v>
      </c>
      <c r="E55" s="170">
        <v>1137.9448183975621</v>
      </c>
      <c r="F55" s="174">
        <f t="shared" si="0"/>
        <v>1137.94</v>
      </c>
      <c r="I55" s="30"/>
      <c r="K55" s="132"/>
    </row>
    <row r="56" spans="1:11" x14ac:dyDescent="0.25">
      <c r="B56" s="27"/>
      <c r="F56" s="174">
        <f t="shared" si="0"/>
        <v>0</v>
      </c>
      <c r="I56" s="30"/>
    </row>
    <row r="57" spans="1:11" ht="31.5" x14ac:dyDescent="0.25">
      <c r="B57" s="43" t="s">
        <v>376</v>
      </c>
      <c r="F57" s="174">
        <f t="shared" si="0"/>
        <v>0</v>
      </c>
      <c r="I57" s="30"/>
    </row>
    <row r="58" spans="1:11" ht="9" customHeight="1" x14ac:dyDescent="0.25">
      <c r="B58" s="43"/>
      <c r="F58" s="174">
        <f t="shared" si="0"/>
        <v>0</v>
      </c>
      <c r="I58" s="30"/>
    </row>
    <row r="59" spans="1:11" ht="126" x14ac:dyDescent="0.25">
      <c r="B59" s="125" t="s">
        <v>375</v>
      </c>
      <c r="F59" s="174">
        <f t="shared" si="0"/>
        <v>0</v>
      </c>
      <c r="I59" s="30"/>
    </row>
    <row r="60" spans="1:11" ht="9" customHeight="1" x14ac:dyDescent="0.25">
      <c r="B60" s="43"/>
      <c r="F60" s="174">
        <f t="shared" si="0"/>
        <v>0</v>
      </c>
      <c r="I60" s="30"/>
    </row>
    <row r="61" spans="1:11" ht="31.5" x14ac:dyDescent="0.25">
      <c r="A61" s="37" t="s">
        <v>8</v>
      </c>
      <c r="B61" s="126" t="s">
        <v>374</v>
      </c>
      <c r="C61" s="166">
        <v>1</v>
      </c>
      <c r="D61" s="166" t="s">
        <v>6</v>
      </c>
      <c r="E61" s="170">
        <v>4551.7792735902485</v>
      </c>
      <c r="F61" s="174">
        <f t="shared" si="0"/>
        <v>4551.78</v>
      </c>
      <c r="I61" s="30"/>
      <c r="K61" s="132"/>
    </row>
    <row r="62" spans="1:11" ht="9" customHeight="1" x14ac:dyDescent="0.25">
      <c r="B62" s="43"/>
      <c r="F62" s="174">
        <f t="shared" si="0"/>
        <v>0</v>
      </c>
      <c r="I62" s="30"/>
    </row>
    <row r="63" spans="1:11" x14ac:dyDescent="0.25">
      <c r="B63" s="81" t="s">
        <v>373</v>
      </c>
      <c r="C63" s="226"/>
      <c r="D63" s="213"/>
      <c r="F63" s="174">
        <f t="shared" si="0"/>
        <v>0</v>
      </c>
      <c r="I63" s="30"/>
    </row>
    <row r="64" spans="1:11" ht="9" customHeight="1" x14ac:dyDescent="0.25">
      <c r="B64" s="43"/>
      <c r="F64" s="174">
        <f t="shared" si="0"/>
        <v>0</v>
      </c>
      <c r="I64" s="30"/>
    </row>
    <row r="65" spans="1:11" x14ac:dyDescent="0.25">
      <c r="A65" s="37" t="s">
        <v>87</v>
      </c>
      <c r="B65" s="28" t="s">
        <v>372</v>
      </c>
      <c r="C65" s="226">
        <v>1</v>
      </c>
      <c r="D65" s="213" t="s">
        <v>0</v>
      </c>
      <c r="E65" s="170">
        <v>1137.9448183975621</v>
      </c>
      <c r="F65" s="174">
        <f t="shared" si="0"/>
        <v>1137.94</v>
      </c>
      <c r="I65" s="30"/>
      <c r="K65" s="132"/>
    </row>
    <row r="66" spans="1:11" ht="9" customHeight="1" x14ac:dyDescent="0.25">
      <c r="B66" s="43"/>
      <c r="F66" s="174">
        <f t="shared" si="0"/>
        <v>0</v>
      </c>
      <c r="I66" s="30"/>
    </row>
    <row r="67" spans="1:11" x14ac:dyDescent="0.25">
      <c r="A67" s="37" t="s">
        <v>88</v>
      </c>
      <c r="B67" s="28" t="s">
        <v>371</v>
      </c>
      <c r="C67" s="226">
        <v>1</v>
      </c>
      <c r="D67" s="213" t="s">
        <v>0</v>
      </c>
      <c r="E67" s="170">
        <v>1137.9448183975621</v>
      </c>
      <c r="F67" s="174">
        <f t="shared" si="0"/>
        <v>1137.94</v>
      </c>
      <c r="I67" s="30"/>
      <c r="K67" s="132"/>
    </row>
    <row r="68" spans="1:11" ht="9" customHeight="1" x14ac:dyDescent="0.25">
      <c r="B68" s="43"/>
      <c r="F68" s="174">
        <f t="shared" si="0"/>
        <v>0</v>
      </c>
      <c r="I68" s="30"/>
    </row>
    <row r="69" spans="1:11" s="6" customFormat="1" ht="31.5" x14ac:dyDescent="0.25">
      <c r="A69" s="10"/>
      <c r="B69" s="17" t="s">
        <v>394</v>
      </c>
      <c r="C69" s="76"/>
      <c r="D69" s="76"/>
      <c r="E69" s="203"/>
      <c r="F69" s="174">
        <f t="shared" si="0"/>
        <v>0</v>
      </c>
      <c r="I69" s="30"/>
      <c r="K69" s="15"/>
    </row>
    <row r="70" spans="1:11" ht="9" customHeight="1" x14ac:dyDescent="0.25">
      <c r="B70" s="43"/>
      <c r="F70" s="174">
        <f t="shared" si="0"/>
        <v>0</v>
      </c>
      <c r="I70" s="30"/>
    </row>
    <row r="71" spans="1:11" s="6" customFormat="1" ht="31.5" x14ac:dyDescent="0.25">
      <c r="A71" s="10"/>
      <c r="B71" s="13" t="s">
        <v>395</v>
      </c>
      <c r="C71" s="76"/>
      <c r="D71" s="76"/>
      <c r="E71" s="203"/>
      <c r="F71" s="174">
        <f t="shared" si="0"/>
        <v>0</v>
      </c>
      <c r="I71" s="30"/>
      <c r="K71" s="15"/>
    </row>
    <row r="72" spans="1:11" ht="9" customHeight="1" x14ac:dyDescent="0.25">
      <c r="B72" s="43"/>
      <c r="F72" s="174">
        <f t="shared" si="0"/>
        <v>0</v>
      </c>
      <c r="I72" s="30"/>
    </row>
    <row r="73" spans="1:11" s="6" customFormat="1" ht="157.5" x14ac:dyDescent="0.25">
      <c r="A73" s="10"/>
      <c r="B73" s="127" t="s">
        <v>396</v>
      </c>
      <c r="C73" s="76"/>
      <c r="D73" s="76"/>
      <c r="E73" s="203"/>
      <c r="F73" s="174">
        <f t="shared" si="0"/>
        <v>0</v>
      </c>
      <c r="I73" s="30"/>
      <c r="K73" s="15"/>
    </row>
    <row r="74" spans="1:11" ht="9" customHeight="1" x14ac:dyDescent="0.25">
      <c r="B74" s="43"/>
      <c r="F74" s="174">
        <f t="shared" si="0"/>
        <v>0</v>
      </c>
      <c r="I74" s="30"/>
    </row>
    <row r="75" spans="1:11" s="6" customFormat="1" x14ac:dyDescent="0.25">
      <c r="A75" s="10" t="s">
        <v>89</v>
      </c>
      <c r="B75" s="9" t="s">
        <v>397</v>
      </c>
      <c r="C75" s="76">
        <v>2</v>
      </c>
      <c r="D75" s="76" t="s">
        <v>6</v>
      </c>
      <c r="E75" s="135">
        <v>5120.7516827890304</v>
      </c>
      <c r="F75" s="174">
        <f t="shared" si="0"/>
        <v>10241.5</v>
      </c>
      <c r="I75" s="30"/>
      <c r="K75" s="133"/>
    </row>
    <row r="76" spans="1:11" ht="9" customHeight="1" x14ac:dyDescent="0.25">
      <c r="B76" s="43"/>
      <c r="F76" s="174">
        <f t="shared" ref="F76:F129" si="1">ROUND(C76*E76,2)</f>
        <v>0</v>
      </c>
      <c r="I76" s="30"/>
    </row>
    <row r="77" spans="1:11" s="6" customFormat="1" x14ac:dyDescent="0.25">
      <c r="A77" s="10" t="s">
        <v>90</v>
      </c>
      <c r="B77" s="9" t="s">
        <v>398</v>
      </c>
      <c r="C77" s="76">
        <v>12</v>
      </c>
      <c r="D77" s="76" t="s">
        <v>6</v>
      </c>
      <c r="E77" s="135">
        <v>910.35585471804984</v>
      </c>
      <c r="F77" s="174">
        <f t="shared" si="1"/>
        <v>10924.27</v>
      </c>
      <c r="I77" s="30"/>
      <c r="K77" s="133"/>
    </row>
    <row r="78" spans="1:11" s="6" customFormat="1" x14ac:dyDescent="0.25">
      <c r="A78" s="10"/>
      <c r="B78" s="9"/>
      <c r="C78" s="76"/>
      <c r="D78" s="76"/>
      <c r="E78" s="203"/>
      <c r="F78" s="174">
        <f t="shared" si="1"/>
        <v>0</v>
      </c>
      <c r="I78" s="30"/>
      <c r="K78" s="15"/>
    </row>
    <row r="79" spans="1:11" s="6" customFormat="1" x14ac:dyDescent="0.25">
      <c r="A79" s="10" t="s">
        <v>91</v>
      </c>
      <c r="B79" s="9" t="s">
        <v>399</v>
      </c>
      <c r="C79" s="76">
        <v>12</v>
      </c>
      <c r="D79" s="76" t="s">
        <v>6</v>
      </c>
      <c r="E79" s="135">
        <v>102.41503365578062</v>
      </c>
      <c r="F79" s="174">
        <f t="shared" si="1"/>
        <v>1228.98</v>
      </c>
      <c r="I79" s="30"/>
      <c r="K79" s="133"/>
    </row>
    <row r="80" spans="1:11" s="6" customFormat="1" x14ac:dyDescent="0.25">
      <c r="A80" s="10"/>
      <c r="B80" s="9"/>
      <c r="C80" s="76"/>
      <c r="D80" s="76"/>
      <c r="E80" s="203"/>
      <c r="F80" s="174">
        <f t="shared" si="1"/>
        <v>0</v>
      </c>
      <c r="I80" s="30"/>
      <c r="K80" s="15"/>
    </row>
    <row r="81" spans="1:11" s="6" customFormat="1" x14ac:dyDescent="0.25">
      <c r="A81" s="10" t="s">
        <v>92</v>
      </c>
      <c r="B81" s="9" t="s">
        <v>400</v>
      </c>
      <c r="C81" s="76">
        <v>21</v>
      </c>
      <c r="D81" s="76" t="s">
        <v>6</v>
      </c>
      <c r="E81" s="135">
        <v>250.34786004746374</v>
      </c>
      <c r="F81" s="174">
        <f t="shared" si="1"/>
        <v>5257.31</v>
      </c>
      <c r="I81" s="30"/>
      <c r="K81" s="133"/>
    </row>
    <row r="82" spans="1:11" s="6" customFormat="1" x14ac:dyDescent="0.25">
      <c r="A82" s="10"/>
      <c r="B82" s="13"/>
      <c r="C82" s="76"/>
      <c r="D82" s="76"/>
      <c r="E82" s="203"/>
      <c r="F82" s="174">
        <f t="shared" si="1"/>
        <v>0</v>
      </c>
      <c r="I82" s="30"/>
      <c r="K82" s="15"/>
    </row>
    <row r="83" spans="1:11" s="6" customFormat="1" x14ac:dyDescent="0.25">
      <c r="A83" s="10"/>
      <c r="B83" s="84" t="s">
        <v>382</v>
      </c>
      <c r="C83" s="228"/>
      <c r="D83" s="229"/>
      <c r="E83" s="203"/>
      <c r="F83" s="174">
        <f t="shared" si="1"/>
        <v>0</v>
      </c>
      <c r="I83" s="30"/>
      <c r="K83" s="15"/>
    </row>
    <row r="84" spans="1:11" s="6" customFormat="1" x14ac:dyDescent="0.25">
      <c r="A84" s="10"/>
      <c r="B84" s="84"/>
      <c r="C84" s="228"/>
      <c r="D84" s="229"/>
      <c r="E84" s="203"/>
      <c r="F84" s="174">
        <f t="shared" si="1"/>
        <v>0</v>
      </c>
      <c r="I84" s="30"/>
      <c r="K84" s="15"/>
    </row>
    <row r="85" spans="1:11" s="6" customFormat="1" x14ac:dyDescent="0.25">
      <c r="A85" s="10" t="s">
        <v>8</v>
      </c>
      <c r="B85" s="85" t="s">
        <v>372</v>
      </c>
      <c r="C85" s="228">
        <v>1</v>
      </c>
      <c r="D85" s="229" t="s">
        <v>0</v>
      </c>
      <c r="E85" s="135">
        <v>1137.9448183975621</v>
      </c>
      <c r="F85" s="174">
        <f t="shared" si="1"/>
        <v>1137.94</v>
      </c>
      <c r="I85" s="30"/>
      <c r="K85" s="133"/>
    </row>
    <row r="86" spans="1:11" s="6" customFormat="1" x14ac:dyDescent="0.25">
      <c r="A86" s="10"/>
      <c r="B86" s="84"/>
      <c r="C86" s="228"/>
      <c r="D86" s="229"/>
      <c r="E86" s="203"/>
      <c r="F86" s="174">
        <f t="shared" si="1"/>
        <v>0</v>
      </c>
      <c r="I86" s="30"/>
      <c r="K86" s="15"/>
    </row>
    <row r="87" spans="1:11" s="6" customFormat="1" x14ac:dyDescent="0.25">
      <c r="A87" s="10" t="s">
        <v>87</v>
      </c>
      <c r="B87" s="85" t="s">
        <v>371</v>
      </c>
      <c r="C87" s="228">
        <v>1</v>
      </c>
      <c r="D87" s="229" t="s">
        <v>0</v>
      </c>
      <c r="E87" s="135">
        <v>1137.9448183975621</v>
      </c>
      <c r="F87" s="174">
        <f t="shared" si="1"/>
        <v>1137.94</v>
      </c>
      <c r="I87" s="30"/>
      <c r="K87" s="133"/>
    </row>
    <row r="88" spans="1:11" s="6" customFormat="1" x14ac:dyDescent="0.25">
      <c r="A88" s="10"/>
      <c r="B88" s="13"/>
      <c r="C88" s="76"/>
      <c r="D88" s="76"/>
      <c r="E88" s="203"/>
      <c r="F88" s="174">
        <f t="shared" si="1"/>
        <v>0</v>
      </c>
      <c r="I88" s="30"/>
      <c r="K88" s="15"/>
    </row>
    <row r="89" spans="1:11" s="6" customFormat="1" ht="31.5" x14ac:dyDescent="0.25">
      <c r="A89" s="10"/>
      <c r="B89" s="13" t="s">
        <v>401</v>
      </c>
      <c r="C89" s="76"/>
      <c r="D89" s="76"/>
      <c r="E89" s="203"/>
      <c r="F89" s="174">
        <f t="shared" si="1"/>
        <v>0</v>
      </c>
      <c r="I89" s="30"/>
      <c r="K89" s="15"/>
    </row>
    <row r="90" spans="1:11" s="6" customFormat="1" x14ac:dyDescent="0.25">
      <c r="A90" s="10"/>
      <c r="B90" s="13"/>
      <c r="C90" s="76"/>
      <c r="D90" s="76"/>
      <c r="E90" s="203"/>
      <c r="F90" s="174">
        <f t="shared" si="1"/>
        <v>0</v>
      </c>
      <c r="I90" s="30"/>
      <c r="K90" s="15"/>
    </row>
    <row r="91" spans="1:11" s="6" customFormat="1" ht="173.25" x14ac:dyDescent="0.25">
      <c r="A91" s="10"/>
      <c r="B91" s="127" t="s">
        <v>402</v>
      </c>
      <c r="C91" s="76"/>
      <c r="D91" s="76"/>
      <c r="E91" s="203"/>
      <c r="F91" s="174">
        <f t="shared" si="1"/>
        <v>0</v>
      </c>
      <c r="I91" s="30"/>
      <c r="K91" s="15"/>
    </row>
    <row r="92" spans="1:11" s="6" customFormat="1" x14ac:dyDescent="0.25">
      <c r="A92" s="10"/>
      <c r="B92" s="13"/>
      <c r="C92" s="76"/>
      <c r="D92" s="76"/>
      <c r="E92" s="203"/>
      <c r="F92" s="174">
        <f t="shared" si="1"/>
        <v>0</v>
      </c>
      <c r="I92" s="30"/>
      <c r="K92" s="15"/>
    </row>
    <row r="93" spans="1:11" s="6" customFormat="1" ht="31.5" x14ac:dyDescent="0.25">
      <c r="A93" s="10" t="s">
        <v>88</v>
      </c>
      <c r="B93" s="9" t="s">
        <v>403</v>
      </c>
      <c r="C93" s="76">
        <v>1</v>
      </c>
      <c r="D93" s="76" t="s">
        <v>0</v>
      </c>
      <c r="E93" s="135">
        <v>61449.020193468365</v>
      </c>
      <c r="F93" s="174">
        <f t="shared" si="1"/>
        <v>61449.02</v>
      </c>
      <c r="I93" s="30"/>
      <c r="K93" s="133"/>
    </row>
    <row r="94" spans="1:11" s="6" customFormat="1" x14ac:dyDescent="0.25">
      <c r="A94" s="10"/>
      <c r="B94" s="13"/>
      <c r="C94" s="76"/>
      <c r="D94" s="76"/>
      <c r="E94" s="203"/>
      <c r="F94" s="174">
        <f t="shared" si="1"/>
        <v>0</v>
      </c>
      <c r="I94" s="30"/>
      <c r="K94" s="15"/>
    </row>
    <row r="95" spans="1:11" s="6" customFormat="1" ht="31.5" x14ac:dyDescent="0.25">
      <c r="A95" s="10" t="s">
        <v>89</v>
      </c>
      <c r="B95" s="9" t="s">
        <v>404</v>
      </c>
      <c r="C95" s="76">
        <v>9</v>
      </c>
      <c r="D95" s="76" t="s">
        <v>6</v>
      </c>
      <c r="E95" s="135">
        <v>2048.3006731156129</v>
      </c>
      <c r="F95" s="174">
        <f t="shared" si="1"/>
        <v>18434.71</v>
      </c>
      <c r="I95" s="30"/>
      <c r="K95" s="133"/>
    </row>
    <row r="96" spans="1:11" s="6" customFormat="1" x14ac:dyDescent="0.25">
      <c r="A96" s="10"/>
      <c r="B96" s="13"/>
      <c r="C96" s="76"/>
      <c r="D96" s="76"/>
      <c r="E96" s="203"/>
      <c r="F96" s="174">
        <f t="shared" si="1"/>
        <v>0</v>
      </c>
      <c r="I96" s="30"/>
      <c r="K96" s="15"/>
    </row>
    <row r="97" spans="1:11" s="6" customFormat="1" ht="31.5" x14ac:dyDescent="0.25">
      <c r="A97" s="10" t="s">
        <v>90</v>
      </c>
      <c r="B97" s="9" t="s">
        <v>405</v>
      </c>
      <c r="C97" s="76">
        <v>2</v>
      </c>
      <c r="D97" s="76" t="s">
        <v>6</v>
      </c>
      <c r="E97" s="135">
        <v>5803.5185738275677</v>
      </c>
      <c r="F97" s="174">
        <f t="shared" si="1"/>
        <v>11607.04</v>
      </c>
      <c r="I97" s="30"/>
      <c r="K97" s="133"/>
    </row>
    <row r="98" spans="1:11" s="6" customFormat="1" x14ac:dyDescent="0.25">
      <c r="A98" s="10"/>
      <c r="B98" s="9"/>
      <c r="C98" s="76"/>
      <c r="D98" s="76"/>
      <c r="E98" s="203"/>
      <c r="F98" s="174">
        <f t="shared" si="1"/>
        <v>0</v>
      </c>
      <c r="I98" s="30"/>
      <c r="K98" s="15"/>
    </row>
    <row r="99" spans="1:11" s="6" customFormat="1" x14ac:dyDescent="0.25">
      <c r="A99" s="10"/>
      <c r="B99" s="86" t="s">
        <v>406</v>
      </c>
      <c r="C99" s="228"/>
      <c r="D99" s="229"/>
      <c r="E99" s="203"/>
      <c r="F99" s="174">
        <f t="shared" si="1"/>
        <v>0</v>
      </c>
      <c r="I99" s="30"/>
      <c r="K99" s="15"/>
    </row>
    <row r="100" spans="1:11" s="6" customFormat="1" x14ac:dyDescent="0.25">
      <c r="A100" s="10"/>
      <c r="B100" s="86"/>
      <c r="C100" s="228"/>
      <c r="D100" s="229"/>
      <c r="E100" s="203"/>
      <c r="F100" s="174">
        <f t="shared" si="1"/>
        <v>0</v>
      </c>
      <c r="I100" s="30"/>
      <c r="K100" s="15"/>
    </row>
    <row r="101" spans="1:11" s="6" customFormat="1" x14ac:dyDescent="0.25">
      <c r="A101" s="10" t="s">
        <v>91</v>
      </c>
      <c r="B101" s="87" t="s">
        <v>372</v>
      </c>
      <c r="C101" s="228">
        <v>1</v>
      </c>
      <c r="D101" s="229" t="s">
        <v>0</v>
      </c>
      <c r="E101" s="135">
        <v>2275.8896367951243</v>
      </c>
      <c r="F101" s="174">
        <f t="shared" si="1"/>
        <v>2275.89</v>
      </c>
      <c r="I101" s="30"/>
      <c r="K101" s="133"/>
    </row>
    <row r="102" spans="1:11" s="6" customFormat="1" x14ac:dyDescent="0.25">
      <c r="A102" s="10"/>
      <c r="B102" s="86"/>
      <c r="C102" s="228"/>
      <c r="D102" s="229"/>
      <c r="E102" s="203"/>
      <c r="F102" s="174">
        <f t="shared" si="1"/>
        <v>0</v>
      </c>
      <c r="I102" s="30"/>
      <c r="K102" s="15"/>
    </row>
    <row r="103" spans="1:11" s="6" customFormat="1" x14ac:dyDescent="0.25">
      <c r="A103" s="10" t="s">
        <v>92</v>
      </c>
      <c r="B103" s="87" t="s">
        <v>371</v>
      </c>
      <c r="C103" s="228">
        <v>1</v>
      </c>
      <c r="D103" s="229" t="s">
        <v>0</v>
      </c>
      <c r="E103" s="135">
        <v>2275.8896367951243</v>
      </c>
      <c r="F103" s="174">
        <f t="shared" si="1"/>
        <v>2275.89</v>
      </c>
      <c r="I103" s="30"/>
      <c r="K103" s="133"/>
    </row>
    <row r="104" spans="1:11" s="6" customFormat="1" x14ac:dyDescent="0.25">
      <c r="A104" s="10"/>
      <c r="B104" s="9"/>
      <c r="C104" s="76"/>
      <c r="D104" s="76"/>
      <c r="E104" s="203"/>
      <c r="F104" s="174">
        <f t="shared" si="1"/>
        <v>0</v>
      </c>
      <c r="I104" s="30"/>
      <c r="K104" s="15"/>
    </row>
    <row r="105" spans="1:11" s="6" customFormat="1" ht="31.5" x14ac:dyDescent="0.25">
      <c r="A105" s="10"/>
      <c r="B105" s="13" t="s">
        <v>407</v>
      </c>
      <c r="C105" s="76"/>
      <c r="D105" s="76"/>
      <c r="E105" s="203"/>
      <c r="F105" s="174">
        <f t="shared" si="1"/>
        <v>0</v>
      </c>
      <c r="I105" s="30"/>
      <c r="K105" s="15"/>
    </row>
    <row r="106" spans="1:11" s="6" customFormat="1" ht="10.5" customHeight="1" x14ac:dyDescent="0.25">
      <c r="A106" s="10"/>
      <c r="B106" s="10"/>
      <c r="C106" s="76"/>
      <c r="D106" s="76"/>
      <c r="E106" s="203"/>
      <c r="F106" s="174">
        <f t="shared" si="1"/>
        <v>0</v>
      </c>
      <c r="I106" s="30"/>
      <c r="K106" s="15"/>
    </row>
    <row r="107" spans="1:11" s="6" customFormat="1" ht="173.25" x14ac:dyDescent="0.25">
      <c r="A107" s="10"/>
      <c r="B107" s="127" t="s">
        <v>408</v>
      </c>
      <c r="C107" s="76"/>
      <c r="D107" s="76"/>
      <c r="E107" s="203"/>
      <c r="F107" s="174">
        <f t="shared" si="1"/>
        <v>0</v>
      </c>
      <c r="I107" s="30"/>
      <c r="K107" s="15"/>
    </row>
    <row r="108" spans="1:11" s="6" customFormat="1" ht="10.5" customHeight="1" x14ac:dyDescent="0.25">
      <c r="A108" s="10"/>
      <c r="B108" s="10"/>
      <c r="C108" s="76"/>
      <c r="D108" s="76"/>
      <c r="E108" s="203"/>
      <c r="F108" s="174">
        <f t="shared" si="1"/>
        <v>0</v>
      </c>
      <c r="I108" s="30"/>
      <c r="K108" s="15"/>
    </row>
    <row r="109" spans="1:11" s="6" customFormat="1" ht="47.25" x14ac:dyDescent="0.25">
      <c r="A109" s="10" t="s">
        <v>8</v>
      </c>
      <c r="B109" s="77" t="s">
        <v>409</v>
      </c>
      <c r="C109" s="76">
        <v>1</v>
      </c>
      <c r="D109" s="76" t="s">
        <v>6</v>
      </c>
      <c r="E109" s="135">
        <v>29355.881104751068</v>
      </c>
      <c r="F109" s="174">
        <f t="shared" si="1"/>
        <v>29355.88</v>
      </c>
      <c r="I109" s="30"/>
      <c r="K109" s="133"/>
    </row>
    <row r="110" spans="1:11" s="6" customFormat="1" ht="10.5" customHeight="1" x14ac:dyDescent="0.25">
      <c r="A110" s="10"/>
      <c r="B110" s="10"/>
      <c r="C110" s="76"/>
      <c r="D110" s="76"/>
      <c r="E110" s="203"/>
      <c r="F110" s="174">
        <f t="shared" si="1"/>
        <v>0</v>
      </c>
      <c r="I110" s="30"/>
      <c r="K110" s="15"/>
    </row>
    <row r="111" spans="1:11" s="6" customFormat="1" x14ac:dyDescent="0.25">
      <c r="A111" s="10" t="s">
        <v>87</v>
      </c>
      <c r="B111" s="10" t="s">
        <v>410</v>
      </c>
      <c r="C111" s="76">
        <v>14</v>
      </c>
      <c r="D111" s="76" t="s">
        <v>6</v>
      </c>
      <c r="E111" s="135">
        <v>322.99425725396412</v>
      </c>
      <c r="F111" s="174">
        <f t="shared" si="1"/>
        <v>4521.92</v>
      </c>
      <c r="I111" s="30"/>
      <c r="K111" s="133"/>
    </row>
    <row r="112" spans="1:11" s="6" customFormat="1" ht="10.5" customHeight="1" x14ac:dyDescent="0.25">
      <c r="A112" s="10"/>
      <c r="B112" s="10"/>
      <c r="C112" s="76"/>
      <c r="D112" s="76"/>
      <c r="E112" s="203"/>
      <c r="F112" s="174">
        <f t="shared" si="1"/>
        <v>0</v>
      </c>
      <c r="I112" s="30"/>
      <c r="K112" s="15"/>
    </row>
    <row r="113" spans="1:11" s="6" customFormat="1" x14ac:dyDescent="0.25">
      <c r="A113" s="10" t="s">
        <v>88</v>
      </c>
      <c r="B113" s="10" t="s">
        <v>411</v>
      </c>
      <c r="C113" s="76">
        <v>14</v>
      </c>
      <c r="D113" s="76" t="s">
        <v>6</v>
      </c>
      <c r="E113" s="135">
        <v>243.79329789349379</v>
      </c>
      <c r="F113" s="174">
        <f t="shared" si="1"/>
        <v>3413.11</v>
      </c>
      <c r="I113" s="30"/>
      <c r="K113" s="133"/>
    </row>
    <row r="114" spans="1:11" s="6" customFormat="1" ht="10.5" customHeight="1" x14ac:dyDescent="0.25">
      <c r="A114" s="10"/>
      <c r="B114" s="10"/>
      <c r="C114" s="76"/>
      <c r="D114" s="76"/>
      <c r="E114" s="203"/>
      <c r="F114" s="174">
        <f t="shared" si="1"/>
        <v>0</v>
      </c>
      <c r="I114" s="30"/>
      <c r="K114" s="15"/>
    </row>
    <row r="115" spans="1:11" s="6" customFormat="1" ht="31.5" x14ac:dyDescent="0.25">
      <c r="A115" s="10" t="s">
        <v>89</v>
      </c>
      <c r="B115" s="77" t="s">
        <v>412</v>
      </c>
      <c r="C115" s="76">
        <v>10</v>
      </c>
      <c r="D115" s="76" t="s">
        <v>6</v>
      </c>
      <c r="E115" s="135">
        <v>330.91435319001107</v>
      </c>
      <c r="F115" s="174">
        <f t="shared" si="1"/>
        <v>3309.14</v>
      </c>
      <c r="I115" s="30"/>
      <c r="K115" s="133"/>
    </row>
    <row r="116" spans="1:11" s="6" customFormat="1" ht="10.5" customHeight="1" x14ac:dyDescent="0.25">
      <c r="A116" s="10"/>
      <c r="B116" s="10"/>
      <c r="C116" s="76"/>
      <c r="D116" s="76"/>
      <c r="E116" s="203"/>
      <c r="F116" s="174">
        <f t="shared" si="1"/>
        <v>0</v>
      </c>
      <c r="I116" s="30"/>
      <c r="K116" s="15"/>
    </row>
    <row r="117" spans="1:11" s="6" customFormat="1" ht="31.5" x14ac:dyDescent="0.25">
      <c r="A117" s="10" t="s">
        <v>90</v>
      </c>
      <c r="B117" s="77" t="s">
        <v>413</v>
      </c>
      <c r="C117" s="76">
        <v>2</v>
      </c>
      <c r="D117" s="76" t="s">
        <v>6</v>
      </c>
      <c r="E117" s="135">
        <v>330.91435319001107</v>
      </c>
      <c r="F117" s="174">
        <f t="shared" si="1"/>
        <v>661.83</v>
      </c>
      <c r="I117" s="30"/>
      <c r="K117" s="133"/>
    </row>
    <row r="118" spans="1:11" s="6" customFormat="1" x14ac:dyDescent="0.25">
      <c r="A118" s="10"/>
      <c r="B118" s="77"/>
      <c r="C118" s="76"/>
      <c r="D118" s="76"/>
      <c r="E118" s="203"/>
      <c r="F118" s="174">
        <f t="shared" si="1"/>
        <v>0</v>
      </c>
      <c r="I118" s="30"/>
      <c r="K118" s="15"/>
    </row>
    <row r="119" spans="1:11" s="6" customFormat="1" ht="31.5" x14ac:dyDescent="0.25">
      <c r="A119" s="10" t="s">
        <v>91</v>
      </c>
      <c r="B119" s="77" t="s">
        <v>414</v>
      </c>
      <c r="C119" s="76">
        <v>2</v>
      </c>
      <c r="D119" s="76" t="s">
        <v>6</v>
      </c>
      <c r="E119" s="135">
        <v>330.91435319001107</v>
      </c>
      <c r="F119" s="174">
        <f t="shared" si="1"/>
        <v>661.83</v>
      </c>
      <c r="I119" s="30"/>
      <c r="K119" s="133"/>
    </row>
    <row r="120" spans="1:11" s="6" customFormat="1" x14ac:dyDescent="0.25">
      <c r="A120" s="10"/>
      <c r="B120" s="77"/>
      <c r="C120" s="76"/>
      <c r="D120" s="76"/>
      <c r="E120" s="203"/>
      <c r="F120" s="174">
        <f t="shared" si="1"/>
        <v>0</v>
      </c>
      <c r="I120" s="30"/>
      <c r="K120" s="15"/>
    </row>
    <row r="121" spans="1:11" s="6" customFormat="1" x14ac:dyDescent="0.25">
      <c r="A121" s="10" t="s">
        <v>92</v>
      </c>
      <c r="B121" s="10" t="s">
        <v>415</v>
      </c>
      <c r="C121" s="76">
        <v>1</v>
      </c>
      <c r="D121" s="76" t="s">
        <v>0</v>
      </c>
      <c r="E121" s="135">
        <v>6329.8863290255431</v>
      </c>
      <c r="F121" s="174">
        <f t="shared" si="1"/>
        <v>6329.89</v>
      </c>
      <c r="I121" s="30"/>
      <c r="K121" s="133"/>
    </row>
    <row r="122" spans="1:11" s="6" customFormat="1" x14ac:dyDescent="0.25">
      <c r="A122" s="10"/>
      <c r="B122" s="10"/>
      <c r="C122" s="76"/>
      <c r="D122" s="76"/>
      <c r="E122" s="203"/>
      <c r="F122" s="174">
        <f t="shared" si="1"/>
        <v>0</v>
      </c>
      <c r="I122" s="30"/>
      <c r="K122" s="15"/>
    </row>
    <row r="123" spans="1:11" s="6" customFormat="1" x14ac:dyDescent="0.25">
      <c r="A123" s="10" t="s">
        <v>97</v>
      </c>
      <c r="B123" s="10" t="s">
        <v>416</v>
      </c>
      <c r="C123" s="76">
        <v>1</v>
      </c>
      <c r="D123" s="76" t="s">
        <v>0</v>
      </c>
      <c r="E123" s="135">
        <v>3188.2482743935539</v>
      </c>
      <c r="F123" s="174">
        <f t="shared" si="1"/>
        <v>3188.25</v>
      </c>
      <c r="I123" s="30"/>
      <c r="K123" s="133"/>
    </row>
    <row r="124" spans="1:11" s="6" customFormat="1" x14ac:dyDescent="0.25">
      <c r="A124" s="10"/>
      <c r="B124" s="10"/>
      <c r="C124" s="76"/>
      <c r="D124" s="76"/>
      <c r="E124" s="203"/>
      <c r="F124" s="174">
        <f t="shared" si="1"/>
        <v>0</v>
      </c>
      <c r="I124" s="30"/>
      <c r="K124" s="15"/>
    </row>
    <row r="125" spans="1:11" s="6" customFormat="1" x14ac:dyDescent="0.25">
      <c r="A125" s="10"/>
      <c r="B125" s="86" t="s">
        <v>406</v>
      </c>
      <c r="C125" s="228"/>
      <c r="D125" s="229"/>
      <c r="E125" s="203"/>
      <c r="F125" s="174">
        <f t="shared" si="1"/>
        <v>0</v>
      </c>
      <c r="I125" s="30"/>
      <c r="K125" s="15"/>
    </row>
    <row r="126" spans="1:11" s="6" customFormat="1" x14ac:dyDescent="0.25">
      <c r="A126" s="10"/>
      <c r="B126" s="86"/>
      <c r="C126" s="228"/>
      <c r="D126" s="229"/>
      <c r="E126" s="203"/>
      <c r="F126" s="174">
        <f t="shared" si="1"/>
        <v>0</v>
      </c>
      <c r="I126" s="30"/>
      <c r="K126" s="15"/>
    </row>
    <row r="127" spans="1:11" s="6" customFormat="1" x14ac:dyDescent="0.25">
      <c r="A127" s="10" t="s">
        <v>94</v>
      </c>
      <c r="B127" s="87" t="s">
        <v>372</v>
      </c>
      <c r="C127" s="228">
        <v>1</v>
      </c>
      <c r="D127" s="229" t="s">
        <v>0</v>
      </c>
      <c r="E127" s="135">
        <v>5689.7240919878122</v>
      </c>
      <c r="F127" s="174">
        <f t="shared" si="1"/>
        <v>5689.72</v>
      </c>
      <c r="I127" s="30"/>
      <c r="K127" s="133"/>
    </row>
    <row r="128" spans="1:11" s="6" customFormat="1" ht="10.5" customHeight="1" x14ac:dyDescent="0.25">
      <c r="A128" s="10"/>
      <c r="B128" s="87"/>
      <c r="C128" s="228"/>
      <c r="D128" s="229"/>
      <c r="E128" s="203"/>
      <c r="F128" s="174">
        <f t="shared" si="1"/>
        <v>0</v>
      </c>
      <c r="I128" s="30"/>
      <c r="K128" s="15"/>
    </row>
    <row r="129" spans="1:11" s="6" customFormat="1" x14ac:dyDescent="0.25">
      <c r="A129" s="10" t="s">
        <v>114</v>
      </c>
      <c r="B129" s="87" t="s">
        <v>371</v>
      </c>
      <c r="C129" s="228">
        <v>1</v>
      </c>
      <c r="D129" s="229" t="s">
        <v>0</v>
      </c>
      <c r="E129" s="135">
        <v>2275.8896367951243</v>
      </c>
      <c r="F129" s="174">
        <f t="shared" si="1"/>
        <v>2275.89</v>
      </c>
      <c r="I129" s="30"/>
      <c r="K129" s="133"/>
    </row>
    <row r="130" spans="1:11" s="6" customFormat="1" ht="10.5" customHeight="1" x14ac:dyDescent="0.25">
      <c r="A130" s="10"/>
      <c r="B130" s="87"/>
      <c r="C130" s="228"/>
      <c r="D130" s="229"/>
      <c r="E130" s="203"/>
      <c r="F130" s="203"/>
      <c r="K130" s="15"/>
    </row>
    <row r="131" spans="1:11" x14ac:dyDescent="0.25">
      <c r="B131" s="38" t="s">
        <v>417</v>
      </c>
      <c r="F131" s="172"/>
    </row>
    <row r="132" spans="1:11" x14ac:dyDescent="0.25">
      <c r="B132" s="37" t="s">
        <v>7</v>
      </c>
      <c r="E132" s="169" t="s">
        <v>85</v>
      </c>
      <c r="F132" s="169">
        <f>SUM(F10:F131)</f>
        <v>252084.24000000005</v>
      </c>
    </row>
    <row r="133" spans="1:11" x14ac:dyDescent="0.25">
      <c r="F133" s="230"/>
    </row>
    <row r="168" spans="2:2" x14ac:dyDescent="0.25">
      <c r="B168" s="43"/>
    </row>
  </sheetData>
  <sheetProtection formatCells="0" formatColumns="0" formatRows="0" selectLockedCells="1" autoFilter="0"/>
  <autoFilter ref="A1:F133"/>
  <conditionalFormatting sqref="A11">
    <cfRule type="expression" dxfId="1" priority="2" stopIfTrue="1">
      <formula>ISBLANK(D11)</formula>
    </cfRule>
  </conditionalFormatting>
  <conditionalFormatting sqref="A19 A23 A21">
    <cfRule type="expression" dxfId="0" priority="1" stopIfTrue="1">
      <formula>ISBLANK(D19)</formula>
    </cfRule>
  </conditionalFormatting>
  <dataValidations count="1">
    <dataValidation allowBlank="1" showErrorMessage="1" errorTitle="Numerical Value" error="Please input numerical value only" promptTitle="Numerical Values" prompt="Please provide numerical values only_x000a_Text input will not be accepted" sqref="F11:F129"/>
  </dataValidations>
  <pageMargins left="0.75" right="0.5" top="1" bottom="1" header="0.5" footer="0.5"/>
  <pageSetup paperSize="9" orientation="portrait" r:id="rId1"/>
  <headerFooter>
    <oddHeader xml:space="preserve">&amp;R&amp;"Times New Roman,Regular"The Construction of the Hot Leaching Compaction Plant
</oddHeader>
    <oddFooter xml:space="preserve">&amp;L&amp;"Times New Roman,Regular"TELECOMMUNICATION WORK
&amp;8J20161-0100D-TD-BOQ-PMC-03 REV 0&amp;R&amp;"Times New Roman,Regular"ES001/TL-Page &amp;P of &amp;N&amp;O
  </oddFooter>
  </headerFooter>
  <rowBreaks count="4" manualBreakCount="4">
    <brk id="31" max="5" man="1"/>
    <brk id="56" max="5" man="1"/>
    <brk id="82" max="5" man="1"/>
    <brk id="104"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7"/>
  <sheetViews>
    <sheetView showZeros="0" view="pageBreakPreview" zoomScale="115" zoomScaleNormal="130" zoomScaleSheetLayoutView="115" workbookViewId="0">
      <selection activeCell="D13" sqref="D13"/>
    </sheetView>
  </sheetViews>
  <sheetFormatPr defaultRowHeight="15.75" x14ac:dyDescent="0.25"/>
  <cols>
    <col min="1" max="1" width="6.7109375" style="120" bestFit="1" customWidth="1"/>
    <col min="2" max="2" width="36.5703125" style="120" bestFit="1" customWidth="1"/>
    <col min="3" max="3" width="8.42578125" style="120" customWidth="1"/>
    <col min="4" max="4" width="21.7109375" style="232" customWidth="1"/>
    <col min="5" max="5" width="14.42578125" style="120" customWidth="1"/>
    <col min="6" max="16384" width="9.140625" style="120"/>
  </cols>
  <sheetData>
    <row r="2" spans="1:5" x14ac:dyDescent="0.25">
      <c r="A2" s="233" t="s">
        <v>419</v>
      </c>
      <c r="B2" s="233"/>
      <c r="C2" s="233"/>
      <c r="D2" s="233"/>
    </row>
    <row r="3" spans="1:5" x14ac:dyDescent="0.25">
      <c r="A3" s="128" t="s">
        <v>420</v>
      </c>
      <c r="D3" s="231" t="s">
        <v>421</v>
      </c>
    </row>
    <row r="4" spans="1:5" x14ac:dyDescent="0.25">
      <c r="D4" s="232" t="s">
        <v>85</v>
      </c>
    </row>
    <row r="5" spans="1:5" x14ac:dyDescent="0.25">
      <c r="A5" s="129">
        <v>1</v>
      </c>
      <c r="B5" s="120" t="s">
        <v>422</v>
      </c>
      <c r="D5" s="232">
        <f>'1 ST'!F73</f>
        <v>349132</v>
      </c>
    </row>
    <row r="6" spans="1:5" x14ac:dyDescent="0.25">
      <c r="A6" s="129"/>
    </row>
    <row r="7" spans="1:5" x14ac:dyDescent="0.25">
      <c r="A7" s="129">
        <v>2</v>
      </c>
      <c r="B7" s="120" t="s">
        <v>423</v>
      </c>
      <c r="D7" s="232">
        <f>'2 AR'!F172</f>
        <v>372143</v>
      </c>
      <c r="E7" s="130">
        <f>'2 AR'!H172</f>
        <v>0</v>
      </c>
    </row>
    <row r="8" spans="1:5" x14ac:dyDescent="0.25">
      <c r="A8" s="129"/>
    </row>
    <row r="9" spans="1:5" x14ac:dyDescent="0.25">
      <c r="A9" s="129">
        <v>3</v>
      </c>
      <c r="B9" s="120" t="s">
        <v>297</v>
      </c>
      <c r="D9" s="232">
        <f>'3 ME'!F195</f>
        <v>828189.72999999963</v>
      </c>
      <c r="E9" s="130">
        <f>'3 ME'!H195</f>
        <v>0</v>
      </c>
    </row>
    <row r="10" spans="1:5" x14ac:dyDescent="0.25">
      <c r="A10" s="129"/>
    </row>
    <row r="11" spans="1:5" x14ac:dyDescent="0.25">
      <c r="A11" s="129">
        <v>4</v>
      </c>
      <c r="B11" s="120" t="s">
        <v>418</v>
      </c>
      <c r="D11" s="232">
        <f>'4 EL'!F286</f>
        <v>1882828.3100000015</v>
      </c>
    </row>
    <row r="13" spans="1:5" x14ac:dyDescent="0.25">
      <c r="A13" s="129">
        <v>5</v>
      </c>
      <c r="B13" s="120" t="s">
        <v>417</v>
      </c>
      <c r="D13" s="232">
        <f>'5 TL'!F132</f>
        <v>252084.24000000005</v>
      </c>
    </row>
    <row r="16" spans="1:5" x14ac:dyDescent="0.25">
      <c r="B16" s="120" t="s">
        <v>424</v>
      </c>
    </row>
    <row r="17" spans="2:5" x14ac:dyDescent="0.25">
      <c r="B17" s="120" t="s">
        <v>425</v>
      </c>
      <c r="C17" s="129" t="s">
        <v>85</v>
      </c>
      <c r="D17" s="232">
        <f>SUM(D5:D16)</f>
        <v>3684377.2800000012</v>
      </c>
      <c r="E17" s="130">
        <f>SUM(E5:E16)</f>
        <v>0</v>
      </c>
    </row>
  </sheetData>
  <sheetProtection selectLockedCells="1"/>
  <mergeCells count="1">
    <mergeCell ref="A2:D2"/>
  </mergeCells>
  <pageMargins left="0.75" right="0.5" top="1" bottom="1" header="0.5" footer="0.5"/>
  <pageSetup paperSize="9" scale="94" orientation="portrait" r:id="rId1"/>
  <headerFooter>
    <oddHeader xml:space="preserve">&amp;R&amp;"Times New Roman,Regular"The Construction of the Hot Leaching Compaction Plant
&amp;"Arial,Regular"
</oddHeader>
    <oddFooter xml:space="preserve">&amp;L&amp;"Times New Roman,Regular"SUMMARY
&amp;8J20161-0100D-TD-BOQ-PMC-03 REV 0&amp;R&amp;"Times New Roman,Regular"ES001/S-Page &amp;P of &amp;N&amp;"Arial,Regular"
  </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01341530A2164EAB3F74908349CA42" ma:contentTypeVersion="1" ma:contentTypeDescription="Create a new document." ma:contentTypeScope="" ma:versionID="07be0a521df2c6c9b0d63f59138c140f">
  <xsd:schema xmlns:xsd="http://www.w3.org/2001/XMLSchema" xmlns:xs="http://www.w3.org/2001/XMLSchema" xmlns:p="http://schemas.microsoft.com/office/2006/metadata/properties" xmlns:ns2="96f5ac09-27da-4be4-b163-4472698cffff" targetNamespace="http://schemas.microsoft.com/office/2006/metadata/properties" ma:root="true" ma:fieldsID="3e9353a54724f0ad525720e81c35f511" ns2:_="">
    <xsd:import namespace="96f5ac09-27da-4be4-b163-4472698cffff"/>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f5ac09-27da-4be4-b163-4472698cfff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4CD5FE-A33F-4C7B-872F-A8C9E88FACAD}">
  <ds:schemaRefs>
    <ds:schemaRef ds:uri="96f5ac09-27da-4be4-b163-4472698cffff"/>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0A244AFB-FBB6-406F-AD6E-85B251D41E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f5ac09-27da-4be4-b163-4472698cff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1405F4C-4AB6-4FA0-BAAB-0FDD216DAF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0 INTERLEAF</vt:lpstr>
      <vt:lpstr>1 ST</vt:lpstr>
      <vt:lpstr>2 AR</vt:lpstr>
      <vt:lpstr>3 ME</vt:lpstr>
      <vt:lpstr>4 EL</vt:lpstr>
      <vt:lpstr>5 TL</vt:lpstr>
      <vt:lpstr>6 SUMMARY</vt:lpstr>
      <vt:lpstr>'0 INTERLEAF'!Print_Area</vt:lpstr>
      <vt:lpstr>'1 ST'!Print_Area</vt:lpstr>
      <vt:lpstr>'2 AR'!Print_Area</vt:lpstr>
      <vt:lpstr>'3 ME'!Print_Area</vt:lpstr>
      <vt:lpstr>'4 EL'!Print_Area</vt:lpstr>
      <vt:lpstr>'5 TL'!Print_Area</vt:lpstr>
      <vt:lpstr>'6 SUMMARY'!Print_Area</vt:lpstr>
      <vt:lpstr>'1 ST'!Print_Titles</vt:lpstr>
      <vt:lpstr>'2 AR'!Print_Titles</vt:lpstr>
      <vt:lpstr>'3 ME'!Print_Titles</vt:lpstr>
      <vt:lpstr>'4 EL'!Print_Titles</vt:lpstr>
      <vt:lpstr>'5 TL'!Print_Titles</vt:lpstr>
    </vt:vector>
  </TitlesOfParts>
  <Company>Dar Al-Handasah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sfahmy</dc:creator>
  <cp:lastModifiedBy>Amr</cp:lastModifiedBy>
  <cp:lastPrinted>2021-11-26T11:01:39Z</cp:lastPrinted>
  <dcterms:created xsi:type="dcterms:W3CDTF">2005-07-28T05:54:40Z</dcterms:created>
  <dcterms:modified xsi:type="dcterms:W3CDTF">2022-06-16T11:03:35Z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0x010100A101341530A2164EAB3F74908349CA42</vt:lpwstr>
  </property>
</Properties>
</file>