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23081\Desktop\"/>
    </mc:Choice>
  </mc:AlternateContent>
  <xr:revisionPtr revIDLastSave="0" documentId="13_ncr:1_{0BE6EDBF-597D-4402-9FE5-08842A7FC56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definedNames>
    <definedName name="_xlnm._FilterDatabase" localSheetId="0" hidden="1">Sheet1!$I$2:$I$122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8" i="1" l="1"/>
  <c r="G509" i="1"/>
  <c r="G508" i="1"/>
  <c r="G507" i="1"/>
  <c r="G506" i="1"/>
  <c r="G505" i="1"/>
  <c r="G504" i="1"/>
  <c r="G503" i="1"/>
  <c r="G502" i="1"/>
  <c r="G501" i="1"/>
  <c r="G500" i="1"/>
  <c r="G499" i="1"/>
  <c r="G497" i="1"/>
  <c r="G496" i="1"/>
  <c r="G495" i="1"/>
  <c r="G494" i="1"/>
  <c r="G493" i="1"/>
  <c r="I493" i="1" s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I468" i="1" s="1"/>
  <c r="G467" i="1"/>
  <c r="G466" i="1"/>
  <c r="I466" i="1" s="1"/>
  <c r="H500" i="1"/>
  <c r="H501" i="1"/>
  <c r="H502" i="1"/>
  <c r="H503" i="1"/>
  <c r="H504" i="1"/>
  <c r="H505" i="1"/>
  <c r="H506" i="1"/>
  <c r="H507" i="1"/>
  <c r="H508" i="1"/>
  <c r="H509" i="1"/>
  <c r="H499" i="1"/>
  <c r="H489" i="1"/>
  <c r="H490" i="1"/>
  <c r="H491" i="1"/>
  <c r="H492" i="1"/>
  <c r="H493" i="1"/>
  <c r="H494" i="1"/>
  <c r="H495" i="1"/>
  <c r="H496" i="1"/>
  <c r="H497" i="1"/>
  <c r="H498" i="1"/>
  <c r="H488" i="1"/>
  <c r="H478" i="1"/>
  <c r="I478" i="1" s="1"/>
  <c r="H479" i="1"/>
  <c r="H480" i="1"/>
  <c r="H481" i="1"/>
  <c r="H482" i="1"/>
  <c r="H483" i="1"/>
  <c r="H484" i="1"/>
  <c r="H485" i="1"/>
  <c r="H486" i="1"/>
  <c r="H487" i="1"/>
  <c r="H477" i="1"/>
  <c r="H467" i="1"/>
  <c r="H468" i="1"/>
  <c r="H469" i="1"/>
  <c r="H470" i="1"/>
  <c r="H471" i="1"/>
  <c r="H472" i="1"/>
  <c r="H473" i="1"/>
  <c r="H474" i="1"/>
  <c r="H475" i="1"/>
  <c r="H476" i="1"/>
  <c r="H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I426" i="1" s="1"/>
  <c r="G425" i="1"/>
  <c r="G424" i="1"/>
  <c r="G423" i="1"/>
  <c r="G422" i="1"/>
  <c r="G421" i="1"/>
  <c r="G420" i="1"/>
  <c r="G419" i="1"/>
  <c r="G418" i="1"/>
  <c r="G417" i="1"/>
  <c r="G415" i="1"/>
  <c r="G416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I376" i="1" s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I353" i="1" s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I319" i="1" s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I328" i="1"/>
  <c r="I318" i="1"/>
  <c r="I310" i="1"/>
  <c r="I296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I464" i="1" s="1"/>
  <c r="H465" i="1"/>
  <c r="I465" i="1" s="1"/>
  <c r="H435" i="1"/>
  <c r="H436" i="1"/>
  <c r="H437" i="1"/>
  <c r="I437" i="1" s="1"/>
  <c r="H438" i="1"/>
  <c r="I438" i="1" s="1"/>
  <c r="H439" i="1"/>
  <c r="H440" i="1"/>
  <c r="I440" i="1" s="1"/>
  <c r="H441" i="1"/>
  <c r="I441" i="1" s="1"/>
  <c r="H442" i="1"/>
  <c r="H443" i="1"/>
  <c r="I443" i="1" s="1"/>
  <c r="H444" i="1"/>
  <c r="I444" i="1" s="1"/>
  <c r="H445" i="1"/>
  <c r="H446" i="1"/>
  <c r="H447" i="1"/>
  <c r="H448" i="1"/>
  <c r="H449" i="1"/>
  <c r="H419" i="1"/>
  <c r="H420" i="1"/>
  <c r="H421" i="1"/>
  <c r="H422" i="1"/>
  <c r="H423" i="1"/>
  <c r="H424" i="1"/>
  <c r="I424" i="1" s="1"/>
  <c r="H425" i="1"/>
  <c r="I425" i="1" s="1"/>
  <c r="H426" i="1"/>
  <c r="H427" i="1"/>
  <c r="H428" i="1"/>
  <c r="I428" i="1" s="1"/>
  <c r="H429" i="1"/>
  <c r="H430" i="1"/>
  <c r="I430" i="1" s="1"/>
  <c r="H431" i="1"/>
  <c r="I431" i="1" s="1"/>
  <c r="H432" i="1"/>
  <c r="I432" i="1" s="1"/>
  <c r="H433" i="1"/>
  <c r="I433" i="1" s="1"/>
  <c r="H403" i="1"/>
  <c r="H404" i="1"/>
  <c r="H405" i="1"/>
  <c r="H406" i="1"/>
  <c r="H407" i="1"/>
  <c r="H408" i="1"/>
  <c r="I408" i="1" s="1"/>
  <c r="H409" i="1"/>
  <c r="I409" i="1" s="1"/>
  <c r="H410" i="1"/>
  <c r="H411" i="1"/>
  <c r="H412" i="1"/>
  <c r="H413" i="1"/>
  <c r="H414" i="1"/>
  <c r="H415" i="1"/>
  <c r="H416" i="1"/>
  <c r="H417" i="1"/>
  <c r="H387" i="1"/>
  <c r="H388" i="1"/>
  <c r="H389" i="1"/>
  <c r="H390" i="1"/>
  <c r="H391" i="1"/>
  <c r="H392" i="1"/>
  <c r="H393" i="1"/>
  <c r="I393" i="1" s="1"/>
  <c r="H394" i="1"/>
  <c r="H395" i="1"/>
  <c r="H396" i="1"/>
  <c r="I396" i="1" s="1"/>
  <c r="H397" i="1"/>
  <c r="H398" i="1"/>
  <c r="H399" i="1"/>
  <c r="H400" i="1"/>
  <c r="H401" i="1"/>
  <c r="H371" i="1"/>
  <c r="I371" i="1" s="1"/>
  <c r="H372" i="1"/>
  <c r="I372" i="1" s="1"/>
  <c r="H373" i="1"/>
  <c r="H374" i="1"/>
  <c r="H375" i="1"/>
  <c r="H376" i="1"/>
  <c r="H377" i="1"/>
  <c r="H378" i="1"/>
  <c r="H379" i="1"/>
  <c r="H380" i="1"/>
  <c r="I380" i="1" s="1"/>
  <c r="H381" i="1"/>
  <c r="H382" i="1"/>
  <c r="H383" i="1"/>
  <c r="H384" i="1"/>
  <c r="I384" i="1" s="1"/>
  <c r="H385" i="1"/>
  <c r="H355" i="1"/>
  <c r="I355" i="1" s="1"/>
  <c r="H356" i="1"/>
  <c r="I356" i="1" s="1"/>
  <c r="H357" i="1"/>
  <c r="I357" i="1" s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450" i="1"/>
  <c r="H434" i="1"/>
  <c r="H418" i="1"/>
  <c r="H402" i="1"/>
  <c r="H386" i="1"/>
  <c r="H370" i="1"/>
  <c r="H354" i="1"/>
  <c r="H323" i="1"/>
  <c r="I323" i="1" s="1"/>
  <c r="H324" i="1"/>
  <c r="H325" i="1"/>
  <c r="H326" i="1"/>
  <c r="H327" i="1"/>
  <c r="H328" i="1"/>
  <c r="H329" i="1"/>
  <c r="H330" i="1"/>
  <c r="I330" i="1" s="1"/>
  <c r="H331" i="1"/>
  <c r="H332" i="1"/>
  <c r="H333" i="1"/>
  <c r="H334" i="1"/>
  <c r="I334" i="1" s="1"/>
  <c r="H335" i="1"/>
  <c r="I335" i="1" s="1"/>
  <c r="H336" i="1"/>
  <c r="I336" i="1" s="1"/>
  <c r="H337" i="1"/>
  <c r="I337" i="1" s="1"/>
  <c r="H322" i="1"/>
  <c r="H307" i="1"/>
  <c r="H308" i="1"/>
  <c r="H309" i="1"/>
  <c r="H310" i="1"/>
  <c r="H311" i="1"/>
  <c r="H312" i="1"/>
  <c r="H313" i="1"/>
  <c r="I313" i="1" s="1"/>
  <c r="H314" i="1"/>
  <c r="I314" i="1" s="1"/>
  <c r="H315" i="1"/>
  <c r="H316" i="1"/>
  <c r="H317" i="1"/>
  <c r="I317" i="1" s="1"/>
  <c r="H318" i="1"/>
  <c r="H319" i="1"/>
  <c r="H320" i="1"/>
  <c r="I320" i="1" s="1"/>
  <c r="H321" i="1"/>
  <c r="H306" i="1"/>
  <c r="H291" i="1"/>
  <c r="H292" i="1"/>
  <c r="H293" i="1"/>
  <c r="H294" i="1"/>
  <c r="H295" i="1"/>
  <c r="H296" i="1"/>
  <c r="H297" i="1"/>
  <c r="H298" i="1"/>
  <c r="H299" i="1"/>
  <c r="H300" i="1"/>
  <c r="H301" i="1"/>
  <c r="I301" i="1" s="1"/>
  <c r="H302" i="1"/>
  <c r="H303" i="1"/>
  <c r="I303" i="1" s="1"/>
  <c r="H304" i="1"/>
  <c r="I304" i="1" s="1"/>
  <c r="H305" i="1"/>
  <c r="I305" i="1" s="1"/>
  <c r="H290" i="1"/>
  <c r="H339" i="1"/>
  <c r="I339" i="1" s="1"/>
  <c r="H340" i="1"/>
  <c r="I340" i="1" s="1"/>
  <c r="H341" i="1"/>
  <c r="H342" i="1"/>
  <c r="H343" i="1"/>
  <c r="H344" i="1"/>
  <c r="H345" i="1"/>
  <c r="H346" i="1"/>
  <c r="H347" i="1"/>
  <c r="H348" i="1"/>
  <c r="H349" i="1"/>
  <c r="I349" i="1" s="1"/>
  <c r="H350" i="1"/>
  <c r="I350" i="1" s="1"/>
  <c r="H351" i="1"/>
  <c r="I351" i="1" s="1"/>
  <c r="H352" i="1"/>
  <c r="I352" i="1" s="1"/>
  <c r="H353" i="1"/>
  <c r="H338" i="1"/>
  <c r="H276" i="1"/>
  <c r="I341" i="1"/>
  <c r="I345" i="1"/>
  <c r="I347" i="1"/>
  <c r="I348" i="1"/>
  <c r="I324" i="1"/>
  <c r="I325" i="1"/>
  <c r="I326" i="1"/>
  <c r="I308" i="1"/>
  <c r="I309" i="1"/>
  <c r="I316" i="1"/>
  <c r="I321" i="1"/>
  <c r="I298" i="1"/>
  <c r="I299" i="1"/>
  <c r="I300" i="1"/>
  <c r="I302" i="1"/>
  <c r="I346" i="1"/>
  <c r="I291" i="1"/>
  <c r="I292" i="1"/>
  <c r="I294" i="1"/>
  <c r="H289" i="1"/>
  <c r="H288" i="1"/>
  <c r="H287" i="1"/>
  <c r="H286" i="1"/>
  <c r="H285" i="1"/>
  <c r="H284" i="1"/>
  <c r="H283" i="1"/>
  <c r="H282" i="1"/>
  <c r="H281" i="1"/>
  <c r="I281" i="1" s="1"/>
  <c r="H280" i="1"/>
  <c r="I289" i="1"/>
  <c r="I288" i="1"/>
  <c r="I286" i="1"/>
  <c r="H269" i="1"/>
  <c r="H268" i="1"/>
  <c r="H267" i="1"/>
  <c r="H266" i="1"/>
  <c r="H265" i="1"/>
  <c r="H264" i="1"/>
  <c r="H263" i="1"/>
  <c r="H262" i="1"/>
  <c r="H261" i="1"/>
  <c r="H260" i="1"/>
  <c r="H279" i="1"/>
  <c r="H278" i="1"/>
  <c r="H277" i="1"/>
  <c r="I276" i="1"/>
  <c r="H275" i="1"/>
  <c r="H274" i="1"/>
  <c r="H273" i="1"/>
  <c r="H272" i="1"/>
  <c r="H271" i="1"/>
  <c r="H270" i="1"/>
  <c r="G283" i="1"/>
  <c r="I283" i="1" s="1"/>
  <c r="G284" i="1"/>
  <c r="G285" i="1"/>
  <c r="G286" i="1"/>
  <c r="G287" i="1"/>
  <c r="G288" i="1"/>
  <c r="G289" i="1"/>
  <c r="G280" i="1"/>
  <c r="G281" i="1"/>
  <c r="G271" i="1"/>
  <c r="G272" i="1"/>
  <c r="G273" i="1"/>
  <c r="G274" i="1"/>
  <c r="G275" i="1"/>
  <c r="G276" i="1"/>
  <c r="G277" i="1"/>
  <c r="G278" i="1"/>
  <c r="G279" i="1"/>
  <c r="G282" i="1"/>
  <c r="I265" i="1"/>
  <c r="I266" i="1"/>
  <c r="I267" i="1"/>
  <c r="I268" i="1"/>
  <c r="G265" i="1"/>
  <c r="G266" i="1"/>
  <c r="G267" i="1"/>
  <c r="G268" i="1"/>
  <c r="G269" i="1"/>
  <c r="I269" i="1" s="1"/>
  <c r="I277" i="1"/>
  <c r="I278" i="1"/>
  <c r="I279" i="1"/>
  <c r="I271" i="1"/>
  <c r="I272" i="1"/>
  <c r="I273" i="1"/>
  <c r="I274" i="1"/>
  <c r="I275" i="1"/>
  <c r="G270" i="1"/>
  <c r="I270" i="1" s="1"/>
  <c r="G261" i="1"/>
  <c r="I261" i="1" s="1"/>
  <c r="G262" i="1"/>
  <c r="G263" i="1"/>
  <c r="I263" i="1" s="1"/>
  <c r="G264" i="1"/>
  <c r="I264" i="1" s="1"/>
  <c r="G260" i="1"/>
  <c r="I260" i="1" s="1"/>
  <c r="H250" i="1"/>
  <c r="H251" i="1"/>
  <c r="H252" i="1"/>
  <c r="H253" i="1"/>
  <c r="H254" i="1"/>
  <c r="H255" i="1"/>
  <c r="H256" i="1"/>
  <c r="H257" i="1"/>
  <c r="H258" i="1"/>
  <c r="H259" i="1"/>
  <c r="H249" i="1"/>
  <c r="H239" i="1"/>
  <c r="H240" i="1"/>
  <c r="H241" i="1"/>
  <c r="H242" i="1"/>
  <c r="H243" i="1"/>
  <c r="H244" i="1"/>
  <c r="H245" i="1"/>
  <c r="I245" i="1" s="1"/>
  <c r="H246" i="1"/>
  <c r="H247" i="1"/>
  <c r="H248" i="1"/>
  <c r="H238" i="1"/>
  <c r="H228" i="1"/>
  <c r="H229" i="1"/>
  <c r="H230" i="1"/>
  <c r="H231" i="1"/>
  <c r="H232" i="1"/>
  <c r="H233" i="1"/>
  <c r="H234" i="1"/>
  <c r="I234" i="1" s="1"/>
  <c r="H235" i="1"/>
  <c r="H236" i="1"/>
  <c r="I236" i="1" s="1"/>
  <c r="H237" i="1"/>
  <c r="I237" i="1" s="1"/>
  <c r="H227" i="1"/>
  <c r="H217" i="1"/>
  <c r="H218" i="1"/>
  <c r="I218" i="1" s="1"/>
  <c r="H219" i="1"/>
  <c r="H220" i="1"/>
  <c r="H221" i="1"/>
  <c r="H222" i="1"/>
  <c r="H223" i="1"/>
  <c r="H224" i="1"/>
  <c r="H225" i="1"/>
  <c r="H226" i="1"/>
  <c r="H216" i="1"/>
  <c r="H206" i="1"/>
  <c r="H207" i="1"/>
  <c r="H208" i="1"/>
  <c r="H209" i="1"/>
  <c r="H210" i="1"/>
  <c r="H211" i="1"/>
  <c r="H212" i="1"/>
  <c r="H213" i="1"/>
  <c r="H214" i="1"/>
  <c r="H215" i="1"/>
  <c r="H205" i="1"/>
  <c r="H195" i="1"/>
  <c r="I195" i="1" s="1"/>
  <c r="H196" i="1"/>
  <c r="I196" i="1" s="1"/>
  <c r="H197" i="1"/>
  <c r="I197" i="1" s="1"/>
  <c r="H198" i="1"/>
  <c r="H199" i="1"/>
  <c r="H200" i="1"/>
  <c r="H201" i="1"/>
  <c r="H202" i="1"/>
  <c r="H203" i="1"/>
  <c r="H204" i="1"/>
  <c r="H194" i="1"/>
  <c r="H184" i="1"/>
  <c r="H185" i="1"/>
  <c r="H186" i="1"/>
  <c r="H187" i="1"/>
  <c r="H188" i="1"/>
  <c r="H189" i="1"/>
  <c r="H190" i="1"/>
  <c r="H191" i="1"/>
  <c r="H192" i="1"/>
  <c r="H193" i="1"/>
  <c r="I193" i="1" s="1"/>
  <c r="H183" i="1"/>
  <c r="H173" i="1"/>
  <c r="I173" i="1" s="1"/>
  <c r="H174" i="1"/>
  <c r="H175" i="1"/>
  <c r="H176" i="1"/>
  <c r="H177" i="1"/>
  <c r="H178" i="1"/>
  <c r="H179" i="1"/>
  <c r="H180" i="1"/>
  <c r="H181" i="1"/>
  <c r="H182" i="1"/>
  <c r="H172" i="1"/>
  <c r="H162" i="1"/>
  <c r="H163" i="1"/>
  <c r="H164" i="1"/>
  <c r="H165" i="1"/>
  <c r="H166" i="1"/>
  <c r="H167" i="1"/>
  <c r="H168" i="1"/>
  <c r="H169" i="1"/>
  <c r="I169" i="1" s="1"/>
  <c r="H170" i="1"/>
  <c r="I170" i="1" s="1"/>
  <c r="H171" i="1"/>
  <c r="I171" i="1" s="1"/>
  <c r="H161" i="1"/>
  <c r="H151" i="1"/>
  <c r="H152" i="1"/>
  <c r="H153" i="1"/>
  <c r="H154" i="1"/>
  <c r="H155" i="1"/>
  <c r="H156" i="1"/>
  <c r="H157" i="1"/>
  <c r="H158" i="1"/>
  <c r="H159" i="1"/>
  <c r="H160" i="1"/>
  <c r="H150" i="1"/>
  <c r="H140" i="1"/>
  <c r="H141" i="1"/>
  <c r="H142" i="1"/>
  <c r="H143" i="1"/>
  <c r="H144" i="1"/>
  <c r="H145" i="1"/>
  <c r="H146" i="1"/>
  <c r="H147" i="1"/>
  <c r="I147" i="1" s="1"/>
  <c r="H148" i="1"/>
  <c r="H149" i="1"/>
  <c r="H139" i="1"/>
  <c r="G259" i="1"/>
  <c r="G258" i="1"/>
  <c r="G257" i="1"/>
  <c r="G256" i="1"/>
  <c r="G255" i="1"/>
  <c r="G254" i="1"/>
  <c r="G253" i="1"/>
  <c r="I253" i="1" s="1"/>
  <c r="G252" i="1"/>
  <c r="G251" i="1"/>
  <c r="G250" i="1"/>
  <c r="G249" i="1"/>
  <c r="I249" i="1" s="1"/>
  <c r="G248" i="1"/>
  <c r="G247" i="1"/>
  <c r="G246" i="1"/>
  <c r="G245" i="1"/>
  <c r="G244" i="1"/>
  <c r="I244" i="1" s="1"/>
  <c r="G243" i="1"/>
  <c r="I243" i="1" s="1"/>
  <c r="G242" i="1"/>
  <c r="G241" i="1"/>
  <c r="G239" i="1"/>
  <c r="G240" i="1"/>
  <c r="G238" i="1"/>
  <c r="G237" i="1"/>
  <c r="G236" i="1"/>
  <c r="G235" i="1"/>
  <c r="G234" i="1"/>
  <c r="G233" i="1"/>
  <c r="G232" i="1"/>
  <c r="G231" i="1"/>
  <c r="G230" i="1"/>
  <c r="I230" i="1" s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I214" i="1" s="1"/>
  <c r="G213" i="1"/>
  <c r="G212" i="1"/>
  <c r="G211" i="1"/>
  <c r="I211" i="1" s="1"/>
  <c r="G210" i="1"/>
  <c r="G209" i="1"/>
  <c r="G208" i="1"/>
  <c r="I208" i="1" s="1"/>
  <c r="G207" i="1"/>
  <c r="I207" i="1" s="1"/>
  <c r="G206" i="1"/>
  <c r="G205" i="1"/>
  <c r="I205" i="1" s="1"/>
  <c r="G204" i="1"/>
  <c r="I204" i="1" s="1"/>
  <c r="G203" i="1"/>
  <c r="G202" i="1"/>
  <c r="G201" i="1"/>
  <c r="G200" i="1"/>
  <c r="I200" i="1" s="1"/>
  <c r="G199" i="1"/>
  <c r="G198" i="1"/>
  <c r="G197" i="1"/>
  <c r="G196" i="1"/>
  <c r="G195" i="1"/>
  <c r="G194" i="1"/>
  <c r="I194" i="1" s="1"/>
  <c r="G193" i="1"/>
  <c r="G192" i="1"/>
  <c r="G191" i="1"/>
  <c r="G190" i="1"/>
  <c r="G189" i="1"/>
  <c r="I189" i="1" s="1"/>
  <c r="G188" i="1"/>
  <c r="I188" i="1" s="1"/>
  <c r="G187" i="1"/>
  <c r="I187" i="1" s="1"/>
  <c r="G186" i="1"/>
  <c r="I186" i="1" s="1"/>
  <c r="G185" i="1"/>
  <c r="I185" i="1" s="1"/>
  <c r="G184" i="1"/>
  <c r="I184" i="1" s="1"/>
  <c r="G183" i="1"/>
  <c r="I183" i="1" s="1"/>
  <c r="G182" i="1"/>
  <c r="G181" i="1"/>
  <c r="G180" i="1"/>
  <c r="G179" i="1"/>
  <c r="G178" i="1"/>
  <c r="I178" i="1" s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I164" i="1" s="1"/>
  <c r="G163" i="1"/>
  <c r="I163" i="1" s="1"/>
  <c r="G162" i="1"/>
  <c r="G161" i="1"/>
  <c r="I161" i="1" s="1"/>
  <c r="G160" i="1"/>
  <c r="G159" i="1"/>
  <c r="G158" i="1"/>
  <c r="G157" i="1"/>
  <c r="G156" i="1"/>
  <c r="G155" i="1"/>
  <c r="G154" i="1"/>
  <c r="G153" i="1"/>
  <c r="G152" i="1"/>
  <c r="G151" i="1"/>
  <c r="G150" i="1"/>
  <c r="I150" i="1" s="1"/>
  <c r="I254" i="1"/>
  <c r="I255" i="1"/>
  <c r="I256" i="1"/>
  <c r="I257" i="1"/>
  <c r="I258" i="1"/>
  <c r="I206" i="1"/>
  <c r="I215" i="1"/>
  <c r="G149" i="1"/>
  <c r="G148" i="1"/>
  <c r="G147" i="1"/>
  <c r="G146" i="1"/>
  <c r="G145" i="1"/>
  <c r="G144" i="1"/>
  <c r="G143" i="1"/>
  <c r="G142" i="1"/>
  <c r="G141" i="1"/>
  <c r="G140" i="1"/>
  <c r="I140" i="1" s="1"/>
  <c r="G139" i="1"/>
  <c r="G138" i="1"/>
  <c r="G137" i="1"/>
  <c r="G136" i="1"/>
  <c r="G135" i="1"/>
  <c r="G134" i="1"/>
  <c r="I134" i="1" s="1"/>
  <c r="G131" i="1"/>
  <c r="I131" i="1" s="1"/>
  <c r="G132" i="1"/>
  <c r="I132" i="1" s="1"/>
  <c r="G133" i="1"/>
  <c r="I133" i="1" s="1"/>
  <c r="I280" i="1"/>
  <c r="I282" i="1"/>
  <c r="I284" i="1"/>
  <c r="I287" i="1"/>
  <c r="I290" i="1"/>
  <c r="I293" i="1"/>
  <c r="I295" i="1"/>
  <c r="I297" i="1"/>
  <c r="I306" i="1"/>
  <c r="I307" i="1"/>
  <c r="I311" i="1"/>
  <c r="I322" i="1"/>
  <c r="I327" i="1"/>
  <c r="I329" i="1"/>
  <c r="I331" i="1"/>
  <c r="I332" i="1"/>
  <c r="I333" i="1"/>
  <c r="I338" i="1"/>
  <c r="I342" i="1"/>
  <c r="I343" i="1"/>
  <c r="I344" i="1"/>
  <c r="I354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3" i="1"/>
  <c r="I374" i="1"/>
  <c r="I375" i="1"/>
  <c r="I377" i="1"/>
  <c r="I378" i="1"/>
  <c r="I379" i="1"/>
  <c r="I381" i="1"/>
  <c r="I382" i="1"/>
  <c r="I383" i="1"/>
  <c r="I385" i="1"/>
  <c r="I386" i="1"/>
  <c r="I387" i="1"/>
  <c r="I388" i="1"/>
  <c r="I389" i="1"/>
  <c r="I390" i="1"/>
  <c r="I391" i="1"/>
  <c r="I392" i="1"/>
  <c r="I394" i="1"/>
  <c r="I395" i="1"/>
  <c r="I397" i="1"/>
  <c r="I398" i="1"/>
  <c r="I399" i="1"/>
  <c r="I400" i="1"/>
  <c r="I401" i="1"/>
  <c r="I402" i="1"/>
  <c r="I403" i="1"/>
  <c r="I404" i="1"/>
  <c r="I405" i="1"/>
  <c r="I406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7" i="1"/>
  <c r="I429" i="1"/>
  <c r="I434" i="1"/>
  <c r="I435" i="1"/>
  <c r="I436" i="1"/>
  <c r="I439" i="1"/>
  <c r="I442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7" i="1"/>
  <c r="I469" i="1"/>
  <c r="I470" i="1"/>
  <c r="I471" i="1"/>
  <c r="I472" i="1"/>
  <c r="I473" i="1"/>
  <c r="I474" i="1"/>
  <c r="I475" i="1"/>
  <c r="I476" i="1"/>
  <c r="I477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H138" i="1"/>
  <c r="H137" i="1"/>
  <c r="H136" i="1"/>
  <c r="H135" i="1"/>
  <c r="I407" i="1" l="1"/>
  <c r="I315" i="1"/>
  <c r="I312" i="1"/>
  <c r="I285" i="1"/>
  <c r="I262" i="1"/>
  <c r="I159" i="1"/>
  <c r="I219" i="1"/>
  <c r="I240" i="1"/>
  <c r="I259" i="1"/>
  <c r="I153" i="1"/>
  <c r="I177" i="1"/>
  <c r="I201" i="1"/>
  <c r="I225" i="1"/>
  <c r="I251" i="1"/>
  <c r="I160" i="1"/>
  <c r="I220" i="1"/>
  <c r="I239" i="1"/>
  <c r="I152" i="1"/>
  <c r="I176" i="1"/>
  <c r="I224" i="1"/>
  <c r="I250" i="1"/>
  <c r="I181" i="1"/>
  <c r="I221" i="1"/>
  <c r="I241" i="1"/>
  <c r="I151" i="1"/>
  <c r="I175" i="1"/>
  <c r="I223" i="1"/>
  <c r="I162" i="1"/>
  <c r="I182" i="1"/>
  <c r="I242" i="1"/>
  <c r="I148" i="1"/>
  <c r="I174" i="1"/>
  <c r="I198" i="1"/>
  <c r="I246" i="1"/>
  <c r="I154" i="1"/>
  <c r="I158" i="1"/>
  <c r="I216" i="1"/>
  <c r="I191" i="1"/>
  <c r="I217" i="1"/>
  <c r="I222" i="1"/>
  <c r="I168" i="1"/>
  <c r="I141" i="1"/>
  <c r="I144" i="1"/>
  <c r="I212" i="1"/>
  <c r="I210" i="1"/>
  <c r="I143" i="1"/>
  <c r="I142" i="1"/>
  <c r="I247" i="1"/>
  <c r="I248" i="1"/>
  <c r="I145" i="1"/>
  <c r="I146" i="1"/>
  <c r="I190" i="1"/>
  <c r="I192" i="1"/>
  <c r="I135" i="1"/>
  <c r="I149" i="1"/>
  <c r="I213" i="1"/>
  <c r="I209" i="1"/>
  <c r="I166" i="1"/>
  <c r="I165" i="1"/>
  <c r="I199" i="1"/>
  <c r="I167" i="1"/>
  <c r="I235" i="1"/>
  <c r="I136" i="1"/>
  <c r="I232" i="1"/>
  <c r="I138" i="1"/>
  <c r="I157" i="1"/>
  <c r="I155" i="1"/>
  <c r="I203" i="1"/>
  <c r="I139" i="1"/>
  <c r="I233" i="1"/>
  <c r="I137" i="1"/>
  <c r="I238" i="1"/>
  <c r="I202" i="1"/>
  <c r="I226" i="1"/>
  <c r="I227" i="1"/>
  <c r="I179" i="1"/>
  <c r="I156" i="1"/>
  <c r="I252" i="1"/>
  <c r="I231" i="1"/>
  <c r="I229" i="1"/>
  <c r="I228" i="1"/>
  <c r="I180" i="1"/>
  <c r="I172" i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H124" i="1"/>
  <c r="I124" i="1" s="1"/>
  <c r="H123" i="1"/>
  <c r="I123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H122" i="1"/>
  <c r="H112" i="1"/>
  <c r="I112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H109" i="1"/>
  <c r="H110" i="1"/>
  <c r="I110" i="1" s="1"/>
  <c r="H111" i="1"/>
  <c r="H101" i="1"/>
  <c r="I101" i="1" s="1"/>
  <c r="H100" i="1"/>
  <c r="I10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90" i="1"/>
  <c r="I90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H88" i="1"/>
  <c r="H89" i="1"/>
  <c r="H79" i="1"/>
  <c r="I79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68" i="1"/>
  <c r="I68" i="1" s="1"/>
  <c r="H58" i="1"/>
  <c r="I58" i="1" s="1"/>
  <c r="H59" i="1"/>
  <c r="I59" i="1" s="1"/>
  <c r="H60" i="1"/>
  <c r="H61" i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57" i="1"/>
  <c r="I57" i="1" s="1"/>
  <c r="H48" i="1"/>
  <c r="I48" i="1" s="1"/>
  <c r="H49" i="1"/>
  <c r="I49" i="1" s="1"/>
  <c r="H50" i="1"/>
  <c r="I50" i="1" s="1"/>
  <c r="H51" i="1"/>
  <c r="I51" i="1" s="1"/>
  <c r="H52" i="1"/>
  <c r="H53" i="1"/>
  <c r="I53" i="1" s="1"/>
  <c r="H54" i="1"/>
  <c r="I54" i="1" s="1"/>
  <c r="H55" i="1"/>
  <c r="I55" i="1" s="1"/>
  <c r="H56" i="1"/>
  <c r="I56" i="1" s="1"/>
  <c r="H47" i="1"/>
  <c r="I47" i="1" s="1"/>
  <c r="H46" i="1"/>
  <c r="I46" i="1" s="1"/>
  <c r="H36" i="1"/>
  <c r="I36" i="1" s="1"/>
  <c r="H37" i="1"/>
  <c r="I37" i="1" s="1"/>
  <c r="H38" i="1"/>
  <c r="H39" i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35" i="1"/>
  <c r="I35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H34" i="1"/>
  <c r="H24" i="1"/>
  <c r="I24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13" i="1"/>
  <c r="I13" i="1" s="1"/>
  <c r="H3" i="1"/>
  <c r="I3" i="1" s="1"/>
  <c r="H4" i="1"/>
  <c r="H5" i="1"/>
  <c r="H6" i="1"/>
  <c r="H7" i="1"/>
  <c r="I7" i="1" s="1"/>
  <c r="H8" i="1"/>
  <c r="I8" i="1" s="1"/>
  <c r="H9" i="1"/>
  <c r="I9" i="1" s="1"/>
  <c r="H10" i="1"/>
  <c r="H11" i="1"/>
  <c r="H12" i="1"/>
  <c r="H2" i="1"/>
  <c r="I125" i="1"/>
  <c r="I11" i="1"/>
  <c r="I507" i="1"/>
  <c r="I508" i="1"/>
  <c r="I509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" i="1"/>
  <c r="I61" i="1"/>
  <c r="J1" i="1" l="1"/>
  <c r="I33" i="1"/>
  <c r="I88" i="1"/>
  <c r="I2" i="1"/>
  <c r="I39" i="1"/>
  <c r="I87" i="1"/>
  <c r="I111" i="1"/>
  <c r="I89" i="1"/>
  <c r="I12" i="1"/>
  <c r="I38" i="1"/>
  <c r="I109" i="1"/>
  <c r="I10" i="1"/>
  <c r="I34" i="1"/>
  <c r="I108" i="1"/>
  <c r="I122" i="1"/>
  <c r="I121" i="1"/>
  <c r="I6" i="1"/>
  <c r="I5" i="1"/>
  <c r="I4" i="1"/>
  <c r="I52" i="1"/>
</calcChain>
</file>

<file path=xl/sharedStrings.xml><?xml version="1.0" encoding="utf-8"?>
<sst xmlns="http://schemas.openxmlformats.org/spreadsheetml/2006/main" count="9" uniqueCount="9">
  <si>
    <t>外尖角w</t>
    <phoneticPr fontId="1" type="noConversion"/>
  </si>
  <si>
    <t>内尖角l</t>
    <phoneticPr fontId="1" type="noConversion"/>
  </si>
  <si>
    <t>VO2厚度t</t>
    <phoneticPr fontId="1" type="noConversion"/>
  </si>
  <si>
    <t>石墨烯边长d</t>
    <phoneticPr fontId="1" type="noConversion"/>
  </si>
  <si>
    <t>平均值</t>
    <phoneticPr fontId="1" type="noConversion"/>
  </si>
  <si>
    <t>PCR偏振效果</t>
    <phoneticPr fontId="1" type="noConversion"/>
  </si>
  <si>
    <t>A吸收效果</t>
    <phoneticPr fontId="1" type="noConversion"/>
  </si>
  <si>
    <t>前介质t1(TOPAS上)</t>
    <phoneticPr fontId="1" type="noConversion"/>
  </si>
  <si>
    <t>后介质t2(TOPAS下)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</si>
</sst>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4"/>
  <sheetViews>
    <sheetView tabSelected="1" workbookViewId="0">
      <pane ySplit="1" topLeftCell="A510" activePane="bottomLeft" state="frozen"/>
      <selection pane="bottomLeft" activeCell="G533" sqref="G533"/>
    </sheetView>
  </sheetViews>
  <sheetFormatPr defaultRowHeight="14" x14ac:dyDescent="0.3"/>
  <cols>
    <col min="6" max="6" width="11.83203125" customWidth="1"/>
  </cols>
  <sheetData>
    <row r="1" spans="1:10" x14ac:dyDescent="0.3">
      <c r="A1" t="s">
        <v>7</v>
      </c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5</v>
      </c>
      <c r="H1" t="s">
        <v>6</v>
      </c>
      <c r="I1" t="s">
        <v>4</v>
      </c>
      <c r="J1">
        <f>MAX(I:I)</f>
        <v>3.2914999999999992</v>
      </c>
    </row>
    <row r="2" spans="1:10" x14ac:dyDescent="0.3">
      <c r="A2">
        <v>10</v>
      </c>
      <c r="B2">
        <v>10</v>
      </c>
      <c r="C2">
        <v>9</v>
      </c>
      <c r="D2">
        <v>8</v>
      </c>
      <c r="E2">
        <v>1</v>
      </c>
      <c r="F2">
        <v>16</v>
      </c>
      <c r="G2">
        <v>2.181</v>
      </c>
      <c r="H2">
        <f>5.73-5.232</f>
        <v>0.49800000000000022</v>
      </c>
      <c r="I2">
        <f>AVERAGE(G2:H2)</f>
        <v>1.3395000000000001</v>
      </c>
    </row>
    <row r="3" spans="1:10" x14ac:dyDescent="0.3">
      <c r="A3">
        <v>10</v>
      </c>
      <c r="B3">
        <v>11</v>
      </c>
      <c r="C3">
        <v>9</v>
      </c>
      <c r="D3">
        <v>8</v>
      </c>
      <c r="E3">
        <v>1</v>
      </c>
      <c r="F3">
        <v>16</v>
      </c>
      <c r="G3">
        <v>2.1040000000000001</v>
      </c>
      <c r="H3">
        <f t="shared" ref="H3:H12" si="0">5.73-5.232</f>
        <v>0.49800000000000022</v>
      </c>
      <c r="I3">
        <f t="shared" ref="I3:I66" si="1">AVERAGE(G3:H3)</f>
        <v>1.3010000000000002</v>
      </c>
    </row>
    <row r="4" spans="1:10" x14ac:dyDescent="0.3">
      <c r="A4">
        <v>10</v>
      </c>
      <c r="B4">
        <v>12</v>
      </c>
      <c r="C4">
        <v>9</v>
      </c>
      <c r="D4">
        <v>8</v>
      </c>
      <c r="E4">
        <v>1</v>
      </c>
      <c r="F4">
        <v>16</v>
      </c>
      <c r="G4">
        <v>2.0919999999999996</v>
      </c>
      <c r="H4">
        <f t="shared" si="0"/>
        <v>0.49800000000000022</v>
      </c>
      <c r="I4">
        <f t="shared" si="1"/>
        <v>1.2949999999999999</v>
      </c>
    </row>
    <row r="5" spans="1:10" x14ac:dyDescent="0.3">
      <c r="A5">
        <v>10</v>
      </c>
      <c r="B5">
        <v>13</v>
      </c>
      <c r="C5">
        <v>9</v>
      </c>
      <c r="D5">
        <v>8</v>
      </c>
      <c r="E5">
        <v>1</v>
      </c>
      <c r="F5">
        <v>16</v>
      </c>
      <c r="G5">
        <v>2.0730000000000004</v>
      </c>
      <c r="H5">
        <f t="shared" si="0"/>
        <v>0.49800000000000022</v>
      </c>
      <c r="I5">
        <f t="shared" si="1"/>
        <v>1.2855000000000003</v>
      </c>
    </row>
    <row r="6" spans="1:10" x14ac:dyDescent="0.3">
      <c r="A6">
        <v>10</v>
      </c>
      <c r="B6">
        <v>14</v>
      </c>
      <c r="C6">
        <v>9</v>
      </c>
      <c r="D6">
        <v>8</v>
      </c>
      <c r="E6">
        <v>1</v>
      </c>
      <c r="F6">
        <v>16</v>
      </c>
      <c r="G6">
        <v>2.0579999999999998</v>
      </c>
      <c r="H6">
        <f t="shared" si="0"/>
        <v>0.49800000000000022</v>
      </c>
      <c r="I6">
        <f t="shared" si="1"/>
        <v>1.278</v>
      </c>
    </row>
    <row r="7" spans="1:10" x14ac:dyDescent="0.3">
      <c r="A7">
        <v>10</v>
      </c>
      <c r="B7">
        <v>15</v>
      </c>
      <c r="C7">
        <v>9</v>
      </c>
      <c r="D7">
        <v>8</v>
      </c>
      <c r="E7">
        <v>1</v>
      </c>
      <c r="F7">
        <v>16</v>
      </c>
      <c r="G7">
        <v>2.056</v>
      </c>
      <c r="H7">
        <f t="shared" si="0"/>
        <v>0.49800000000000022</v>
      </c>
      <c r="I7">
        <f t="shared" si="1"/>
        <v>1.2770000000000001</v>
      </c>
    </row>
    <row r="8" spans="1:10" x14ac:dyDescent="0.3">
      <c r="A8">
        <v>10</v>
      </c>
      <c r="B8">
        <v>16</v>
      </c>
      <c r="C8">
        <v>9</v>
      </c>
      <c r="D8">
        <v>8</v>
      </c>
      <c r="E8">
        <v>1</v>
      </c>
      <c r="F8">
        <v>16</v>
      </c>
      <c r="G8">
        <v>2.0659999999999998</v>
      </c>
      <c r="H8">
        <f t="shared" si="0"/>
        <v>0.49800000000000022</v>
      </c>
      <c r="I8">
        <f t="shared" si="1"/>
        <v>1.282</v>
      </c>
    </row>
    <row r="9" spans="1:10" x14ac:dyDescent="0.3">
      <c r="A9">
        <v>10</v>
      </c>
      <c r="B9">
        <v>17</v>
      </c>
      <c r="C9">
        <v>9</v>
      </c>
      <c r="D9">
        <v>8</v>
      </c>
      <c r="E9">
        <v>1</v>
      </c>
      <c r="F9">
        <v>16</v>
      </c>
      <c r="G9">
        <v>2.0670000000000002</v>
      </c>
      <c r="H9">
        <f t="shared" si="0"/>
        <v>0.49800000000000022</v>
      </c>
      <c r="I9">
        <f t="shared" si="1"/>
        <v>1.2825000000000002</v>
      </c>
    </row>
    <row r="10" spans="1:10" x14ac:dyDescent="0.3">
      <c r="A10">
        <v>10</v>
      </c>
      <c r="B10">
        <v>18</v>
      </c>
      <c r="C10">
        <v>9</v>
      </c>
      <c r="D10">
        <v>8</v>
      </c>
      <c r="E10">
        <v>1</v>
      </c>
      <c r="F10">
        <v>16</v>
      </c>
      <c r="G10">
        <v>2.0590000000000002</v>
      </c>
      <c r="H10">
        <f t="shared" si="0"/>
        <v>0.49800000000000022</v>
      </c>
      <c r="I10">
        <f t="shared" si="1"/>
        <v>1.2785000000000002</v>
      </c>
    </row>
    <row r="11" spans="1:10" x14ac:dyDescent="0.3">
      <c r="A11">
        <v>10</v>
      </c>
      <c r="B11">
        <v>19</v>
      </c>
      <c r="C11">
        <v>9</v>
      </c>
      <c r="D11">
        <v>8</v>
      </c>
      <c r="E11">
        <v>1</v>
      </c>
      <c r="F11">
        <v>16</v>
      </c>
      <c r="G11">
        <v>2.0599999999999996</v>
      </c>
      <c r="H11">
        <f t="shared" si="0"/>
        <v>0.49800000000000022</v>
      </c>
      <c r="I11">
        <f t="shared" si="1"/>
        <v>1.2789999999999999</v>
      </c>
    </row>
    <row r="12" spans="1:10" x14ac:dyDescent="0.3">
      <c r="A12">
        <v>10</v>
      </c>
      <c r="B12">
        <v>20</v>
      </c>
      <c r="C12">
        <v>9</v>
      </c>
      <c r="D12">
        <v>8</v>
      </c>
      <c r="E12">
        <v>1</v>
      </c>
      <c r="F12">
        <v>16</v>
      </c>
      <c r="G12">
        <v>2.056</v>
      </c>
      <c r="H12">
        <f t="shared" si="0"/>
        <v>0.49800000000000022</v>
      </c>
      <c r="I12">
        <f t="shared" si="1"/>
        <v>1.2770000000000001</v>
      </c>
    </row>
    <row r="13" spans="1:10" x14ac:dyDescent="0.3">
      <c r="A13">
        <v>11</v>
      </c>
      <c r="B13">
        <v>10</v>
      </c>
      <c r="C13">
        <v>9</v>
      </c>
      <c r="D13">
        <v>8</v>
      </c>
      <c r="E13">
        <v>1</v>
      </c>
      <c r="F13">
        <v>16</v>
      </c>
      <c r="G13">
        <v>2.1130000000000004</v>
      </c>
      <c r="H13">
        <f>-3.85+5.639</f>
        <v>1.7890000000000001</v>
      </c>
      <c r="I13">
        <f t="shared" si="1"/>
        <v>1.9510000000000003</v>
      </c>
    </row>
    <row r="14" spans="1:10" x14ac:dyDescent="0.3">
      <c r="A14">
        <v>11</v>
      </c>
      <c r="B14">
        <v>11</v>
      </c>
      <c r="C14">
        <v>9</v>
      </c>
      <c r="D14">
        <v>8</v>
      </c>
      <c r="E14">
        <v>1</v>
      </c>
      <c r="F14">
        <v>16</v>
      </c>
      <c r="G14">
        <v>2.093</v>
      </c>
      <c r="H14">
        <f t="shared" ref="H14:H23" si="2">-3.85+5.639</f>
        <v>1.7890000000000001</v>
      </c>
      <c r="I14">
        <f t="shared" si="1"/>
        <v>1.9410000000000001</v>
      </c>
    </row>
    <row r="15" spans="1:10" x14ac:dyDescent="0.3">
      <c r="A15">
        <v>11</v>
      </c>
      <c r="B15">
        <v>12</v>
      </c>
      <c r="C15">
        <v>9</v>
      </c>
      <c r="D15">
        <v>8</v>
      </c>
      <c r="E15">
        <v>1</v>
      </c>
      <c r="F15">
        <v>16</v>
      </c>
      <c r="G15">
        <v>2.0389999999999997</v>
      </c>
      <c r="H15">
        <f t="shared" si="2"/>
        <v>1.7890000000000001</v>
      </c>
      <c r="I15">
        <f t="shared" si="1"/>
        <v>1.9139999999999999</v>
      </c>
    </row>
    <row r="16" spans="1:10" x14ac:dyDescent="0.3">
      <c r="A16">
        <v>11</v>
      </c>
      <c r="B16">
        <v>13</v>
      </c>
      <c r="C16">
        <v>9</v>
      </c>
      <c r="D16">
        <v>8</v>
      </c>
      <c r="E16">
        <v>1</v>
      </c>
      <c r="F16">
        <v>16</v>
      </c>
      <c r="G16">
        <v>2.0279999999999996</v>
      </c>
      <c r="H16">
        <f t="shared" si="2"/>
        <v>1.7890000000000001</v>
      </c>
      <c r="I16">
        <f t="shared" si="1"/>
        <v>1.9084999999999999</v>
      </c>
    </row>
    <row r="17" spans="1:9" x14ac:dyDescent="0.3">
      <c r="A17">
        <v>11</v>
      </c>
      <c r="B17">
        <v>14</v>
      </c>
      <c r="C17">
        <v>9</v>
      </c>
      <c r="D17">
        <v>8</v>
      </c>
      <c r="E17">
        <v>1</v>
      </c>
      <c r="F17">
        <v>16</v>
      </c>
      <c r="G17">
        <v>2.0140000000000002</v>
      </c>
      <c r="H17">
        <f t="shared" si="2"/>
        <v>1.7890000000000001</v>
      </c>
      <c r="I17">
        <f t="shared" si="1"/>
        <v>1.9015000000000002</v>
      </c>
    </row>
    <row r="18" spans="1:9" x14ac:dyDescent="0.3">
      <c r="A18">
        <v>11</v>
      </c>
      <c r="B18">
        <v>15</v>
      </c>
      <c r="C18">
        <v>9</v>
      </c>
      <c r="D18">
        <v>8</v>
      </c>
      <c r="E18">
        <v>1</v>
      </c>
      <c r="F18">
        <v>16</v>
      </c>
      <c r="G18">
        <v>2.0549999999999997</v>
      </c>
      <c r="H18">
        <f t="shared" si="2"/>
        <v>1.7890000000000001</v>
      </c>
      <c r="I18">
        <f t="shared" si="1"/>
        <v>1.9219999999999999</v>
      </c>
    </row>
    <row r="19" spans="1:9" x14ac:dyDescent="0.3">
      <c r="A19">
        <v>11</v>
      </c>
      <c r="B19">
        <v>16</v>
      </c>
      <c r="C19">
        <v>9</v>
      </c>
      <c r="D19">
        <v>8</v>
      </c>
      <c r="E19">
        <v>1</v>
      </c>
      <c r="F19">
        <v>16</v>
      </c>
      <c r="G19">
        <v>2.0510000000000002</v>
      </c>
      <c r="H19">
        <f t="shared" si="2"/>
        <v>1.7890000000000001</v>
      </c>
      <c r="I19">
        <f t="shared" si="1"/>
        <v>1.9200000000000002</v>
      </c>
    </row>
    <row r="20" spans="1:9" x14ac:dyDescent="0.3">
      <c r="A20">
        <v>11</v>
      </c>
      <c r="B20">
        <v>17</v>
      </c>
      <c r="C20">
        <v>9</v>
      </c>
      <c r="D20">
        <v>8</v>
      </c>
      <c r="E20">
        <v>1</v>
      </c>
      <c r="F20">
        <v>16</v>
      </c>
      <c r="G20">
        <v>2.048</v>
      </c>
      <c r="H20">
        <f t="shared" si="2"/>
        <v>1.7890000000000001</v>
      </c>
      <c r="I20">
        <f t="shared" si="1"/>
        <v>1.9185000000000001</v>
      </c>
    </row>
    <row r="21" spans="1:9" x14ac:dyDescent="0.3">
      <c r="A21">
        <v>11</v>
      </c>
      <c r="B21">
        <v>18</v>
      </c>
      <c r="C21">
        <v>9</v>
      </c>
      <c r="D21">
        <v>8</v>
      </c>
      <c r="E21">
        <v>1</v>
      </c>
      <c r="F21">
        <v>16</v>
      </c>
      <c r="G21">
        <v>2.0519999999999996</v>
      </c>
      <c r="H21">
        <f t="shared" si="2"/>
        <v>1.7890000000000001</v>
      </c>
      <c r="I21">
        <f t="shared" si="1"/>
        <v>1.9204999999999999</v>
      </c>
    </row>
    <row r="22" spans="1:9" x14ac:dyDescent="0.3">
      <c r="A22">
        <v>11</v>
      </c>
      <c r="B22">
        <v>19</v>
      </c>
      <c r="C22">
        <v>9</v>
      </c>
      <c r="D22">
        <v>8</v>
      </c>
      <c r="E22">
        <v>1</v>
      </c>
      <c r="F22">
        <v>16</v>
      </c>
      <c r="G22">
        <v>2.0350000000000001</v>
      </c>
      <c r="H22">
        <f t="shared" si="2"/>
        <v>1.7890000000000001</v>
      </c>
      <c r="I22">
        <f t="shared" si="1"/>
        <v>1.9120000000000001</v>
      </c>
    </row>
    <row r="23" spans="1:9" x14ac:dyDescent="0.3">
      <c r="A23">
        <v>11</v>
      </c>
      <c r="B23">
        <v>20</v>
      </c>
      <c r="C23">
        <v>9</v>
      </c>
      <c r="D23">
        <v>8</v>
      </c>
      <c r="E23">
        <v>1</v>
      </c>
      <c r="F23">
        <v>16</v>
      </c>
      <c r="G23">
        <v>2.0359999999999996</v>
      </c>
      <c r="H23">
        <f t="shared" si="2"/>
        <v>1.7890000000000001</v>
      </c>
      <c r="I23">
        <f t="shared" si="1"/>
        <v>1.9124999999999999</v>
      </c>
    </row>
    <row r="24" spans="1:9" x14ac:dyDescent="0.3">
      <c r="A24">
        <v>12</v>
      </c>
      <c r="B24">
        <v>10</v>
      </c>
      <c r="C24">
        <v>9</v>
      </c>
      <c r="D24">
        <v>8</v>
      </c>
      <c r="E24">
        <v>1</v>
      </c>
      <c r="F24">
        <v>16</v>
      </c>
      <c r="G24">
        <v>2.0910000000000002</v>
      </c>
      <c r="H24">
        <f>-3.15+5.316</f>
        <v>2.1659999999999999</v>
      </c>
      <c r="I24">
        <f t="shared" si="1"/>
        <v>2.1284999999999998</v>
      </c>
    </row>
    <row r="25" spans="1:9" x14ac:dyDescent="0.3">
      <c r="A25">
        <v>12</v>
      </c>
      <c r="B25">
        <v>11</v>
      </c>
      <c r="C25">
        <v>9</v>
      </c>
      <c r="D25">
        <v>8</v>
      </c>
      <c r="E25">
        <v>1</v>
      </c>
      <c r="F25">
        <v>16</v>
      </c>
      <c r="G25">
        <v>2.0389999999999997</v>
      </c>
      <c r="H25">
        <f t="shared" ref="H25:H34" si="3">-3.15+5.316</f>
        <v>2.1659999999999999</v>
      </c>
      <c r="I25">
        <f t="shared" si="1"/>
        <v>2.1025</v>
      </c>
    </row>
    <row r="26" spans="1:9" x14ac:dyDescent="0.3">
      <c r="A26">
        <v>12</v>
      </c>
      <c r="B26">
        <v>12</v>
      </c>
      <c r="C26">
        <v>9</v>
      </c>
      <c r="D26">
        <v>8</v>
      </c>
      <c r="E26">
        <v>1</v>
      </c>
      <c r="F26">
        <v>16</v>
      </c>
      <c r="G26">
        <v>2.0289999999999999</v>
      </c>
      <c r="H26">
        <f t="shared" si="3"/>
        <v>2.1659999999999999</v>
      </c>
      <c r="I26">
        <f t="shared" si="1"/>
        <v>2.0975000000000001</v>
      </c>
    </row>
    <row r="27" spans="1:9" x14ac:dyDescent="0.3">
      <c r="A27">
        <v>12</v>
      </c>
      <c r="B27">
        <v>13</v>
      </c>
      <c r="C27">
        <v>9</v>
      </c>
      <c r="D27">
        <v>8</v>
      </c>
      <c r="E27">
        <v>1</v>
      </c>
      <c r="F27">
        <v>16</v>
      </c>
      <c r="G27">
        <v>2.0140000000000002</v>
      </c>
      <c r="H27">
        <f t="shared" si="3"/>
        <v>2.1659999999999999</v>
      </c>
      <c r="I27">
        <f t="shared" si="1"/>
        <v>2.09</v>
      </c>
    </row>
    <row r="28" spans="1:9" x14ac:dyDescent="0.3">
      <c r="A28">
        <v>12</v>
      </c>
      <c r="B28">
        <v>14</v>
      </c>
      <c r="C28">
        <v>9</v>
      </c>
      <c r="D28">
        <v>8</v>
      </c>
      <c r="E28">
        <v>1</v>
      </c>
      <c r="F28">
        <v>16</v>
      </c>
      <c r="G28">
        <v>2</v>
      </c>
      <c r="H28">
        <f t="shared" si="3"/>
        <v>2.1659999999999999</v>
      </c>
      <c r="I28">
        <f t="shared" si="1"/>
        <v>2.0830000000000002</v>
      </c>
    </row>
    <row r="29" spans="1:9" x14ac:dyDescent="0.3">
      <c r="A29">
        <v>12</v>
      </c>
      <c r="B29">
        <v>15</v>
      </c>
      <c r="C29">
        <v>9</v>
      </c>
      <c r="D29">
        <v>8</v>
      </c>
      <c r="E29">
        <v>1</v>
      </c>
      <c r="F29">
        <v>16</v>
      </c>
      <c r="G29">
        <v>1.9880000000000004</v>
      </c>
      <c r="H29">
        <f t="shared" si="3"/>
        <v>2.1659999999999999</v>
      </c>
      <c r="I29">
        <f t="shared" si="1"/>
        <v>2.077</v>
      </c>
    </row>
    <row r="30" spans="1:9" x14ac:dyDescent="0.3">
      <c r="A30">
        <v>12</v>
      </c>
      <c r="B30">
        <v>16</v>
      </c>
      <c r="C30">
        <v>9</v>
      </c>
      <c r="D30">
        <v>8</v>
      </c>
      <c r="E30">
        <v>1</v>
      </c>
      <c r="F30">
        <v>16</v>
      </c>
      <c r="G30">
        <v>2.04</v>
      </c>
      <c r="H30">
        <f t="shared" si="3"/>
        <v>2.1659999999999999</v>
      </c>
      <c r="I30">
        <f t="shared" si="1"/>
        <v>2.1029999999999998</v>
      </c>
    </row>
    <row r="31" spans="1:9" x14ac:dyDescent="0.3">
      <c r="A31">
        <v>12</v>
      </c>
      <c r="B31">
        <v>17</v>
      </c>
      <c r="C31">
        <v>9</v>
      </c>
      <c r="D31">
        <v>8</v>
      </c>
      <c r="E31">
        <v>1</v>
      </c>
      <c r="F31">
        <v>16</v>
      </c>
      <c r="G31">
        <v>2.0350000000000001</v>
      </c>
      <c r="H31">
        <f t="shared" si="3"/>
        <v>2.1659999999999999</v>
      </c>
      <c r="I31">
        <f t="shared" si="1"/>
        <v>2.1005000000000003</v>
      </c>
    </row>
    <row r="32" spans="1:9" x14ac:dyDescent="0.3">
      <c r="A32">
        <v>12</v>
      </c>
      <c r="B32">
        <v>18</v>
      </c>
      <c r="C32">
        <v>9</v>
      </c>
      <c r="D32">
        <v>8</v>
      </c>
      <c r="E32">
        <v>1</v>
      </c>
      <c r="F32">
        <v>16</v>
      </c>
      <c r="G32">
        <v>2.0110000000000001</v>
      </c>
      <c r="H32">
        <f t="shared" si="3"/>
        <v>2.1659999999999999</v>
      </c>
      <c r="I32">
        <f t="shared" si="1"/>
        <v>2.0884999999999998</v>
      </c>
    </row>
    <row r="33" spans="1:9" x14ac:dyDescent="0.3">
      <c r="A33">
        <v>12</v>
      </c>
      <c r="B33">
        <v>19</v>
      </c>
      <c r="C33">
        <v>9</v>
      </c>
      <c r="D33">
        <v>8</v>
      </c>
      <c r="E33">
        <v>1</v>
      </c>
      <c r="F33">
        <v>16</v>
      </c>
      <c r="G33">
        <v>2.0259999999999998</v>
      </c>
      <c r="H33">
        <f t="shared" si="3"/>
        <v>2.1659999999999999</v>
      </c>
      <c r="I33">
        <f t="shared" si="1"/>
        <v>2.0960000000000001</v>
      </c>
    </row>
    <row r="34" spans="1:9" x14ac:dyDescent="0.3">
      <c r="A34">
        <v>12</v>
      </c>
      <c r="B34">
        <v>20</v>
      </c>
      <c r="C34">
        <v>9</v>
      </c>
      <c r="D34">
        <v>8</v>
      </c>
      <c r="E34">
        <v>1</v>
      </c>
      <c r="F34">
        <v>16</v>
      </c>
      <c r="G34">
        <v>2.0339999999999998</v>
      </c>
      <c r="H34">
        <f t="shared" si="3"/>
        <v>2.1659999999999999</v>
      </c>
      <c r="I34">
        <f t="shared" si="1"/>
        <v>2.0999999999999996</v>
      </c>
    </row>
    <row r="35" spans="1:9" x14ac:dyDescent="0.3">
      <c r="A35" s="1">
        <v>13</v>
      </c>
      <c r="B35" s="1">
        <v>10</v>
      </c>
      <c r="C35" s="1">
        <v>9</v>
      </c>
      <c r="D35" s="1">
        <v>8</v>
      </c>
      <c r="E35" s="1">
        <v>1</v>
      </c>
      <c r="F35">
        <v>16</v>
      </c>
      <c r="G35" s="1">
        <v>2.0709999999999997</v>
      </c>
      <c r="H35" s="1">
        <f>-2.41+4.943</f>
        <v>2.5329999999999995</v>
      </c>
      <c r="I35" s="1">
        <f t="shared" si="1"/>
        <v>2.3019999999999996</v>
      </c>
    </row>
    <row r="36" spans="1:9" x14ac:dyDescent="0.3">
      <c r="A36">
        <v>13</v>
      </c>
      <c r="B36">
        <v>11</v>
      </c>
      <c r="C36">
        <v>9</v>
      </c>
      <c r="D36">
        <v>8</v>
      </c>
      <c r="E36">
        <v>1</v>
      </c>
      <c r="F36">
        <v>16</v>
      </c>
      <c r="G36">
        <v>2.0289999999999999</v>
      </c>
      <c r="H36">
        <f t="shared" ref="H36:H45" si="4">-2.41+4.943</f>
        <v>2.5329999999999995</v>
      </c>
      <c r="I36">
        <f t="shared" si="1"/>
        <v>2.2809999999999997</v>
      </c>
    </row>
    <row r="37" spans="1:9" x14ac:dyDescent="0.3">
      <c r="A37">
        <v>13</v>
      </c>
      <c r="B37">
        <v>12</v>
      </c>
      <c r="C37">
        <v>9</v>
      </c>
      <c r="D37">
        <v>8</v>
      </c>
      <c r="E37">
        <v>1</v>
      </c>
      <c r="F37">
        <v>16</v>
      </c>
      <c r="G37">
        <v>2.0110000000000001</v>
      </c>
      <c r="H37">
        <f t="shared" si="4"/>
        <v>2.5329999999999995</v>
      </c>
      <c r="I37">
        <f t="shared" si="1"/>
        <v>2.2719999999999998</v>
      </c>
    </row>
    <row r="38" spans="1:9" x14ac:dyDescent="0.3">
      <c r="A38">
        <v>13</v>
      </c>
      <c r="B38">
        <v>13</v>
      </c>
      <c r="C38">
        <v>9</v>
      </c>
      <c r="D38">
        <v>8</v>
      </c>
      <c r="E38">
        <v>1</v>
      </c>
      <c r="F38">
        <v>16</v>
      </c>
      <c r="G38">
        <v>1.9969999999999999</v>
      </c>
      <c r="H38">
        <f t="shared" si="4"/>
        <v>2.5329999999999995</v>
      </c>
      <c r="I38">
        <f t="shared" si="1"/>
        <v>2.2649999999999997</v>
      </c>
    </row>
    <row r="39" spans="1:9" x14ac:dyDescent="0.3">
      <c r="A39">
        <v>13</v>
      </c>
      <c r="B39">
        <v>14</v>
      </c>
      <c r="C39">
        <v>9</v>
      </c>
      <c r="D39">
        <v>8</v>
      </c>
      <c r="E39">
        <v>1</v>
      </c>
      <c r="F39">
        <v>16</v>
      </c>
      <c r="G39">
        <v>1.9850000000000003</v>
      </c>
      <c r="H39">
        <f t="shared" si="4"/>
        <v>2.5329999999999995</v>
      </c>
      <c r="I39">
        <f t="shared" si="1"/>
        <v>2.2589999999999999</v>
      </c>
    </row>
    <row r="40" spans="1:9" x14ac:dyDescent="0.3">
      <c r="A40">
        <v>13</v>
      </c>
      <c r="B40">
        <v>15</v>
      </c>
      <c r="C40">
        <v>9</v>
      </c>
      <c r="D40">
        <v>8</v>
      </c>
      <c r="E40">
        <v>1</v>
      </c>
      <c r="F40">
        <v>16</v>
      </c>
      <c r="G40">
        <v>1.9779999999999998</v>
      </c>
      <c r="H40">
        <f t="shared" si="4"/>
        <v>2.5329999999999995</v>
      </c>
      <c r="I40">
        <f t="shared" si="1"/>
        <v>2.2554999999999996</v>
      </c>
    </row>
    <row r="41" spans="1:9" x14ac:dyDescent="0.3">
      <c r="A41">
        <v>13</v>
      </c>
      <c r="B41">
        <v>16</v>
      </c>
      <c r="C41">
        <v>9</v>
      </c>
      <c r="D41">
        <v>8</v>
      </c>
      <c r="E41">
        <v>1</v>
      </c>
      <c r="F41">
        <v>16</v>
      </c>
      <c r="G41">
        <v>2.0220000000000002</v>
      </c>
      <c r="H41">
        <f t="shared" si="4"/>
        <v>2.5329999999999995</v>
      </c>
      <c r="I41">
        <f t="shared" si="1"/>
        <v>2.2774999999999999</v>
      </c>
    </row>
    <row r="42" spans="1:9" x14ac:dyDescent="0.3">
      <c r="A42">
        <v>13</v>
      </c>
      <c r="B42">
        <v>17</v>
      </c>
      <c r="C42">
        <v>9</v>
      </c>
      <c r="D42">
        <v>8</v>
      </c>
      <c r="E42">
        <v>1</v>
      </c>
      <c r="F42">
        <v>16</v>
      </c>
      <c r="G42">
        <v>2</v>
      </c>
      <c r="H42">
        <f t="shared" si="4"/>
        <v>2.5329999999999995</v>
      </c>
      <c r="I42">
        <f t="shared" si="1"/>
        <v>2.2664999999999997</v>
      </c>
    </row>
    <row r="43" spans="1:9" x14ac:dyDescent="0.3">
      <c r="A43">
        <v>13</v>
      </c>
      <c r="B43">
        <v>18</v>
      </c>
      <c r="C43">
        <v>9</v>
      </c>
      <c r="D43">
        <v>8</v>
      </c>
      <c r="E43">
        <v>1</v>
      </c>
      <c r="F43">
        <v>16</v>
      </c>
      <c r="G43">
        <v>1.9960000000000004</v>
      </c>
      <c r="H43">
        <f t="shared" si="4"/>
        <v>2.5329999999999995</v>
      </c>
      <c r="I43">
        <f t="shared" si="1"/>
        <v>2.2645</v>
      </c>
    </row>
    <row r="44" spans="1:9" x14ac:dyDescent="0.3">
      <c r="A44">
        <v>13</v>
      </c>
      <c r="B44">
        <v>19</v>
      </c>
      <c r="C44">
        <v>9</v>
      </c>
      <c r="D44">
        <v>8</v>
      </c>
      <c r="E44">
        <v>1</v>
      </c>
      <c r="F44">
        <v>16</v>
      </c>
      <c r="G44">
        <v>2.0039999999999996</v>
      </c>
      <c r="H44">
        <f t="shared" si="4"/>
        <v>2.5329999999999995</v>
      </c>
      <c r="I44">
        <f t="shared" si="1"/>
        <v>2.2684999999999995</v>
      </c>
    </row>
    <row r="45" spans="1:9" x14ac:dyDescent="0.3">
      <c r="A45">
        <v>13</v>
      </c>
      <c r="B45">
        <v>20</v>
      </c>
      <c r="C45">
        <v>9</v>
      </c>
      <c r="D45">
        <v>8</v>
      </c>
      <c r="E45">
        <v>1</v>
      </c>
      <c r="F45">
        <v>16</v>
      </c>
      <c r="G45">
        <v>2.0149999999999997</v>
      </c>
      <c r="H45">
        <f t="shared" si="4"/>
        <v>2.5329999999999995</v>
      </c>
      <c r="I45">
        <f t="shared" si="1"/>
        <v>2.2739999999999996</v>
      </c>
    </row>
    <row r="46" spans="1:9" x14ac:dyDescent="0.3">
      <c r="A46">
        <v>14</v>
      </c>
      <c r="B46">
        <v>10</v>
      </c>
      <c r="C46">
        <v>9</v>
      </c>
      <c r="D46">
        <v>8</v>
      </c>
      <c r="E46">
        <v>1</v>
      </c>
      <c r="F46">
        <v>16</v>
      </c>
      <c r="G46">
        <v>2.069</v>
      </c>
      <c r="H46">
        <f>-2.342+4.687</f>
        <v>2.3450000000000002</v>
      </c>
      <c r="I46">
        <f t="shared" si="1"/>
        <v>2.2069999999999999</v>
      </c>
    </row>
    <row r="47" spans="1:9" x14ac:dyDescent="0.3">
      <c r="A47">
        <v>14</v>
      </c>
      <c r="B47">
        <v>11</v>
      </c>
      <c r="C47">
        <v>9</v>
      </c>
      <c r="D47">
        <v>8</v>
      </c>
      <c r="E47">
        <v>1</v>
      </c>
      <c r="F47">
        <v>16</v>
      </c>
      <c r="G47">
        <v>2.0129999999999999</v>
      </c>
      <c r="H47">
        <f>-2.342+4.687</f>
        <v>2.3450000000000002</v>
      </c>
      <c r="I47">
        <f t="shared" si="1"/>
        <v>2.1790000000000003</v>
      </c>
    </row>
    <row r="48" spans="1:9" x14ac:dyDescent="0.3">
      <c r="A48">
        <v>14</v>
      </c>
      <c r="B48">
        <v>12</v>
      </c>
      <c r="C48">
        <v>9</v>
      </c>
      <c r="D48">
        <v>8</v>
      </c>
      <c r="E48">
        <v>1</v>
      </c>
      <c r="F48">
        <v>16</v>
      </c>
      <c r="G48">
        <v>2</v>
      </c>
      <c r="H48">
        <f t="shared" ref="H48:H56" si="5">-2.342+4.687</f>
        <v>2.3450000000000002</v>
      </c>
      <c r="I48">
        <f t="shared" si="1"/>
        <v>2.1725000000000003</v>
      </c>
    </row>
    <row r="49" spans="1:9" x14ac:dyDescent="0.3">
      <c r="A49">
        <v>14</v>
      </c>
      <c r="B49">
        <v>13</v>
      </c>
      <c r="C49">
        <v>9</v>
      </c>
      <c r="D49">
        <v>8</v>
      </c>
      <c r="E49">
        <v>1</v>
      </c>
      <c r="F49">
        <v>16</v>
      </c>
      <c r="G49">
        <v>1.9870000000000001</v>
      </c>
      <c r="H49">
        <f t="shared" si="5"/>
        <v>2.3450000000000002</v>
      </c>
      <c r="I49">
        <f t="shared" si="1"/>
        <v>2.1660000000000004</v>
      </c>
    </row>
    <row r="50" spans="1:9" x14ac:dyDescent="0.3">
      <c r="A50">
        <v>14</v>
      </c>
      <c r="B50">
        <v>14</v>
      </c>
      <c r="C50">
        <v>9</v>
      </c>
      <c r="D50">
        <v>8</v>
      </c>
      <c r="E50">
        <v>1</v>
      </c>
      <c r="F50">
        <v>16</v>
      </c>
      <c r="G50">
        <v>1.9729999999999999</v>
      </c>
      <c r="H50">
        <f t="shared" si="5"/>
        <v>2.3450000000000002</v>
      </c>
      <c r="I50">
        <f t="shared" si="1"/>
        <v>2.1589999999999998</v>
      </c>
    </row>
    <row r="51" spans="1:9" x14ac:dyDescent="0.3">
      <c r="A51">
        <v>14</v>
      </c>
      <c r="B51">
        <v>15</v>
      </c>
      <c r="C51">
        <v>9</v>
      </c>
      <c r="D51">
        <v>8</v>
      </c>
      <c r="E51">
        <v>1</v>
      </c>
      <c r="F51">
        <v>16</v>
      </c>
      <c r="G51">
        <v>1.9630000000000001</v>
      </c>
      <c r="H51">
        <f t="shared" si="5"/>
        <v>2.3450000000000002</v>
      </c>
      <c r="I51">
        <f t="shared" si="1"/>
        <v>2.1539999999999999</v>
      </c>
    </row>
    <row r="52" spans="1:9" x14ac:dyDescent="0.3">
      <c r="A52">
        <v>14</v>
      </c>
      <c r="B52">
        <v>16</v>
      </c>
      <c r="C52">
        <v>9</v>
      </c>
      <c r="D52">
        <v>8</v>
      </c>
      <c r="E52">
        <v>1</v>
      </c>
      <c r="F52">
        <v>16</v>
      </c>
      <c r="G52">
        <v>1.9880000000000004</v>
      </c>
      <c r="H52">
        <f t="shared" si="5"/>
        <v>2.3450000000000002</v>
      </c>
      <c r="I52">
        <f t="shared" si="1"/>
        <v>2.1665000000000001</v>
      </c>
    </row>
    <row r="53" spans="1:9" x14ac:dyDescent="0.3">
      <c r="A53">
        <v>14</v>
      </c>
      <c r="B53">
        <v>17</v>
      </c>
      <c r="C53">
        <v>9</v>
      </c>
      <c r="D53">
        <v>8</v>
      </c>
      <c r="E53">
        <v>1</v>
      </c>
      <c r="F53">
        <v>16</v>
      </c>
      <c r="G53">
        <v>1.9779999999999998</v>
      </c>
      <c r="H53">
        <f t="shared" si="5"/>
        <v>2.3450000000000002</v>
      </c>
      <c r="I53">
        <f t="shared" si="1"/>
        <v>2.1615000000000002</v>
      </c>
    </row>
    <row r="54" spans="1:9" x14ac:dyDescent="0.3">
      <c r="A54">
        <v>14</v>
      </c>
      <c r="B54">
        <v>18</v>
      </c>
      <c r="C54">
        <v>9</v>
      </c>
      <c r="D54">
        <v>8</v>
      </c>
      <c r="E54">
        <v>1</v>
      </c>
      <c r="F54">
        <v>16</v>
      </c>
      <c r="G54">
        <v>1.9829999999999997</v>
      </c>
      <c r="H54">
        <f t="shared" si="5"/>
        <v>2.3450000000000002</v>
      </c>
      <c r="I54">
        <f t="shared" si="1"/>
        <v>2.1639999999999997</v>
      </c>
    </row>
    <row r="55" spans="1:9" x14ac:dyDescent="0.3">
      <c r="A55">
        <v>14</v>
      </c>
      <c r="B55">
        <v>19</v>
      </c>
      <c r="C55">
        <v>9</v>
      </c>
      <c r="D55">
        <v>8</v>
      </c>
      <c r="E55">
        <v>1</v>
      </c>
      <c r="F55">
        <v>16</v>
      </c>
      <c r="G55">
        <v>1.9930000000000003</v>
      </c>
      <c r="H55">
        <f t="shared" si="5"/>
        <v>2.3450000000000002</v>
      </c>
      <c r="I55">
        <f t="shared" si="1"/>
        <v>2.1690000000000005</v>
      </c>
    </row>
    <row r="56" spans="1:9" x14ac:dyDescent="0.3">
      <c r="A56">
        <v>14</v>
      </c>
      <c r="B56">
        <v>20</v>
      </c>
      <c r="C56">
        <v>9</v>
      </c>
      <c r="D56">
        <v>8</v>
      </c>
      <c r="E56">
        <v>1</v>
      </c>
      <c r="F56">
        <v>16</v>
      </c>
      <c r="G56">
        <v>2</v>
      </c>
      <c r="H56">
        <f t="shared" si="5"/>
        <v>2.3450000000000002</v>
      </c>
      <c r="I56">
        <f t="shared" si="1"/>
        <v>2.1725000000000003</v>
      </c>
    </row>
    <row r="57" spans="1:9" x14ac:dyDescent="0.3">
      <c r="A57">
        <v>15</v>
      </c>
      <c r="B57">
        <v>10</v>
      </c>
      <c r="C57">
        <v>9</v>
      </c>
      <c r="D57">
        <v>8</v>
      </c>
      <c r="E57">
        <v>1</v>
      </c>
      <c r="F57">
        <v>16</v>
      </c>
      <c r="G57">
        <v>2.0469999999999997</v>
      </c>
      <c r="H57">
        <f>-2.032+4.318</f>
        <v>2.2859999999999996</v>
      </c>
      <c r="I57">
        <f t="shared" si="1"/>
        <v>2.1664999999999996</v>
      </c>
    </row>
    <row r="58" spans="1:9" x14ac:dyDescent="0.3">
      <c r="A58">
        <v>15</v>
      </c>
      <c r="B58">
        <v>11</v>
      </c>
      <c r="C58">
        <v>9</v>
      </c>
      <c r="D58">
        <v>8</v>
      </c>
      <c r="E58">
        <v>1</v>
      </c>
      <c r="F58">
        <v>16</v>
      </c>
      <c r="G58">
        <v>2.0629999999999997</v>
      </c>
      <c r="H58">
        <f t="shared" ref="H58:H67" si="6">-2.032+4.318</f>
        <v>2.2859999999999996</v>
      </c>
      <c r="I58">
        <f t="shared" si="1"/>
        <v>2.1744999999999997</v>
      </c>
    </row>
    <row r="59" spans="1:9" x14ac:dyDescent="0.3">
      <c r="A59">
        <v>15</v>
      </c>
      <c r="B59">
        <v>12</v>
      </c>
      <c r="C59">
        <v>9</v>
      </c>
      <c r="D59">
        <v>8</v>
      </c>
      <c r="E59">
        <v>1</v>
      </c>
      <c r="F59">
        <v>16</v>
      </c>
      <c r="G59">
        <v>1.9950000000000001</v>
      </c>
      <c r="H59">
        <f t="shared" si="6"/>
        <v>2.2859999999999996</v>
      </c>
      <c r="I59">
        <f t="shared" si="1"/>
        <v>2.1404999999999998</v>
      </c>
    </row>
    <row r="60" spans="1:9" x14ac:dyDescent="0.3">
      <c r="A60">
        <v>15</v>
      </c>
      <c r="B60">
        <v>13</v>
      </c>
      <c r="C60">
        <v>9</v>
      </c>
      <c r="D60">
        <v>8</v>
      </c>
      <c r="E60">
        <v>1</v>
      </c>
      <c r="F60">
        <v>16</v>
      </c>
      <c r="G60">
        <v>1.9749999999999996</v>
      </c>
      <c r="H60">
        <f t="shared" si="6"/>
        <v>2.2859999999999996</v>
      </c>
      <c r="I60">
        <f t="shared" si="1"/>
        <v>2.1304999999999996</v>
      </c>
    </row>
    <row r="61" spans="1:9" x14ac:dyDescent="0.3">
      <c r="A61">
        <v>15</v>
      </c>
      <c r="B61">
        <v>14</v>
      </c>
      <c r="C61">
        <v>9</v>
      </c>
      <c r="D61">
        <v>8</v>
      </c>
      <c r="E61">
        <v>1</v>
      </c>
      <c r="F61">
        <v>16</v>
      </c>
      <c r="G61">
        <v>1.9589999999999996</v>
      </c>
      <c r="H61">
        <f t="shared" si="6"/>
        <v>2.2859999999999996</v>
      </c>
      <c r="I61">
        <f t="shared" si="1"/>
        <v>2.1224999999999996</v>
      </c>
    </row>
    <row r="62" spans="1:9" x14ac:dyDescent="0.3">
      <c r="A62">
        <v>15</v>
      </c>
      <c r="B62">
        <v>15</v>
      </c>
      <c r="C62">
        <v>9</v>
      </c>
      <c r="D62">
        <v>8</v>
      </c>
      <c r="E62">
        <v>1</v>
      </c>
      <c r="F62">
        <v>16</v>
      </c>
      <c r="G62">
        <v>1.9580000000000002</v>
      </c>
      <c r="H62">
        <f t="shared" si="6"/>
        <v>2.2859999999999996</v>
      </c>
      <c r="I62">
        <f t="shared" si="1"/>
        <v>2.1219999999999999</v>
      </c>
    </row>
    <row r="63" spans="1:9" x14ac:dyDescent="0.3">
      <c r="A63">
        <v>15</v>
      </c>
      <c r="B63">
        <v>16</v>
      </c>
      <c r="C63">
        <v>9</v>
      </c>
      <c r="D63">
        <v>8</v>
      </c>
      <c r="E63">
        <v>1</v>
      </c>
      <c r="F63">
        <v>16</v>
      </c>
      <c r="G63">
        <v>1.9749999999999996</v>
      </c>
      <c r="H63">
        <f t="shared" si="6"/>
        <v>2.2859999999999996</v>
      </c>
      <c r="I63">
        <f t="shared" si="1"/>
        <v>2.1304999999999996</v>
      </c>
    </row>
    <row r="64" spans="1:9" x14ac:dyDescent="0.3">
      <c r="A64">
        <v>15</v>
      </c>
      <c r="B64">
        <v>17</v>
      </c>
      <c r="C64">
        <v>9</v>
      </c>
      <c r="D64">
        <v>8</v>
      </c>
      <c r="E64">
        <v>1</v>
      </c>
      <c r="F64">
        <v>16</v>
      </c>
      <c r="G64">
        <v>1.9770000000000003</v>
      </c>
      <c r="H64">
        <f t="shared" si="6"/>
        <v>2.2859999999999996</v>
      </c>
      <c r="I64">
        <f t="shared" si="1"/>
        <v>2.1315</v>
      </c>
    </row>
    <row r="65" spans="1:9" x14ac:dyDescent="0.3">
      <c r="A65">
        <v>15</v>
      </c>
      <c r="B65">
        <v>18</v>
      </c>
      <c r="C65">
        <v>9</v>
      </c>
      <c r="D65">
        <v>8</v>
      </c>
      <c r="E65">
        <v>1</v>
      </c>
      <c r="F65">
        <v>16</v>
      </c>
      <c r="G65">
        <v>1.976</v>
      </c>
      <c r="H65">
        <f t="shared" si="6"/>
        <v>2.2859999999999996</v>
      </c>
      <c r="I65">
        <f t="shared" si="1"/>
        <v>2.1309999999999998</v>
      </c>
    </row>
    <row r="66" spans="1:9" x14ac:dyDescent="0.3">
      <c r="A66">
        <v>15</v>
      </c>
      <c r="B66">
        <v>19</v>
      </c>
      <c r="C66">
        <v>9</v>
      </c>
      <c r="D66">
        <v>8</v>
      </c>
      <c r="E66">
        <v>1</v>
      </c>
      <c r="F66">
        <v>16</v>
      </c>
      <c r="G66">
        <v>1.976</v>
      </c>
      <c r="H66">
        <f t="shared" si="6"/>
        <v>2.2859999999999996</v>
      </c>
      <c r="I66">
        <f t="shared" si="1"/>
        <v>2.1309999999999998</v>
      </c>
    </row>
    <row r="67" spans="1:9" x14ac:dyDescent="0.3">
      <c r="A67">
        <v>15</v>
      </c>
      <c r="B67">
        <v>20</v>
      </c>
      <c r="C67">
        <v>9</v>
      </c>
      <c r="D67">
        <v>8</v>
      </c>
      <c r="E67">
        <v>1</v>
      </c>
      <c r="F67">
        <v>16</v>
      </c>
      <c r="G67">
        <v>1.9850000000000003</v>
      </c>
      <c r="H67">
        <f t="shared" si="6"/>
        <v>2.2859999999999996</v>
      </c>
      <c r="I67">
        <f t="shared" ref="I67:I98" si="7">AVERAGE(G67:H67)</f>
        <v>2.1355</v>
      </c>
    </row>
    <row r="68" spans="1:9" x14ac:dyDescent="0.3">
      <c r="A68">
        <v>16</v>
      </c>
      <c r="B68">
        <v>10</v>
      </c>
      <c r="C68">
        <v>9</v>
      </c>
      <c r="D68">
        <v>8</v>
      </c>
      <c r="E68">
        <v>1</v>
      </c>
      <c r="F68">
        <v>16</v>
      </c>
      <c r="G68">
        <v>2.0599999999999996</v>
      </c>
      <c r="H68">
        <f>-1.945+4.02</f>
        <v>2.0749999999999993</v>
      </c>
      <c r="I68">
        <f t="shared" si="7"/>
        <v>2.0674999999999994</v>
      </c>
    </row>
    <row r="69" spans="1:9" x14ac:dyDescent="0.3">
      <c r="A69">
        <v>16</v>
      </c>
      <c r="B69">
        <v>11</v>
      </c>
      <c r="C69">
        <v>9</v>
      </c>
      <c r="D69">
        <v>8</v>
      </c>
      <c r="E69">
        <v>1</v>
      </c>
      <c r="F69">
        <v>16</v>
      </c>
      <c r="G69">
        <v>2.0519999999999996</v>
      </c>
      <c r="H69">
        <f t="shared" ref="H69:H78" si="8">-1.945+4.02</f>
        <v>2.0749999999999993</v>
      </c>
      <c r="I69">
        <f t="shared" si="7"/>
        <v>2.0634999999999994</v>
      </c>
    </row>
    <row r="70" spans="1:9" x14ac:dyDescent="0.3">
      <c r="A70">
        <v>16</v>
      </c>
      <c r="B70">
        <v>12</v>
      </c>
      <c r="C70">
        <v>9</v>
      </c>
      <c r="D70">
        <v>8</v>
      </c>
      <c r="E70">
        <v>1</v>
      </c>
      <c r="F70">
        <v>16</v>
      </c>
      <c r="G70">
        <v>2.0339999999999998</v>
      </c>
      <c r="H70">
        <f t="shared" si="8"/>
        <v>2.0749999999999993</v>
      </c>
      <c r="I70">
        <f t="shared" si="7"/>
        <v>2.0544999999999995</v>
      </c>
    </row>
    <row r="71" spans="1:9" x14ac:dyDescent="0.3">
      <c r="A71">
        <v>16</v>
      </c>
      <c r="B71">
        <v>13</v>
      </c>
      <c r="C71">
        <v>9</v>
      </c>
      <c r="D71">
        <v>8</v>
      </c>
      <c r="E71">
        <v>1</v>
      </c>
      <c r="F71">
        <v>16</v>
      </c>
      <c r="G71">
        <v>2.0359999999999996</v>
      </c>
      <c r="H71">
        <f t="shared" si="8"/>
        <v>2.0749999999999993</v>
      </c>
      <c r="I71">
        <f t="shared" si="7"/>
        <v>2.0554999999999994</v>
      </c>
    </row>
    <row r="72" spans="1:9" x14ac:dyDescent="0.3">
      <c r="A72">
        <v>16</v>
      </c>
      <c r="B72">
        <v>14</v>
      </c>
      <c r="C72">
        <v>9</v>
      </c>
      <c r="D72">
        <v>8</v>
      </c>
      <c r="E72">
        <v>1</v>
      </c>
      <c r="F72">
        <v>16</v>
      </c>
      <c r="G72">
        <v>2</v>
      </c>
      <c r="H72">
        <f t="shared" si="8"/>
        <v>2.0749999999999993</v>
      </c>
      <c r="I72">
        <f t="shared" si="7"/>
        <v>2.0374999999999996</v>
      </c>
    </row>
    <row r="73" spans="1:9" x14ac:dyDescent="0.3">
      <c r="A73">
        <v>16</v>
      </c>
      <c r="B73">
        <v>15</v>
      </c>
      <c r="C73">
        <v>9</v>
      </c>
      <c r="D73">
        <v>8</v>
      </c>
      <c r="E73">
        <v>1</v>
      </c>
      <c r="F73">
        <v>16</v>
      </c>
      <c r="G73">
        <v>1.9690000000000003</v>
      </c>
      <c r="H73">
        <f t="shared" si="8"/>
        <v>2.0749999999999993</v>
      </c>
      <c r="I73">
        <f t="shared" si="7"/>
        <v>2.0219999999999998</v>
      </c>
    </row>
    <row r="74" spans="1:9" x14ac:dyDescent="0.3">
      <c r="A74">
        <v>16</v>
      </c>
      <c r="B74">
        <v>16</v>
      </c>
      <c r="C74">
        <v>9</v>
      </c>
      <c r="D74">
        <v>8</v>
      </c>
      <c r="E74">
        <v>1</v>
      </c>
      <c r="F74">
        <v>16</v>
      </c>
      <c r="G74">
        <v>1.9779999999999998</v>
      </c>
      <c r="H74">
        <f t="shared" si="8"/>
        <v>2.0749999999999993</v>
      </c>
      <c r="I74">
        <f t="shared" si="7"/>
        <v>2.0264999999999995</v>
      </c>
    </row>
    <row r="75" spans="1:9" x14ac:dyDescent="0.3">
      <c r="A75">
        <v>16</v>
      </c>
      <c r="B75">
        <v>17</v>
      </c>
      <c r="C75">
        <v>9</v>
      </c>
      <c r="D75">
        <v>8</v>
      </c>
      <c r="E75">
        <v>1</v>
      </c>
      <c r="F75">
        <v>16</v>
      </c>
      <c r="G75">
        <v>1.9690000000000003</v>
      </c>
      <c r="H75">
        <f t="shared" si="8"/>
        <v>2.0749999999999993</v>
      </c>
      <c r="I75">
        <f t="shared" si="7"/>
        <v>2.0219999999999998</v>
      </c>
    </row>
    <row r="76" spans="1:9" x14ac:dyDescent="0.3">
      <c r="A76">
        <v>16</v>
      </c>
      <c r="B76">
        <v>18</v>
      </c>
      <c r="C76">
        <v>9</v>
      </c>
      <c r="D76">
        <v>8</v>
      </c>
      <c r="E76">
        <v>1</v>
      </c>
      <c r="F76">
        <v>16</v>
      </c>
      <c r="G76">
        <v>1.9800000000000004</v>
      </c>
      <c r="H76">
        <f t="shared" si="8"/>
        <v>2.0749999999999993</v>
      </c>
      <c r="I76">
        <f t="shared" si="7"/>
        <v>2.0274999999999999</v>
      </c>
    </row>
    <row r="77" spans="1:9" x14ac:dyDescent="0.3">
      <c r="A77">
        <v>16</v>
      </c>
      <c r="B77">
        <v>19</v>
      </c>
      <c r="C77">
        <v>9</v>
      </c>
      <c r="D77">
        <v>8</v>
      </c>
      <c r="E77">
        <v>1</v>
      </c>
      <c r="F77">
        <v>16</v>
      </c>
      <c r="G77">
        <v>1.9699999999999998</v>
      </c>
      <c r="H77">
        <f t="shared" si="8"/>
        <v>2.0749999999999993</v>
      </c>
      <c r="I77">
        <f t="shared" si="7"/>
        <v>2.0224999999999995</v>
      </c>
    </row>
    <row r="78" spans="1:9" x14ac:dyDescent="0.3">
      <c r="A78">
        <v>16</v>
      </c>
      <c r="B78">
        <v>20</v>
      </c>
      <c r="C78">
        <v>9</v>
      </c>
      <c r="D78">
        <v>8</v>
      </c>
      <c r="E78">
        <v>1</v>
      </c>
      <c r="F78">
        <v>16</v>
      </c>
      <c r="G78">
        <v>2.0060000000000002</v>
      </c>
      <c r="H78">
        <f t="shared" si="8"/>
        <v>2.0749999999999993</v>
      </c>
      <c r="I78">
        <f t="shared" si="7"/>
        <v>2.0404999999999998</v>
      </c>
    </row>
    <row r="79" spans="1:9" x14ac:dyDescent="0.3">
      <c r="A79">
        <v>17</v>
      </c>
      <c r="B79">
        <v>10</v>
      </c>
      <c r="C79">
        <v>9</v>
      </c>
      <c r="D79">
        <v>8</v>
      </c>
      <c r="E79">
        <v>1</v>
      </c>
      <c r="F79">
        <v>16</v>
      </c>
      <c r="G79">
        <v>2.0549999999999997</v>
      </c>
      <c r="H79">
        <f>-1.809+3.851</f>
        <v>2.0419999999999998</v>
      </c>
      <c r="I79">
        <f t="shared" si="7"/>
        <v>2.0484999999999998</v>
      </c>
    </row>
    <row r="80" spans="1:9" x14ac:dyDescent="0.3">
      <c r="A80">
        <v>17</v>
      </c>
      <c r="B80">
        <v>11</v>
      </c>
      <c r="C80">
        <v>9</v>
      </c>
      <c r="D80">
        <v>8</v>
      </c>
      <c r="E80">
        <v>1</v>
      </c>
      <c r="F80">
        <v>16</v>
      </c>
      <c r="G80">
        <v>2.0460000000000003</v>
      </c>
      <c r="H80">
        <f t="shared" ref="H80:H89" si="9">-1.809+3.851</f>
        <v>2.0419999999999998</v>
      </c>
      <c r="I80">
        <f t="shared" si="7"/>
        <v>2.044</v>
      </c>
    </row>
    <row r="81" spans="1:9" x14ac:dyDescent="0.3">
      <c r="A81">
        <v>17</v>
      </c>
      <c r="B81">
        <v>12</v>
      </c>
      <c r="C81">
        <v>9</v>
      </c>
      <c r="D81">
        <v>8</v>
      </c>
      <c r="E81">
        <v>1</v>
      </c>
      <c r="F81">
        <v>16</v>
      </c>
      <c r="G81">
        <v>2.0410000000000004</v>
      </c>
      <c r="H81">
        <f t="shared" si="9"/>
        <v>2.0419999999999998</v>
      </c>
      <c r="I81">
        <f t="shared" si="7"/>
        <v>2.0415000000000001</v>
      </c>
    </row>
    <row r="82" spans="1:9" x14ac:dyDescent="0.3">
      <c r="A82">
        <v>17</v>
      </c>
      <c r="B82">
        <v>13</v>
      </c>
      <c r="C82">
        <v>9</v>
      </c>
      <c r="D82">
        <v>8</v>
      </c>
      <c r="E82">
        <v>1</v>
      </c>
      <c r="F82">
        <v>16</v>
      </c>
      <c r="G82">
        <v>1.9960000000000004</v>
      </c>
      <c r="H82">
        <f t="shared" si="9"/>
        <v>2.0419999999999998</v>
      </c>
      <c r="I82">
        <f t="shared" si="7"/>
        <v>2.0190000000000001</v>
      </c>
    </row>
    <row r="83" spans="1:9" x14ac:dyDescent="0.3">
      <c r="A83">
        <v>17</v>
      </c>
      <c r="B83">
        <v>14</v>
      </c>
      <c r="C83">
        <v>9</v>
      </c>
      <c r="D83">
        <v>8</v>
      </c>
      <c r="E83">
        <v>1</v>
      </c>
      <c r="F83">
        <v>16</v>
      </c>
      <c r="G83">
        <v>1.9790000000000001</v>
      </c>
      <c r="H83">
        <f t="shared" si="9"/>
        <v>2.0419999999999998</v>
      </c>
      <c r="I83">
        <f t="shared" si="7"/>
        <v>2.0105</v>
      </c>
    </row>
    <row r="84" spans="1:9" x14ac:dyDescent="0.3">
      <c r="A84">
        <v>17</v>
      </c>
      <c r="B84">
        <v>15</v>
      </c>
      <c r="C84">
        <v>9</v>
      </c>
      <c r="D84">
        <v>8</v>
      </c>
      <c r="E84">
        <v>1</v>
      </c>
      <c r="F84">
        <v>16</v>
      </c>
      <c r="G84">
        <v>1.984</v>
      </c>
      <c r="H84">
        <f t="shared" si="9"/>
        <v>2.0419999999999998</v>
      </c>
      <c r="I84">
        <f t="shared" si="7"/>
        <v>2.0129999999999999</v>
      </c>
    </row>
    <row r="85" spans="1:9" x14ac:dyDescent="0.3">
      <c r="A85">
        <v>17</v>
      </c>
      <c r="B85">
        <v>16</v>
      </c>
      <c r="C85">
        <v>9</v>
      </c>
      <c r="D85">
        <v>8</v>
      </c>
      <c r="E85">
        <v>1</v>
      </c>
      <c r="F85">
        <v>16</v>
      </c>
      <c r="G85">
        <v>1.9770000000000003</v>
      </c>
      <c r="H85">
        <f t="shared" si="9"/>
        <v>2.0419999999999998</v>
      </c>
      <c r="I85">
        <f t="shared" si="7"/>
        <v>2.0095000000000001</v>
      </c>
    </row>
    <row r="86" spans="1:9" x14ac:dyDescent="0.3">
      <c r="A86">
        <v>17</v>
      </c>
      <c r="B86">
        <v>17</v>
      </c>
      <c r="C86">
        <v>9</v>
      </c>
      <c r="D86">
        <v>8</v>
      </c>
      <c r="E86">
        <v>1</v>
      </c>
      <c r="F86">
        <v>16</v>
      </c>
      <c r="G86">
        <v>1.9800000000000004</v>
      </c>
      <c r="H86">
        <f t="shared" si="9"/>
        <v>2.0419999999999998</v>
      </c>
      <c r="I86">
        <f t="shared" si="7"/>
        <v>2.0110000000000001</v>
      </c>
    </row>
    <row r="87" spans="1:9" x14ac:dyDescent="0.3">
      <c r="A87">
        <v>17</v>
      </c>
      <c r="B87">
        <v>18</v>
      </c>
      <c r="C87">
        <v>9</v>
      </c>
      <c r="D87">
        <v>8</v>
      </c>
      <c r="E87">
        <v>1</v>
      </c>
      <c r="F87">
        <v>16</v>
      </c>
      <c r="G87">
        <v>1.9710000000000001</v>
      </c>
      <c r="H87">
        <f t="shared" si="9"/>
        <v>2.0419999999999998</v>
      </c>
      <c r="I87">
        <f t="shared" si="7"/>
        <v>2.0065</v>
      </c>
    </row>
    <row r="88" spans="1:9" x14ac:dyDescent="0.3">
      <c r="A88">
        <v>17</v>
      </c>
      <c r="B88">
        <v>19</v>
      </c>
      <c r="C88">
        <v>9</v>
      </c>
      <c r="D88">
        <v>8</v>
      </c>
      <c r="E88">
        <v>1</v>
      </c>
      <c r="F88">
        <v>16</v>
      </c>
      <c r="G88">
        <v>1.9779999999999998</v>
      </c>
      <c r="H88">
        <f t="shared" si="9"/>
        <v>2.0419999999999998</v>
      </c>
      <c r="I88">
        <f t="shared" si="7"/>
        <v>2.0099999999999998</v>
      </c>
    </row>
    <row r="89" spans="1:9" x14ac:dyDescent="0.3">
      <c r="A89">
        <v>17</v>
      </c>
      <c r="B89">
        <v>20</v>
      </c>
      <c r="C89">
        <v>9</v>
      </c>
      <c r="D89">
        <v>8</v>
      </c>
      <c r="E89">
        <v>1</v>
      </c>
      <c r="F89">
        <v>16</v>
      </c>
      <c r="G89">
        <v>1.9939999999999998</v>
      </c>
      <c r="H89">
        <f t="shared" si="9"/>
        <v>2.0419999999999998</v>
      </c>
      <c r="I89">
        <f t="shared" si="7"/>
        <v>2.0179999999999998</v>
      </c>
    </row>
    <row r="90" spans="1:9" x14ac:dyDescent="0.3">
      <c r="A90">
        <v>18</v>
      </c>
      <c r="B90">
        <v>10</v>
      </c>
      <c r="C90">
        <v>9</v>
      </c>
      <c r="D90">
        <v>8</v>
      </c>
      <c r="E90">
        <v>1</v>
      </c>
      <c r="F90">
        <v>16</v>
      </c>
      <c r="G90">
        <v>2.0510000000000002</v>
      </c>
      <c r="H90">
        <f>-1.792+3.553</f>
        <v>1.7609999999999999</v>
      </c>
      <c r="I90">
        <f t="shared" si="7"/>
        <v>1.9060000000000001</v>
      </c>
    </row>
    <row r="91" spans="1:9" x14ac:dyDescent="0.3">
      <c r="A91">
        <v>18</v>
      </c>
      <c r="B91">
        <v>11</v>
      </c>
      <c r="C91">
        <v>9</v>
      </c>
      <c r="D91">
        <v>8</v>
      </c>
      <c r="E91">
        <v>1</v>
      </c>
      <c r="F91">
        <v>16</v>
      </c>
      <c r="G91">
        <v>2.0469999999999997</v>
      </c>
      <c r="H91">
        <f t="shared" ref="H91:H100" si="10">-1.792+3.553</f>
        <v>1.7609999999999999</v>
      </c>
      <c r="I91">
        <f t="shared" si="7"/>
        <v>1.9039999999999999</v>
      </c>
    </row>
    <row r="92" spans="1:9" x14ac:dyDescent="0.3">
      <c r="A92">
        <v>18</v>
      </c>
      <c r="B92">
        <v>12</v>
      </c>
      <c r="C92">
        <v>9</v>
      </c>
      <c r="D92">
        <v>8</v>
      </c>
      <c r="E92">
        <v>1</v>
      </c>
      <c r="F92">
        <v>16</v>
      </c>
      <c r="G92">
        <v>2.0140000000000002</v>
      </c>
      <c r="H92">
        <f t="shared" si="10"/>
        <v>1.7609999999999999</v>
      </c>
      <c r="I92">
        <f t="shared" si="7"/>
        <v>1.8875000000000002</v>
      </c>
    </row>
    <row r="93" spans="1:9" x14ac:dyDescent="0.3">
      <c r="A93">
        <v>18</v>
      </c>
      <c r="B93">
        <v>13</v>
      </c>
      <c r="C93">
        <v>9</v>
      </c>
      <c r="D93">
        <v>8</v>
      </c>
      <c r="E93">
        <v>1</v>
      </c>
      <c r="F93">
        <v>16</v>
      </c>
      <c r="G93">
        <v>1.9939999999999998</v>
      </c>
      <c r="H93">
        <f t="shared" si="10"/>
        <v>1.7609999999999999</v>
      </c>
      <c r="I93">
        <f t="shared" si="7"/>
        <v>1.8774999999999999</v>
      </c>
    </row>
    <row r="94" spans="1:9" x14ac:dyDescent="0.3">
      <c r="A94">
        <v>18</v>
      </c>
      <c r="B94">
        <v>14</v>
      </c>
      <c r="C94">
        <v>9</v>
      </c>
      <c r="D94">
        <v>8</v>
      </c>
      <c r="E94">
        <v>1</v>
      </c>
      <c r="F94">
        <v>16</v>
      </c>
      <c r="G94">
        <v>1.984</v>
      </c>
      <c r="H94">
        <f t="shared" si="10"/>
        <v>1.7609999999999999</v>
      </c>
      <c r="I94">
        <f t="shared" si="7"/>
        <v>1.8725000000000001</v>
      </c>
    </row>
    <row r="95" spans="1:9" x14ac:dyDescent="0.3">
      <c r="A95">
        <v>18</v>
      </c>
      <c r="B95">
        <v>15</v>
      </c>
      <c r="C95">
        <v>9</v>
      </c>
      <c r="D95">
        <v>8</v>
      </c>
      <c r="E95">
        <v>1</v>
      </c>
      <c r="F95">
        <v>16</v>
      </c>
      <c r="G95">
        <v>1.976</v>
      </c>
      <c r="H95">
        <f t="shared" si="10"/>
        <v>1.7609999999999999</v>
      </c>
      <c r="I95">
        <f t="shared" si="7"/>
        <v>1.8685</v>
      </c>
    </row>
    <row r="96" spans="1:9" x14ac:dyDescent="0.3">
      <c r="A96">
        <v>18</v>
      </c>
      <c r="B96">
        <v>16</v>
      </c>
      <c r="C96">
        <v>9</v>
      </c>
      <c r="D96">
        <v>8</v>
      </c>
      <c r="E96">
        <v>1</v>
      </c>
      <c r="F96">
        <v>16</v>
      </c>
      <c r="G96">
        <v>1.9669999999999996</v>
      </c>
      <c r="H96">
        <f t="shared" si="10"/>
        <v>1.7609999999999999</v>
      </c>
      <c r="I96">
        <f t="shared" si="7"/>
        <v>1.8639999999999999</v>
      </c>
    </row>
    <row r="97" spans="1:9" x14ac:dyDescent="0.3">
      <c r="A97">
        <v>18</v>
      </c>
      <c r="B97">
        <v>17</v>
      </c>
      <c r="C97">
        <v>9</v>
      </c>
      <c r="D97">
        <v>8</v>
      </c>
      <c r="E97">
        <v>1</v>
      </c>
      <c r="F97">
        <v>16</v>
      </c>
      <c r="G97">
        <v>1.9669999999999996</v>
      </c>
      <c r="H97">
        <f t="shared" si="10"/>
        <v>1.7609999999999999</v>
      </c>
      <c r="I97">
        <f t="shared" si="7"/>
        <v>1.8639999999999999</v>
      </c>
    </row>
    <row r="98" spans="1:9" x14ac:dyDescent="0.3">
      <c r="A98">
        <v>18</v>
      </c>
      <c r="B98">
        <v>18</v>
      </c>
      <c r="C98">
        <v>9</v>
      </c>
      <c r="D98">
        <v>8</v>
      </c>
      <c r="E98">
        <v>1</v>
      </c>
      <c r="F98">
        <v>16</v>
      </c>
      <c r="G98">
        <v>1.976</v>
      </c>
      <c r="H98">
        <f t="shared" si="10"/>
        <v>1.7609999999999999</v>
      </c>
      <c r="I98">
        <f t="shared" si="7"/>
        <v>1.8685</v>
      </c>
    </row>
    <row r="99" spans="1:9" x14ac:dyDescent="0.3">
      <c r="A99">
        <v>18</v>
      </c>
      <c r="B99">
        <v>19</v>
      </c>
      <c r="C99">
        <v>9</v>
      </c>
      <c r="D99">
        <v>8</v>
      </c>
      <c r="E99">
        <v>1</v>
      </c>
      <c r="F99">
        <v>16</v>
      </c>
      <c r="G99">
        <v>1.9740000000000002</v>
      </c>
      <c r="H99">
        <f t="shared" si="10"/>
        <v>1.7609999999999999</v>
      </c>
      <c r="I99">
        <f t="shared" ref="I99:I130" si="11">AVERAGE(G99:H99)</f>
        <v>1.8675000000000002</v>
      </c>
    </row>
    <row r="100" spans="1:9" x14ac:dyDescent="0.3">
      <c r="A100">
        <v>18</v>
      </c>
      <c r="B100">
        <v>20</v>
      </c>
      <c r="C100">
        <v>9</v>
      </c>
      <c r="D100">
        <v>8</v>
      </c>
      <c r="E100">
        <v>1</v>
      </c>
      <c r="F100">
        <v>16</v>
      </c>
      <c r="G100">
        <v>1.9930000000000003</v>
      </c>
      <c r="H100">
        <f t="shared" si="10"/>
        <v>1.7609999999999999</v>
      </c>
      <c r="I100">
        <f t="shared" si="11"/>
        <v>1.8770000000000002</v>
      </c>
    </row>
    <row r="101" spans="1:9" x14ac:dyDescent="0.3">
      <c r="A101">
        <v>19</v>
      </c>
      <c r="B101">
        <v>10</v>
      </c>
      <c r="C101">
        <v>9</v>
      </c>
      <c r="D101">
        <v>8</v>
      </c>
      <c r="E101">
        <v>1</v>
      </c>
      <c r="F101">
        <v>16</v>
      </c>
      <c r="G101">
        <v>2.0469999999999997</v>
      </c>
      <c r="H101">
        <f>-1.666+3.534</f>
        <v>1.8679999999999999</v>
      </c>
      <c r="I101">
        <f t="shared" si="11"/>
        <v>1.9574999999999998</v>
      </c>
    </row>
    <row r="102" spans="1:9" x14ac:dyDescent="0.3">
      <c r="A102">
        <v>19</v>
      </c>
      <c r="B102">
        <v>11</v>
      </c>
      <c r="C102">
        <v>9</v>
      </c>
      <c r="D102">
        <v>8</v>
      </c>
      <c r="E102">
        <v>1</v>
      </c>
      <c r="F102">
        <v>16</v>
      </c>
      <c r="G102">
        <v>2.0389999999999997</v>
      </c>
      <c r="H102">
        <f t="shared" ref="H102:H111" si="12">-1.666+3.534</f>
        <v>1.8679999999999999</v>
      </c>
      <c r="I102">
        <f t="shared" si="11"/>
        <v>1.9534999999999998</v>
      </c>
    </row>
    <row r="103" spans="1:9" x14ac:dyDescent="0.3">
      <c r="A103">
        <v>19</v>
      </c>
      <c r="B103">
        <v>12</v>
      </c>
      <c r="C103">
        <v>9</v>
      </c>
      <c r="D103">
        <v>8</v>
      </c>
      <c r="E103">
        <v>1</v>
      </c>
      <c r="F103">
        <v>16</v>
      </c>
      <c r="G103">
        <v>2.0179999999999998</v>
      </c>
      <c r="H103">
        <f t="shared" si="12"/>
        <v>1.8679999999999999</v>
      </c>
      <c r="I103">
        <f t="shared" si="11"/>
        <v>1.9429999999999998</v>
      </c>
    </row>
    <row r="104" spans="1:9" x14ac:dyDescent="0.3">
      <c r="A104">
        <v>19</v>
      </c>
      <c r="B104">
        <v>13</v>
      </c>
      <c r="C104">
        <v>9</v>
      </c>
      <c r="D104">
        <v>8</v>
      </c>
      <c r="E104">
        <v>1</v>
      </c>
      <c r="F104">
        <v>16</v>
      </c>
      <c r="G104">
        <v>2.0030000000000001</v>
      </c>
      <c r="H104">
        <f t="shared" si="12"/>
        <v>1.8679999999999999</v>
      </c>
      <c r="I104">
        <f t="shared" si="11"/>
        <v>1.9355</v>
      </c>
    </row>
    <row r="105" spans="1:9" x14ac:dyDescent="0.3">
      <c r="A105">
        <v>19</v>
      </c>
      <c r="B105">
        <v>14</v>
      </c>
      <c r="C105">
        <v>9</v>
      </c>
      <c r="D105">
        <v>8</v>
      </c>
      <c r="E105">
        <v>1</v>
      </c>
      <c r="F105">
        <v>16</v>
      </c>
      <c r="G105">
        <v>1.984</v>
      </c>
      <c r="H105">
        <f t="shared" si="12"/>
        <v>1.8679999999999999</v>
      </c>
      <c r="I105">
        <f t="shared" si="11"/>
        <v>1.9259999999999999</v>
      </c>
    </row>
    <row r="106" spans="1:9" x14ac:dyDescent="0.3">
      <c r="A106">
        <v>19</v>
      </c>
      <c r="B106">
        <v>15</v>
      </c>
      <c r="C106">
        <v>9</v>
      </c>
      <c r="D106">
        <v>8</v>
      </c>
      <c r="E106">
        <v>1</v>
      </c>
      <c r="F106">
        <v>16</v>
      </c>
      <c r="G106">
        <v>1.9930000000000003</v>
      </c>
      <c r="H106">
        <f t="shared" si="12"/>
        <v>1.8679999999999999</v>
      </c>
      <c r="I106">
        <f t="shared" si="11"/>
        <v>1.9305000000000001</v>
      </c>
    </row>
    <row r="107" spans="1:9" x14ac:dyDescent="0.3">
      <c r="A107">
        <v>19</v>
      </c>
      <c r="B107">
        <v>16</v>
      </c>
      <c r="C107">
        <v>9</v>
      </c>
      <c r="D107">
        <v>8</v>
      </c>
      <c r="E107">
        <v>1</v>
      </c>
      <c r="F107">
        <v>16</v>
      </c>
      <c r="G107">
        <v>1.96</v>
      </c>
      <c r="H107">
        <f t="shared" si="12"/>
        <v>1.8679999999999999</v>
      </c>
      <c r="I107">
        <f t="shared" si="11"/>
        <v>1.9139999999999999</v>
      </c>
    </row>
    <row r="108" spans="1:9" x14ac:dyDescent="0.3">
      <c r="A108">
        <v>19</v>
      </c>
      <c r="B108">
        <v>17</v>
      </c>
      <c r="C108">
        <v>9</v>
      </c>
      <c r="D108">
        <v>8</v>
      </c>
      <c r="E108">
        <v>1</v>
      </c>
      <c r="F108">
        <v>16</v>
      </c>
      <c r="G108">
        <v>1.9720000000000004</v>
      </c>
      <c r="H108">
        <f t="shared" si="12"/>
        <v>1.8679999999999999</v>
      </c>
      <c r="I108">
        <f t="shared" si="11"/>
        <v>1.9200000000000002</v>
      </c>
    </row>
    <row r="109" spans="1:9" x14ac:dyDescent="0.3">
      <c r="A109">
        <v>19</v>
      </c>
      <c r="B109">
        <v>18</v>
      </c>
      <c r="C109">
        <v>9</v>
      </c>
      <c r="D109">
        <v>8</v>
      </c>
      <c r="E109">
        <v>1</v>
      </c>
      <c r="F109">
        <v>16</v>
      </c>
      <c r="G109">
        <v>1.984</v>
      </c>
      <c r="H109">
        <f t="shared" si="12"/>
        <v>1.8679999999999999</v>
      </c>
      <c r="I109">
        <f t="shared" si="11"/>
        <v>1.9259999999999999</v>
      </c>
    </row>
    <row r="110" spans="1:9" x14ac:dyDescent="0.3">
      <c r="A110">
        <v>19</v>
      </c>
      <c r="B110">
        <v>19</v>
      </c>
      <c r="C110">
        <v>9</v>
      </c>
      <c r="D110">
        <v>8</v>
      </c>
      <c r="E110">
        <v>1</v>
      </c>
      <c r="F110">
        <v>16</v>
      </c>
      <c r="G110">
        <v>1.9809999999999999</v>
      </c>
      <c r="H110">
        <f t="shared" si="12"/>
        <v>1.8679999999999999</v>
      </c>
      <c r="I110">
        <f t="shared" si="11"/>
        <v>1.9244999999999999</v>
      </c>
    </row>
    <row r="111" spans="1:9" x14ac:dyDescent="0.3">
      <c r="A111">
        <v>19</v>
      </c>
      <c r="B111">
        <v>20</v>
      </c>
      <c r="C111">
        <v>9</v>
      </c>
      <c r="D111">
        <v>8</v>
      </c>
      <c r="E111">
        <v>1</v>
      </c>
      <c r="F111">
        <v>16</v>
      </c>
      <c r="G111">
        <v>1.992</v>
      </c>
      <c r="H111">
        <f t="shared" si="12"/>
        <v>1.8679999999999999</v>
      </c>
      <c r="I111">
        <f t="shared" si="11"/>
        <v>1.93</v>
      </c>
    </row>
    <row r="112" spans="1:9" x14ac:dyDescent="0.3">
      <c r="A112">
        <v>20</v>
      </c>
      <c r="B112">
        <v>10</v>
      </c>
      <c r="C112">
        <v>9</v>
      </c>
      <c r="D112">
        <v>8</v>
      </c>
      <c r="E112">
        <v>1</v>
      </c>
      <c r="F112">
        <v>16</v>
      </c>
      <c r="G112">
        <v>2.0540000000000003</v>
      </c>
      <c r="H112">
        <f>-1.609+3.204</f>
        <v>1.5950000000000002</v>
      </c>
      <c r="I112">
        <f t="shared" si="11"/>
        <v>1.8245000000000002</v>
      </c>
    </row>
    <row r="113" spans="1:9" x14ac:dyDescent="0.3">
      <c r="A113">
        <v>20</v>
      </c>
      <c r="B113">
        <v>11</v>
      </c>
      <c r="C113">
        <v>9</v>
      </c>
      <c r="D113">
        <v>8</v>
      </c>
      <c r="E113">
        <v>1</v>
      </c>
      <c r="F113">
        <v>16</v>
      </c>
      <c r="G113">
        <v>2.0339999999999998</v>
      </c>
      <c r="H113">
        <f t="shared" ref="H113:H122" si="13">-1.609+3.204</f>
        <v>1.5950000000000002</v>
      </c>
      <c r="I113">
        <f t="shared" si="11"/>
        <v>1.8145</v>
      </c>
    </row>
    <row r="114" spans="1:9" x14ac:dyDescent="0.3">
      <c r="A114">
        <v>20</v>
      </c>
      <c r="B114">
        <v>12</v>
      </c>
      <c r="C114">
        <v>9</v>
      </c>
      <c r="D114">
        <v>8</v>
      </c>
      <c r="E114">
        <v>1</v>
      </c>
      <c r="F114">
        <v>16</v>
      </c>
      <c r="G114">
        <v>2.0279999999999996</v>
      </c>
      <c r="H114">
        <f t="shared" si="13"/>
        <v>1.5950000000000002</v>
      </c>
      <c r="I114">
        <f t="shared" si="11"/>
        <v>1.8114999999999999</v>
      </c>
    </row>
    <row r="115" spans="1:9" x14ac:dyDescent="0.3">
      <c r="A115">
        <v>20</v>
      </c>
      <c r="B115">
        <v>13</v>
      </c>
      <c r="C115">
        <v>9</v>
      </c>
      <c r="D115">
        <v>8</v>
      </c>
      <c r="E115">
        <v>1</v>
      </c>
      <c r="F115">
        <v>16</v>
      </c>
      <c r="G115">
        <v>2.0190000000000001</v>
      </c>
      <c r="H115">
        <f t="shared" si="13"/>
        <v>1.5950000000000002</v>
      </c>
      <c r="I115">
        <f t="shared" si="11"/>
        <v>1.8070000000000002</v>
      </c>
    </row>
    <row r="116" spans="1:9" x14ac:dyDescent="0.3">
      <c r="A116">
        <v>20</v>
      </c>
      <c r="B116">
        <v>14</v>
      </c>
      <c r="C116">
        <v>9</v>
      </c>
      <c r="D116">
        <v>8</v>
      </c>
      <c r="E116">
        <v>1</v>
      </c>
      <c r="F116">
        <v>16</v>
      </c>
      <c r="G116">
        <v>2.0039999999999996</v>
      </c>
      <c r="H116">
        <f t="shared" si="13"/>
        <v>1.5950000000000002</v>
      </c>
      <c r="I116">
        <f t="shared" si="11"/>
        <v>1.7994999999999999</v>
      </c>
    </row>
    <row r="117" spans="1:9" x14ac:dyDescent="0.3">
      <c r="A117">
        <v>20</v>
      </c>
      <c r="B117">
        <v>15</v>
      </c>
      <c r="C117">
        <v>9</v>
      </c>
      <c r="D117">
        <v>8</v>
      </c>
      <c r="E117">
        <v>1</v>
      </c>
      <c r="F117">
        <v>16</v>
      </c>
      <c r="G117">
        <v>1.9969999999999999</v>
      </c>
      <c r="H117">
        <f t="shared" si="13"/>
        <v>1.5950000000000002</v>
      </c>
      <c r="I117">
        <f t="shared" si="11"/>
        <v>1.796</v>
      </c>
    </row>
    <row r="118" spans="1:9" x14ac:dyDescent="0.3">
      <c r="A118">
        <v>20</v>
      </c>
      <c r="B118">
        <v>16</v>
      </c>
      <c r="C118">
        <v>9</v>
      </c>
      <c r="D118">
        <v>8</v>
      </c>
      <c r="E118">
        <v>1</v>
      </c>
      <c r="F118">
        <v>16</v>
      </c>
      <c r="G118">
        <v>1.992</v>
      </c>
      <c r="H118">
        <f t="shared" si="13"/>
        <v>1.5950000000000002</v>
      </c>
      <c r="I118">
        <f t="shared" si="11"/>
        <v>1.7935000000000001</v>
      </c>
    </row>
    <row r="119" spans="1:9" x14ac:dyDescent="0.3">
      <c r="A119">
        <v>20</v>
      </c>
      <c r="B119">
        <v>17</v>
      </c>
      <c r="C119">
        <v>9</v>
      </c>
      <c r="D119">
        <v>8</v>
      </c>
      <c r="E119">
        <v>1</v>
      </c>
      <c r="F119">
        <v>16</v>
      </c>
      <c r="G119">
        <v>1.9930000000000003</v>
      </c>
      <c r="H119">
        <f t="shared" si="13"/>
        <v>1.5950000000000002</v>
      </c>
      <c r="I119">
        <f t="shared" si="11"/>
        <v>1.7940000000000003</v>
      </c>
    </row>
    <row r="120" spans="1:9" x14ac:dyDescent="0.3">
      <c r="A120">
        <v>20</v>
      </c>
      <c r="B120">
        <v>18</v>
      </c>
      <c r="C120">
        <v>9</v>
      </c>
      <c r="D120">
        <v>8</v>
      </c>
      <c r="E120">
        <v>1</v>
      </c>
      <c r="F120">
        <v>16</v>
      </c>
      <c r="G120">
        <v>1.9939999999999998</v>
      </c>
      <c r="H120">
        <f t="shared" si="13"/>
        <v>1.5950000000000002</v>
      </c>
      <c r="I120">
        <f t="shared" si="11"/>
        <v>1.7945</v>
      </c>
    </row>
    <row r="121" spans="1:9" x14ac:dyDescent="0.3">
      <c r="A121">
        <v>20</v>
      </c>
      <c r="B121">
        <v>19</v>
      </c>
      <c r="C121">
        <v>9</v>
      </c>
      <c r="D121">
        <v>8</v>
      </c>
      <c r="E121">
        <v>1</v>
      </c>
      <c r="F121">
        <v>16</v>
      </c>
      <c r="G121">
        <v>1.992</v>
      </c>
      <c r="H121">
        <f t="shared" si="13"/>
        <v>1.5950000000000002</v>
      </c>
      <c r="I121">
        <f t="shared" si="11"/>
        <v>1.7935000000000001</v>
      </c>
    </row>
    <row r="122" spans="1:9" x14ac:dyDescent="0.3">
      <c r="A122">
        <v>20</v>
      </c>
      <c r="B122">
        <v>20</v>
      </c>
      <c r="C122">
        <v>9</v>
      </c>
      <c r="D122">
        <v>8</v>
      </c>
      <c r="E122">
        <v>1</v>
      </c>
      <c r="F122">
        <v>16</v>
      </c>
      <c r="G122">
        <v>2.0170000000000003</v>
      </c>
      <c r="H122">
        <f t="shared" si="13"/>
        <v>1.5950000000000002</v>
      </c>
      <c r="I122">
        <f t="shared" si="11"/>
        <v>1.8060000000000003</v>
      </c>
    </row>
    <row r="123" spans="1:9" x14ac:dyDescent="0.3">
      <c r="A123">
        <v>14</v>
      </c>
      <c r="B123">
        <v>10</v>
      </c>
      <c r="C123">
        <v>9</v>
      </c>
      <c r="D123">
        <v>7</v>
      </c>
      <c r="E123">
        <v>1</v>
      </c>
      <c r="F123">
        <v>16</v>
      </c>
      <c r="G123">
        <v>2.0199999999999996</v>
      </c>
      <c r="H123">
        <f>-2.34+4.676</f>
        <v>2.3360000000000003</v>
      </c>
      <c r="I123">
        <f t="shared" si="11"/>
        <v>2.1779999999999999</v>
      </c>
    </row>
    <row r="124" spans="1:9" x14ac:dyDescent="0.3">
      <c r="A124">
        <v>14</v>
      </c>
      <c r="B124">
        <v>10</v>
      </c>
      <c r="C124">
        <v>9</v>
      </c>
      <c r="D124">
        <v>6</v>
      </c>
      <c r="E124">
        <v>1</v>
      </c>
      <c r="F124">
        <v>16</v>
      </c>
      <c r="G124">
        <v>2.0090000000000003</v>
      </c>
      <c r="H124">
        <f>-2.337+4.665</f>
        <v>2.3279999999999998</v>
      </c>
      <c r="I124">
        <f t="shared" si="11"/>
        <v>2.1684999999999999</v>
      </c>
    </row>
    <row r="125" spans="1:9" x14ac:dyDescent="0.3">
      <c r="A125">
        <v>14</v>
      </c>
      <c r="B125">
        <v>10</v>
      </c>
      <c r="C125">
        <v>9</v>
      </c>
      <c r="D125">
        <v>5</v>
      </c>
      <c r="E125">
        <v>1</v>
      </c>
      <c r="F125">
        <v>16</v>
      </c>
      <c r="G125">
        <v>0.3149999999999995</v>
      </c>
      <c r="H125">
        <f>-2.335+4.654</f>
        <v>2.319</v>
      </c>
      <c r="I125">
        <f t="shared" si="11"/>
        <v>1.3169999999999997</v>
      </c>
    </row>
    <row r="126" spans="1:9" x14ac:dyDescent="0.3">
      <c r="A126">
        <v>14</v>
      </c>
      <c r="B126">
        <v>10</v>
      </c>
      <c r="C126">
        <v>8</v>
      </c>
      <c r="D126">
        <v>7</v>
      </c>
      <c r="E126">
        <v>1</v>
      </c>
      <c r="F126">
        <v>16</v>
      </c>
      <c r="G126">
        <v>0.95700000000000074</v>
      </c>
      <c r="H126">
        <f>-2.342+4.688</f>
        <v>2.3459999999999996</v>
      </c>
      <c r="I126">
        <f t="shared" si="11"/>
        <v>1.6515000000000002</v>
      </c>
    </row>
    <row r="127" spans="1:9" x14ac:dyDescent="0.3">
      <c r="A127">
        <v>14</v>
      </c>
      <c r="B127">
        <v>10</v>
      </c>
      <c r="C127">
        <v>8</v>
      </c>
      <c r="D127">
        <v>6</v>
      </c>
      <c r="E127">
        <v>1</v>
      </c>
      <c r="F127">
        <v>16</v>
      </c>
      <c r="G127">
        <v>0.92399999999999949</v>
      </c>
      <c r="H127">
        <f>-2.34+4.679</f>
        <v>2.3390000000000004</v>
      </c>
      <c r="I127">
        <f t="shared" si="11"/>
        <v>1.6315</v>
      </c>
    </row>
    <row r="128" spans="1:9" x14ac:dyDescent="0.3">
      <c r="A128">
        <v>14</v>
      </c>
      <c r="B128">
        <v>10</v>
      </c>
      <c r="C128">
        <v>8</v>
      </c>
      <c r="D128">
        <v>5</v>
      </c>
      <c r="E128">
        <v>1</v>
      </c>
      <c r="F128">
        <v>16</v>
      </c>
      <c r="G128">
        <v>0.97600000000000087</v>
      </c>
      <c r="H128">
        <f>-2.338+4.669</f>
        <v>2.3309999999999995</v>
      </c>
      <c r="I128">
        <f t="shared" si="11"/>
        <v>1.6535000000000002</v>
      </c>
    </row>
    <row r="129" spans="1:9" x14ac:dyDescent="0.3">
      <c r="A129">
        <v>14</v>
      </c>
      <c r="B129">
        <v>10</v>
      </c>
      <c r="C129">
        <v>9</v>
      </c>
      <c r="D129">
        <v>8</v>
      </c>
      <c r="E129">
        <v>2</v>
      </c>
      <c r="F129">
        <v>16</v>
      </c>
      <c r="G129">
        <v>3.1820000000000004</v>
      </c>
      <c r="H129">
        <f>-2.323+4.691</f>
        <v>2.3679999999999999</v>
      </c>
      <c r="I129">
        <f t="shared" si="11"/>
        <v>2.7750000000000004</v>
      </c>
    </row>
    <row r="130" spans="1:9" x14ac:dyDescent="0.3">
      <c r="A130">
        <v>14</v>
      </c>
      <c r="B130">
        <v>10</v>
      </c>
      <c r="C130">
        <v>9</v>
      </c>
      <c r="D130">
        <v>8</v>
      </c>
      <c r="E130">
        <v>3</v>
      </c>
      <c r="F130">
        <v>16</v>
      </c>
      <c r="G130">
        <v>2.75</v>
      </c>
      <c r="H130">
        <f>-2.324+4.691</f>
        <v>2.367</v>
      </c>
      <c r="I130">
        <f t="shared" si="11"/>
        <v>2.5585</v>
      </c>
    </row>
    <row r="131" spans="1:9" x14ac:dyDescent="0.3">
      <c r="A131">
        <v>13</v>
      </c>
      <c r="B131">
        <v>10</v>
      </c>
      <c r="C131">
        <v>9</v>
      </c>
      <c r="D131">
        <v>7</v>
      </c>
      <c r="E131">
        <v>1</v>
      </c>
      <c r="F131">
        <v>16</v>
      </c>
      <c r="G131">
        <f>9-6.974</f>
        <v>2.0259999999999998</v>
      </c>
      <c r="H131">
        <v>2.5259999999999998</v>
      </c>
      <c r="I131">
        <f t="shared" ref="I131:I135" si="14">AVERAGE(G131:H131)</f>
        <v>2.2759999999999998</v>
      </c>
    </row>
    <row r="132" spans="1:9" x14ac:dyDescent="0.3">
      <c r="A132">
        <v>13</v>
      </c>
      <c r="B132">
        <v>10</v>
      </c>
      <c r="C132">
        <v>9</v>
      </c>
      <c r="D132">
        <v>6</v>
      </c>
      <c r="E132">
        <v>1</v>
      </c>
      <c r="F132">
        <v>16</v>
      </c>
      <c r="G132">
        <f>9-6.988</f>
        <v>2.0119999999999996</v>
      </c>
      <c r="H132">
        <v>2.5129999999999999</v>
      </c>
      <c r="I132">
        <f t="shared" si="14"/>
        <v>2.2624999999999997</v>
      </c>
    </row>
    <row r="133" spans="1:9" x14ac:dyDescent="0.3">
      <c r="A133">
        <v>13</v>
      </c>
      <c r="B133">
        <v>10</v>
      </c>
      <c r="C133">
        <v>9</v>
      </c>
      <c r="D133">
        <v>5</v>
      </c>
      <c r="E133">
        <v>1</v>
      </c>
      <c r="F133">
        <v>16</v>
      </c>
      <c r="G133">
        <f>7.301-6.911</f>
        <v>0.39000000000000057</v>
      </c>
      <c r="H133">
        <v>2.4990000000000001</v>
      </c>
      <c r="I133">
        <f t="shared" si="14"/>
        <v>1.4445000000000003</v>
      </c>
    </row>
    <row r="134" spans="1:9" x14ac:dyDescent="0.3">
      <c r="A134">
        <v>13</v>
      </c>
      <c r="B134">
        <v>10</v>
      </c>
      <c r="C134">
        <v>8</v>
      </c>
      <c r="D134">
        <v>7</v>
      </c>
      <c r="E134">
        <v>1</v>
      </c>
      <c r="F134">
        <v>16</v>
      </c>
      <c r="G134">
        <f>9-8.039</f>
        <v>0.9610000000000003</v>
      </c>
      <c r="H134">
        <v>2.54</v>
      </c>
      <c r="I134">
        <f t="shared" si="14"/>
        <v>1.7505000000000002</v>
      </c>
    </row>
    <row r="135" spans="1:9" x14ac:dyDescent="0.3">
      <c r="A135">
        <v>13</v>
      </c>
      <c r="B135">
        <v>10</v>
      </c>
      <c r="C135">
        <v>8</v>
      </c>
      <c r="D135">
        <v>6</v>
      </c>
      <c r="E135">
        <v>1</v>
      </c>
      <c r="F135">
        <v>16</v>
      </c>
      <c r="G135">
        <f>9-8.074</f>
        <v>0.92600000000000016</v>
      </c>
      <c r="H135">
        <f>4.937-2.408</f>
        <v>2.5290000000000004</v>
      </c>
      <c r="I135">
        <f t="shared" si="14"/>
        <v>1.7275000000000003</v>
      </c>
    </row>
    <row r="136" spans="1:9" x14ac:dyDescent="0.3">
      <c r="A136">
        <v>13</v>
      </c>
      <c r="B136">
        <v>10</v>
      </c>
      <c r="C136">
        <v>8</v>
      </c>
      <c r="D136">
        <v>5</v>
      </c>
      <c r="E136">
        <v>1</v>
      </c>
      <c r="F136">
        <v>16</v>
      </c>
      <c r="G136">
        <f>9-8.022</f>
        <v>0.97799999999999976</v>
      </c>
      <c r="H136">
        <f>-2.408+4.926</f>
        <v>2.5180000000000002</v>
      </c>
      <c r="I136">
        <f t="shared" ref="I136:I167" si="15">AVERAGE(G136:H136)</f>
        <v>1.748</v>
      </c>
    </row>
    <row r="137" spans="1:9" x14ac:dyDescent="0.3">
      <c r="A137" s="1">
        <v>13</v>
      </c>
      <c r="B137" s="1">
        <v>10</v>
      </c>
      <c r="C137" s="1">
        <v>9</v>
      </c>
      <c r="D137" s="1">
        <v>8</v>
      </c>
      <c r="E137" s="1">
        <v>2</v>
      </c>
      <c r="F137">
        <v>16</v>
      </c>
      <c r="G137" s="1">
        <f>8.916-5.812</f>
        <v>3.1040000000000001</v>
      </c>
      <c r="H137" s="1">
        <f>-2.39+4.951</f>
        <v>2.5609999999999995</v>
      </c>
      <c r="I137" s="1">
        <f t="shared" si="15"/>
        <v>2.8324999999999996</v>
      </c>
    </row>
    <row r="138" spans="1:9" x14ac:dyDescent="0.3">
      <c r="A138">
        <v>13</v>
      </c>
      <c r="B138">
        <v>10</v>
      </c>
      <c r="C138">
        <v>9</v>
      </c>
      <c r="D138">
        <v>8</v>
      </c>
      <c r="E138">
        <v>3</v>
      </c>
      <c r="F138">
        <v>16</v>
      </c>
      <c r="G138">
        <f>8.034-5.244</f>
        <v>2.7900000000000009</v>
      </c>
      <c r="H138">
        <f>4.951-2.39</f>
        <v>2.5609999999999995</v>
      </c>
      <c r="I138">
        <f t="shared" si="15"/>
        <v>2.6755000000000004</v>
      </c>
    </row>
    <row r="139" spans="1:9" x14ac:dyDescent="0.3">
      <c r="A139">
        <v>10</v>
      </c>
      <c r="B139">
        <v>10</v>
      </c>
      <c r="C139">
        <v>9</v>
      </c>
      <c r="D139">
        <v>8</v>
      </c>
      <c r="E139">
        <v>2</v>
      </c>
      <c r="F139">
        <v>16</v>
      </c>
      <c r="G139">
        <f>8.911-5.795</f>
        <v>3.1159999999999997</v>
      </c>
      <c r="H139">
        <f>5.78-4.8</f>
        <v>0.98000000000000043</v>
      </c>
      <c r="I139">
        <f t="shared" si="15"/>
        <v>2.048</v>
      </c>
    </row>
    <row r="140" spans="1:9" x14ac:dyDescent="0.3">
      <c r="A140">
        <v>10</v>
      </c>
      <c r="B140">
        <v>11</v>
      </c>
      <c r="C140">
        <v>9</v>
      </c>
      <c r="D140">
        <v>8</v>
      </c>
      <c r="E140">
        <v>2</v>
      </c>
      <c r="F140">
        <v>16</v>
      </c>
      <c r="G140">
        <f>8.911-5.794</f>
        <v>3.117</v>
      </c>
      <c r="H140">
        <f t="shared" ref="H140:H149" si="16">5.78-4.8</f>
        <v>0.98000000000000043</v>
      </c>
      <c r="I140">
        <f t="shared" si="15"/>
        <v>2.0485000000000002</v>
      </c>
    </row>
    <row r="141" spans="1:9" x14ac:dyDescent="0.3">
      <c r="A141">
        <v>10</v>
      </c>
      <c r="B141">
        <v>12</v>
      </c>
      <c r="C141">
        <v>9</v>
      </c>
      <c r="D141">
        <v>8</v>
      </c>
      <c r="E141">
        <v>2</v>
      </c>
      <c r="F141">
        <v>16</v>
      </c>
      <c r="G141">
        <f>8.914-5.803</f>
        <v>3.1109999999999998</v>
      </c>
      <c r="H141">
        <f t="shared" si="16"/>
        <v>0.98000000000000043</v>
      </c>
      <c r="I141">
        <f t="shared" si="15"/>
        <v>2.0455000000000001</v>
      </c>
    </row>
    <row r="142" spans="1:9" x14ac:dyDescent="0.3">
      <c r="A142">
        <v>10</v>
      </c>
      <c r="B142">
        <v>13</v>
      </c>
      <c r="C142">
        <v>9</v>
      </c>
      <c r="D142">
        <v>8</v>
      </c>
      <c r="E142">
        <v>2</v>
      </c>
      <c r="F142">
        <v>16</v>
      </c>
      <c r="G142">
        <f>8.914-5.809</f>
        <v>3.1049999999999995</v>
      </c>
      <c r="H142">
        <f t="shared" si="16"/>
        <v>0.98000000000000043</v>
      </c>
      <c r="I142">
        <f t="shared" si="15"/>
        <v>2.0425</v>
      </c>
    </row>
    <row r="143" spans="1:9" x14ac:dyDescent="0.3">
      <c r="A143">
        <v>10</v>
      </c>
      <c r="B143">
        <v>14</v>
      </c>
      <c r="C143">
        <v>9</v>
      </c>
      <c r="D143">
        <v>8</v>
      </c>
      <c r="E143">
        <v>2</v>
      </c>
      <c r="F143">
        <v>16</v>
      </c>
      <c r="G143">
        <f>8.916-5.819</f>
        <v>3.0970000000000004</v>
      </c>
      <c r="H143">
        <f t="shared" si="16"/>
        <v>0.98000000000000043</v>
      </c>
      <c r="I143">
        <f t="shared" si="15"/>
        <v>2.0385000000000004</v>
      </c>
    </row>
    <row r="144" spans="1:9" x14ac:dyDescent="0.3">
      <c r="A144">
        <v>10</v>
      </c>
      <c r="B144">
        <v>15</v>
      </c>
      <c r="C144">
        <v>9</v>
      </c>
      <c r="D144">
        <v>8</v>
      </c>
      <c r="E144">
        <v>2</v>
      </c>
      <c r="F144">
        <v>16</v>
      </c>
      <c r="G144">
        <f>8.918-5.822</f>
        <v>3.0959999999999992</v>
      </c>
      <c r="H144">
        <f t="shared" si="16"/>
        <v>0.98000000000000043</v>
      </c>
      <c r="I144">
        <f t="shared" si="15"/>
        <v>2.0379999999999998</v>
      </c>
    </row>
    <row r="145" spans="1:9" x14ac:dyDescent="0.3">
      <c r="A145">
        <v>10</v>
      </c>
      <c r="B145">
        <v>16</v>
      </c>
      <c r="C145">
        <v>9</v>
      </c>
      <c r="D145">
        <v>8</v>
      </c>
      <c r="E145">
        <v>2</v>
      </c>
      <c r="F145">
        <v>16</v>
      </c>
      <c r="G145">
        <f>8.919-5.832</f>
        <v>3.0870000000000006</v>
      </c>
      <c r="H145">
        <f t="shared" si="16"/>
        <v>0.98000000000000043</v>
      </c>
      <c r="I145">
        <f t="shared" si="15"/>
        <v>2.0335000000000005</v>
      </c>
    </row>
    <row r="146" spans="1:9" x14ac:dyDescent="0.3">
      <c r="A146">
        <v>10</v>
      </c>
      <c r="B146">
        <v>17</v>
      </c>
      <c r="C146">
        <v>9</v>
      </c>
      <c r="D146">
        <v>8</v>
      </c>
      <c r="E146">
        <v>2</v>
      </c>
      <c r="F146">
        <v>16</v>
      </c>
      <c r="G146">
        <f>8.924-5.84</f>
        <v>3.0839999999999996</v>
      </c>
      <c r="H146">
        <f t="shared" si="16"/>
        <v>0.98000000000000043</v>
      </c>
      <c r="I146">
        <f t="shared" si="15"/>
        <v>2.032</v>
      </c>
    </row>
    <row r="147" spans="1:9" x14ac:dyDescent="0.3">
      <c r="A147">
        <v>10</v>
      </c>
      <c r="B147">
        <v>18</v>
      </c>
      <c r="C147">
        <v>9</v>
      </c>
      <c r="D147">
        <v>8</v>
      </c>
      <c r="E147">
        <v>2</v>
      </c>
      <c r="F147">
        <v>16</v>
      </c>
      <c r="G147">
        <f>8.924-5.852</f>
        <v>3.0719999999999992</v>
      </c>
      <c r="H147">
        <f t="shared" si="16"/>
        <v>0.98000000000000043</v>
      </c>
      <c r="I147">
        <f t="shared" si="15"/>
        <v>2.0259999999999998</v>
      </c>
    </row>
    <row r="148" spans="1:9" x14ac:dyDescent="0.3">
      <c r="A148">
        <v>10</v>
      </c>
      <c r="B148">
        <v>19</v>
      </c>
      <c r="C148">
        <v>9</v>
      </c>
      <c r="D148">
        <v>8</v>
      </c>
      <c r="E148">
        <v>2</v>
      </c>
      <c r="F148">
        <v>16</v>
      </c>
      <c r="G148">
        <f>8.922-5.841</f>
        <v>3.0810000000000004</v>
      </c>
      <c r="H148">
        <f t="shared" si="16"/>
        <v>0.98000000000000043</v>
      </c>
      <c r="I148">
        <f t="shared" si="15"/>
        <v>2.0305000000000004</v>
      </c>
    </row>
    <row r="149" spans="1:9" x14ac:dyDescent="0.3">
      <c r="A149">
        <v>10</v>
      </c>
      <c r="B149">
        <v>20</v>
      </c>
      <c r="C149">
        <v>9</v>
      </c>
      <c r="D149">
        <v>8</v>
      </c>
      <c r="E149">
        <v>2</v>
      </c>
      <c r="F149">
        <v>16</v>
      </c>
      <c r="G149">
        <f>8.919-5.84</f>
        <v>3.0790000000000006</v>
      </c>
      <c r="H149">
        <f t="shared" si="16"/>
        <v>0.98000000000000043</v>
      </c>
      <c r="I149">
        <f t="shared" si="15"/>
        <v>2.0295000000000005</v>
      </c>
    </row>
    <row r="150" spans="1:9" x14ac:dyDescent="0.3">
      <c r="A150">
        <v>11</v>
      </c>
      <c r="B150">
        <v>10</v>
      </c>
      <c r="C150">
        <v>9</v>
      </c>
      <c r="D150">
        <v>8</v>
      </c>
      <c r="E150">
        <v>2</v>
      </c>
      <c r="F150">
        <v>16</v>
      </c>
      <c r="G150">
        <f>8.912-5.796</f>
        <v>3.1160000000000005</v>
      </c>
      <c r="H150">
        <f>5.636-3.58</f>
        <v>2.056</v>
      </c>
      <c r="I150">
        <f t="shared" si="15"/>
        <v>2.5860000000000003</v>
      </c>
    </row>
    <row r="151" spans="1:9" x14ac:dyDescent="0.3">
      <c r="A151">
        <v>11</v>
      </c>
      <c r="B151">
        <v>11</v>
      </c>
      <c r="C151">
        <v>9</v>
      </c>
      <c r="D151">
        <v>8</v>
      </c>
      <c r="E151">
        <v>2</v>
      </c>
      <c r="F151">
        <v>16</v>
      </c>
      <c r="G151">
        <f>8.914-5.804</f>
        <v>3.1099999999999994</v>
      </c>
      <c r="H151">
        <f t="shared" ref="H151:H160" si="17">5.636-3.58</f>
        <v>2.056</v>
      </c>
      <c r="I151">
        <f t="shared" si="15"/>
        <v>2.5829999999999997</v>
      </c>
    </row>
    <row r="152" spans="1:9" x14ac:dyDescent="0.3">
      <c r="A152">
        <v>11</v>
      </c>
      <c r="B152">
        <v>12</v>
      </c>
      <c r="C152">
        <v>9</v>
      </c>
      <c r="D152">
        <v>8</v>
      </c>
      <c r="E152">
        <v>2</v>
      </c>
      <c r="F152">
        <v>16</v>
      </c>
      <c r="G152">
        <f>8.914-5.806</f>
        <v>3.1079999999999997</v>
      </c>
      <c r="H152">
        <f t="shared" si="17"/>
        <v>2.056</v>
      </c>
      <c r="I152">
        <f t="shared" si="15"/>
        <v>2.5819999999999999</v>
      </c>
    </row>
    <row r="153" spans="1:9" x14ac:dyDescent="0.3">
      <c r="A153">
        <v>11</v>
      </c>
      <c r="B153">
        <v>13</v>
      </c>
      <c r="C153">
        <v>9</v>
      </c>
      <c r="D153">
        <v>8</v>
      </c>
      <c r="E153">
        <v>2</v>
      </c>
      <c r="F153">
        <v>16</v>
      </c>
      <c r="G153">
        <f>8.914-5.811</f>
        <v>3.1029999999999998</v>
      </c>
      <c r="H153">
        <f t="shared" si="17"/>
        <v>2.056</v>
      </c>
      <c r="I153">
        <f t="shared" si="15"/>
        <v>2.5794999999999999</v>
      </c>
    </row>
    <row r="154" spans="1:9" x14ac:dyDescent="0.3">
      <c r="A154">
        <v>11</v>
      </c>
      <c r="B154">
        <v>14</v>
      </c>
      <c r="C154">
        <v>9</v>
      </c>
      <c r="D154">
        <v>8</v>
      </c>
      <c r="E154">
        <v>2</v>
      </c>
      <c r="F154">
        <v>16</v>
      </c>
      <c r="G154">
        <f>8.916-5.818</f>
        <v>3.0980000000000008</v>
      </c>
      <c r="H154">
        <f t="shared" si="17"/>
        <v>2.056</v>
      </c>
      <c r="I154">
        <f t="shared" si="15"/>
        <v>2.5770000000000004</v>
      </c>
    </row>
    <row r="155" spans="1:9" x14ac:dyDescent="0.3">
      <c r="A155">
        <v>11</v>
      </c>
      <c r="B155">
        <v>15</v>
      </c>
      <c r="C155">
        <v>9</v>
      </c>
      <c r="D155">
        <v>8</v>
      </c>
      <c r="E155">
        <v>2</v>
      </c>
      <c r="F155">
        <v>16</v>
      </c>
      <c r="G155">
        <f>8.92-5.831</f>
        <v>3.0889999999999995</v>
      </c>
      <c r="H155">
        <f t="shared" si="17"/>
        <v>2.056</v>
      </c>
      <c r="I155">
        <f t="shared" si="15"/>
        <v>2.5724999999999998</v>
      </c>
    </row>
    <row r="156" spans="1:9" x14ac:dyDescent="0.3">
      <c r="A156">
        <v>11</v>
      </c>
      <c r="B156">
        <v>16</v>
      </c>
      <c r="C156">
        <v>9</v>
      </c>
      <c r="D156">
        <v>8</v>
      </c>
      <c r="E156">
        <v>2</v>
      </c>
      <c r="F156">
        <v>16</v>
      </c>
      <c r="G156">
        <f>8.919-5.833</f>
        <v>3.0860000000000003</v>
      </c>
      <c r="H156">
        <f t="shared" si="17"/>
        <v>2.056</v>
      </c>
      <c r="I156">
        <f t="shared" si="15"/>
        <v>2.5710000000000002</v>
      </c>
    </row>
    <row r="157" spans="1:9" x14ac:dyDescent="0.3">
      <c r="A157">
        <v>11</v>
      </c>
      <c r="B157">
        <v>17</v>
      </c>
      <c r="C157">
        <v>9</v>
      </c>
      <c r="D157">
        <v>8</v>
      </c>
      <c r="E157">
        <v>2</v>
      </c>
      <c r="F157">
        <v>16</v>
      </c>
      <c r="G157">
        <f>8.922-5.84</f>
        <v>3.0820000000000007</v>
      </c>
      <c r="H157">
        <f t="shared" si="17"/>
        <v>2.056</v>
      </c>
      <c r="I157">
        <f t="shared" si="15"/>
        <v>2.5690000000000004</v>
      </c>
    </row>
    <row r="158" spans="1:9" x14ac:dyDescent="0.3">
      <c r="A158">
        <v>11</v>
      </c>
      <c r="B158">
        <v>18</v>
      </c>
      <c r="C158">
        <v>9</v>
      </c>
      <c r="D158">
        <v>8</v>
      </c>
      <c r="E158">
        <v>2</v>
      </c>
      <c r="F158">
        <v>16</v>
      </c>
      <c r="G158">
        <f>8.921-5.84</f>
        <v>3.0809999999999995</v>
      </c>
      <c r="H158">
        <f t="shared" si="17"/>
        <v>2.056</v>
      </c>
      <c r="I158">
        <f t="shared" si="15"/>
        <v>2.5684999999999998</v>
      </c>
    </row>
    <row r="159" spans="1:9" x14ac:dyDescent="0.3">
      <c r="A159">
        <v>11</v>
      </c>
      <c r="B159">
        <v>19</v>
      </c>
      <c r="C159">
        <v>9</v>
      </c>
      <c r="D159">
        <v>8</v>
      </c>
      <c r="E159">
        <v>2</v>
      </c>
      <c r="F159">
        <v>16</v>
      </c>
      <c r="G159">
        <f>8.918-5.842</f>
        <v>3.0759999999999996</v>
      </c>
      <c r="H159">
        <f t="shared" si="17"/>
        <v>2.056</v>
      </c>
      <c r="I159">
        <f t="shared" si="15"/>
        <v>2.5659999999999998</v>
      </c>
    </row>
    <row r="160" spans="1:9" x14ac:dyDescent="0.3">
      <c r="A160">
        <v>11</v>
      </c>
      <c r="B160">
        <v>20</v>
      </c>
      <c r="C160">
        <v>9</v>
      </c>
      <c r="D160">
        <v>8</v>
      </c>
      <c r="E160">
        <v>2</v>
      </c>
      <c r="F160">
        <v>16</v>
      </c>
      <c r="G160">
        <f>8.92-5.846</f>
        <v>3.0739999999999998</v>
      </c>
      <c r="H160">
        <f t="shared" si="17"/>
        <v>2.056</v>
      </c>
      <c r="I160">
        <f t="shared" si="15"/>
        <v>2.5649999999999999</v>
      </c>
    </row>
    <row r="161" spans="1:9" x14ac:dyDescent="0.3">
      <c r="A161">
        <v>12</v>
      </c>
      <c r="B161">
        <v>10</v>
      </c>
      <c r="C161">
        <v>9</v>
      </c>
      <c r="D161">
        <v>8</v>
      </c>
      <c r="E161">
        <v>2</v>
      </c>
      <c r="F161">
        <v>16</v>
      </c>
      <c r="G161">
        <f>-5.807+8.916</f>
        <v>3.109</v>
      </c>
      <c r="H161">
        <f>5.28-2.682</f>
        <v>2.5980000000000003</v>
      </c>
      <c r="I161">
        <f t="shared" si="15"/>
        <v>2.8535000000000004</v>
      </c>
    </row>
    <row r="162" spans="1:9" x14ac:dyDescent="0.3">
      <c r="A162">
        <v>12</v>
      </c>
      <c r="B162">
        <v>11</v>
      </c>
      <c r="C162">
        <v>9</v>
      </c>
      <c r="D162">
        <v>8</v>
      </c>
      <c r="E162">
        <v>2</v>
      </c>
      <c r="F162">
        <v>16</v>
      </c>
      <c r="G162">
        <f>8.913-5.804</f>
        <v>3.109</v>
      </c>
      <c r="H162">
        <f t="shared" ref="H162:H171" si="18">5.28-2.682</f>
        <v>2.5980000000000003</v>
      </c>
      <c r="I162">
        <f t="shared" si="15"/>
        <v>2.8535000000000004</v>
      </c>
    </row>
    <row r="163" spans="1:9" x14ac:dyDescent="0.3">
      <c r="A163">
        <v>12</v>
      </c>
      <c r="B163">
        <v>12</v>
      </c>
      <c r="C163">
        <v>9</v>
      </c>
      <c r="D163">
        <v>8</v>
      </c>
      <c r="E163">
        <v>2</v>
      </c>
      <c r="F163">
        <v>16</v>
      </c>
      <c r="G163">
        <f>8.915-5.813</f>
        <v>3.1019999999999994</v>
      </c>
      <c r="H163">
        <f t="shared" si="18"/>
        <v>2.5980000000000003</v>
      </c>
      <c r="I163">
        <f t="shared" si="15"/>
        <v>2.8499999999999996</v>
      </c>
    </row>
    <row r="164" spans="1:9" x14ac:dyDescent="0.3">
      <c r="A164">
        <v>12</v>
      </c>
      <c r="B164">
        <v>13</v>
      </c>
      <c r="C164">
        <v>9</v>
      </c>
      <c r="D164">
        <v>8</v>
      </c>
      <c r="E164">
        <v>2</v>
      </c>
      <c r="F164">
        <v>16</v>
      </c>
      <c r="G164">
        <f>8.914-5.814</f>
        <v>3.0999999999999996</v>
      </c>
      <c r="H164">
        <f t="shared" si="18"/>
        <v>2.5980000000000003</v>
      </c>
      <c r="I164">
        <f t="shared" si="15"/>
        <v>2.8490000000000002</v>
      </c>
    </row>
    <row r="165" spans="1:9" x14ac:dyDescent="0.3">
      <c r="A165">
        <v>12</v>
      </c>
      <c r="B165">
        <v>14</v>
      </c>
      <c r="C165">
        <v>9</v>
      </c>
      <c r="D165">
        <v>8</v>
      </c>
      <c r="E165">
        <v>2</v>
      </c>
      <c r="F165">
        <v>16</v>
      </c>
      <c r="G165">
        <f>8.919-5.828</f>
        <v>3.0910000000000002</v>
      </c>
      <c r="H165">
        <f t="shared" si="18"/>
        <v>2.5980000000000003</v>
      </c>
      <c r="I165">
        <f t="shared" si="15"/>
        <v>2.8445</v>
      </c>
    </row>
    <row r="166" spans="1:9" x14ac:dyDescent="0.3">
      <c r="A166">
        <v>12</v>
      </c>
      <c r="B166">
        <v>15</v>
      </c>
      <c r="C166">
        <v>9</v>
      </c>
      <c r="D166">
        <v>8</v>
      </c>
      <c r="E166">
        <v>2</v>
      </c>
      <c r="F166">
        <v>16</v>
      </c>
      <c r="G166">
        <f>8.918-5.831</f>
        <v>3.0869999999999989</v>
      </c>
      <c r="H166">
        <f t="shared" si="18"/>
        <v>2.5980000000000003</v>
      </c>
      <c r="I166">
        <f t="shared" si="15"/>
        <v>2.8424999999999994</v>
      </c>
    </row>
    <row r="167" spans="1:9" x14ac:dyDescent="0.3">
      <c r="A167">
        <v>12</v>
      </c>
      <c r="B167">
        <v>16</v>
      </c>
      <c r="C167">
        <v>9</v>
      </c>
      <c r="D167">
        <v>8</v>
      </c>
      <c r="E167">
        <v>2</v>
      </c>
      <c r="F167">
        <v>16</v>
      </c>
      <c r="G167">
        <f>8.921-5.839</f>
        <v>3.081999999999999</v>
      </c>
      <c r="H167">
        <f t="shared" si="18"/>
        <v>2.5980000000000003</v>
      </c>
      <c r="I167">
        <f t="shared" si="15"/>
        <v>2.84</v>
      </c>
    </row>
    <row r="168" spans="1:9" x14ac:dyDescent="0.3">
      <c r="A168">
        <v>12</v>
      </c>
      <c r="B168">
        <v>17</v>
      </c>
      <c r="C168">
        <v>9</v>
      </c>
      <c r="D168">
        <v>8</v>
      </c>
      <c r="E168">
        <v>2</v>
      </c>
      <c r="F168">
        <v>16</v>
      </c>
      <c r="G168">
        <f>8.921-5.846</f>
        <v>3.0749999999999993</v>
      </c>
      <c r="H168">
        <f t="shared" si="18"/>
        <v>2.5980000000000003</v>
      </c>
      <c r="I168">
        <f t="shared" ref="I168:I194" si="19">AVERAGE(G168:H168)</f>
        <v>2.8365</v>
      </c>
    </row>
    <row r="169" spans="1:9" x14ac:dyDescent="0.3">
      <c r="A169">
        <v>12</v>
      </c>
      <c r="B169">
        <v>18</v>
      </c>
      <c r="C169">
        <v>9</v>
      </c>
      <c r="D169">
        <v>8</v>
      </c>
      <c r="E169">
        <v>2</v>
      </c>
      <c r="F169">
        <v>16</v>
      </c>
      <c r="G169">
        <f>-5.851+8.922</f>
        <v>3.0710000000000006</v>
      </c>
      <c r="H169">
        <f t="shared" si="18"/>
        <v>2.5980000000000003</v>
      </c>
      <c r="I169">
        <f t="shared" si="19"/>
        <v>2.8345000000000002</v>
      </c>
    </row>
    <row r="170" spans="1:9" x14ac:dyDescent="0.3">
      <c r="A170">
        <v>12</v>
      </c>
      <c r="B170">
        <v>19</v>
      </c>
      <c r="C170">
        <v>9</v>
      </c>
      <c r="D170">
        <v>8</v>
      </c>
      <c r="E170">
        <v>2</v>
      </c>
      <c r="F170">
        <v>16</v>
      </c>
      <c r="G170">
        <f>-5.852+8.922</f>
        <v>3.0700000000000003</v>
      </c>
      <c r="H170">
        <f t="shared" si="18"/>
        <v>2.5980000000000003</v>
      </c>
      <c r="I170">
        <f t="shared" si="19"/>
        <v>2.8340000000000005</v>
      </c>
    </row>
    <row r="171" spans="1:9" x14ac:dyDescent="0.3">
      <c r="A171">
        <v>12</v>
      </c>
      <c r="B171">
        <v>20</v>
      </c>
      <c r="C171">
        <v>9</v>
      </c>
      <c r="D171">
        <v>8</v>
      </c>
      <c r="E171">
        <v>2</v>
      </c>
      <c r="F171">
        <v>16</v>
      </c>
      <c r="G171">
        <f>8.918-5.851</f>
        <v>3.0669999999999993</v>
      </c>
      <c r="H171">
        <f t="shared" si="18"/>
        <v>2.5980000000000003</v>
      </c>
      <c r="I171">
        <f t="shared" si="19"/>
        <v>2.8324999999999996</v>
      </c>
    </row>
    <row r="172" spans="1:9" x14ac:dyDescent="0.3">
      <c r="A172" s="1">
        <v>13</v>
      </c>
      <c r="B172" s="1">
        <v>10</v>
      </c>
      <c r="C172" s="1">
        <v>9</v>
      </c>
      <c r="D172" s="1">
        <v>8</v>
      </c>
      <c r="E172" s="1">
        <v>2</v>
      </c>
      <c r="F172">
        <v>16</v>
      </c>
      <c r="G172" s="1">
        <f>8.916-5.812</f>
        <v>3.1040000000000001</v>
      </c>
      <c r="H172" s="1">
        <f>5.022-2.381</f>
        <v>2.6410000000000005</v>
      </c>
      <c r="I172" s="1">
        <f t="shared" si="19"/>
        <v>2.8725000000000005</v>
      </c>
    </row>
    <row r="173" spans="1:9" x14ac:dyDescent="0.3">
      <c r="A173">
        <v>13</v>
      </c>
      <c r="B173">
        <v>11</v>
      </c>
      <c r="C173">
        <v>9</v>
      </c>
      <c r="D173">
        <v>8</v>
      </c>
      <c r="E173">
        <v>2</v>
      </c>
      <c r="F173">
        <v>16</v>
      </c>
      <c r="G173">
        <f>8.915-5.813</f>
        <v>3.1019999999999994</v>
      </c>
      <c r="H173">
        <f t="shared" ref="H173:H182" si="20">5.022-2.381</f>
        <v>2.6410000000000005</v>
      </c>
      <c r="I173">
        <f t="shared" si="19"/>
        <v>2.8715000000000002</v>
      </c>
    </row>
    <row r="174" spans="1:9" x14ac:dyDescent="0.3">
      <c r="A174">
        <v>13</v>
      </c>
      <c r="B174">
        <v>12</v>
      </c>
      <c r="C174">
        <v>9</v>
      </c>
      <c r="D174">
        <v>8</v>
      </c>
      <c r="E174">
        <v>2</v>
      </c>
      <c r="F174">
        <v>16</v>
      </c>
      <c r="G174">
        <f>8.915-5.815</f>
        <v>3.0999999999999988</v>
      </c>
      <c r="H174">
        <f t="shared" si="20"/>
        <v>2.6410000000000005</v>
      </c>
      <c r="I174">
        <f t="shared" si="19"/>
        <v>2.8704999999999998</v>
      </c>
    </row>
    <row r="175" spans="1:9" x14ac:dyDescent="0.3">
      <c r="A175">
        <v>13</v>
      </c>
      <c r="B175">
        <v>13</v>
      </c>
      <c r="C175">
        <v>9</v>
      </c>
      <c r="D175">
        <v>8</v>
      </c>
      <c r="E175">
        <v>2</v>
      </c>
      <c r="F175">
        <v>16</v>
      </c>
      <c r="G175">
        <f>8.918-5.825</f>
        <v>3.0929999999999991</v>
      </c>
      <c r="H175">
        <f t="shared" si="20"/>
        <v>2.6410000000000005</v>
      </c>
      <c r="I175">
        <f t="shared" si="19"/>
        <v>2.867</v>
      </c>
    </row>
    <row r="176" spans="1:9" x14ac:dyDescent="0.3">
      <c r="A176">
        <v>13</v>
      </c>
      <c r="B176">
        <v>14</v>
      </c>
      <c r="C176">
        <v>9</v>
      </c>
      <c r="D176">
        <v>8</v>
      </c>
      <c r="E176">
        <v>2</v>
      </c>
      <c r="F176">
        <v>16</v>
      </c>
      <c r="G176">
        <f>8.916-5.829</f>
        <v>3.0870000000000006</v>
      </c>
      <c r="H176">
        <f t="shared" si="20"/>
        <v>2.6410000000000005</v>
      </c>
      <c r="I176">
        <f t="shared" si="19"/>
        <v>2.8640000000000008</v>
      </c>
    </row>
    <row r="177" spans="1:9" x14ac:dyDescent="0.3">
      <c r="A177">
        <v>13</v>
      </c>
      <c r="B177">
        <v>15</v>
      </c>
      <c r="C177">
        <v>9</v>
      </c>
      <c r="D177">
        <v>8</v>
      </c>
      <c r="E177">
        <v>2</v>
      </c>
      <c r="F177">
        <v>16</v>
      </c>
      <c r="G177">
        <f>8.919-5.838</f>
        <v>3.0810000000000004</v>
      </c>
      <c r="H177">
        <f t="shared" si="20"/>
        <v>2.6410000000000005</v>
      </c>
      <c r="I177">
        <f t="shared" si="19"/>
        <v>2.8610000000000007</v>
      </c>
    </row>
    <row r="178" spans="1:9" x14ac:dyDescent="0.3">
      <c r="A178">
        <v>13</v>
      </c>
      <c r="B178">
        <v>16</v>
      </c>
      <c r="C178">
        <v>9</v>
      </c>
      <c r="D178">
        <v>8</v>
      </c>
      <c r="E178">
        <v>2</v>
      </c>
      <c r="F178">
        <v>16</v>
      </c>
      <c r="G178">
        <f>8.921-5.849</f>
        <v>3.0719999999999992</v>
      </c>
      <c r="H178">
        <f t="shared" si="20"/>
        <v>2.6410000000000005</v>
      </c>
      <c r="I178">
        <f t="shared" si="19"/>
        <v>2.8564999999999996</v>
      </c>
    </row>
    <row r="179" spans="1:9" x14ac:dyDescent="0.3">
      <c r="A179">
        <v>13</v>
      </c>
      <c r="B179">
        <v>17</v>
      </c>
      <c r="C179">
        <v>9</v>
      </c>
      <c r="D179">
        <v>8</v>
      </c>
      <c r="E179">
        <v>2</v>
      </c>
      <c r="F179">
        <v>16</v>
      </c>
      <c r="G179">
        <f>8.921-5.853</f>
        <v>3.0679999999999996</v>
      </c>
      <c r="H179">
        <f t="shared" si="20"/>
        <v>2.6410000000000005</v>
      </c>
      <c r="I179">
        <f t="shared" si="19"/>
        <v>2.8544999999999998</v>
      </c>
    </row>
    <row r="180" spans="1:9" x14ac:dyDescent="0.3">
      <c r="A180">
        <v>13</v>
      </c>
      <c r="B180">
        <v>18</v>
      </c>
      <c r="C180">
        <v>9</v>
      </c>
      <c r="D180">
        <v>8</v>
      </c>
      <c r="E180">
        <v>2</v>
      </c>
      <c r="F180">
        <v>16</v>
      </c>
      <c r="G180">
        <f>8.923-5.859</f>
        <v>3.0640000000000001</v>
      </c>
      <c r="H180">
        <f t="shared" si="20"/>
        <v>2.6410000000000005</v>
      </c>
      <c r="I180">
        <f t="shared" si="19"/>
        <v>2.8525</v>
      </c>
    </row>
    <row r="181" spans="1:9" x14ac:dyDescent="0.3">
      <c r="A181">
        <v>13</v>
      </c>
      <c r="B181">
        <v>19</v>
      </c>
      <c r="C181">
        <v>9</v>
      </c>
      <c r="D181">
        <v>8</v>
      </c>
      <c r="E181">
        <v>2</v>
      </c>
      <c r="F181">
        <v>16</v>
      </c>
      <c r="G181">
        <f>8.921-5.864</f>
        <v>3.0569999999999995</v>
      </c>
      <c r="H181">
        <f t="shared" si="20"/>
        <v>2.6410000000000005</v>
      </c>
      <c r="I181">
        <f t="shared" si="19"/>
        <v>2.8490000000000002</v>
      </c>
    </row>
    <row r="182" spans="1:9" x14ac:dyDescent="0.3">
      <c r="A182">
        <v>13</v>
      </c>
      <c r="B182">
        <v>20</v>
      </c>
      <c r="C182">
        <v>9</v>
      </c>
      <c r="D182">
        <v>8</v>
      </c>
      <c r="E182">
        <v>2</v>
      </c>
      <c r="F182">
        <v>16</v>
      </c>
      <c r="G182">
        <f>8.918-5.86</f>
        <v>3.0579999999999989</v>
      </c>
      <c r="H182">
        <f t="shared" si="20"/>
        <v>2.6410000000000005</v>
      </c>
      <c r="I182">
        <f t="shared" si="19"/>
        <v>2.8494999999999999</v>
      </c>
    </row>
    <row r="183" spans="1:9" x14ac:dyDescent="0.3">
      <c r="A183">
        <v>14</v>
      </c>
      <c r="B183">
        <v>10</v>
      </c>
      <c r="C183">
        <v>9</v>
      </c>
      <c r="D183">
        <v>8</v>
      </c>
      <c r="E183">
        <v>2</v>
      </c>
      <c r="F183">
        <v>16</v>
      </c>
      <c r="G183">
        <f>8.917-5.818</f>
        <v>3.0990000000000002</v>
      </c>
      <c r="H183">
        <f>4.648-2.13</f>
        <v>2.5179999999999998</v>
      </c>
      <c r="I183">
        <f t="shared" si="19"/>
        <v>2.8085</v>
      </c>
    </row>
    <row r="184" spans="1:9" x14ac:dyDescent="0.3">
      <c r="A184">
        <v>14</v>
      </c>
      <c r="B184">
        <v>11</v>
      </c>
      <c r="C184">
        <v>9</v>
      </c>
      <c r="D184">
        <v>8</v>
      </c>
      <c r="E184">
        <v>2</v>
      </c>
      <c r="F184">
        <v>16</v>
      </c>
      <c r="G184">
        <f>8.914-5.816</f>
        <v>3.0979999999999999</v>
      </c>
      <c r="H184">
        <f t="shared" ref="H184:H193" si="21">4.648-2.13</f>
        <v>2.5179999999999998</v>
      </c>
      <c r="I184">
        <f t="shared" si="19"/>
        <v>2.8079999999999998</v>
      </c>
    </row>
    <row r="185" spans="1:9" x14ac:dyDescent="0.3">
      <c r="A185">
        <v>14</v>
      </c>
      <c r="B185">
        <v>12</v>
      </c>
      <c r="C185">
        <v>9</v>
      </c>
      <c r="D185">
        <v>8</v>
      </c>
      <c r="E185">
        <v>2</v>
      </c>
      <c r="F185">
        <v>16</v>
      </c>
      <c r="G185">
        <f>8.919-5.829</f>
        <v>3.0900000000000007</v>
      </c>
      <c r="H185">
        <f t="shared" si="21"/>
        <v>2.5179999999999998</v>
      </c>
      <c r="I185">
        <f t="shared" si="19"/>
        <v>2.8040000000000003</v>
      </c>
    </row>
    <row r="186" spans="1:9" x14ac:dyDescent="0.3">
      <c r="A186">
        <v>14</v>
      </c>
      <c r="B186">
        <v>13</v>
      </c>
      <c r="C186">
        <v>9</v>
      </c>
      <c r="D186">
        <v>8</v>
      </c>
      <c r="E186">
        <v>2</v>
      </c>
      <c r="F186">
        <v>16</v>
      </c>
      <c r="G186">
        <f>8.917-5.829</f>
        <v>3.0880000000000001</v>
      </c>
      <c r="H186">
        <f t="shared" si="21"/>
        <v>2.5179999999999998</v>
      </c>
      <c r="I186">
        <f t="shared" si="19"/>
        <v>2.8029999999999999</v>
      </c>
    </row>
    <row r="187" spans="1:9" x14ac:dyDescent="0.3">
      <c r="A187">
        <v>14</v>
      </c>
      <c r="B187">
        <v>14</v>
      </c>
      <c r="C187">
        <v>9</v>
      </c>
      <c r="D187">
        <v>8</v>
      </c>
      <c r="E187">
        <v>2</v>
      </c>
      <c r="F187">
        <v>16</v>
      </c>
      <c r="G187">
        <f>8.92-5.841</f>
        <v>3.0789999999999997</v>
      </c>
      <c r="H187">
        <f t="shared" si="21"/>
        <v>2.5179999999999998</v>
      </c>
      <c r="I187">
        <f t="shared" si="19"/>
        <v>2.7984999999999998</v>
      </c>
    </row>
    <row r="188" spans="1:9" x14ac:dyDescent="0.3">
      <c r="A188">
        <v>14</v>
      </c>
      <c r="B188">
        <v>15</v>
      </c>
      <c r="C188">
        <v>9</v>
      </c>
      <c r="D188">
        <v>8</v>
      </c>
      <c r="E188">
        <v>2</v>
      </c>
      <c r="F188">
        <v>16</v>
      </c>
      <c r="G188">
        <f>8.921-5.851</f>
        <v>3.0699999999999994</v>
      </c>
      <c r="H188">
        <f t="shared" si="21"/>
        <v>2.5179999999999998</v>
      </c>
      <c r="I188">
        <f t="shared" si="19"/>
        <v>2.7939999999999996</v>
      </c>
    </row>
    <row r="189" spans="1:9" x14ac:dyDescent="0.3">
      <c r="A189">
        <v>14</v>
      </c>
      <c r="B189">
        <v>16</v>
      </c>
      <c r="C189">
        <v>9</v>
      </c>
      <c r="D189">
        <v>8</v>
      </c>
      <c r="E189">
        <v>2</v>
      </c>
      <c r="F189">
        <v>16</v>
      </c>
      <c r="G189">
        <f>8.922-5.857</f>
        <v>3.0650000000000004</v>
      </c>
      <c r="H189">
        <f t="shared" si="21"/>
        <v>2.5179999999999998</v>
      </c>
      <c r="I189">
        <f t="shared" si="19"/>
        <v>2.7915000000000001</v>
      </c>
    </row>
    <row r="190" spans="1:9" x14ac:dyDescent="0.3">
      <c r="A190">
        <v>14</v>
      </c>
      <c r="B190">
        <v>17</v>
      </c>
      <c r="C190">
        <v>9</v>
      </c>
      <c r="D190">
        <v>8</v>
      </c>
      <c r="E190">
        <v>2</v>
      </c>
      <c r="F190">
        <v>16</v>
      </c>
      <c r="G190">
        <f>8.925-5.865</f>
        <v>3.0600000000000005</v>
      </c>
      <c r="H190">
        <f t="shared" si="21"/>
        <v>2.5179999999999998</v>
      </c>
      <c r="I190">
        <f t="shared" si="19"/>
        <v>2.7890000000000001</v>
      </c>
    </row>
    <row r="191" spans="1:9" x14ac:dyDescent="0.3">
      <c r="A191">
        <v>14</v>
      </c>
      <c r="B191">
        <v>18</v>
      </c>
      <c r="C191">
        <v>9</v>
      </c>
      <c r="D191">
        <v>8</v>
      </c>
      <c r="E191">
        <v>2</v>
      </c>
      <c r="F191">
        <v>16</v>
      </c>
      <c r="G191">
        <f>8.923-5.868</f>
        <v>3.0549999999999997</v>
      </c>
      <c r="H191">
        <f t="shared" si="21"/>
        <v>2.5179999999999998</v>
      </c>
      <c r="I191">
        <f t="shared" si="19"/>
        <v>2.7864999999999998</v>
      </c>
    </row>
    <row r="192" spans="1:9" x14ac:dyDescent="0.3">
      <c r="A192">
        <v>14</v>
      </c>
      <c r="B192">
        <v>19</v>
      </c>
      <c r="C192">
        <v>9</v>
      </c>
      <c r="D192">
        <v>8</v>
      </c>
      <c r="E192">
        <v>2</v>
      </c>
      <c r="F192">
        <v>16</v>
      </c>
      <c r="G192">
        <f>8.925-5.873</f>
        <v>3.0520000000000005</v>
      </c>
      <c r="H192">
        <f t="shared" si="21"/>
        <v>2.5179999999999998</v>
      </c>
      <c r="I192">
        <f t="shared" si="19"/>
        <v>2.7850000000000001</v>
      </c>
    </row>
    <row r="193" spans="1:9" x14ac:dyDescent="0.3">
      <c r="A193">
        <v>14</v>
      </c>
      <c r="B193">
        <v>20</v>
      </c>
      <c r="C193">
        <v>9</v>
      </c>
      <c r="D193">
        <v>8</v>
      </c>
      <c r="E193">
        <v>2</v>
      </c>
      <c r="F193">
        <v>16</v>
      </c>
      <c r="G193">
        <f>8.924-5.873</f>
        <v>3.0509999999999993</v>
      </c>
      <c r="H193">
        <f t="shared" si="21"/>
        <v>2.5179999999999998</v>
      </c>
      <c r="I193">
        <f t="shared" si="19"/>
        <v>2.7844999999999995</v>
      </c>
    </row>
    <row r="194" spans="1:9" x14ac:dyDescent="0.3">
      <c r="A194">
        <v>15</v>
      </c>
      <c r="B194">
        <v>10</v>
      </c>
      <c r="C194">
        <v>9</v>
      </c>
      <c r="D194">
        <v>8</v>
      </c>
      <c r="E194">
        <v>2</v>
      </c>
      <c r="F194">
        <v>16</v>
      </c>
      <c r="G194">
        <f>8.917-5.822</f>
        <v>3.0949999999999998</v>
      </c>
      <c r="H194">
        <f>4.348-2</f>
        <v>2.3479999999999999</v>
      </c>
      <c r="I194">
        <f t="shared" si="19"/>
        <v>2.7214999999999998</v>
      </c>
    </row>
    <row r="195" spans="1:9" x14ac:dyDescent="0.3">
      <c r="A195">
        <v>15</v>
      </c>
      <c r="B195">
        <v>11</v>
      </c>
      <c r="C195">
        <v>9</v>
      </c>
      <c r="D195">
        <v>8</v>
      </c>
      <c r="E195">
        <v>2</v>
      </c>
      <c r="F195">
        <v>16</v>
      </c>
      <c r="G195">
        <f>8.918-5.829</f>
        <v>3.0889999999999995</v>
      </c>
      <c r="H195">
        <f t="shared" ref="H195:H204" si="22">4.348-2</f>
        <v>2.3479999999999999</v>
      </c>
      <c r="I195">
        <f t="shared" ref="I195:I258" si="23">AVERAGE(G195:H195)</f>
        <v>2.7184999999999997</v>
      </c>
    </row>
    <row r="196" spans="1:9" x14ac:dyDescent="0.3">
      <c r="A196">
        <v>15</v>
      </c>
      <c r="B196">
        <v>12</v>
      </c>
      <c r="C196">
        <v>9</v>
      </c>
      <c r="D196">
        <v>8</v>
      </c>
      <c r="E196">
        <v>2</v>
      </c>
      <c r="F196">
        <v>16</v>
      </c>
      <c r="G196">
        <f>8.919-5.832</f>
        <v>3.0870000000000006</v>
      </c>
      <c r="H196">
        <f t="shared" si="22"/>
        <v>2.3479999999999999</v>
      </c>
      <c r="I196">
        <f t="shared" si="23"/>
        <v>2.7175000000000002</v>
      </c>
    </row>
    <row r="197" spans="1:9" x14ac:dyDescent="0.3">
      <c r="A197">
        <v>15</v>
      </c>
      <c r="B197">
        <v>13</v>
      </c>
      <c r="C197">
        <v>9</v>
      </c>
      <c r="D197">
        <v>8</v>
      </c>
      <c r="E197">
        <v>2</v>
      </c>
      <c r="F197">
        <v>16</v>
      </c>
      <c r="G197">
        <f>8.92-5.838</f>
        <v>3.0819999999999999</v>
      </c>
      <c r="H197">
        <f t="shared" si="22"/>
        <v>2.3479999999999999</v>
      </c>
      <c r="I197">
        <f t="shared" si="23"/>
        <v>2.7149999999999999</v>
      </c>
    </row>
    <row r="198" spans="1:9" x14ac:dyDescent="0.3">
      <c r="A198">
        <v>15</v>
      </c>
      <c r="B198">
        <v>14</v>
      </c>
      <c r="C198">
        <v>9</v>
      </c>
      <c r="D198">
        <v>8</v>
      </c>
      <c r="E198">
        <v>2</v>
      </c>
      <c r="F198">
        <v>16</v>
      </c>
      <c r="G198">
        <f>8.92-5.85</f>
        <v>3.0700000000000003</v>
      </c>
      <c r="H198">
        <f t="shared" si="22"/>
        <v>2.3479999999999999</v>
      </c>
      <c r="I198">
        <f t="shared" si="23"/>
        <v>2.7090000000000001</v>
      </c>
    </row>
    <row r="199" spans="1:9" x14ac:dyDescent="0.3">
      <c r="A199">
        <v>15</v>
      </c>
      <c r="B199">
        <v>15</v>
      </c>
      <c r="C199">
        <v>9</v>
      </c>
      <c r="D199">
        <v>8</v>
      </c>
      <c r="E199">
        <v>2</v>
      </c>
      <c r="F199">
        <v>16</v>
      </c>
      <c r="G199">
        <f>8.922-5.858</f>
        <v>3.0640000000000009</v>
      </c>
      <c r="H199">
        <f t="shared" si="22"/>
        <v>2.3479999999999999</v>
      </c>
      <c r="I199">
        <f t="shared" si="23"/>
        <v>2.7060000000000004</v>
      </c>
    </row>
    <row r="200" spans="1:9" x14ac:dyDescent="0.3">
      <c r="A200">
        <v>15</v>
      </c>
      <c r="B200">
        <v>16</v>
      </c>
      <c r="C200">
        <v>9</v>
      </c>
      <c r="D200">
        <v>8</v>
      </c>
      <c r="E200">
        <v>2</v>
      </c>
      <c r="F200">
        <v>16</v>
      </c>
      <c r="G200">
        <f>8.923-5.867</f>
        <v>3.056</v>
      </c>
      <c r="H200">
        <f t="shared" si="22"/>
        <v>2.3479999999999999</v>
      </c>
      <c r="I200">
        <f t="shared" si="23"/>
        <v>2.702</v>
      </c>
    </row>
    <row r="201" spans="1:9" x14ac:dyDescent="0.3">
      <c r="A201">
        <v>15</v>
      </c>
      <c r="B201">
        <v>17</v>
      </c>
      <c r="C201">
        <v>9</v>
      </c>
      <c r="D201">
        <v>8</v>
      </c>
      <c r="E201">
        <v>2</v>
      </c>
      <c r="F201">
        <v>16</v>
      </c>
      <c r="G201">
        <f>8.927-5.877</f>
        <v>3.05</v>
      </c>
      <c r="H201">
        <f t="shared" si="22"/>
        <v>2.3479999999999999</v>
      </c>
      <c r="I201">
        <f t="shared" si="23"/>
        <v>2.6989999999999998</v>
      </c>
    </row>
    <row r="202" spans="1:9" x14ac:dyDescent="0.3">
      <c r="A202">
        <v>15</v>
      </c>
      <c r="B202">
        <v>18</v>
      </c>
      <c r="C202">
        <v>9</v>
      </c>
      <c r="D202">
        <v>8</v>
      </c>
      <c r="E202">
        <v>2</v>
      </c>
      <c r="F202">
        <v>16</v>
      </c>
      <c r="G202">
        <f>8.927-5.879</f>
        <v>3.048</v>
      </c>
      <c r="H202">
        <f t="shared" si="22"/>
        <v>2.3479999999999999</v>
      </c>
      <c r="I202">
        <f t="shared" si="23"/>
        <v>2.698</v>
      </c>
    </row>
    <row r="203" spans="1:9" x14ac:dyDescent="0.3">
      <c r="A203">
        <v>15</v>
      </c>
      <c r="B203">
        <v>19</v>
      </c>
      <c r="C203">
        <v>9</v>
      </c>
      <c r="D203">
        <v>8</v>
      </c>
      <c r="E203">
        <v>2</v>
      </c>
      <c r="F203">
        <v>16</v>
      </c>
      <c r="G203">
        <f>8.926-5.88</f>
        <v>3.0460000000000003</v>
      </c>
      <c r="H203">
        <f t="shared" si="22"/>
        <v>2.3479999999999999</v>
      </c>
      <c r="I203">
        <f t="shared" si="23"/>
        <v>2.6970000000000001</v>
      </c>
    </row>
    <row r="204" spans="1:9" x14ac:dyDescent="0.3">
      <c r="A204">
        <v>15</v>
      </c>
      <c r="B204">
        <v>20</v>
      </c>
      <c r="C204">
        <v>9</v>
      </c>
      <c r="D204">
        <v>8</v>
      </c>
      <c r="E204">
        <v>2</v>
      </c>
      <c r="F204">
        <v>16</v>
      </c>
      <c r="G204">
        <f>8.927-5.886</f>
        <v>3.0409999999999995</v>
      </c>
      <c r="H204">
        <f t="shared" si="22"/>
        <v>2.3479999999999999</v>
      </c>
      <c r="I204">
        <f t="shared" si="23"/>
        <v>2.6944999999999997</v>
      </c>
    </row>
    <row r="205" spans="1:9" x14ac:dyDescent="0.3">
      <c r="A205">
        <v>16</v>
      </c>
      <c r="B205">
        <v>10</v>
      </c>
      <c r="C205">
        <v>9</v>
      </c>
      <c r="D205">
        <v>8</v>
      </c>
      <c r="E205">
        <v>2</v>
      </c>
      <c r="F205">
        <v>16</v>
      </c>
      <c r="G205">
        <f>8.922-5.834</f>
        <v>3.088000000000001</v>
      </c>
      <c r="H205">
        <f>4.165-1.871</f>
        <v>2.294</v>
      </c>
      <c r="I205">
        <f t="shared" si="23"/>
        <v>2.6910000000000007</v>
      </c>
    </row>
    <row r="206" spans="1:9" x14ac:dyDescent="0.3">
      <c r="A206">
        <v>16</v>
      </c>
      <c r="B206">
        <v>11</v>
      </c>
      <c r="C206">
        <v>9</v>
      </c>
      <c r="D206">
        <v>8</v>
      </c>
      <c r="E206">
        <v>2</v>
      </c>
      <c r="F206">
        <v>16</v>
      </c>
      <c r="G206">
        <f>8.92-5.832</f>
        <v>3.0880000000000001</v>
      </c>
      <c r="H206">
        <f t="shared" ref="H206:H215" si="24">4.165-1.871</f>
        <v>2.294</v>
      </c>
      <c r="I206">
        <f t="shared" si="23"/>
        <v>2.6909999999999998</v>
      </c>
    </row>
    <row r="207" spans="1:9" x14ac:dyDescent="0.3">
      <c r="A207">
        <v>16</v>
      </c>
      <c r="B207">
        <v>12</v>
      </c>
      <c r="C207">
        <v>9</v>
      </c>
      <c r="D207">
        <v>8</v>
      </c>
      <c r="E207">
        <v>2</v>
      </c>
      <c r="F207">
        <v>16</v>
      </c>
      <c r="G207">
        <f>8.92-5.84</f>
        <v>3.08</v>
      </c>
      <c r="H207">
        <f t="shared" si="24"/>
        <v>2.294</v>
      </c>
      <c r="I207">
        <f t="shared" si="23"/>
        <v>2.6870000000000003</v>
      </c>
    </row>
    <row r="208" spans="1:9" x14ac:dyDescent="0.3">
      <c r="A208">
        <v>16</v>
      </c>
      <c r="B208">
        <v>13</v>
      </c>
      <c r="C208">
        <v>9</v>
      </c>
      <c r="D208">
        <v>8</v>
      </c>
      <c r="E208">
        <v>2</v>
      </c>
      <c r="F208">
        <v>16</v>
      </c>
      <c r="G208">
        <f>8.92-5.848</f>
        <v>3.0720000000000001</v>
      </c>
      <c r="H208">
        <f t="shared" si="24"/>
        <v>2.294</v>
      </c>
      <c r="I208">
        <f t="shared" si="23"/>
        <v>2.6829999999999998</v>
      </c>
    </row>
    <row r="209" spans="1:9" x14ac:dyDescent="0.3">
      <c r="A209">
        <v>16</v>
      </c>
      <c r="B209">
        <v>14</v>
      </c>
      <c r="C209">
        <v>9</v>
      </c>
      <c r="D209">
        <v>8</v>
      </c>
      <c r="E209">
        <v>2</v>
      </c>
      <c r="F209">
        <v>16</v>
      </c>
      <c r="G209">
        <f>8.923-5.861</f>
        <v>3.0620000000000003</v>
      </c>
      <c r="H209">
        <f t="shared" si="24"/>
        <v>2.294</v>
      </c>
      <c r="I209">
        <f t="shared" si="23"/>
        <v>2.6779999999999999</v>
      </c>
    </row>
    <row r="210" spans="1:9" x14ac:dyDescent="0.3">
      <c r="A210">
        <v>16</v>
      </c>
      <c r="B210">
        <v>15</v>
      </c>
      <c r="C210">
        <v>9</v>
      </c>
      <c r="D210">
        <v>8</v>
      </c>
      <c r="E210">
        <v>2</v>
      </c>
      <c r="F210">
        <v>16</v>
      </c>
      <c r="G210">
        <f>8.923-5.866</f>
        <v>3.0570000000000004</v>
      </c>
      <c r="H210">
        <f t="shared" si="24"/>
        <v>2.294</v>
      </c>
      <c r="I210">
        <f t="shared" si="23"/>
        <v>2.6755000000000004</v>
      </c>
    </row>
    <row r="211" spans="1:9" x14ac:dyDescent="0.3">
      <c r="A211">
        <v>16</v>
      </c>
      <c r="B211">
        <v>16</v>
      </c>
      <c r="C211">
        <v>9</v>
      </c>
      <c r="D211">
        <v>8</v>
      </c>
      <c r="E211">
        <v>2</v>
      </c>
      <c r="F211">
        <v>16</v>
      </c>
      <c r="G211">
        <f>8.927-5.879</f>
        <v>3.048</v>
      </c>
      <c r="H211">
        <f t="shared" si="24"/>
        <v>2.294</v>
      </c>
      <c r="I211">
        <f t="shared" si="23"/>
        <v>2.6710000000000003</v>
      </c>
    </row>
    <row r="212" spans="1:9" x14ac:dyDescent="0.3">
      <c r="A212">
        <v>16</v>
      </c>
      <c r="B212">
        <v>17</v>
      </c>
      <c r="C212">
        <v>9</v>
      </c>
      <c r="D212">
        <v>8</v>
      </c>
      <c r="E212">
        <v>2</v>
      </c>
      <c r="F212">
        <v>16</v>
      </c>
      <c r="G212">
        <f>8.928-5.885</f>
        <v>3.043000000000001</v>
      </c>
      <c r="H212">
        <f t="shared" si="24"/>
        <v>2.294</v>
      </c>
      <c r="I212">
        <f t="shared" si="23"/>
        <v>2.6685000000000008</v>
      </c>
    </row>
    <row r="213" spans="1:9" x14ac:dyDescent="0.3">
      <c r="A213">
        <v>16</v>
      </c>
      <c r="B213">
        <v>18</v>
      </c>
      <c r="C213">
        <v>9</v>
      </c>
      <c r="D213">
        <v>8</v>
      </c>
      <c r="E213">
        <v>2</v>
      </c>
      <c r="F213">
        <v>16</v>
      </c>
      <c r="G213">
        <f>8.931-5.89</f>
        <v>3.0409999999999995</v>
      </c>
      <c r="H213">
        <f t="shared" si="24"/>
        <v>2.294</v>
      </c>
      <c r="I213">
        <f t="shared" si="23"/>
        <v>2.6674999999999995</v>
      </c>
    </row>
    <row r="214" spans="1:9" x14ac:dyDescent="0.3">
      <c r="A214">
        <v>16</v>
      </c>
      <c r="B214">
        <v>19</v>
      </c>
      <c r="C214">
        <v>9</v>
      </c>
      <c r="D214">
        <v>8</v>
      </c>
      <c r="E214">
        <v>2</v>
      </c>
      <c r="F214">
        <v>16</v>
      </c>
      <c r="G214">
        <f>8.915-5.891</f>
        <v>3.0239999999999991</v>
      </c>
      <c r="H214">
        <f t="shared" si="24"/>
        <v>2.294</v>
      </c>
      <c r="I214">
        <f t="shared" si="23"/>
        <v>2.6589999999999998</v>
      </c>
    </row>
    <row r="215" spans="1:9" x14ac:dyDescent="0.3">
      <c r="A215">
        <v>16</v>
      </c>
      <c r="B215">
        <v>20</v>
      </c>
      <c r="C215">
        <v>9</v>
      </c>
      <c r="D215">
        <v>8</v>
      </c>
      <c r="E215">
        <v>2</v>
      </c>
      <c r="F215">
        <v>16</v>
      </c>
      <c r="G215">
        <f>8.926-5.891</f>
        <v>3.0350000000000001</v>
      </c>
      <c r="H215">
        <f t="shared" si="24"/>
        <v>2.294</v>
      </c>
      <c r="I215">
        <f t="shared" si="23"/>
        <v>2.6645000000000003</v>
      </c>
    </row>
    <row r="216" spans="1:9" x14ac:dyDescent="0.3">
      <c r="A216">
        <v>17</v>
      </c>
      <c r="B216">
        <v>10</v>
      </c>
      <c r="C216">
        <v>9</v>
      </c>
      <c r="D216">
        <v>8</v>
      </c>
      <c r="E216">
        <v>2</v>
      </c>
      <c r="F216">
        <v>16</v>
      </c>
      <c r="G216">
        <f>8.923-5.839</f>
        <v>3.0839999999999996</v>
      </c>
      <c r="H216">
        <f>3.885-1.809</f>
        <v>2.0759999999999996</v>
      </c>
      <c r="I216">
        <f t="shared" si="23"/>
        <v>2.5799999999999996</v>
      </c>
    </row>
    <row r="217" spans="1:9" x14ac:dyDescent="0.3">
      <c r="A217">
        <v>17</v>
      </c>
      <c r="B217">
        <v>11</v>
      </c>
      <c r="C217">
        <v>9</v>
      </c>
      <c r="D217">
        <v>8</v>
      </c>
      <c r="E217">
        <v>2</v>
      </c>
      <c r="F217">
        <v>16</v>
      </c>
      <c r="G217">
        <f>8.92-5.837</f>
        <v>3.0830000000000002</v>
      </c>
      <c r="H217">
        <f t="shared" ref="H217:H226" si="25">3.885-1.809</f>
        <v>2.0759999999999996</v>
      </c>
      <c r="I217">
        <f t="shared" si="23"/>
        <v>2.5794999999999999</v>
      </c>
    </row>
    <row r="218" spans="1:9" x14ac:dyDescent="0.3">
      <c r="A218">
        <v>17</v>
      </c>
      <c r="B218">
        <v>12</v>
      </c>
      <c r="C218">
        <v>9</v>
      </c>
      <c r="D218">
        <v>8</v>
      </c>
      <c r="E218">
        <v>2</v>
      </c>
      <c r="F218">
        <v>16</v>
      </c>
      <c r="G218">
        <f>8.92-5.843</f>
        <v>3.077</v>
      </c>
      <c r="H218">
        <f t="shared" si="25"/>
        <v>2.0759999999999996</v>
      </c>
      <c r="I218">
        <f t="shared" si="23"/>
        <v>2.5764999999999998</v>
      </c>
    </row>
    <row r="219" spans="1:9" x14ac:dyDescent="0.3">
      <c r="A219">
        <v>17</v>
      </c>
      <c r="B219">
        <v>13</v>
      </c>
      <c r="C219">
        <v>9</v>
      </c>
      <c r="D219">
        <v>8</v>
      </c>
      <c r="E219">
        <v>2</v>
      </c>
      <c r="F219">
        <v>16</v>
      </c>
      <c r="G219">
        <f>8.922-5.855</f>
        <v>3.0670000000000002</v>
      </c>
      <c r="H219">
        <f t="shared" si="25"/>
        <v>2.0759999999999996</v>
      </c>
      <c r="I219">
        <f t="shared" si="23"/>
        <v>2.5714999999999999</v>
      </c>
    </row>
    <row r="220" spans="1:9" x14ac:dyDescent="0.3">
      <c r="A220">
        <v>17</v>
      </c>
      <c r="B220">
        <v>14</v>
      </c>
      <c r="C220">
        <v>9</v>
      </c>
      <c r="D220">
        <v>8</v>
      </c>
      <c r="E220">
        <v>2</v>
      </c>
      <c r="F220">
        <v>16</v>
      </c>
      <c r="G220">
        <f>8.925-5.867</f>
        <v>3.0580000000000007</v>
      </c>
      <c r="H220">
        <f t="shared" si="25"/>
        <v>2.0759999999999996</v>
      </c>
      <c r="I220">
        <f t="shared" si="23"/>
        <v>2.5670000000000002</v>
      </c>
    </row>
    <row r="221" spans="1:9" x14ac:dyDescent="0.3">
      <c r="A221">
        <v>17</v>
      </c>
      <c r="B221">
        <v>15</v>
      </c>
      <c r="C221">
        <v>9</v>
      </c>
      <c r="D221">
        <v>8</v>
      </c>
      <c r="E221">
        <v>2</v>
      </c>
      <c r="F221">
        <v>16</v>
      </c>
      <c r="G221">
        <f>8.926-5.874</f>
        <v>3.0520000000000005</v>
      </c>
      <c r="H221">
        <f t="shared" si="25"/>
        <v>2.0759999999999996</v>
      </c>
      <c r="I221">
        <f t="shared" si="23"/>
        <v>2.5640000000000001</v>
      </c>
    </row>
    <row r="222" spans="1:9" x14ac:dyDescent="0.3">
      <c r="A222">
        <v>17</v>
      </c>
      <c r="B222">
        <v>16</v>
      </c>
      <c r="C222">
        <v>9</v>
      </c>
      <c r="D222">
        <v>8</v>
      </c>
      <c r="E222">
        <v>2</v>
      </c>
      <c r="F222">
        <v>16</v>
      </c>
      <c r="G222">
        <f>8.927-5.884</f>
        <v>3.0429999999999993</v>
      </c>
      <c r="H222">
        <f t="shared" si="25"/>
        <v>2.0759999999999996</v>
      </c>
      <c r="I222">
        <f t="shared" si="23"/>
        <v>2.5594999999999994</v>
      </c>
    </row>
    <row r="223" spans="1:9" x14ac:dyDescent="0.3">
      <c r="A223">
        <v>17</v>
      </c>
      <c r="B223">
        <v>17</v>
      </c>
      <c r="C223">
        <v>9</v>
      </c>
      <c r="D223">
        <v>8</v>
      </c>
      <c r="E223">
        <v>2</v>
      </c>
      <c r="F223">
        <v>16</v>
      </c>
      <c r="G223">
        <f>8.93-5.89</f>
        <v>3.04</v>
      </c>
      <c r="H223">
        <f t="shared" si="25"/>
        <v>2.0759999999999996</v>
      </c>
      <c r="I223">
        <f t="shared" si="23"/>
        <v>2.5579999999999998</v>
      </c>
    </row>
    <row r="224" spans="1:9" x14ac:dyDescent="0.3">
      <c r="A224">
        <v>17</v>
      </c>
      <c r="B224">
        <v>18</v>
      </c>
      <c r="C224">
        <v>9</v>
      </c>
      <c r="D224">
        <v>8</v>
      </c>
      <c r="E224">
        <v>2</v>
      </c>
      <c r="F224">
        <v>16</v>
      </c>
      <c r="G224">
        <f>8.935-5.897</f>
        <v>3.0380000000000003</v>
      </c>
      <c r="H224">
        <f t="shared" si="25"/>
        <v>2.0759999999999996</v>
      </c>
      <c r="I224">
        <f t="shared" si="23"/>
        <v>2.5569999999999999</v>
      </c>
    </row>
    <row r="225" spans="1:9" x14ac:dyDescent="0.3">
      <c r="A225">
        <v>17</v>
      </c>
      <c r="B225">
        <v>19</v>
      </c>
      <c r="C225">
        <v>9</v>
      </c>
      <c r="D225">
        <v>8</v>
      </c>
      <c r="E225">
        <v>2</v>
      </c>
      <c r="F225">
        <v>16</v>
      </c>
      <c r="G225">
        <f>8.931-5.896</f>
        <v>3.0349999999999993</v>
      </c>
      <c r="H225">
        <f t="shared" si="25"/>
        <v>2.0759999999999996</v>
      </c>
      <c r="I225">
        <f t="shared" si="23"/>
        <v>2.5554999999999994</v>
      </c>
    </row>
    <row r="226" spans="1:9" x14ac:dyDescent="0.3">
      <c r="A226">
        <v>17</v>
      </c>
      <c r="B226">
        <v>20</v>
      </c>
      <c r="C226">
        <v>9</v>
      </c>
      <c r="D226">
        <v>8</v>
      </c>
      <c r="E226">
        <v>2</v>
      </c>
      <c r="F226">
        <v>16</v>
      </c>
      <c r="G226">
        <f>8.929-5.896</f>
        <v>3.0330000000000004</v>
      </c>
      <c r="H226">
        <f t="shared" si="25"/>
        <v>2.0759999999999996</v>
      </c>
      <c r="I226">
        <f t="shared" si="23"/>
        <v>2.5545</v>
      </c>
    </row>
    <row r="227" spans="1:9" x14ac:dyDescent="0.3">
      <c r="A227">
        <v>18</v>
      </c>
      <c r="B227">
        <v>10</v>
      </c>
      <c r="C227">
        <v>9</v>
      </c>
      <c r="D227">
        <v>8</v>
      </c>
      <c r="E227">
        <v>2</v>
      </c>
      <c r="F227">
        <v>16</v>
      </c>
      <c r="G227">
        <f>8.921-5.84</f>
        <v>3.0809999999999995</v>
      </c>
      <c r="H227">
        <f>3.668-1.762</f>
        <v>1.9060000000000001</v>
      </c>
      <c r="I227">
        <f t="shared" si="23"/>
        <v>2.4935</v>
      </c>
    </row>
    <row r="228" spans="1:9" x14ac:dyDescent="0.3">
      <c r="A228">
        <v>18</v>
      </c>
      <c r="B228">
        <v>11</v>
      </c>
      <c r="C228">
        <v>9</v>
      </c>
      <c r="D228">
        <v>8</v>
      </c>
      <c r="E228">
        <v>2</v>
      </c>
      <c r="F228">
        <v>16</v>
      </c>
      <c r="G228">
        <f>8.92-5.841</f>
        <v>3.0789999999999997</v>
      </c>
      <c r="H228">
        <f t="shared" ref="H228:H237" si="26">3.668-1.762</f>
        <v>1.9060000000000001</v>
      </c>
      <c r="I228">
        <f t="shared" si="23"/>
        <v>2.4924999999999997</v>
      </c>
    </row>
    <row r="229" spans="1:9" x14ac:dyDescent="0.3">
      <c r="A229">
        <v>18</v>
      </c>
      <c r="B229">
        <v>12</v>
      </c>
      <c r="C229">
        <v>9</v>
      </c>
      <c r="D229">
        <v>8</v>
      </c>
      <c r="E229">
        <v>2</v>
      </c>
      <c r="F229">
        <v>16</v>
      </c>
      <c r="G229">
        <f>8.922-5.849</f>
        <v>3.0730000000000004</v>
      </c>
      <c r="H229">
        <f t="shared" si="26"/>
        <v>1.9060000000000001</v>
      </c>
      <c r="I229">
        <f t="shared" si="23"/>
        <v>2.4895000000000005</v>
      </c>
    </row>
    <row r="230" spans="1:9" x14ac:dyDescent="0.3">
      <c r="A230">
        <v>18</v>
      </c>
      <c r="B230">
        <v>13</v>
      </c>
      <c r="C230">
        <v>9</v>
      </c>
      <c r="D230">
        <v>8</v>
      </c>
      <c r="E230">
        <v>2</v>
      </c>
      <c r="F230">
        <v>16</v>
      </c>
      <c r="G230">
        <f>8.923-5.86</f>
        <v>3.0629999999999997</v>
      </c>
      <c r="H230">
        <f t="shared" si="26"/>
        <v>1.9060000000000001</v>
      </c>
      <c r="I230">
        <f t="shared" si="23"/>
        <v>2.4844999999999997</v>
      </c>
    </row>
    <row r="231" spans="1:9" x14ac:dyDescent="0.3">
      <c r="A231">
        <v>18</v>
      </c>
      <c r="B231">
        <v>14</v>
      </c>
      <c r="C231">
        <v>9</v>
      </c>
      <c r="D231">
        <v>8</v>
      </c>
      <c r="E231">
        <v>2</v>
      </c>
      <c r="F231">
        <v>16</v>
      </c>
      <c r="G231">
        <f>8.925-5.871</f>
        <v>3.0540000000000003</v>
      </c>
      <c r="H231">
        <f t="shared" si="26"/>
        <v>1.9060000000000001</v>
      </c>
      <c r="I231">
        <f t="shared" si="23"/>
        <v>2.4800000000000004</v>
      </c>
    </row>
    <row r="232" spans="1:9" x14ac:dyDescent="0.3">
      <c r="A232">
        <v>18</v>
      </c>
      <c r="B232">
        <v>15</v>
      </c>
      <c r="C232">
        <v>9</v>
      </c>
      <c r="D232">
        <v>8</v>
      </c>
      <c r="E232">
        <v>2</v>
      </c>
      <c r="F232">
        <v>16</v>
      </c>
      <c r="G232">
        <f>8.927-5.88</f>
        <v>3.0469999999999997</v>
      </c>
      <c r="H232">
        <f t="shared" si="26"/>
        <v>1.9060000000000001</v>
      </c>
      <c r="I232">
        <f t="shared" si="23"/>
        <v>2.4764999999999997</v>
      </c>
    </row>
    <row r="233" spans="1:9" x14ac:dyDescent="0.3">
      <c r="A233">
        <v>18</v>
      </c>
      <c r="B233">
        <v>16</v>
      </c>
      <c r="C233">
        <v>9</v>
      </c>
      <c r="D233">
        <v>8</v>
      </c>
      <c r="E233">
        <v>2</v>
      </c>
      <c r="F233">
        <v>16</v>
      </c>
      <c r="G233">
        <f>8.929-5.889</f>
        <v>3.04</v>
      </c>
      <c r="H233">
        <f t="shared" si="26"/>
        <v>1.9060000000000001</v>
      </c>
      <c r="I233">
        <f t="shared" si="23"/>
        <v>2.4729999999999999</v>
      </c>
    </row>
    <row r="234" spans="1:9" x14ac:dyDescent="0.3">
      <c r="A234">
        <v>18</v>
      </c>
      <c r="B234">
        <v>17</v>
      </c>
      <c r="C234">
        <v>9</v>
      </c>
      <c r="D234">
        <v>8</v>
      </c>
      <c r="E234">
        <v>2</v>
      </c>
      <c r="F234">
        <v>16</v>
      </c>
      <c r="G234">
        <f>8.931-5.894</f>
        <v>3.036999999999999</v>
      </c>
      <c r="H234">
        <f t="shared" si="26"/>
        <v>1.9060000000000001</v>
      </c>
      <c r="I234">
        <f t="shared" si="23"/>
        <v>2.4714999999999998</v>
      </c>
    </row>
    <row r="235" spans="1:9" x14ac:dyDescent="0.3">
      <c r="A235">
        <v>18</v>
      </c>
      <c r="B235">
        <v>18</v>
      </c>
      <c r="C235">
        <v>9</v>
      </c>
      <c r="D235">
        <v>8</v>
      </c>
      <c r="E235">
        <v>2</v>
      </c>
      <c r="F235">
        <v>16</v>
      </c>
      <c r="G235">
        <f>9.63-5.899</f>
        <v>3.7310000000000008</v>
      </c>
      <c r="H235">
        <f t="shared" si="26"/>
        <v>1.9060000000000001</v>
      </c>
      <c r="I235">
        <f t="shared" si="23"/>
        <v>2.8185000000000002</v>
      </c>
    </row>
    <row r="236" spans="1:9" x14ac:dyDescent="0.3">
      <c r="A236">
        <v>18</v>
      </c>
      <c r="B236">
        <v>19</v>
      </c>
      <c r="C236">
        <v>9</v>
      </c>
      <c r="D236">
        <v>8</v>
      </c>
      <c r="E236">
        <v>2</v>
      </c>
      <c r="F236">
        <v>16</v>
      </c>
      <c r="G236">
        <f>8.939-5.902</f>
        <v>3.0369999999999999</v>
      </c>
      <c r="H236">
        <f t="shared" si="26"/>
        <v>1.9060000000000001</v>
      </c>
      <c r="I236">
        <f t="shared" si="23"/>
        <v>2.4714999999999998</v>
      </c>
    </row>
    <row r="237" spans="1:9" x14ac:dyDescent="0.3">
      <c r="A237">
        <v>18</v>
      </c>
      <c r="B237">
        <v>20</v>
      </c>
      <c r="C237">
        <v>9</v>
      </c>
      <c r="D237">
        <v>8</v>
      </c>
      <c r="E237">
        <v>2</v>
      </c>
      <c r="F237">
        <v>16</v>
      </c>
      <c r="G237">
        <f>8.93-5.898</f>
        <v>3.032</v>
      </c>
      <c r="H237">
        <f t="shared" si="26"/>
        <v>1.9060000000000001</v>
      </c>
      <c r="I237">
        <f t="shared" si="23"/>
        <v>2.4690000000000003</v>
      </c>
    </row>
    <row r="238" spans="1:9" x14ac:dyDescent="0.3">
      <c r="A238">
        <v>19</v>
      </c>
      <c r="B238">
        <v>10</v>
      </c>
      <c r="C238">
        <v>9</v>
      </c>
      <c r="D238">
        <v>8</v>
      </c>
      <c r="E238">
        <v>2</v>
      </c>
      <c r="F238">
        <v>16</v>
      </c>
      <c r="G238">
        <f>8.92-5.84</f>
        <v>3.08</v>
      </c>
      <c r="H238">
        <f>3.477-1.711</f>
        <v>1.7659999999999998</v>
      </c>
      <c r="I238">
        <f t="shared" si="23"/>
        <v>2.423</v>
      </c>
    </row>
    <row r="239" spans="1:9" x14ac:dyDescent="0.3">
      <c r="A239">
        <v>19</v>
      </c>
      <c r="B239">
        <v>11</v>
      </c>
      <c r="C239">
        <v>9</v>
      </c>
      <c r="D239">
        <v>8</v>
      </c>
      <c r="E239">
        <v>2</v>
      </c>
      <c r="F239">
        <v>16</v>
      </c>
      <c r="G239">
        <f>8.922-5.847</f>
        <v>3.0750000000000002</v>
      </c>
      <c r="H239">
        <f t="shared" ref="H239:H248" si="27">3.477-1.711</f>
        <v>1.7659999999999998</v>
      </c>
      <c r="I239">
        <f t="shared" si="23"/>
        <v>2.4205000000000001</v>
      </c>
    </row>
    <row r="240" spans="1:9" x14ac:dyDescent="0.3">
      <c r="A240">
        <v>19</v>
      </c>
      <c r="B240">
        <v>12</v>
      </c>
      <c r="C240">
        <v>9</v>
      </c>
      <c r="D240">
        <v>8</v>
      </c>
      <c r="E240">
        <v>2</v>
      </c>
      <c r="F240">
        <v>16</v>
      </c>
      <c r="G240">
        <f>8.919-5.848</f>
        <v>3.0710000000000006</v>
      </c>
      <c r="H240">
        <f t="shared" si="27"/>
        <v>1.7659999999999998</v>
      </c>
      <c r="I240">
        <f t="shared" si="23"/>
        <v>2.4185000000000003</v>
      </c>
    </row>
    <row r="241" spans="1:9" x14ac:dyDescent="0.3">
      <c r="A241">
        <v>19</v>
      </c>
      <c r="B241">
        <v>13</v>
      </c>
      <c r="C241">
        <v>9</v>
      </c>
      <c r="D241">
        <v>8</v>
      </c>
      <c r="E241">
        <v>2</v>
      </c>
      <c r="F241">
        <v>16</v>
      </c>
      <c r="G241">
        <f>8.923-5.863</f>
        <v>3.0599999999999996</v>
      </c>
      <c r="H241">
        <f t="shared" si="27"/>
        <v>1.7659999999999998</v>
      </c>
      <c r="I241">
        <f t="shared" si="23"/>
        <v>2.4129999999999998</v>
      </c>
    </row>
    <row r="242" spans="1:9" x14ac:dyDescent="0.3">
      <c r="A242">
        <v>19</v>
      </c>
      <c r="B242">
        <v>14</v>
      </c>
      <c r="C242">
        <v>9</v>
      </c>
      <c r="D242">
        <v>8</v>
      </c>
      <c r="E242">
        <v>2</v>
      </c>
      <c r="F242">
        <v>16</v>
      </c>
      <c r="G242">
        <f>8.926-5.876</f>
        <v>3.05</v>
      </c>
      <c r="H242">
        <f t="shared" si="27"/>
        <v>1.7659999999999998</v>
      </c>
      <c r="I242">
        <f t="shared" si="23"/>
        <v>2.4079999999999999</v>
      </c>
    </row>
    <row r="243" spans="1:9" x14ac:dyDescent="0.3">
      <c r="A243">
        <v>19</v>
      </c>
      <c r="B243">
        <v>15</v>
      </c>
      <c r="C243">
        <v>9</v>
      </c>
      <c r="D243">
        <v>8</v>
      </c>
      <c r="E243">
        <v>2</v>
      </c>
      <c r="F243">
        <v>16</v>
      </c>
      <c r="G243">
        <f>8.928-5.885</f>
        <v>3.043000000000001</v>
      </c>
      <c r="H243">
        <f t="shared" si="27"/>
        <v>1.7659999999999998</v>
      </c>
      <c r="I243">
        <f t="shared" si="23"/>
        <v>2.4045000000000005</v>
      </c>
    </row>
    <row r="244" spans="1:9" x14ac:dyDescent="0.3">
      <c r="A244">
        <v>19</v>
      </c>
      <c r="B244">
        <v>16</v>
      </c>
      <c r="C244">
        <v>9</v>
      </c>
      <c r="D244">
        <v>8</v>
      </c>
      <c r="E244">
        <v>2</v>
      </c>
      <c r="F244">
        <v>16</v>
      </c>
      <c r="G244">
        <f>8.929-5.889</f>
        <v>3.04</v>
      </c>
      <c r="H244">
        <f t="shared" si="27"/>
        <v>1.7659999999999998</v>
      </c>
      <c r="I244">
        <f t="shared" si="23"/>
        <v>2.403</v>
      </c>
    </row>
    <row r="245" spans="1:9" x14ac:dyDescent="0.3">
      <c r="A245">
        <v>19</v>
      </c>
      <c r="B245">
        <v>17</v>
      </c>
      <c r="C245">
        <v>9</v>
      </c>
      <c r="D245">
        <v>8</v>
      </c>
      <c r="E245">
        <v>2</v>
      </c>
      <c r="F245">
        <v>16</v>
      </c>
      <c r="G245">
        <f>8.931-5.897</f>
        <v>3.0339999999999989</v>
      </c>
      <c r="H245">
        <f t="shared" si="27"/>
        <v>1.7659999999999998</v>
      </c>
      <c r="I245">
        <f t="shared" si="23"/>
        <v>2.3999999999999995</v>
      </c>
    </row>
    <row r="246" spans="1:9" x14ac:dyDescent="0.3">
      <c r="A246">
        <v>19</v>
      </c>
      <c r="B246">
        <v>18</v>
      </c>
      <c r="C246">
        <v>9</v>
      </c>
      <c r="D246">
        <v>8</v>
      </c>
      <c r="E246">
        <v>2</v>
      </c>
      <c r="F246">
        <v>16</v>
      </c>
      <c r="G246">
        <f>8.939-5.901</f>
        <v>3.0380000000000003</v>
      </c>
      <c r="H246">
        <f t="shared" si="27"/>
        <v>1.7659999999999998</v>
      </c>
      <c r="I246">
        <f t="shared" si="23"/>
        <v>2.4020000000000001</v>
      </c>
    </row>
    <row r="247" spans="1:9" x14ac:dyDescent="0.3">
      <c r="A247">
        <v>19</v>
      </c>
      <c r="B247">
        <v>19</v>
      </c>
      <c r="C247">
        <v>9</v>
      </c>
      <c r="D247">
        <v>8</v>
      </c>
      <c r="E247">
        <v>2</v>
      </c>
      <c r="F247">
        <v>16</v>
      </c>
      <c r="G247">
        <f>9.625-5.899</f>
        <v>3.726</v>
      </c>
      <c r="H247">
        <f t="shared" si="27"/>
        <v>1.7659999999999998</v>
      </c>
      <c r="I247">
        <f t="shared" si="23"/>
        <v>2.746</v>
      </c>
    </row>
    <row r="248" spans="1:9" x14ac:dyDescent="0.3">
      <c r="A248">
        <v>19</v>
      </c>
      <c r="B248">
        <v>20</v>
      </c>
      <c r="C248">
        <v>9</v>
      </c>
      <c r="D248">
        <v>8</v>
      </c>
      <c r="E248">
        <v>2</v>
      </c>
      <c r="F248">
        <v>16</v>
      </c>
      <c r="G248">
        <f>8.927-5.904</f>
        <v>3.0229999999999997</v>
      </c>
      <c r="H248">
        <f t="shared" si="27"/>
        <v>1.7659999999999998</v>
      </c>
      <c r="I248">
        <f t="shared" si="23"/>
        <v>2.3944999999999999</v>
      </c>
    </row>
    <row r="249" spans="1:9" x14ac:dyDescent="0.3">
      <c r="A249">
        <v>20</v>
      </c>
      <c r="B249">
        <v>10</v>
      </c>
      <c r="C249">
        <v>9</v>
      </c>
      <c r="D249">
        <v>8</v>
      </c>
      <c r="E249">
        <v>2</v>
      </c>
      <c r="F249">
        <v>16</v>
      </c>
      <c r="G249">
        <f>8.92-5.841</f>
        <v>3.0789999999999997</v>
      </c>
      <c r="H249">
        <f>3.282-1.654</f>
        <v>1.6280000000000001</v>
      </c>
      <c r="I249">
        <f t="shared" si="23"/>
        <v>2.3534999999999999</v>
      </c>
    </row>
    <row r="250" spans="1:9" x14ac:dyDescent="0.3">
      <c r="A250">
        <v>20</v>
      </c>
      <c r="B250">
        <v>11</v>
      </c>
      <c r="C250">
        <v>9</v>
      </c>
      <c r="D250">
        <v>8</v>
      </c>
      <c r="E250">
        <v>2</v>
      </c>
      <c r="F250">
        <v>16</v>
      </c>
      <c r="G250">
        <f>8.918-5.844</f>
        <v>3.073999999999999</v>
      </c>
      <c r="H250">
        <f t="shared" ref="H250:H259" si="28">3.282-1.654</f>
        <v>1.6280000000000001</v>
      </c>
      <c r="I250">
        <f t="shared" si="23"/>
        <v>2.3509999999999995</v>
      </c>
    </row>
    <row r="251" spans="1:9" x14ac:dyDescent="0.3">
      <c r="A251">
        <v>20</v>
      </c>
      <c r="B251">
        <v>12</v>
      </c>
      <c r="C251">
        <v>9</v>
      </c>
      <c r="D251">
        <v>8</v>
      </c>
      <c r="E251">
        <v>2</v>
      </c>
      <c r="F251">
        <v>16</v>
      </c>
      <c r="G251">
        <f>8.921-5.854</f>
        <v>3.0669999999999993</v>
      </c>
      <c r="H251">
        <f t="shared" si="28"/>
        <v>1.6280000000000001</v>
      </c>
      <c r="I251">
        <f t="shared" si="23"/>
        <v>2.3474999999999997</v>
      </c>
    </row>
    <row r="252" spans="1:9" x14ac:dyDescent="0.3">
      <c r="A252">
        <v>20</v>
      </c>
      <c r="B252">
        <v>13</v>
      </c>
      <c r="C252">
        <v>9</v>
      </c>
      <c r="D252">
        <v>8</v>
      </c>
      <c r="E252">
        <v>2</v>
      </c>
      <c r="F252">
        <v>16</v>
      </c>
      <c r="G252">
        <f>8.922-5.863</f>
        <v>3.0590000000000002</v>
      </c>
      <c r="H252">
        <f t="shared" si="28"/>
        <v>1.6280000000000001</v>
      </c>
      <c r="I252">
        <f t="shared" si="23"/>
        <v>2.3435000000000001</v>
      </c>
    </row>
    <row r="253" spans="1:9" x14ac:dyDescent="0.3">
      <c r="A253">
        <v>20</v>
      </c>
      <c r="B253">
        <v>14</v>
      </c>
      <c r="C253">
        <v>9</v>
      </c>
      <c r="D253">
        <v>8</v>
      </c>
      <c r="E253">
        <v>2</v>
      </c>
      <c r="F253">
        <v>16</v>
      </c>
      <c r="G253">
        <f>8.924-5.874</f>
        <v>3.05</v>
      </c>
      <c r="H253">
        <f t="shared" si="28"/>
        <v>1.6280000000000001</v>
      </c>
      <c r="I253">
        <f t="shared" si="23"/>
        <v>2.339</v>
      </c>
    </row>
    <row r="254" spans="1:9" x14ac:dyDescent="0.3">
      <c r="A254">
        <v>20</v>
      </c>
      <c r="B254">
        <v>15</v>
      </c>
      <c r="C254">
        <v>9</v>
      </c>
      <c r="D254">
        <v>8</v>
      </c>
      <c r="E254">
        <v>2</v>
      </c>
      <c r="F254">
        <v>16</v>
      </c>
      <c r="G254">
        <f>8.925-5.884</f>
        <v>3.0410000000000004</v>
      </c>
      <c r="H254">
        <f t="shared" si="28"/>
        <v>1.6280000000000001</v>
      </c>
      <c r="I254">
        <f t="shared" si="23"/>
        <v>2.3345000000000002</v>
      </c>
    </row>
    <row r="255" spans="1:9" x14ac:dyDescent="0.3">
      <c r="A255">
        <v>20</v>
      </c>
      <c r="B255">
        <v>16</v>
      </c>
      <c r="C255">
        <v>9</v>
      </c>
      <c r="D255">
        <v>8</v>
      </c>
      <c r="E255">
        <v>2</v>
      </c>
      <c r="F255">
        <v>16</v>
      </c>
      <c r="G255">
        <f>8.928-5.893</f>
        <v>3.035000000000001</v>
      </c>
      <c r="H255">
        <f t="shared" si="28"/>
        <v>1.6280000000000001</v>
      </c>
      <c r="I255">
        <f t="shared" si="23"/>
        <v>2.3315000000000006</v>
      </c>
    </row>
    <row r="256" spans="1:9" x14ac:dyDescent="0.3">
      <c r="A256">
        <v>20</v>
      </c>
      <c r="B256">
        <v>17</v>
      </c>
      <c r="C256">
        <v>9</v>
      </c>
      <c r="D256">
        <v>8</v>
      </c>
      <c r="E256">
        <v>2</v>
      </c>
      <c r="F256">
        <v>16</v>
      </c>
      <c r="G256">
        <f>8.93-5.896</f>
        <v>3.0339999999999998</v>
      </c>
      <c r="H256">
        <f t="shared" si="28"/>
        <v>1.6280000000000001</v>
      </c>
      <c r="I256">
        <f t="shared" si="23"/>
        <v>2.331</v>
      </c>
    </row>
    <row r="257" spans="1:9" x14ac:dyDescent="0.3">
      <c r="A257">
        <v>20</v>
      </c>
      <c r="B257">
        <v>18</v>
      </c>
      <c r="C257">
        <v>9</v>
      </c>
      <c r="D257">
        <v>8</v>
      </c>
      <c r="E257">
        <v>2</v>
      </c>
      <c r="F257">
        <v>16</v>
      </c>
      <c r="G257">
        <f>8.931-5.901</f>
        <v>3.0299999999999994</v>
      </c>
      <c r="H257">
        <f t="shared" si="28"/>
        <v>1.6280000000000001</v>
      </c>
      <c r="I257">
        <f t="shared" si="23"/>
        <v>2.3289999999999997</v>
      </c>
    </row>
    <row r="258" spans="1:9" x14ac:dyDescent="0.3">
      <c r="A258">
        <v>20</v>
      </c>
      <c r="B258">
        <v>19</v>
      </c>
      <c r="C258">
        <v>9</v>
      </c>
      <c r="D258">
        <v>8</v>
      </c>
      <c r="E258">
        <v>2</v>
      </c>
      <c r="F258">
        <v>16</v>
      </c>
      <c r="G258">
        <f>8.929-5.902</f>
        <v>3.0270000000000001</v>
      </c>
      <c r="H258">
        <f t="shared" si="28"/>
        <v>1.6280000000000001</v>
      </c>
      <c r="I258">
        <f t="shared" si="23"/>
        <v>2.3275000000000001</v>
      </c>
    </row>
    <row r="259" spans="1:9" x14ac:dyDescent="0.3">
      <c r="A259">
        <v>20</v>
      </c>
      <c r="B259">
        <v>20</v>
      </c>
      <c r="C259">
        <v>9</v>
      </c>
      <c r="D259">
        <v>8</v>
      </c>
      <c r="E259">
        <v>2</v>
      </c>
      <c r="F259">
        <v>16</v>
      </c>
      <c r="G259">
        <f>8.926-5.898</f>
        <v>3.0280000000000005</v>
      </c>
      <c r="H259">
        <f t="shared" si="28"/>
        <v>1.6280000000000001</v>
      </c>
      <c r="I259">
        <f t="shared" ref="I259:I326" si="29">AVERAGE(G259:H259)</f>
        <v>2.3280000000000003</v>
      </c>
    </row>
    <row r="260" spans="1:9" x14ac:dyDescent="0.3">
      <c r="A260">
        <v>13</v>
      </c>
      <c r="B260">
        <v>10</v>
      </c>
      <c r="C260">
        <v>9</v>
      </c>
      <c r="D260">
        <v>8</v>
      </c>
      <c r="E260">
        <v>1</v>
      </c>
      <c r="F260">
        <v>11</v>
      </c>
      <c r="G260">
        <f>9-6.928</f>
        <v>2.0720000000000001</v>
      </c>
      <c r="H260">
        <f>3.885-3.268</f>
        <v>0.61699999999999999</v>
      </c>
      <c r="I260">
        <f t="shared" si="29"/>
        <v>1.3445</v>
      </c>
    </row>
    <row r="261" spans="1:9" x14ac:dyDescent="0.3">
      <c r="A261">
        <v>13</v>
      </c>
      <c r="B261">
        <v>10</v>
      </c>
      <c r="C261">
        <v>9</v>
      </c>
      <c r="D261">
        <v>8</v>
      </c>
      <c r="E261">
        <v>1</v>
      </c>
      <c r="F261">
        <v>12</v>
      </c>
      <c r="G261">
        <f t="shared" ref="G261:G269" si="30">9-6.928</f>
        <v>2.0720000000000001</v>
      </c>
      <c r="H261">
        <f>4.25-2.891</f>
        <v>1.359</v>
      </c>
      <c r="I261">
        <f t="shared" si="29"/>
        <v>1.7155</v>
      </c>
    </row>
    <row r="262" spans="1:9" x14ac:dyDescent="0.3">
      <c r="A262">
        <v>13</v>
      </c>
      <c r="B262">
        <v>10</v>
      </c>
      <c r="C262">
        <v>9</v>
      </c>
      <c r="D262">
        <v>8</v>
      </c>
      <c r="E262">
        <v>1</v>
      </c>
      <c r="F262">
        <v>13</v>
      </c>
      <c r="G262">
        <f t="shared" si="30"/>
        <v>2.0720000000000001</v>
      </c>
      <c r="H262">
        <f>4.468-2.679</f>
        <v>1.7890000000000001</v>
      </c>
      <c r="I262">
        <f t="shared" si="29"/>
        <v>1.9305000000000001</v>
      </c>
    </row>
    <row r="263" spans="1:9" x14ac:dyDescent="0.3">
      <c r="A263">
        <v>13</v>
      </c>
      <c r="B263">
        <v>10</v>
      </c>
      <c r="C263">
        <v>9</v>
      </c>
      <c r="D263">
        <v>8</v>
      </c>
      <c r="E263">
        <v>1</v>
      </c>
      <c r="F263">
        <v>14</v>
      </c>
      <c r="G263">
        <f t="shared" si="30"/>
        <v>2.0720000000000001</v>
      </c>
      <c r="H263">
        <f>4.744-2.614</f>
        <v>2.13</v>
      </c>
      <c r="I263">
        <f t="shared" si="29"/>
        <v>2.101</v>
      </c>
    </row>
    <row r="264" spans="1:9" x14ac:dyDescent="0.3">
      <c r="A264">
        <v>13</v>
      </c>
      <c r="B264">
        <v>10</v>
      </c>
      <c r="C264">
        <v>9</v>
      </c>
      <c r="D264">
        <v>8</v>
      </c>
      <c r="E264">
        <v>1</v>
      </c>
      <c r="F264">
        <v>15</v>
      </c>
      <c r="G264">
        <f t="shared" si="30"/>
        <v>2.0720000000000001</v>
      </c>
      <c r="H264">
        <f>4.886-2.477</f>
        <v>2.4090000000000003</v>
      </c>
      <c r="I264">
        <f t="shared" si="29"/>
        <v>2.2404999999999999</v>
      </c>
    </row>
    <row r="265" spans="1:9" x14ac:dyDescent="0.3">
      <c r="A265">
        <v>13</v>
      </c>
      <c r="B265">
        <v>10</v>
      </c>
      <c r="C265">
        <v>9</v>
      </c>
      <c r="D265">
        <v>8</v>
      </c>
      <c r="E265">
        <v>1</v>
      </c>
      <c r="F265">
        <v>16</v>
      </c>
      <c r="G265">
        <f t="shared" si="30"/>
        <v>2.0720000000000001</v>
      </c>
      <c r="H265">
        <f>5.018-2.401</f>
        <v>2.617</v>
      </c>
      <c r="I265">
        <f t="shared" si="29"/>
        <v>2.3445</v>
      </c>
    </row>
    <row r="266" spans="1:9" x14ac:dyDescent="0.3">
      <c r="A266">
        <v>13</v>
      </c>
      <c r="B266">
        <v>10</v>
      </c>
      <c r="C266">
        <v>9</v>
      </c>
      <c r="D266">
        <v>8</v>
      </c>
      <c r="E266">
        <v>1</v>
      </c>
      <c r="F266">
        <v>17</v>
      </c>
      <c r="G266">
        <f t="shared" si="30"/>
        <v>2.0720000000000001</v>
      </c>
      <c r="H266">
        <f>5.143-2.492</f>
        <v>2.6509999999999998</v>
      </c>
      <c r="I266">
        <f t="shared" si="29"/>
        <v>2.3614999999999999</v>
      </c>
    </row>
    <row r="267" spans="1:9" x14ac:dyDescent="0.3">
      <c r="A267">
        <v>13</v>
      </c>
      <c r="B267">
        <v>10</v>
      </c>
      <c r="C267">
        <v>9</v>
      </c>
      <c r="D267">
        <v>8</v>
      </c>
      <c r="E267">
        <v>1</v>
      </c>
      <c r="F267">
        <v>18</v>
      </c>
      <c r="G267">
        <f t="shared" si="30"/>
        <v>2.0720000000000001</v>
      </c>
      <c r="H267">
        <f>5.261-3.26</f>
        <v>2.0010000000000003</v>
      </c>
      <c r="I267">
        <f t="shared" si="29"/>
        <v>2.0365000000000002</v>
      </c>
    </row>
    <row r="268" spans="1:9" x14ac:dyDescent="0.3">
      <c r="A268">
        <v>13</v>
      </c>
      <c r="B268">
        <v>10</v>
      </c>
      <c r="C268">
        <v>9</v>
      </c>
      <c r="D268">
        <v>8</v>
      </c>
      <c r="E268">
        <v>1</v>
      </c>
      <c r="F268">
        <v>19</v>
      </c>
      <c r="G268">
        <f t="shared" si="30"/>
        <v>2.0720000000000001</v>
      </c>
      <c r="H268">
        <f>5.374-3.667</f>
        <v>1.7069999999999999</v>
      </c>
      <c r="I268">
        <f t="shared" si="29"/>
        <v>1.8895</v>
      </c>
    </row>
    <row r="269" spans="1:9" x14ac:dyDescent="0.3">
      <c r="A269">
        <v>13</v>
      </c>
      <c r="B269">
        <v>10</v>
      </c>
      <c r="C269">
        <v>9</v>
      </c>
      <c r="D269">
        <v>8</v>
      </c>
      <c r="E269">
        <v>1</v>
      </c>
      <c r="F269">
        <v>20</v>
      </c>
      <c r="G269">
        <f t="shared" si="30"/>
        <v>2.0720000000000001</v>
      </c>
      <c r="H269">
        <f>5.4-4.12</f>
        <v>1.2800000000000002</v>
      </c>
      <c r="I269">
        <f t="shared" si="29"/>
        <v>1.6760000000000002</v>
      </c>
    </row>
    <row r="270" spans="1:9" x14ac:dyDescent="0.3">
      <c r="A270">
        <v>13</v>
      </c>
      <c r="B270">
        <v>10</v>
      </c>
      <c r="C270">
        <v>9</v>
      </c>
      <c r="D270">
        <v>8</v>
      </c>
      <c r="E270">
        <v>2</v>
      </c>
      <c r="F270">
        <v>11</v>
      </c>
      <c r="G270">
        <f>8.917-5.813</f>
        <v>3.1040000000000001</v>
      </c>
      <c r="H270">
        <f>3.908-3.242</f>
        <v>0.66599999999999993</v>
      </c>
      <c r="I270">
        <f t="shared" si="29"/>
        <v>1.885</v>
      </c>
    </row>
    <row r="271" spans="1:9" x14ac:dyDescent="0.3">
      <c r="A271">
        <v>13</v>
      </c>
      <c r="B271">
        <v>10</v>
      </c>
      <c r="C271">
        <v>9</v>
      </c>
      <c r="D271">
        <v>8</v>
      </c>
      <c r="E271">
        <v>2</v>
      </c>
      <c r="F271">
        <v>12</v>
      </c>
      <c r="G271">
        <f t="shared" ref="G271:G279" si="31">8.917-5.813</f>
        <v>3.1040000000000001</v>
      </c>
      <c r="H271">
        <f>4.259-2.879</f>
        <v>1.3800000000000003</v>
      </c>
      <c r="I271">
        <f t="shared" si="29"/>
        <v>2.242</v>
      </c>
    </row>
    <row r="272" spans="1:9" x14ac:dyDescent="0.3">
      <c r="A272">
        <v>13</v>
      </c>
      <c r="B272">
        <v>10</v>
      </c>
      <c r="C272">
        <v>9</v>
      </c>
      <c r="D272">
        <v>8</v>
      </c>
      <c r="E272">
        <v>2</v>
      </c>
      <c r="F272">
        <v>13</v>
      </c>
      <c r="G272">
        <f t="shared" si="31"/>
        <v>3.1040000000000001</v>
      </c>
      <c r="H272">
        <f>4.475-2.669</f>
        <v>1.8059999999999996</v>
      </c>
      <c r="I272">
        <f t="shared" si="29"/>
        <v>2.4550000000000001</v>
      </c>
    </row>
    <row r="273" spans="1:9" x14ac:dyDescent="0.3">
      <c r="A273">
        <v>13</v>
      </c>
      <c r="B273">
        <v>10</v>
      </c>
      <c r="C273">
        <v>9</v>
      </c>
      <c r="D273">
        <v>8</v>
      </c>
      <c r="E273">
        <v>2</v>
      </c>
      <c r="F273">
        <v>14</v>
      </c>
      <c r="G273">
        <f t="shared" si="31"/>
        <v>3.1040000000000001</v>
      </c>
      <c r="H273">
        <f>4.75-2.6</f>
        <v>2.15</v>
      </c>
      <c r="I273">
        <f t="shared" si="29"/>
        <v>2.6269999999999998</v>
      </c>
    </row>
    <row r="274" spans="1:9" x14ac:dyDescent="0.3">
      <c r="A274">
        <v>13</v>
      </c>
      <c r="B274">
        <v>10</v>
      </c>
      <c r="C274">
        <v>9</v>
      </c>
      <c r="D274">
        <v>8</v>
      </c>
      <c r="E274">
        <v>2</v>
      </c>
      <c r="F274">
        <v>15</v>
      </c>
      <c r="G274">
        <f t="shared" si="31"/>
        <v>3.1040000000000001</v>
      </c>
      <c r="H274">
        <f>4.89-2.46</f>
        <v>2.4299999999999997</v>
      </c>
      <c r="I274">
        <f t="shared" si="29"/>
        <v>2.7669999999999999</v>
      </c>
    </row>
    <row r="275" spans="1:9" x14ac:dyDescent="0.3">
      <c r="A275">
        <v>13</v>
      </c>
      <c r="B275">
        <v>10</v>
      </c>
      <c r="C275">
        <v>9</v>
      </c>
      <c r="D275">
        <v>8</v>
      </c>
      <c r="E275">
        <v>2</v>
      </c>
      <c r="F275">
        <v>16</v>
      </c>
      <c r="G275">
        <f t="shared" si="31"/>
        <v>3.1040000000000001</v>
      </c>
      <c r="H275">
        <f>5.022-2.381</f>
        <v>2.6410000000000005</v>
      </c>
      <c r="I275">
        <f t="shared" si="29"/>
        <v>2.8725000000000005</v>
      </c>
    </row>
    <row r="276" spans="1:9" x14ac:dyDescent="0.3">
      <c r="A276" s="1">
        <v>13</v>
      </c>
      <c r="B276" s="1">
        <v>10</v>
      </c>
      <c r="C276" s="1">
        <v>9</v>
      </c>
      <c r="D276" s="1">
        <v>8</v>
      </c>
      <c r="E276" s="1">
        <v>2</v>
      </c>
      <c r="F276" s="1">
        <v>17</v>
      </c>
      <c r="G276" s="1">
        <f t="shared" si="31"/>
        <v>3.1040000000000001</v>
      </c>
      <c r="H276" s="1">
        <f>5.146-2.458</f>
        <v>2.6879999999999997</v>
      </c>
      <c r="I276" s="1">
        <f t="shared" si="29"/>
        <v>2.8959999999999999</v>
      </c>
    </row>
    <row r="277" spans="1:9" x14ac:dyDescent="0.3">
      <c r="A277">
        <v>13</v>
      </c>
      <c r="B277">
        <v>10</v>
      </c>
      <c r="C277">
        <v>9</v>
      </c>
      <c r="D277">
        <v>8</v>
      </c>
      <c r="E277">
        <v>2</v>
      </c>
      <c r="F277">
        <v>18</v>
      </c>
      <c r="G277">
        <f t="shared" si="31"/>
        <v>3.1040000000000001</v>
      </c>
      <c r="H277">
        <f>5.264-3.254</f>
        <v>2.0100000000000002</v>
      </c>
      <c r="I277">
        <f t="shared" si="29"/>
        <v>2.5570000000000004</v>
      </c>
    </row>
    <row r="278" spans="1:9" x14ac:dyDescent="0.3">
      <c r="A278">
        <v>13</v>
      </c>
      <c r="B278">
        <v>10</v>
      </c>
      <c r="C278">
        <v>9</v>
      </c>
      <c r="D278">
        <v>8</v>
      </c>
      <c r="E278">
        <v>2</v>
      </c>
      <c r="F278">
        <v>19</v>
      </c>
      <c r="G278">
        <f t="shared" si="31"/>
        <v>3.1040000000000001</v>
      </c>
      <c r="H278">
        <f>5.377-3.661</f>
        <v>1.7159999999999997</v>
      </c>
      <c r="I278">
        <f t="shared" si="29"/>
        <v>2.41</v>
      </c>
    </row>
    <row r="279" spans="1:9" x14ac:dyDescent="0.3">
      <c r="A279">
        <v>13</v>
      </c>
      <c r="B279">
        <v>10</v>
      </c>
      <c r="C279">
        <v>9</v>
      </c>
      <c r="D279">
        <v>8</v>
      </c>
      <c r="E279">
        <v>2</v>
      </c>
      <c r="F279">
        <v>20</v>
      </c>
      <c r="G279">
        <f t="shared" si="31"/>
        <v>3.1040000000000001</v>
      </c>
      <c r="H279">
        <f>5.404-4.113</f>
        <v>1.2909999999999995</v>
      </c>
      <c r="I279">
        <f t="shared" si="29"/>
        <v>2.1974999999999998</v>
      </c>
    </row>
    <row r="280" spans="1:9" x14ac:dyDescent="0.3">
      <c r="A280">
        <v>13</v>
      </c>
      <c r="B280">
        <v>10</v>
      </c>
      <c r="C280">
        <v>9</v>
      </c>
      <c r="D280">
        <v>8</v>
      </c>
      <c r="E280">
        <v>3</v>
      </c>
      <c r="F280">
        <v>11</v>
      </c>
      <c r="G280">
        <f t="shared" ref="G280:G289" si="32">8.034-5.245</f>
        <v>2.7890000000000006</v>
      </c>
      <c r="H280">
        <f>3.908-3.242</f>
        <v>0.66599999999999993</v>
      </c>
      <c r="I280">
        <f t="shared" si="29"/>
        <v>1.7275000000000003</v>
      </c>
    </row>
    <row r="281" spans="1:9" x14ac:dyDescent="0.3">
      <c r="A281">
        <v>13</v>
      </c>
      <c r="B281">
        <v>10</v>
      </c>
      <c r="C281">
        <v>9</v>
      </c>
      <c r="D281">
        <v>8</v>
      </c>
      <c r="E281">
        <v>3</v>
      </c>
      <c r="F281">
        <v>12</v>
      </c>
      <c r="G281">
        <f t="shared" si="32"/>
        <v>2.7890000000000006</v>
      </c>
      <c r="H281">
        <f>4.259-2.879</f>
        <v>1.3800000000000003</v>
      </c>
      <c r="I281">
        <f t="shared" si="29"/>
        <v>2.0845000000000002</v>
      </c>
    </row>
    <row r="282" spans="1:9" x14ac:dyDescent="0.3">
      <c r="A282">
        <v>13</v>
      </c>
      <c r="B282">
        <v>10</v>
      </c>
      <c r="C282">
        <v>9</v>
      </c>
      <c r="D282">
        <v>8</v>
      </c>
      <c r="E282">
        <v>3</v>
      </c>
      <c r="F282">
        <v>13</v>
      </c>
      <c r="G282">
        <f>8.034-5.245</f>
        <v>2.7890000000000006</v>
      </c>
      <c r="H282">
        <f>4.475-2.669</f>
        <v>1.8059999999999996</v>
      </c>
      <c r="I282">
        <f t="shared" si="29"/>
        <v>2.2975000000000003</v>
      </c>
    </row>
    <row r="283" spans="1:9" x14ac:dyDescent="0.3">
      <c r="A283">
        <v>13</v>
      </c>
      <c r="B283">
        <v>10</v>
      </c>
      <c r="C283">
        <v>9</v>
      </c>
      <c r="D283">
        <v>8</v>
      </c>
      <c r="E283">
        <v>3</v>
      </c>
      <c r="F283">
        <v>14</v>
      </c>
      <c r="G283">
        <f t="shared" si="32"/>
        <v>2.7890000000000006</v>
      </c>
      <c r="H283">
        <f>4.75-2.6</f>
        <v>2.15</v>
      </c>
      <c r="I283">
        <f t="shared" si="29"/>
        <v>2.4695</v>
      </c>
    </row>
    <row r="284" spans="1:9" x14ac:dyDescent="0.3">
      <c r="A284">
        <v>13</v>
      </c>
      <c r="B284">
        <v>10</v>
      </c>
      <c r="C284">
        <v>9</v>
      </c>
      <c r="D284">
        <v>8</v>
      </c>
      <c r="E284">
        <v>3</v>
      </c>
      <c r="F284">
        <v>15</v>
      </c>
      <c r="G284">
        <f t="shared" si="32"/>
        <v>2.7890000000000006</v>
      </c>
      <c r="H284">
        <f>4.89-2.46</f>
        <v>2.4299999999999997</v>
      </c>
      <c r="I284">
        <f t="shared" si="29"/>
        <v>2.6095000000000002</v>
      </c>
    </row>
    <row r="285" spans="1:9" x14ac:dyDescent="0.3">
      <c r="A285">
        <v>13</v>
      </c>
      <c r="B285">
        <v>10</v>
      </c>
      <c r="C285">
        <v>9</v>
      </c>
      <c r="D285">
        <v>8</v>
      </c>
      <c r="E285">
        <v>3</v>
      </c>
      <c r="F285">
        <v>16</v>
      </c>
      <c r="G285">
        <f t="shared" si="32"/>
        <v>2.7890000000000006</v>
      </c>
      <c r="H285">
        <f>5.022-2.381</f>
        <v>2.6410000000000005</v>
      </c>
      <c r="I285">
        <f t="shared" si="29"/>
        <v>2.7150000000000007</v>
      </c>
    </row>
    <row r="286" spans="1:9" x14ac:dyDescent="0.3">
      <c r="A286">
        <v>13</v>
      </c>
      <c r="B286">
        <v>10</v>
      </c>
      <c r="C286">
        <v>9</v>
      </c>
      <c r="D286">
        <v>8</v>
      </c>
      <c r="E286">
        <v>3</v>
      </c>
      <c r="F286">
        <v>17</v>
      </c>
      <c r="G286">
        <f t="shared" si="32"/>
        <v>2.7890000000000006</v>
      </c>
      <c r="H286">
        <f>5.146-2.458</f>
        <v>2.6879999999999997</v>
      </c>
      <c r="I286">
        <f t="shared" si="29"/>
        <v>2.7385000000000002</v>
      </c>
    </row>
    <row r="287" spans="1:9" x14ac:dyDescent="0.3">
      <c r="A287">
        <v>13</v>
      </c>
      <c r="B287">
        <v>10</v>
      </c>
      <c r="C287">
        <v>9</v>
      </c>
      <c r="D287">
        <v>8</v>
      </c>
      <c r="E287">
        <v>3</v>
      </c>
      <c r="F287">
        <v>18</v>
      </c>
      <c r="G287">
        <f t="shared" si="32"/>
        <v>2.7890000000000006</v>
      </c>
      <c r="H287">
        <f>5.264-3.254</f>
        <v>2.0100000000000002</v>
      </c>
      <c r="I287">
        <f t="shared" si="29"/>
        <v>2.3995000000000006</v>
      </c>
    </row>
    <row r="288" spans="1:9" x14ac:dyDescent="0.3">
      <c r="A288">
        <v>13</v>
      </c>
      <c r="B288">
        <v>10</v>
      </c>
      <c r="C288">
        <v>9</v>
      </c>
      <c r="D288">
        <v>8</v>
      </c>
      <c r="E288">
        <v>3</v>
      </c>
      <c r="F288">
        <v>19</v>
      </c>
      <c r="G288">
        <f t="shared" si="32"/>
        <v>2.7890000000000006</v>
      </c>
      <c r="H288">
        <f>5.377-3.661</f>
        <v>1.7159999999999997</v>
      </c>
      <c r="I288">
        <f t="shared" si="29"/>
        <v>2.2525000000000004</v>
      </c>
    </row>
    <row r="289" spans="1:9" x14ac:dyDescent="0.3">
      <c r="A289">
        <v>13</v>
      </c>
      <c r="B289">
        <v>10</v>
      </c>
      <c r="C289">
        <v>9</v>
      </c>
      <c r="D289">
        <v>8</v>
      </c>
      <c r="E289">
        <v>3</v>
      </c>
      <c r="F289">
        <v>20</v>
      </c>
      <c r="G289">
        <f t="shared" si="32"/>
        <v>2.7890000000000006</v>
      </c>
      <c r="H289">
        <f>5.404-4.113</f>
        <v>1.2909999999999995</v>
      </c>
      <c r="I289">
        <f t="shared" si="29"/>
        <v>2.04</v>
      </c>
    </row>
    <row r="290" spans="1:9" x14ac:dyDescent="0.3">
      <c r="A290" s="2">
        <v>10</v>
      </c>
      <c r="B290" s="2">
        <v>5</v>
      </c>
      <c r="C290" s="2">
        <v>9</v>
      </c>
      <c r="D290" s="2">
        <v>8</v>
      </c>
      <c r="E290">
        <v>3</v>
      </c>
      <c r="F290" s="2">
        <v>17</v>
      </c>
      <c r="G290" s="2">
        <f>8.834-5.247</f>
        <v>3.5869999999999997</v>
      </c>
      <c r="H290" s="2">
        <f>6.277-4.753</f>
        <v>1.524</v>
      </c>
      <c r="I290" s="2">
        <f t="shared" si="29"/>
        <v>2.5554999999999999</v>
      </c>
    </row>
    <row r="291" spans="1:9" x14ac:dyDescent="0.3">
      <c r="A291">
        <v>10</v>
      </c>
      <c r="B291">
        <v>6</v>
      </c>
      <c r="C291">
        <v>9</v>
      </c>
      <c r="D291">
        <v>8</v>
      </c>
      <c r="E291">
        <v>3</v>
      </c>
      <c r="F291">
        <v>17</v>
      </c>
      <c r="G291">
        <f>8.83-5.241</f>
        <v>3.5890000000000004</v>
      </c>
      <c r="H291">
        <f t="shared" ref="H291:H305" si="33">6.277-4.753</f>
        <v>1.524</v>
      </c>
      <c r="I291">
        <f t="shared" si="29"/>
        <v>2.5565000000000002</v>
      </c>
    </row>
    <row r="292" spans="1:9" x14ac:dyDescent="0.3">
      <c r="A292">
        <v>10</v>
      </c>
      <c r="B292">
        <v>7</v>
      </c>
      <c r="C292">
        <v>9</v>
      </c>
      <c r="D292">
        <v>8</v>
      </c>
      <c r="E292">
        <v>3</v>
      </c>
      <c r="F292">
        <v>17</v>
      </c>
      <c r="G292">
        <f>8.826-5.235</f>
        <v>3.5910000000000002</v>
      </c>
      <c r="H292">
        <f t="shared" si="33"/>
        <v>1.524</v>
      </c>
      <c r="I292">
        <f t="shared" si="29"/>
        <v>2.5575000000000001</v>
      </c>
    </row>
    <row r="293" spans="1:9" x14ac:dyDescent="0.3">
      <c r="A293">
        <v>10</v>
      </c>
      <c r="B293">
        <v>8</v>
      </c>
      <c r="C293">
        <v>9</v>
      </c>
      <c r="D293">
        <v>8</v>
      </c>
      <c r="E293">
        <v>3</v>
      </c>
      <c r="F293">
        <v>17</v>
      </c>
      <c r="G293">
        <f>8.822-5.232</f>
        <v>3.589999999999999</v>
      </c>
      <c r="H293">
        <f t="shared" si="33"/>
        <v>1.524</v>
      </c>
      <c r="I293">
        <f t="shared" si="29"/>
        <v>2.5569999999999995</v>
      </c>
    </row>
    <row r="294" spans="1:9" x14ac:dyDescent="0.3">
      <c r="A294">
        <v>10</v>
      </c>
      <c r="B294">
        <v>9</v>
      </c>
      <c r="C294">
        <v>9</v>
      </c>
      <c r="D294">
        <v>8</v>
      </c>
      <c r="E294">
        <v>3</v>
      </c>
      <c r="F294">
        <v>17</v>
      </c>
      <c r="G294">
        <f>8.819-5.241</f>
        <v>3.5780000000000012</v>
      </c>
      <c r="H294">
        <f t="shared" si="33"/>
        <v>1.524</v>
      </c>
      <c r="I294">
        <f t="shared" si="29"/>
        <v>2.5510000000000006</v>
      </c>
    </row>
    <row r="295" spans="1:9" x14ac:dyDescent="0.3">
      <c r="A295">
        <v>10</v>
      </c>
      <c r="B295">
        <v>10</v>
      </c>
      <c r="C295">
        <v>9</v>
      </c>
      <c r="D295">
        <v>8</v>
      </c>
      <c r="E295">
        <v>3</v>
      </c>
      <c r="F295">
        <v>17</v>
      </c>
      <c r="G295">
        <f>-5.24+8.818</f>
        <v>3.5779999999999994</v>
      </c>
      <c r="H295">
        <f t="shared" si="33"/>
        <v>1.524</v>
      </c>
      <c r="I295">
        <f t="shared" si="29"/>
        <v>2.5509999999999997</v>
      </c>
    </row>
    <row r="296" spans="1:9" x14ac:dyDescent="0.3">
      <c r="A296">
        <v>10</v>
      </c>
      <c r="B296">
        <v>11</v>
      </c>
      <c r="C296">
        <v>9</v>
      </c>
      <c r="D296">
        <v>8</v>
      </c>
      <c r="E296">
        <v>3</v>
      </c>
      <c r="F296">
        <v>17</v>
      </c>
      <c r="G296">
        <f>8.82-5.239</f>
        <v>3.5810000000000004</v>
      </c>
      <c r="H296">
        <f t="shared" si="33"/>
        <v>1.524</v>
      </c>
      <c r="I296">
        <f t="shared" si="29"/>
        <v>2.5525000000000002</v>
      </c>
    </row>
    <row r="297" spans="1:9" x14ac:dyDescent="0.3">
      <c r="A297">
        <v>10</v>
      </c>
      <c r="B297">
        <v>12</v>
      </c>
      <c r="C297">
        <v>9</v>
      </c>
      <c r="D297">
        <v>8</v>
      </c>
      <c r="E297">
        <v>3</v>
      </c>
      <c r="F297">
        <v>17</v>
      </c>
      <c r="G297">
        <f>8.822-5.242</f>
        <v>3.5799999999999992</v>
      </c>
      <c r="H297">
        <f t="shared" si="33"/>
        <v>1.524</v>
      </c>
      <c r="I297">
        <f t="shared" si="29"/>
        <v>2.5519999999999996</v>
      </c>
    </row>
    <row r="298" spans="1:9" x14ac:dyDescent="0.3">
      <c r="A298">
        <v>10</v>
      </c>
      <c r="B298">
        <v>13</v>
      </c>
      <c r="C298">
        <v>9</v>
      </c>
      <c r="D298">
        <v>8</v>
      </c>
      <c r="E298">
        <v>3</v>
      </c>
      <c r="F298">
        <v>17</v>
      </c>
      <c r="G298">
        <f>8.824-5.246</f>
        <v>3.5779999999999994</v>
      </c>
      <c r="H298">
        <f t="shared" si="33"/>
        <v>1.524</v>
      </c>
      <c r="I298">
        <f t="shared" si="29"/>
        <v>2.5509999999999997</v>
      </c>
    </row>
    <row r="299" spans="1:9" x14ac:dyDescent="0.3">
      <c r="A299">
        <v>10</v>
      </c>
      <c r="B299">
        <v>14</v>
      </c>
      <c r="C299">
        <v>9</v>
      </c>
      <c r="D299">
        <v>8</v>
      </c>
      <c r="E299">
        <v>3</v>
      </c>
      <c r="F299">
        <v>17</v>
      </c>
      <c r="G299">
        <f>8.826-5.251</f>
        <v>3.5750000000000002</v>
      </c>
      <c r="H299">
        <f t="shared" si="33"/>
        <v>1.524</v>
      </c>
      <c r="I299">
        <f t="shared" si="29"/>
        <v>2.5495000000000001</v>
      </c>
    </row>
    <row r="300" spans="1:9" x14ac:dyDescent="0.3">
      <c r="A300">
        <v>10</v>
      </c>
      <c r="B300">
        <v>15</v>
      </c>
      <c r="C300">
        <v>9</v>
      </c>
      <c r="D300">
        <v>8</v>
      </c>
      <c r="E300">
        <v>3</v>
      </c>
      <c r="F300">
        <v>17</v>
      </c>
      <c r="G300">
        <f>8.831-5.244</f>
        <v>3.5869999999999997</v>
      </c>
      <c r="H300">
        <f t="shared" si="33"/>
        <v>1.524</v>
      </c>
      <c r="I300">
        <f t="shared" si="29"/>
        <v>2.5554999999999999</v>
      </c>
    </row>
    <row r="301" spans="1:9" x14ac:dyDescent="0.3">
      <c r="A301">
        <v>10</v>
      </c>
      <c r="B301">
        <v>16</v>
      </c>
      <c r="C301">
        <v>9</v>
      </c>
      <c r="D301">
        <v>8</v>
      </c>
      <c r="E301">
        <v>3</v>
      </c>
      <c r="F301">
        <v>17</v>
      </c>
      <c r="G301">
        <f>8.832-5.248</f>
        <v>3.5840000000000005</v>
      </c>
      <c r="H301">
        <f t="shared" si="33"/>
        <v>1.524</v>
      </c>
      <c r="I301">
        <f t="shared" si="29"/>
        <v>2.5540000000000003</v>
      </c>
    </row>
    <row r="302" spans="1:9" x14ac:dyDescent="0.3">
      <c r="A302">
        <v>10</v>
      </c>
      <c r="B302">
        <v>17</v>
      </c>
      <c r="C302">
        <v>9</v>
      </c>
      <c r="D302">
        <v>8</v>
      </c>
      <c r="E302">
        <v>3</v>
      </c>
      <c r="F302">
        <v>17</v>
      </c>
      <c r="G302">
        <f>8.835-5.254</f>
        <v>3.5810000000000013</v>
      </c>
      <c r="H302">
        <f t="shared" si="33"/>
        <v>1.524</v>
      </c>
      <c r="I302">
        <f t="shared" si="29"/>
        <v>2.5525000000000007</v>
      </c>
    </row>
    <row r="303" spans="1:9" x14ac:dyDescent="0.3">
      <c r="A303">
        <v>10</v>
      </c>
      <c r="B303">
        <v>18</v>
      </c>
      <c r="C303">
        <v>9</v>
      </c>
      <c r="D303">
        <v>8</v>
      </c>
      <c r="E303">
        <v>3</v>
      </c>
      <c r="F303">
        <v>17</v>
      </c>
      <c r="G303">
        <f>8.832-5.26</f>
        <v>3.572000000000001</v>
      </c>
      <c r="H303">
        <f t="shared" si="33"/>
        <v>1.524</v>
      </c>
      <c r="I303">
        <f t="shared" si="29"/>
        <v>2.5480000000000005</v>
      </c>
    </row>
    <row r="304" spans="1:9" x14ac:dyDescent="0.3">
      <c r="A304">
        <v>10</v>
      </c>
      <c r="B304">
        <v>19</v>
      </c>
      <c r="C304">
        <v>9</v>
      </c>
      <c r="D304">
        <v>8</v>
      </c>
      <c r="E304">
        <v>3</v>
      </c>
      <c r="F304">
        <v>17</v>
      </c>
      <c r="G304">
        <f>8.836-5.26</f>
        <v>3.5760000000000005</v>
      </c>
      <c r="H304">
        <f t="shared" si="33"/>
        <v>1.524</v>
      </c>
      <c r="I304">
        <f t="shared" si="29"/>
        <v>2.5500000000000003</v>
      </c>
    </row>
    <row r="305" spans="1:9" x14ac:dyDescent="0.3">
      <c r="A305">
        <v>10</v>
      </c>
      <c r="B305">
        <v>20</v>
      </c>
      <c r="C305">
        <v>9</v>
      </c>
      <c r="D305">
        <v>8</v>
      </c>
      <c r="E305">
        <v>3</v>
      </c>
      <c r="F305">
        <v>17</v>
      </c>
      <c r="G305">
        <f>8.833-5.262</f>
        <v>3.5710000000000006</v>
      </c>
      <c r="H305">
        <f t="shared" si="33"/>
        <v>1.524</v>
      </c>
      <c r="I305">
        <f t="shared" si="29"/>
        <v>2.5475000000000003</v>
      </c>
    </row>
    <row r="306" spans="1:9" x14ac:dyDescent="0.3">
      <c r="A306">
        <v>11</v>
      </c>
      <c r="B306">
        <v>5</v>
      </c>
      <c r="C306">
        <v>9</v>
      </c>
      <c r="D306">
        <v>8</v>
      </c>
      <c r="E306">
        <v>3</v>
      </c>
      <c r="F306">
        <v>17</v>
      </c>
      <c r="G306">
        <f>8.834-5.247</f>
        <v>3.5869999999999997</v>
      </c>
      <c r="H306">
        <f>5.827-3.86</f>
        <v>1.9670000000000001</v>
      </c>
      <c r="I306">
        <f t="shared" si="29"/>
        <v>2.7770000000000001</v>
      </c>
    </row>
    <row r="307" spans="1:9" x14ac:dyDescent="0.3">
      <c r="A307">
        <v>11</v>
      </c>
      <c r="B307">
        <v>6</v>
      </c>
      <c r="C307">
        <v>9</v>
      </c>
      <c r="D307">
        <v>8</v>
      </c>
      <c r="E307">
        <v>3</v>
      </c>
      <c r="F307">
        <v>17</v>
      </c>
      <c r="G307">
        <f>8.83-5.242</f>
        <v>3.5880000000000001</v>
      </c>
      <c r="H307">
        <f t="shared" ref="H307:H321" si="34">5.827-3.86</f>
        <v>1.9670000000000001</v>
      </c>
      <c r="I307">
        <f t="shared" si="29"/>
        <v>2.7774999999999999</v>
      </c>
    </row>
    <row r="308" spans="1:9" x14ac:dyDescent="0.3">
      <c r="A308">
        <v>11</v>
      </c>
      <c r="B308">
        <v>7</v>
      </c>
      <c r="C308">
        <v>9</v>
      </c>
      <c r="D308">
        <v>8</v>
      </c>
      <c r="E308">
        <v>3</v>
      </c>
      <c r="F308">
        <v>17</v>
      </c>
      <c r="G308">
        <f>8.827-5.237</f>
        <v>3.59</v>
      </c>
      <c r="H308">
        <f t="shared" si="34"/>
        <v>1.9670000000000001</v>
      </c>
      <c r="I308">
        <f t="shared" si="29"/>
        <v>2.7785000000000002</v>
      </c>
    </row>
    <row r="309" spans="1:9" x14ac:dyDescent="0.3">
      <c r="A309">
        <v>11</v>
      </c>
      <c r="B309">
        <v>8</v>
      </c>
      <c r="C309">
        <v>9</v>
      </c>
      <c r="D309">
        <v>8</v>
      </c>
      <c r="E309">
        <v>3</v>
      </c>
      <c r="F309">
        <v>17</v>
      </c>
      <c r="G309">
        <f>8.824-5.231</f>
        <v>3.593</v>
      </c>
      <c r="H309">
        <f t="shared" si="34"/>
        <v>1.9670000000000001</v>
      </c>
      <c r="I309">
        <f t="shared" si="29"/>
        <v>2.7800000000000002</v>
      </c>
    </row>
    <row r="310" spans="1:9" x14ac:dyDescent="0.3">
      <c r="A310">
        <v>11</v>
      </c>
      <c r="B310">
        <v>9</v>
      </c>
      <c r="C310">
        <v>9</v>
      </c>
      <c r="D310">
        <v>8</v>
      </c>
      <c r="E310">
        <v>3</v>
      </c>
      <c r="F310">
        <v>17</v>
      </c>
      <c r="G310">
        <f>8.82-5.241</f>
        <v>3.5790000000000006</v>
      </c>
      <c r="H310">
        <f t="shared" si="34"/>
        <v>1.9670000000000001</v>
      </c>
      <c r="I310">
        <f t="shared" si="29"/>
        <v>2.7730000000000006</v>
      </c>
    </row>
    <row r="311" spans="1:9" x14ac:dyDescent="0.3">
      <c r="A311">
        <v>11</v>
      </c>
      <c r="B311">
        <v>10</v>
      </c>
      <c r="C311">
        <v>9</v>
      </c>
      <c r="D311">
        <v>8</v>
      </c>
      <c r="E311">
        <v>3</v>
      </c>
      <c r="F311">
        <v>17</v>
      </c>
      <c r="G311">
        <f>8.82-5.239</f>
        <v>3.5810000000000004</v>
      </c>
      <c r="H311">
        <f t="shared" si="34"/>
        <v>1.9670000000000001</v>
      </c>
      <c r="I311">
        <f t="shared" si="29"/>
        <v>2.774</v>
      </c>
    </row>
    <row r="312" spans="1:9" x14ac:dyDescent="0.3">
      <c r="A312">
        <v>11</v>
      </c>
      <c r="B312">
        <v>11</v>
      </c>
      <c r="C312">
        <v>9</v>
      </c>
      <c r="D312">
        <v>8</v>
      </c>
      <c r="E312">
        <v>3</v>
      </c>
      <c r="F312">
        <v>17</v>
      </c>
      <c r="G312">
        <f>8.821-5.239</f>
        <v>3.5819999999999999</v>
      </c>
      <c r="H312">
        <f t="shared" si="34"/>
        <v>1.9670000000000001</v>
      </c>
      <c r="I312">
        <f t="shared" si="29"/>
        <v>2.7744999999999997</v>
      </c>
    </row>
    <row r="313" spans="1:9" x14ac:dyDescent="0.3">
      <c r="A313">
        <v>11</v>
      </c>
      <c r="B313">
        <v>12</v>
      </c>
      <c r="C313">
        <v>9</v>
      </c>
      <c r="D313">
        <v>8</v>
      </c>
      <c r="E313">
        <v>3</v>
      </c>
      <c r="F313">
        <v>17</v>
      </c>
      <c r="G313">
        <f>8.822-5.243</f>
        <v>3.5789999999999988</v>
      </c>
      <c r="H313">
        <f t="shared" si="34"/>
        <v>1.9670000000000001</v>
      </c>
      <c r="I313">
        <f t="shared" si="29"/>
        <v>2.7729999999999997</v>
      </c>
    </row>
    <row r="314" spans="1:9" x14ac:dyDescent="0.3">
      <c r="A314">
        <v>11</v>
      </c>
      <c r="B314">
        <v>13</v>
      </c>
      <c r="C314">
        <v>9</v>
      </c>
      <c r="D314">
        <v>8</v>
      </c>
      <c r="E314">
        <v>3</v>
      </c>
      <c r="F314">
        <v>17</v>
      </c>
      <c r="G314">
        <f>8.824-5.246</f>
        <v>3.5779999999999994</v>
      </c>
      <c r="H314">
        <f t="shared" si="34"/>
        <v>1.9670000000000001</v>
      </c>
      <c r="I314">
        <f t="shared" si="29"/>
        <v>2.7725</v>
      </c>
    </row>
    <row r="315" spans="1:9" x14ac:dyDescent="0.3">
      <c r="A315">
        <v>11</v>
      </c>
      <c r="B315">
        <v>14</v>
      </c>
      <c r="C315">
        <v>9</v>
      </c>
      <c r="D315">
        <v>8</v>
      </c>
      <c r="E315">
        <v>3</v>
      </c>
      <c r="F315">
        <v>17</v>
      </c>
      <c r="G315">
        <f>8.828-5.251</f>
        <v>3.5769999999999991</v>
      </c>
      <c r="H315">
        <f t="shared" si="34"/>
        <v>1.9670000000000001</v>
      </c>
      <c r="I315">
        <f t="shared" si="29"/>
        <v>2.7719999999999994</v>
      </c>
    </row>
    <row r="316" spans="1:9" x14ac:dyDescent="0.3">
      <c r="A316">
        <v>11</v>
      </c>
      <c r="B316">
        <v>15</v>
      </c>
      <c r="C316">
        <v>9</v>
      </c>
      <c r="D316">
        <v>8</v>
      </c>
      <c r="E316">
        <v>3</v>
      </c>
      <c r="F316">
        <v>17</v>
      </c>
      <c r="G316">
        <f>8.829-5.256</f>
        <v>3.5730000000000004</v>
      </c>
      <c r="H316">
        <f t="shared" si="34"/>
        <v>1.9670000000000001</v>
      </c>
      <c r="I316">
        <f t="shared" si="29"/>
        <v>2.7700000000000005</v>
      </c>
    </row>
    <row r="317" spans="1:9" x14ac:dyDescent="0.3">
      <c r="A317">
        <v>11</v>
      </c>
      <c r="B317">
        <v>16</v>
      </c>
      <c r="C317">
        <v>9</v>
      </c>
      <c r="D317">
        <v>8</v>
      </c>
      <c r="E317">
        <v>3</v>
      </c>
      <c r="F317">
        <v>17</v>
      </c>
      <c r="G317">
        <f>8.832-5.249</f>
        <v>3.5830000000000011</v>
      </c>
      <c r="H317">
        <f t="shared" si="34"/>
        <v>1.9670000000000001</v>
      </c>
      <c r="I317">
        <f t="shared" si="29"/>
        <v>2.7750000000000004</v>
      </c>
    </row>
    <row r="318" spans="1:9" x14ac:dyDescent="0.3">
      <c r="A318">
        <v>11</v>
      </c>
      <c r="B318">
        <v>17</v>
      </c>
      <c r="C318">
        <v>9</v>
      </c>
      <c r="D318">
        <v>8</v>
      </c>
      <c r="E318">
        <v>3</v>
      </c>
      <c r="F318">
        <v>17</v>
      </c>
      <c r="G318">
        <f>8.833-5.255</f>
        <v>3.5780000000000003</v>
      </c>
      <c r="H318">
        <f t="shared" si="34"/>
        <v>1.9670000000000001</v>
      </c>
      <c r="I318">
        <f t="shared" si="29"/>
        <v>2.7725</v>
      </c>
    </row>
    <row r="319" spans="1:9" x14ac:dyDescent="0.3">
      <c r="A319">
        <v>11</v>
      </c>
      <c r="B319">
        <v>18</v>
      </c>
      <c r="C319">
        <v>9</v>
      </c>
      <c r="D319">
        <v>8</v>
      </c>
      <c r="E319">
        <v>3</v>
      </c>
      <c r="F319">
        <v>17</v>
      </c>
      <c r="G319">
        <f>8.832-5.259</f>
        <v>3.5730000000000004</v>
      </c>
      <c r="H319">
        <f t="shared" si="34"/>
        <v>1.9670000000000001</v>
      </c>
      <c r="I319">
        <f t="shared" si="29"/>
        <v>2.7700000000000005</v>
      </c>
    </row>
    <row r="320" spans="1:9" x14ac:dyDescent="0.3">
      <c r="A320">
        <v>11</v>
      </c>
      <c r="B320">
        <v>19</v>
      </c>
      <c r="C320">
        <v>9</v>
      </c>
      <c r="D320">
        <v>8</v>
      </c>
      <c r="E320">
        <v>3</v>
      </c>
      <c r="F320">
        <v>17</v>
      </c>
      <c r="G320">
        <f>8.833-5.262</f>
        <v>3.5710000000000006</v>
      </c>
      <c r="H320">
        <f t="shared" si="34"/>
        <v>1.9670000000000001</v>
      </c>
      <c r="I320">
        <f t="shared" si="29"/>
        <v>2.7690000000000001</v>
      </c>
    </row>
    <row r="321" spans="1:9" x14ac:dyDescent="0.3">
      <c r="A321">
        <v>11</v>
      </c>
      <c r="B321">
        <v>20</v>
      </c>
      <c r="C321">
        <v>9</v>
      </c>
      <c r="D321">
        <v>8</v>
      </c>
      <c r="E321">
        <v>3</v>
      </c>
      <c r="F321">
        <v>17</v>
      </c>
      <c r="G321">
        <f>-5.263+8.831</f>
        <v>3.5679999999999996</v>
      </c>
      <c r="H321">
        <f t="shared" si="34"/>
        <v>1.9670000000000001</v>
      </c>
      <c r="I321">
        <f t="shared" si="29"/>
        <v>2.7675000000000001</v>
      </c>
    </row>
    <row r="322" spans="1:9" x14ac:dyDescent="0.3">
      <c r="A322">
        <v>12</v>
      </c>
      <c r="B322">
        <v>5</v>
      </c>
      <c r="C322">
        <v>9</v>
      </c>
      <c r="D322">
        <v>8</v>
      </c>
      <c r="E322">
        <v>3</v>
      </c>
      <c r="F322">
        <v>17</v>
      </c>
      <c r="G322">
        <f>8.834-5.249</f>
        <v>3.585</v>
      </c>
      <c r="H322">
        <f>5.433-2.973</f>
        <v>2.46</v>
      </c>
      <c r="I322">
        <f t="shared" si="29"/>
        <v>3.0225</v>
      </c>
    </row>
    <row r="323" spans="1:9" x14ac:dyDescent="0.3">
      <c r="A323">
        <v>12</v>
      </c>
      <c r="B323">
        <v>6</v>
      </c>
      <c r="C323">
        <v>9</v>
      </c>
      <c r="D323">
        <v>8</v>
      </c>
      <c r="E323">
        <v>3</v>
      </c>
      <c r="F323">
        <v>17</v>
      </c>
      <c r="G323">
        <f>8.831-5.244</f>
        <v>3.5869999999999997</v>
      </c>
      <c r="H323">
        <f t="shared" ref="H323:H337" si="35">5.433-2.973</f>
        <v>2.46</v>
      </c>
      <c r="I323">
        <f t="shared" si="29"/>
        <v>3.0234999999999999</v>
      </c>
    </row>
    <row r="324" spans="1:9" x14ac:dyDescent="0.3">
      <c r="A324">
        <v>12</v>
      </c>
      <c r="B324">
        <v>7</v>
      </c>
      <c r="C324">
        <v>9</v>
      </c>
      <c r="D324">
        <v>8</v>
      </c>
      <c r="E324">
        <v>3</v>
      </c>
      <c r="F324">
        <v>17</v>
      </c>
      <c r="G324">
        <f>8.827-5.235</f>
        <v>3.5919999999999996</v>
      </c>
      <c r="H324">
        <f t="shared" si="35"/>
        <v>2.46</v>
      </c>
      <c r="I324">
        <f t="shared" si="29"/>
        <v>3.0259999999999998</v>
      </c>
    </row>
    <row r="325" spans="1:9" x14ac:dyDescent="0.3">
      <c r="A325">
        <v>12</v>
      </c>
      <c r="B325">
        <v>8</v>
      </c>
      <c r="C325">
        <v>9</v>
      </c>
      <c r="D325">
        <v>8</v>
      </c>
      <c r="E325">
        <v>3</v>
      </c>
      <c r="F325">
        <v>17</v>
      </c>
      <c r="G325">
        <f>-5.232+8.824</f>
        <v>3.5919999999999996</v>
      </c>
      <c r="H325">
        <f t="shared" si="35"/>
        <v>2.46</v>
      </c>
      <c r="I325">
        <f t="shared" si="29"/>
        <v>3.0259999999999998</v>
      </c>
    </row>
    <row r="326" spans="1:9" x14ac:dyDescent="0.3">
      <c r="A326">
        <v>12</v>
      </c>
      <c r="B326">
        <v>9</v>
      </c>
      <c r="C326">
        <v>9</v>
      </c>
      <c r="D326">
        <v>8</v>
      </c>
      <c r="E326">
        <v>3</v>
      </c>
      <c r="F326">
        <v>17</v>
      </c>
      <c r="G326">
        <f>8.823-5.24</f>
        <v>3.5830000000000002</v>
      </c>
      <c r="H326">
        <f t="shared" si="35"/>
        <v>2.46</v>
      </c>
      <c r="I326">
        <f t="shared" si="29"/>
        <v>3.0215000000000001</v>
      </c>
    </row>
    <row r="327" spans="1:9" x14ac:dyDescent="0.3">
      <c r="A327">
        <v>12</v>
      </c>
      <c r="B327">
        <v>10</v>
      </c>
      <c r="C327">
        <v>9</v>
      </c>
      <c r="D327">
        <v>8</v>
      </c>
      <c r="E327">
        <v>3</v>
      </c>
      <c r="F327">
        <v>17</v>
      </c>
      <c r="G327">
        <f>8.822-5.241</f>
        <v>3.5809999999999995</v>
      </c>
      <c r="H327">
        <f t="shared" si="35"/>
        <v>2.46</v>
      </c>
      <c r="I327">
        <f t="shared" ref="I327:I390" si="36">AVERAGE(G327:H327)</f>
        <v>3.0204999999999997</v>
      </c>
    </row>
    <row r="328" spans="1:9" x14ac:dyDescent="0.3">
      <c r="A328">
        <v>12</v>
      </c>
      <c r="B328">
        <v>11</v>
      </c>
      <c r="C328">
        <v>9</v>
      </c>
      <c r="D328">
        <v>8</v>
      </c>
      <c r="E328">
        <v>3</v>
      </c>
      <c r="F328">
        <v>17</v>
      </c>
      <c r="G328">
        <f>8.822-5.242</f>
        <v>3.5799999999999992</v>
      </c>
      <c r="H328">
        <f t="shared" si="35"/>
        <v>2.46</v>
      </c>
      <c r="I328">
        <f t="shared" si="36"/>
        <v>3.0199999999999996</v>
      </c>
    </row>
    <row r="329" spans="1:9" x14ac:dyDescent="0.3">
      <c r="A329">
        <v>12</v>
      </c>
      <c r="B329">
        <v>12</v>
      </c>
      <c r="C329">
        <v>9</v>
      </c>
      <c r="D329">
        <v>8</v>
      </c>
      <c r="E329">
        <v>3</v>
      </c>
      <c r="F329">
        <v>17</v>
      </c>
      <c r="G329">
        <f>8.823-5.245</f>
        <v>3.5780000000000003</v>
      </c>
      <c r="H329">
        <f t="shared" si="35"/>
        <v>2.46</v>
      </c>
      <c r="I329">
        <f t="shared" si="36"/>
        <v>3.0190000000000001</v>
      </c>
    </row>
    <row r="330" spans="1:9" x14ac:dyDescent="0.3">
      <c r="A330">
        <v>12</v>
      </c>
      <c r="B330">
        <v>13</v>
      </c>
      <c r="C330">
        <v>9</v>
      </c>
      <c r="D330">
        <v>8</v>
      </c>
      <c r="E330">
        <v>3</v>
      </c>
      <c r="F330">
        <v>17</v>
      </c>
      <c r="G330">
        <f>8.826-5.248</f>
        <v>3.5780000000000003</v>
      </c>
      <c r="H330">
        <f t="shared" si="35"/>
        <v>2.46</v>
      </c>
      <c r="I330">
        <f t="shared" si="36"/>
        <v>3.0190000000000001</v>
      </c>
    </row>
    <row r="331" spans="1:9" x14ac:dyDescent="0.3">
      <c r="A331">
        <v>12</v>
      </c>
      <c r="B331">
        <v>14</v>
      </c>
      <c r="C331">
        <v>9</v>
      </c>
      <c r="D331">
        <v>8</v>
      </c>
      <c r="E331">
        <v>3</v>
      </c>
      <c r="F331">
        <v>17</v>
      </c>
      <c r="G331">
        <f>8.83-5.253</f>
        <v>3.577</v>
      </c>
      <c r="H331">
        <f t="shared" si="35"/>
        <v>2.46</v>
      </c>
      <c r="I331">
        <f t="shared" si="36"/>
        <v>3.0185</v>
      </c>
    </row>
    <row r="332" spans="1:9" x14ac:dyDescent="0.3">
      <c r="A332">
        <v>12</v>
      </c>
      <c r="B332">
        <v>15</v>
      </c>
      <c r="C332">
        <v>9</v>
      </c>
      <c r="D332">
        <v>8</v>
      </c>
      <c r="E332">
        <v>3</v>
      </c>
      <c r="F332">
        <v>17</v>
      </c>
      <c r="G332">
        <f>8.832-5.26</f>
        <v>3.572000000000001</v>
      </c>
      <c r="H332">
        <f t="shared" si="35"/>
        <v>2.46</v>
      </c>
      <c r="I332">
        <f t="shared" si="36"/>
        <v>3.0160000000000005</v>
      </c>
    </row>
    <row r="333" spans="1:9" x14ac:dyDescent="0.3">
      <c r="A333">
        <v>12</v>
      </c>
      <c r="B333">
        <v>16</v>
      </c>
      <c r="C333">
        <v>9</v>
      </c>
      <c r="D333">
        <v>8</v>
      </c>
      <c r="E333">
        <v>3</v>
      </c>
      <c r="F333">
        <v>17</v>
      </c>
      <c r="G333">
        <f>8.836-5.252</f>
        <v>3.5840000000000005</v>
      </c>
      <c r="H333">
        <f t="shared" si="35"/>
        <v>2.46</v>
      </c>
      <c r="I333">
        <f t="shared" si="36"/>
        <v>3.0220000000000002</v>
      </c>
    </row>
    <row r="334" spans="1:9" x14ac:dyDescent="0.3">
      <c r="A334">
        <v>12</v>
      </c>
      <c r="B334">
        <v>17</v>
      </c>
      <c r="C334">
        <v>9</v>
      </c>
      <c r="D334">
        <v>8</v>
      </c>
      <c r="E334">
        <v>3</v>
      </c>
      <c r="F334">
        <v>17</v>
      </c>
      <c r="G334">
        <f>8.837-5.26</f>
        <v>3.577</v>
      </c>
      <c r="H334">
        <f t="shared" si="35"/>
        <v>2.46</v>
      </c>
      <c r="I334">
        <f t="shared" si="36"/>
        <v>3.0185</v>
      </c>
    </row>
    <row r="335" spans="1:9" x14ac:dyDescent="0.3">
      <c r="A335">
        <v>12</v>
      </c>
      <c r="B335">
        <v>18</v>
      </c>
      <c r="C335">
        <v>9</v>
      </c>
      <c r="D335">
        <v>8</v>
      </c>
      <c r="E335">
        <v>3</v>
      </c>
      <c r="F335">
        <v>17</v>
      </c>
      <c r="G335">
        <f>8.836-5.262</f>
        <v>3.5740000000000007</v>
      </c>
      <c r="H335">
        <f t="shared" si="35"/>
        <v>2.46</v>
      </c>
      <c r="I335">
        <f t="shared" si="36"/>
        <v>3.0170000000000003</v>
      </c>
    </row>
    <row r="336" spans="1:9" x14ac:dyDescent="0.3">
      <c r="A336">
        <v>12</v>
      </c>
      <c r="B336">
        <v>19</v>
      </c>
      <c r="C336">
        <v>9</v>
      </c>
      <c r="D336">
        <v>8</v>
      </c>
      <c r="E336">
        <v>3</v>
      </c>
      <c r="F336">
        <v>17</v>
      </c>
      <c r="G336">
        <f>8.834-5.264</f>
        <v>3.5699999999999994</v>
      </c>
      <c r="H336">
        <f t="shared" si="35"/>
        <v>2.46</v>
      </c>
      <c r="I336">
        <f t="shared" si="36"/>
        <v>3.0149999999999997</v>
      </c>
    </row>
    <row r="337" spans="1:9" x14ac:dyDescent="0.3">
      <c r="A337">
        <v>12</v>
      </c>
      <c r="B337">
        <v>20</v>
      </c>
      <c r="C337">
        <v>9</v>
      </c>
      <c r="D337">
        <v>8</v>
      </c>
      <c r="E337">
        <v>3</v>
      </c>
      <c r="F337">
        <v>17</v>
      </c>
      <c r="G337">
        <f>8.834-5.266</f>
        <v>3.5679999999999996</v>
      </c>
      <c r="H337">
        <f t="shared" si="35"/>
        <v>2.46</v>
      </c>
      <c r="I337">
        <f t="shared" si="36"/>
        <v>3.0139999999999998</v>
      </c>
    </row>
    <row r="338" spans="1:9" x14ac:dyDescent="0.3">
      <c r="A338">
        <v>13</v>
      </c>
      <c r="B338">
        <v>5</v>
      </c>
      <c r="C338">
        <v>9</v>
      </c>
      <c r="D338">
        <v>8</v>
      </c>
      <c r="E338">
        <v>3</v>
      </c>
      <c r="F338">
        <v>17</v>
      </c>
      <c r="G338">
        <f>8.836-5.253</f>
        <v>3.5830000000000002</v>
      </c>
      <c r="H338">
        <f>5.146-2.458</f>
        <v>2.6879999999999997</v>
      </c>
      <c r="I338">
        <f t="shared" si="36"/>
        <v>3.1355</v>
      </c>
    </row>
    <row r="339" spans="1:9" x14ac:dyDescent="0.3">
      <c r="A339">
        <v>13</v>
      </c>
      <c r="B339">
        <v>6</v>
      </c>
      <c r="C339">
        <v>9</v>
      </c>
      <c r="D339">
        <v>8</v>
      </c>
      <c r="E339">
        <v>3</v>
      </c>
      <c r="F339">
        <v>17</v>
      </c>
      <c r="G339">
        <f>8.831-5.245</f>
        <v>3.5859999999999994</v>
      </c>
      <c r="H339">
        <f t="shared" ref="H339:H353" si="37">5.146-2.458</f>
        <v>2.6879999999999997</v>
      </c>
      <c r="I339">
        <f t="shared" si="36"/>
        <v>3.1369999999999996</v>
      </c>
    </row>
    <row r="340" spans="1:9" x14ac:dyDescent="0.3">
      <c r="A340">
        <v>13</v>
      </c>
      <c r="B340">
        <v>7</v>
      </c>
      <c r="C340">
        <v>9</v>
      </c>
      <c r="D340">
        <v>8</v>
      </c>
      <c r="E340">
        <v>3</v>
      </c>
      <c r="F340">
        <v>17</v>
      </c>
      <c r="G340">
        <f>8.83-5.24</f>
        <v>3.59</v>
      </c>
      <c r="H340">
        <f t="shared" si="37"/>
        <v>2.6879999999999997</v>
      </c>
      <c r="I340">
        <f t="shared" si="36"/>
        <v>3.1389999999999998</v>
      </c>
    </row>
    <row r="341" spans="1:9" x14ac:dyDescent="0.3">
      <c r="A341">
        <v>13</v>
      </c>
      <c r="B341">
        <v>8</v>
      </c>
      <c r="C341">
        <v>9</v>
      </c>
      <c r="D341">
        <v>8</v>
      </c>
      <c r="E341">
        <v>3</v>
      </c>
      <c r="F341">
        <v>17</v>
      </c>
      <c r="G341">
        <f>8.825-5.23</f>
        <v>3.5949999999999989</v>
      </c>
      <c r="H341">
        <f t="shared" si="37"/>
        <v>2.6879999999999997</v>
      </c>
      <c r="I341">
        <f t="shared" si="36"/>
        <v>3.1414999999999993</v>
      </c>
    </row>
    <row r="342" spans="1:9" x14ac:dyDescent="0.3">
      <c r="A342">
        <v>13</v>
      </c>
      <c r="B342">
        <v>9</v>
      </c>
      <c r="C342">
        <v>9</v>
      </c>
      <c r="D342">
        <v>8</v>
      </c>
      <c r="E342">
        <v>3</v>
      </c>
      <c r="F342">
        <v>17</v>
      </c>
      <c r="G342">
        <f>8.824-5.246</f>
        <v>3.5779999999999994</v>
      </c>
      <c r="H342">
        <f t="shared" si="37"/>
        <v>2.6879999999999997</v>
      </c>
      <c r="I342">
        <f t="shared" si="36"/>
        <v>3.1329999999999996</v>
      </c>
    </row>
    <row r="343" spans="1:9" x14ac:dyDescent="0.3">
      <c r="A343">
        <v>13</v>
      </c>
      <c r="B343">
        <v>10</v>
      </c>
      <c r="C343">
        <v>9</v>
      </c>
      <c r="D343">
        <v>8</v>
      </c>
      <c r="E343">
        <v>3</v>
      </c>
      <c r="F343">
        <v>17</v>
      </c>
      <c r="G343">
        <f>8.822-5.245</f>
        <v>3.5769999999999991</v>
      </c>
      <c r="H343">
        <f t="shared" si="37"/>
        <v>2.6879999999999997</v>
      </c>
      <c r="I343">
        <f t="shared" si="36"/>
        <v>3.1324999999999994</v>
      </c>
    </row>
    <row r="344" spans="1:9" x14ac:dyDescent="0.3">
      <c r="A344">
        <v>13</v>
      </c>
      <c r="B344">
        <v>11</v>
      </c>
      <c r="C344">
        <v>9</v>
      </c>
      <c r="D344">
        <v>8</v>
      </c>
      <c r="E344">
        <v>3</v>
      </c>
      <c r="F344">
        <v>17</v>
      </c>
      <c r="G344">
        <f>8.824-5.245</f>
        <v>3.5789999999999997</v>
      </c>
      <c r="H344">
        <f t="shared" si="37"/>
        <v>2.6879999999999997</v>
      </c>
      <c r="I344">
        <f t="shared" si="36"/>
        <v>3.1334999999999997</v>
      </c>
    </row>
    <row r="345" spans="1:9" x14ac:dyDescent="0.3">
      <c r="A345">
        <v>13</v>
      </c>
      <c r="B345">
        <v>12</v>
      </c>
      <c r="C345">
        <v>9</v>
      </c>
      <c r="D345">
        <v>8</v>
      </c>
      <c r="E345">
        <v>3</v>
      </c>
      <c r="F345">
        <v>17</v>
      </c>
      <c r="G345">
        <f>8.826-5.248</f>
        <v>3.5780000000000003</v>
      </c>
      <c r="H345">
        <f t="shared" si="37"/>
        <v>2.6879999999999997</v>
      </c>
      <c r="I345">
        <f t="shared" si="36"/>
        <v>3.133</v>
      </c>
    </row>
    <row r="346" spans="1:9" x14ac:dyDescent="0.3">
      <c r="A346">
        <v>13</v>
      </c>
      <c r="B346">
        <v>13</v>
      </c>
      <c r="C346">
        <v>9</v>
      </c>
      <c r="D346">
        <v>8</v>
      </c>
      <c r="E346">
        <v>3</v>
      </c>
      <c r="F346">
        <v>17</v>
      </c>
      <c r="G346">
        <f>-5.251+8.829</f>
        <v>3.5780000000000003</v>
      </c>
      <c r="H346">
        <f t="shared" si="37"/>
        <v>2.6879999999999997</v>
      </c>
      <c r="I346">
        <f t="shared" si="36"/>
        <v>3.133</v>
      </c>
    </row>
    <row r="347" spans="1:9" x14ac:dyDescent="0.3">
      <c r="A347">
        <v>13</v>
      </c>
      <c r="B347">
        <v>14</v>
      </c>
      <c r="C347">
        <v>9</v>
      </c>
      <c r="D347">
        <v>8</v>
      </c>
      <c r="E347">
        <v>3</v>
      </c>
      <c r="F347">
        <v>17</v>
      </c>
      <c r="G347">
        <f>8.832-5.258</f>
        <v>3.5740000000000007</v>
      </c>
      <c r="H347">
        <f t="shared" si="37"/>
        <v>2.6879999999999997</v>
      </c>
      <c r="I347">
        <f t="shared" si="36"/>
        <v>3.1310000000000002</v>
      </c>
    </row>
    <row r="348" spans="1:9" x14ac:dyDescent="0.3">
      <c r="A348">
        <v>13</v>
      </c>
      <c r="B348">
        <v>15</v>
      </c>
      <c r="C348">
        <v>9</v>
      </c>
      <c r="D348">
        <v>8</v>
      </c>
      <c r="E348">
        <v>3</v>
      </c>
      <c r="F348">
        <v>17</v>
      </c>
      <c r="G348">
        <f>8.834-5.25</f>
        <v>3.5839999999999996</v>
      </c>
      <c r="H348">
        <f t="shared" si="37"/>
        <v>2.6879999999999997</v>
      </c>
      <c r="I348">
        <f t="shared" si="36"/>
        <v>3.1359999999999997</v>
      </c>
    </row>
    <row r="349" spans="1:9" x14ac:dyDescent="0.3">
      <c r="A349">
        <v>13</v>
      </c>
      <c r="B349">
        <v>16</v>
      </c>
      <c r="C349">
        <v>9</v>
      </c>
      <c r="D349">
        <v>8</v>
      </c>
      <c r="E349">
        <v>3</v>
      </c>
      <c r="F349">
        <v>17</v>
      </c>
      <c r="G349">
        <f>8.837-5.256</f>
        <v>3.5809999999999995</v>
      </c>
      <c r="H349">
        <f t="shared" si="37"/>
        <v>2.6879999999999997</v>
      </c>
      <c r="I349">
        <f t="shared" si="36"/>
        <v>3.1344999999999996</v>
      </c>
    </row>
    <row r="350" spans="1:9" x14ac:dyDescent="0.3">
      <c r="A350">
        <v>13</v>
      </c>
      <c r="B350">
        <v>17</v>
      </c>
      <c r="C350">
        <v>9</v>
      </c>
      <c r="D350">
        <v>8</v>
      </c>
      <c r="E350">
        <v>3</v>
      </c>
      <c r="F350">
        <v>17</v>
      </c>
      <c r="G350">
        <f>8.839-5.261</f>
        <v>3.5780000000000003</v>
      </c>
      <c r="H350">
        <f t="shared" si="37"/>
        <v>2.6879999999999997</v>
      </c>
      <c r="I350">
        <f t="shared" si="36"/>
        <v>3.133</v>
      </c>
    </row>
    <row r="351" spans="1:9" x14ac:dyDescent="0.3">
      <c r="A351">
        <v>13</v>
      </c>
      <c r="B351">
        <v>18</v>
      </c>
      <c r="C351">
        <v>9</v>
      </c>
      <c r="D351">
        <v>8</v>
      </c>
      <c r="E351">
        <v>3</v>
      </c>
      <c r="F351">
        <v>17</v>
      </c>
      <c r="G351">
        <f>8.837-5.267</f>
        <v>3.5699999999999994</v>
      </c>
      <c r="H351">
        <f t="shared" si="37"/>
        <v>2.6879999999999997</v>
      </c>
      <c r="I351">
        <f t="shared" si="36"/>
        <v>3.1289999999999996</v>
      </c>
    </row>
    <row r="352" spans="1:9" x14ac:dyDescent="0.3">
      <c r="A352">
        <v>13</v>
      </c>
      <c r="B352">
        <v>19</v>
      </c>
      <c r="C352">
        <v>9</v>
      </c>
      <c r="D352">
        <v>8</v>
      </c>
      <c r="E352">
        <v>3</v>
      </c>
      <c r="F352">
        <v>17</v>
      </c>
      <c r="G352">
        <f>-5.267+8.839</f>
        <v>3.5720000000000001</v>
      </c>
      <c r="H352">
        <f t="shared" si="37"/>
        <v>2.6879999999999997</v>
      </c>
      <c r="I352">
        <f t="shared" si="36"/>
        <v>3.13</v>
      </c>
    </row>
    <row r="353" spans="1:9" x14ac:dyDescent="0.3">
      <c r="A353">
        <v>13</v>
      </c>
      <c r="B353">
        <v>20</v>
      </c>
      <c r="C353">
        <v>9</v>
      </c>
      <c r="D353">
        <v>8</v>
      </c>
      <c r="E353">
        <v>3</v>
      </c>
      <c r="F353">
        <v>17</v>
      </c>
      <c r="G353">
        <f>8.839-5.267</f>
        <v>3.5720000000000001</v>
      </c>
      <c r="H353">
        <f t="shared" si="37"/>
        <v>2.6879999999999997</v>
      </c>
      <c r="I353">
        <f t="shared" si="36"/>
        <v>3.13</v>
      </c>
    </row>
    <row r="354" spans="1:9" x14ac:dyDescent="0.3">
      <c r="A354">
        <v>14</v>
      </c>
      <c r="B354">
        <v>5</v>
      </c>
      <c r="C354">
        <v>9</v>
      </c>
      <c r="D354">
        <v>8</v>
      </c>
      <c r="E354">
        <v>3</v>
      </c>
      <c r="F354">
        <v>17</v>
      </c>
      <c r="G354">
        <f>8.838-5.256</f>
        <v>3.581999999999999</v>
      </c>
      <c r="H354">
        <f>4.821-2.043</f>
        <v>2.7779999999999996</v>
      </c>
      <c r="I354">
        <f t="shared" si="36"/>
        <v>3.1799999999999993</v>
      </c>
    </row>
    <row r="355" spans="1:9" x14ac:dyDescent="0.3">
      <c r="A355">
        <v>14</v>
      </c>
      <c r="B355">
        <v>6</v>
      </c>
      <c r="C355">
        <v>9</v>
      </c>
      <c r="D355">
        <v>8</v>
      </c>
      <c r="E355">
        <v>3</v>
      </c>
      <c r="F355">
        <v>17</v>
      </c>
      <c r="G355">
        <f>8.832-5.248</f>
        <v>3.5840000000000005</v>
      </c>
      <c r="H355">
        <f t="shared" ref="H355:H369" si="38">4.821-2.043</f>
        <v>2.7779999999999996</v>
      </c>
      <c r="I355">
        <f t="shared" si="36"/>
        <v>3.181</v>
      </c>
    </row>
    <row r="356" spans="1:9" x14ac:dyDescent="0.3">
      <c r="A356">
        <v>14</v>
      </c>
      <c r="B356">
        <v>7</v>
      </c>
      <c r="C356">
        <v>9</v>
      </c>
      <c r="D356">
        <v>8</v>
      </c>
      <c r="E356">
        <v>3</v>
      </c>
      <c r="F356">
        <v>17</v>
      </c>
      <c r="G356">
        <f>8.829-5.239</f>
        <v>3.5900000000000007</v>
      </c>
      <c r="H356">
        <f t="shared" si="38"/>
        <v>2.7779999999999996</v>
      </c>
      <c r="I356">
        <f t="shared" si="36"/>
        <v>3.1840000000000002</v>
      </c>
    </row>
    <row r="357" spans="1:9" x14ac:dyDescent="0.3">
      <c r="A357" s="1">
        <v>14</v>
      </c>
      <c r="B357" s="1">
        <v>8</v>
      </c>
      <c r="C357" s="1">
        <v>9</v>
      </c>
      <c r="D357" s="1">
        <v>8</v>
      </c>
      <c r="E357" s="1">
        <v>3</v>
      </c>
      <c r="F357" s="1">
        <v>17</v>
      </c>
      <c r="G357" s="1">
        <f>8.829-5.238</f>
        <v>3.5910000000000002</v>
      </c>
      <c r="H357" s="1">
        <f t="shared" si="38"/>
        <v>2.7779999999999996</v>
      </c>
      <c r="I357" s="1">
        <f t="shared" si="36"/>
        <v>3.1844999999999999</v>
      </c>
    </row>
    <row r="358" spans="1:9" x14ac:dyDescent="0.3">
      <c r="A358">
        <v>14</v>
      </c>
      <c r="B358">
        <v>9</v>
      </c>
      <c r="C358">
        <v>9</v>
      </c>
      <c r="D358">
        <v>8</v>
      </c>
      <c r="E358">
        <v>3</v>
      </c>
      <c r="F358">
        <v>17</v>
      </c>
      <c r="G358">
        <f>8.827-5.237</f>
        <v>3.59</v>
      </c>
      <c r="H358">
        <f t="shared" si="38"/>
        <v>2.7779999999999996</v>
      </c>
      <c r="I358">
        <f t="shared" si="36"/>
        <v>3.1839999999999997</v>
      </c>
    </row>
    <row r="359" spans="1:9" x14ac:dyDescent="0.3">
      <c r="A359">
        <v>14</v>
      </c>
      <c r="B359">
        <v>10</v>
      </c>
      <c r="C359">
        <v>9</v>
      </c>
      <c r="D359">
        <v>8</v>
      </c>
      <c r="E359">
        <v>3</v>
      </c>
      <c r="F359">
        <v>17</v>
      </c>
      <c r="G359">
        <f>8.825-5.248</f>
        <v>3.5769999999999991</v>
      </c>
      <c r="H359">
        <f t="shared" si="38"/>
        <v>2.7779999999999996</v>
      </c>
      <c r="I359">
        <f t="shared" si="36"/>
        <v>3.1774999999999993</v>
      </c>
    </row>
    <row r="360" spans="1:9" x14ac:dyDescent="0.3">
      <c r="A360">
        <v>14</v>
      </c>
      <c r="B360">
        <v>11</v>
      </c>
      <c r="C360">
        <v>9</v>
      </c>
      <c r="D360">
        <v>8</v>
      </c>
      <c r="E360">
        <v>3</v>
      </c>
      <c r="F360">
        <v>17</v>
      </c>
      <c r="G360">
        <f>8.829-5.249</f>
        <v>3.580000000000001</v>
      </c>
      <c r="H360">
        <f t="shared" si="38"/>
        <v>2.7779999999999996</v>
      </c>
      <c r="I360">
        <f t="shared" si="36"/>
        <v>3.1790000000000003</v>
      </c>
    </row>
    <row r="361" spans="1:9" x14ac:dyDescent="0.3">
      <c r="A361">
        <v>14</v>
      </c>
      <c r="B361">
        <v>12</v>
      </c>
      <c r="C361">
        <v>9</v>
      </c>
      <c r="D361">
        <v>8</v>
      </c>
      <c r="E361">
        <v>3</v>
      </c>
      <c r="F361">
        <v>17</v>
      </c>
      <c r="G361">
        <f>8.83-5.253</f>
        <v>3.577</v>
      </c>
      <c r="H361">
        <f t="shared" si="38"/>
        <v>2.7779999999999996</v>
      </c>
      <c r="I361">
        <f t="shared" si="36"/>
        <v>3.1774999999999998</v>
      </c>
    </row>
    <row r="362" spans="1:9" x14ac:dyDescent="0.3">
      <c r="A362">
        <v>14</v>
      </c>
      <c r="B362">
        <v>13</v>
      </c>
      <c r="C362">
        <v>9</v>
      </c>
      <c r="D362">
        <v>8</v>
      </c>
      <c r="E362">
        <v>3</v>
      </c>
      <c r="F362">
        <v>17</v>
      </c>
      <c r="G362">
        <f>8.834-5.256</f>
        <v>3.5779999999999994</v>
      </c>
      <c r="H362">
        <f t="shared" si="38"/>
        <v>2.7779999999999996</v>
      </c>
      <c r="I362">
        <f t="shared" si="36"/>
        <v>3.1779999999999995</v>
      </c>
    </row>
    <row r="363" spans="1:9" x14ac:dyDescent="0.3">
      <c r="A363">
        <v>14</v>
      </c>
      <c r="B363">
        <v>14</v>
      </c>
      <c r="C363">
        <v>9</v>
      </c>
      <c r="D363">
        <v>8</v>
      </c>
      <c r="E363">
        <v>3</v>
      </c>
      <c r="F363">
        <v>17</v>
      </c>
      <c r="G363">
        <f>8.838-5.247</f>
        <v>3.5909999999999993</v>
      </c>
      <c r="H363">
        <f t="shared" si="38"/>
        <v>2.7779999999999996</v>
      </c>
      <c r="I363">
        <f t="shared" si="36"/>
        <v>3.1844999999999994</v>
      </c>
    </row>
    <row r="364" spans="1:9" x14ac:dyDescent="0.3">
      <c r="A364">
        <v>14</v>
      </c>
      <c r="B364">
        <v>15</v>
      </c>
      <c r="C364">
        <v>9</v>
      </c>
      <c r="D364">
        <v>8</v>
      </c>
      <c r="E364">
        <v>3</v>
      </c>
      <c r="F364">
        <v>17</v>
      </c>
      <c r="G364">
        <f>8.838-5.252</f>
        <v>3.5859999999999994</v>
      </c>
      <c r="H364">
        <f t="shared" si="38"/>
        <v>2.7779999999999996</v>
      </c>
      <c r="I364">
        <f t="shared" si="36"/>
        <v>3.1819999999999995</v>
      </c>
    </row>
    <row r="365" spans="1:9" x14ac:dyDescent="0.3">
      <c r="A365">
        <v>14</v>
      </c>
      <c r="B365">
        <v>16</v>
      </c>
      <c r="C365">
        <v>9</v>
      </c>
      <c r="D365">
        <v>8</v>
      </c>
      <c r="E365">
        <v>3</v>
      </c>
      <c r="F365">
        <v>17</v>
      </c>
      <c r="G365">
        <f>8.842-5.26</f>
        <v>3.5820000000000007</v>
      </c>
      <c r="H365">
        <f t="shared" si="38"/>
        <v>2.7779999999999996</v>
      </c>
      <c r="I365">
        <f t="shared" si="36"/>
        <v>3.18</v>
      </c>
    </row>
    <row r="366" spans="1:9" x14ac:dyDescent="0.3">
      <c r="A366">
        <v>14</v>
      </c>
      <c r="B366">
        <v>17</v>
      </c>
      <c r="C366">
        <v>9</v>
      </c>
      <c r="D366">
        <v>8</v>
      </c>
      <c r="E366">
        <v>3</v>
      </c>
      <c r="F366">
        <v>17</v>
      </c>
      <c r="G366">
        <f>8.841-5.267</f>
        <v>3.573999999999999</v>
      </c>
      <c r="H366">
        <f t="shared" si="38"/>
        <v>2.7779999999999996</v>
      </c>
      <c r="I366">
        <f t="shared" si="36"/>
        <v>3.1759999999999993</v>
      </c>
    </row>
    <row r="367" spans="1:9" x14ac:dyDescent="0.3">
      <c r="A367">
        <v>14</v>
      </c>
      <c r="B367">
        <v>18</v>
      </c>
      <c r="C367">
        <v>9</v>
      </c>
      <c r="D367">
        <v>8</v>
      </c>
      <c r="E367">
        <v>3</v>
      </c>
      <c r="F367">
        <v>17</v>
      </c>
      <c r="G367">
        <f>8.841-5.27</f>
        <v>3.5709999999999997</v>
      </c>
      <c r="H367">
        <f t="shared" si="38"/>
        <v>2.7779999999999996</v>
      </c>
      <c r="I367">
        <f t="shared" si="36"/>
        <v>3.1744999999999997</v>
      </c>
    </row>
    <row r="368" spans="1:9" x14ac:dyDescent="0.3">
      <c r="A368">
        <v>14</v>
      </c>
      <c r="B368">
        <v>19</v>
      </c>
      <c r="C368">
        <v>9</v>
      </c>
      <c r="D368">
        <v>8</v>
      </c>
      <c r="E368">
        <v>3</v>
      </c>
      <c r="F368">
        <v>17</v>
      </c>
      <c r="G368">
        <f>-5.273+8.841</f>
        <v>3.5679999999999996</v>
      </c>
      <c r="H368">
        <f t="shared" si="38"/>
        <v>2.7779999999999996</v>
      </c>
      <c r="I368">
        <f t="shared" si="36"/>
        <v>3.1729999999999996</v>
      </c>
    </row>
    <row r="369" spans="1:9" x14ac:dyDescent="0.3">
      <c r="A369">
        <v>14</v>
      </c>
      <c r="B369">
        <v>20</v>
      </c>
      <c r="C369">
        <v>9</v>
      </c>
      <c r="D369">
        <v>8</v>
      </c>
      <c r="E369">
        <v>3</v>
      </c>
      <c r="F369">
        <v>17</v>
      </c>
      <c r="G369">
        <f>8.839-5.275</f>
        <v>3.5640000000000001</v>
      </c>
      <c r="H369">
        <f t="shared" si="38"/>
        <v>2.7779999999999996</v>
      </c>
      <c r="I369">
        <f t="shared" si="36"/>
        <v>3.1709999999999998</v>
      </c>
    </row>
    <row r="370" spans="1:9" x14ac:dyDescent="0.3">
      <c r="A370">
        <v>15</v>
      </c>
      <c r="B370">
        <v>5</v>
      </c>
      <c r="C370">
        <v>9</v>
      </c>
      <c r="D370">
        <v>8</v>
      </c>
      <c r="E370">
        <v>3</v>
      </c>
      <c r="F370">
        <v>17</v>
      </c>
      <c r="G370">
        <f>8.838-5.259</f>
        <v>3.5789999999999988</v>
      </c>
      <c r="H370">
        <f>4.459-1.921</f>
        <v>2.5379999999999994</v>
      </c>
      <c r="I370">
        <f t="shared" si="36"/>
        <v>3.0584999999999991</v>
      </c>
    </row>
    <row r="371" spans="1:9" x14ac:dyDescent="0.3">
      <c r="A371">
        <v>15</v>
      </c>
      <c r="B371">
        <v>6</v>
      </c>
      <c r="C371">
        <v>9</v>
      </c>
      <c r="D371">
        <v>8</v>
      </c>
      <c r="E371">
        <v>3</v>
      </c>
      <c r="F371">
        <v>17</v>
      </c>
      <c r="G371">
        <f>8.836-5.253</f>
        <v>3.5830000000000002</v>
      </c>
      <c r="H371">
        <f t="shared" ref="H371:H385" si="39">4.459-1.921</f>
        <v>2.5379999999999994</v>
      </c>
      <c r="I371">
        <f t="shared" si="36"/>
        <v>3.0604999999999998</v>
      </c>
    </row>
    <row r="372" spans="1:9" x14ac:dyDescent="0.3">
      <c r="A372">
        <v>15</v>
      </c>
      <c r="B372">
        <v>7</v>
      </c>
      <c r="C372">
        <v>9</v>
      </c>
      <c r="D372">
        <v>8</v>
      </c>
      <c r="E372">
        <v>3</v>
      </c>
      <c r="F372">
        <v>17</v>
      </c>
      <c r="G372">
        <f>8.831-5.248</f>
        <v>3.5829999999999993</v>
      </c>
      <c r="H372">
        <f t="shared" si="39"/>
        <v>2.5379999999999994</v>
      </c>
      <c r="I372">
        <f t="shared" si="36"/>
        <v>3.0604999999999993</v>
      </c>
    </row>
    <row r="373" spans="1:9" x14ac:dyDescent="0.3">
      <c r="A373">
        <v>15</v>
      </c>
      <c r="B373">
        <v>8</v>
      </c>
      <c r="C373">
        <v>9</v>
      </c>
      <c r="D373">
        <v>8</v>
      </c>
      <c r="E373">
        <v>3</v>
      </c>
      <c r="F373">
        <v>17</v>
      </c>
      <c r="G373">
        <f>8.829-5.247</f>
        <v>3.5820000000000007</v>
      </c>
      <c r="H373">
        <f t="shared" si="39"/>
        <v>2.5379999999999994</v>
      </c>
      <c r="I373">
        <f t="shared" si="36"/>
        <v>3.06</v>
      </c>
    </row>
    <row r="374" spans="1:9" x14ac:dyDescent="0.3">
      <c r="A374">
        <v>15</v>
      </c>
      <c r="B374">
        <v>9</v>
      </c>
      <c r="C374">
        <v>9</v>
      </c>
      <c r="D374">
        <v>8</v>
      </c>
      <c r="E374">
        <v>3</v>
      </c>
      <c r="F374">
        <v>17</v>
      </c>
      <c r="G374">
        <f>8.829-5.24</f>
        <v>3.5890000000000004</v>
      </c>
      <c r="H374">
        <f t="shared" si="39"/>
        <v>2.5379999999999994</v>
      </c>
      <c r="I374">
        <f t="shared" si="36"/>
        <v>3.0634999999999999</v>
      </c>
    </row>
    <row r="375" spans="1:9" x14ac:dyDescent="0.3">
      <c r="A375">
        <v>15</v>
      </c>
      <c r="B375">
        <v>10</v>
      </c>
      <c r="C375">
        <v>9</v>
      </c>
      <c r="D375">
        <v>8</v>
      </c>
      <c r="E375">
        <v>3</v>
      </c>
      <c r="F375">
        <v>17</v>
      </c>
      <c r="G375">
        <f>-5.236+8.828</f>
        <v>3.5919999999999996</v>
      </c>
      <c r="H375">
        <f t="shared" si="39"/>
        <v>2.5379999999999994</v>
      </c>
      <c r="I375">
        <f t="shared" si="36"/>
        <v>3.0649999999999995</v>
      </c>
    </row>
    <row r="376" spans="1:9" x14ac:dyDescent="0.3">
      <c r="A376">
        <v>15</v>
      </c>
      <c r="B376">
        <v>11</v>
      </c>
      <c r="C376">
        <v>9</v>
      </c>
      <c r="D376">
        <v>8</v>
      </c>
      <c r="E376">
        <v>3</v>
      </c>
      <c r="F376">
        <v>17</v>
      </c>
      <c r="G376">
        <f>8.831-5.237</f>
        <v>3.5939999999999994</v>
      </c>
      <c r="H376">
        <f t="shared" si="39"/>
        <v>2.5379999999999994</v>
      </c>
      <c r="I376">
        <f t="shared" si="36"/>
        <v>3.0659999999999994</v>
      </c>
    </row>
    <row r="377" spans="1:9" x14ac:dyDescent="0.3">
      <c r="A377">
        <v>15</v>
      </c>
      <c r="B377">
        <v>12</v>
      </c>
      <c r="C377">
        <v>9</v>
      </c>
      <c r="D377">
        <v>8</v>
      </c>
      <c r="E377">
        <v>3</v>
      </c>
      <c r="F377">
        <v>17</v>
      </c>
      <c r="G377">
        <f>8.832-5.242</f>
        <v>3.5900000000000007</v>
      </c>
      <c r="H377">
        <f t="shared" si="39"/>
        <v>2.5379999999999994</v>
      </c>
      <c r="I377">
        <f t="shared" si="36"/>
        <v>3.0640000000000001</v>
      </c>
    </row>
    <row r="378" spans="1:9" x14ac:dyDescent="0.3">
      <c r="A378">
        <v>15</v>
      </c>
      <c r="B378">
        <v>13</v>
      </c>
      <c r="C378">
        <v>9</v>
      </c>
      <c r="D378">
        <v>8</v>
      </c>
      <c r="E378">
        <v>3</v>
      </c>
      <c r="F378">
        <v>17</v>
      </c>
      <c r="G378">
        <f>8.835-5.251</f>
        <v>3.5840000000000005</v>
      </c>
      <c r="H378">
        <f t="shared" si="39"/>
        <v>2.5379999999999994</v>
      </c>
      <c r="I378">
        <f t="shared" si="36"/>
        <v>3.0609999999999999</v>
      </c>
    </row>
    <row r="379" spans="1:9" x14ac:dyDescent="0.3">
      <c r="A379">
        <v>15</v>
      </c>
      <c r="B379">
        <v>14</v>
      </c>
      <c r="C379">
        <v>9</v>
      </c>
      <c r="D379">
        <v>8</v>
      </c>
      <c r="E379">
        <v>3</v>
      </c>
      <c r="F379">
        <v>17</v>
      </c>
      <c r="G379">
        <f>8.838-5.254</f>
        <v>3.5839999999999996</v>
      </c>
      <c r="H379">
        <f t="shared" si="39"/>
        <v>2.5379999999999994</v>
      </c>
      <c r="I379">
        <f t="shared" si="36"/>
        <v>3.0609999999999995</v>
      </c>
    </row>
    <row r="380" spans="1:9" x14ac:dyDescent="0.3">
      <c r="A380">
        <v>15</v>
      </c>
      <c r="B380">
        <v>15</v>
      </c>
      <c r="C380">
        <v>9</v>
      </c>
      <c r="D380">
        <v>8</v>
      </c>
      <c r="E380">
        <v>3</v>
      </c>
      <c r="F380">
        <v>17</v>
      </c>
      <c r="G380">
        <f>8.84-5.262</f>
        <v>3.5780000000000003</v>
      </c>
      <c r="H380">
        <f t="shared" si="39"/>
        <v>2.5379999999999994</v>
      </c>
      <c r="I380">
        <f t="shared" si="36"/>
        <v>3.0579999999999998</v>
      </c>
    </row>
    <row r="381" spans="1:9" x14ac:dyDescent="0.3">
      <c r="A381">
        <v>15</v>
      </c>
      <c r="B381">
        <v>16</v>
      </c>
      <c r="C381">
        <v>9</v>
      </c>
      <c r="D381">
        <v>8</v>
      </c>
      <c r="E381">
        <v>3</v>
      </c>
      <c r="F381">
        <v>17</v>
      </c>
      <c r="G381">
        <f>8.841-5.269</f>
        <v>3.5719999999999992</v>
      </c>
      <c r="H381">
        <f t="shared" si="39"/>
        <v>2.5379999999999994</v>
      </c>
      <c r="I381">
        <f t="shared" si="36"/>
        <v>3.0549999999999993</v>
      </c>
    </row>
    <row r="382" spans="1:9" x14ac:dyDescent="0.3">
      <c r="A382">
        <v>15</v>
      </c>
      <c r="B382">
        <v>17</v>
      </c>
      <c r="C382">
        <v>9</v>
      </c>
      <c r="D382">
        <v>8</v>
      </c>
      <c r="E382">
        <v>3</v>
      </c>
      <c r="F382">
        <v>17</v>
      </c>
      <c r="G382">
        <f>8.845-5.272</f>
        <v>3.5730000000000004</v>
      </c>
      <c r="H382">
        <f t="shared" si="39"/>
        <v>2.5379999999999994</v>
      </c>
      <c r="I382">
        <f t="shared" si="36"/>
        <v>3.0554999999999999</v>
      </c>
    </row>
    <row r="383" spans="1:9" x14ac:dyDescent="0.3">
      <c r="A383">
        <v>15</v>
      </c>
      <c r="B383">
        <v>18</v>
      </c>
      <c r="C383">
        <v>9</v>
      </c>
      <c r="D383">
        <v>8</v>
      </c>
      <c r="E383">
        <v>3</v>
      </c>
      <c r="F383">
        <v>17</v>
      </c>
      <c r="G383">
        <f>8.843-5.277</f>
        <v>3.5659999999999998</v>
      </c>
      <c r="H383">
        <f t="shared" si="39"/>
        <v>2.5379999999999994</v>
      </c>
      <c r="I383">
        <f t="shared" si="36"/>
        <v>3.0519999999999996</v>
      </c>
    </row>
    <row r="384" spans="1:9" x14ac:dyDescent="0.3">
      <c r="A384">
        <v>15</v>
      </c>
      <c r="B384">
        <v>19</v>
      </c>
      <c r="C384">
        <v>9</v>
      </c>
      <c r="D384">
        <v>8</v>
      </c>
      <c r="E384">
        <v>3</v>
      </c>
      <c r="F384">
        <v>17</v>
      </c>
      <c r="G384">
        <f>8.844-5.282</f>
        <v>3.5619999999999994</v>
      </c>
      <c r="H384">
        <f t="shared" si="39"/>
        <v>2.5379999999999994</v>
      </c>
      <c r="I384">
        <f t="shared" si="36"/>
        <v>3.0499999999999994</v>
      </c>
    </row>
    <row r="385" spans="1:9" x14ac:dyDescent="0.3">
      <c r="A385">
        <v>15</v>
      </c>
      <c r="B385">
        <v>20</v>
      </c>
      <c r="C385">
        <v>9</v>
      </c>
      <c r="D385">
        <v>8</v>
      </c>
      <c r="E385">
        <v>3</v>
      </c>
      <c r="F385">
        <v>17</v>
      </c>
      <c r="G385">
        <f>-5.28+8.842</f>
        <v>3.5620000000000003</v>
      </c>
      <c r="H385">
        <f t="shared" si="39"/>
        <v>2.5379999999999994</v>
      </c>
      <c r="I385">
        <f t="shared" si="36"/>
        <v>3.05</v>
      </c>
    </row>
    <row r="386" spans="1:9" x14ac:dyDescent="0.3">
      <c r="A386">
        <v>16</v>
      </c>
      <c r="B386">
        <v>5</v>
      </c>
      <c r="C386">
        <v>9</v>
      </c>
      <c r="D386">
        <v>8</v>
      </c>
      <c r="E386">
        <v>3</v>
      </c>
      <c r="F386">
        <v>17</v>
      </c>
      <c r="G386">
        <f>8.839-5.262</f>
        <v>3.5770000000000008</v>
      </c>
      <c r="H386">
        <f>4.258-1.749</f>
        <v>2.5089999999999999</v>
      </c>
      <c r="I386">
        <f t="shared" si="36"/>
        <v>3.0430000000000001</v>
      </c>
    </row>
    <row r="387" spans="1:9" x14ac:dyDescent="0.3">
      <c r="A387">
        <v>16</v>
      </c>
      <c r="B387">
        <v>6</v>
      </c>
      <c r="C387">
        <v>9</v>
      </c>
      <c r="D387">
        <v>8</v>
      </c>
      <c r="E387">
        <v>3</v>
      </c>
      <c r="F387">
        <v>17</v>
      </c>
      <c r="G387">
        <f>8.835-5.259</f>
        <v>3.5760000000000005</v>
      </c>
      <c r="H387">
        <f t="shared" ref="H387:H401" si="40">4.258-1.749</f>
        <v>2.5089999999999999</v>
      </c>
      <c r="I387">
        <f t="shared" si="36"/>
        <v>3.0425000000000004</v>
      </c>
    </row>
    <row r="388" spans="1:9" x14ac:dyDescent="0.3">
      <c r="A388">
        <v>16</v>
      </c>
      <c r="B388">
        <v>7</v>
      </c>
      <c r="C388">
        <v>9</v>
      </c>
      <c r="D388">
        <v>8</v>
      </c>
      <c r="E388">
        <v>3</v>
      </c>
      <c r="F388">
        <v>17</v>
      </c>
      <c r="G388">
        <f>8.833-5.254</f>
        <v>3.5790000000000006</v>
      </c>
      <c r="H388">
        <f t="shared" si="40"/>
        <v>2.5089999999999999</v>
      </c>
      <c r="I388">
        <f t="shared" si="36"/>
        <v>3.0440000000000005</v>
      </c>
    </row>
    <row r="389" spans="1:9" x14ac:dyDescent="0.3">
      <c r="A389">
        <v>16</v>
      </c>
      <c r="B389">
        <v>8</v>
      </c>
      <c r="C389">
        <v>9</v>
      </c>
      <c r="D389">
        <v>8</v>
      </c>
      <c r="E389">
        <v>3</v>
      </c>
      <c r="F389">
        <v>17</v>
      </c>
      <c r="G389">
        <f>8.833-5.248</f>
        <v>3.585</v>
      </c>
      <c r="H389">
        <f t="shared" si="40"/>
        <v>2.5089999999999999</v>
      </c>
      <c r="I389">
        <f t="shared" si="36"/>
        <v>3.0469999999999997</v>
      </c>
    </row>
    <row r="390" spans="1:9" x14ac:dyDescent="0.3">
      <c r="A390">
        <v>16</v>
      </c>
      <c r="B390">
        <v>9</v>
      </c>
      <c r="C390">
        <v>9</v>
      </c>
      <c r="D390">
        <v>8</v>
      </c>
      <c r="E390">
        <v>3</v>
      </c>
      <c r="F390">
        <v>17</v>
      </c>
      <c r="G390">
        <f>8.83-5.243</f>
        <v>3.5869999999999997</v>
      </c>
      <c r="H390">
        <f t="shared" si="40"/>
        <v>2.5089999999999999</v>
      </c>
      <c r="I390">
        <f t="shared" si="36"/>
        <v>3.048</v>
      </c>
    </row>
    <row r="391" spans="1:9" x14ac:dyDescent="0.3">
      <c r="A391">
        <v>16</v>
      </c>
      <c r="B391">
        <v>10</v>
      </c>
      <c r="C391">
        <v>9</v>
      </c>
      <c r="D391">
        <v>8</v>
      </c>
      <c r="E391">
        <v>3</v>
      </c>
      <c r="F391">
        <v>17</v>
      </c>
      <c r="G391">
        <f>-5.243+8.831</f>
        <v>3.5879999999999992</v>
      </c>
      <c r="H391">
        <f t="shared" si="40"/>
        <v>2.5089999999999999</v>
      </c>
      <c r="I391">
        <f t="shared" ref="I391:I454" si="41">AVERAGE(G391:H391)</f>
        <v>3.0484999999999998</v>
      </c>
    </row>
    <row r="392" spans="1:9" x14ac:dyDescent="0.3">
      <c r="A392">
        <v>16</v>
      </c>
      <c r="B392">
        <v>11</v>
      </c>
      <c r="C392">
        <v>9</v>
      </c>
      <c r="D392">
        <v>8</v>
      </c>
      <c r="E392">
        <v>3</v>
      </c>
      <c r="F392">
        <v>17</v>
      </c>
      <c r="G392">
        <f>8.834-5.245</f>
        <v>3.5889999999999995</v>
      </c>
      <c r="H392">
        <f t="shared" si="40"/>
        <v>2.5089999999999999</v>
      </c>
      <c r="I392">
        <f t="shared" si="41"/>
        <v>3.0489999999999995</v>
      </c>
    </row>
    <row r="393" spans="1:9" x14ac:dyDescent="0.3">
      <c r="A393">
        <v>16</v>
      </c>
      <c r="B393">
        <v>12</v>
      </c>
      <c r="C393">
        <v>9</v>
      </c>
      <c r="D393">
        <v>8</v>
      </c>
      <c r="E393">
        <v>3</v>
      </c>
      <c r="F393">
        <v>17</v>
      </c>
      <c r="G393">
        <f>-5.247+8.833</f>
        <v>3.5860000000000003</v>
      </c>
      <c r="H393">
        <f t="shared" si="40"/>
        <v>2.5089999999999999</v>
      </c>
      <c r="I393">
        <f t="shared" si="41"/>
        <v>3.0475000000000003</v>
      </c>
    </row>
    <row r="394" spans="1:9" x14ac:dyDescent="0.3">
      <c r="A394">
        <v>16</v>
      </c>
      <c r="B394">
        <v>13</v>
      </c>
      <c r="C394">
        <v>9</v>
      </c>
      <c r="D394">
        <v>8</v>
      </c>
      <c r="E394">
        <v>3</v>
      </c>
      <c r="F394">
        <v>17</v>
      </c>
      <c r="G394">
        <f>8.836-5.256</f>
        <v>3.58</v>
      </c>
      <c r="H394">
        <f t="shared" si="40"/>
        <v>2.5089999999999999</v>
      </c>
      <c r="I394">
        <f t="shared" si="41"/>
        <v>3.0445000000000002</v>
      </c>
    </row>
    <row r="395" spans="1:9" x14ac:dyDescent="0.3">
      <c r="A395">
        <v>16</v>
      </c>
      <c r="B395">
        <v>14</v>
      </c>
      <c r="C395">
        <v>9</v>
      </c>
      <c r="D395">
        <v>8</v>
      </c>
      <c r="E395">
        <v>3</v>
      </c>
      <c r="F395">
        <v>17</v>
      </c>
      <c r="G395">
        <f>8.84-5.26</f>
        <v>3.58</v>
      </c>
      <c r="H395">
        <f t="shared" si="40"/>
        <v>2.5089999999999999</v>
      </c>
      <c r="I395">
        <f t="shared" si="41"/>
        <v>3.0445000000000002</v>
      </c>
    </row>
    <row r="396" spans="1:9" x14ac:dyDescent="0.3">
      <c r="A396">
        <v>16</v>
      </c>
      <c r="B396">
        <v>15</v>
      </c>
      <c r="C396">
        <v>9</v>
      </c>
      <c r="D396">
        <v>8</v>
      </c>
      <c r="E396">
        <v>3</v>
      </c>
      <c r="F396">
        <v>17</v>
      </c>
      <c r="G396">
        <f>-5.27+8.84</f>
        <v>3.5700000000000003</v>
      </c>
      <c r="H396">
        <f t="shared" si="40"/>
        <v>2.5089999999999999</v>
      </c>
      <c r="I396">
        <f t="shared" si="41"/>
        <v>3.0395000000000003</v>
      </c>
    </row>
    <row r="397" spans="1:9" x14ac:dyDescent="0.3">
      <c r="A397">
        <v>16</v>
      </c>
      <c r="B397">
        <v>16</v>
      </c>
      <c r="C397">
        <v>9</v>
      </c>
      <c r="D397">
        <v>8</v>
      </c>
      <c r="E397">
        <v>3</v>
      </c>
      <c r="F397">
        <v>17</v>
      </c>
      <c r="G397">
        <f>8.842-5.276</f>
        <v>3.5660000000000007</v>
      </c>
      <c r="H397">
        <f t="shared" si="40"/>
        <v>2.5089999999999999</v>
      </c>
      <c r="I397">
        <f t="shared" si="41"/>
        <v>3.0375000000000005</v>
      </c>
    </row>
    <row r="398" spans="1:9" x14ac:dyDescent="0.3">
      <c r="A398">
        <v>16</v>
      </c>
      <c r="B398">
        <v>17</v>
      </c>
      <c r="C398">
        <v>9</v>
      </c>
      <c r="D398">
        <v>8</v>
      </c>
      <c r="E398">
        <v>3</v>
      </c>
      <c r="F398">
        <v>17</v>
      </c>
      <c r="G398">
        <f>8.842-5.281</f>
        <v>3.5610000000000008</v>
      </c>
      <c r="H398">
        <f t="shared" si="40"/>
        <v>2.5089999999999999</v>
      </c>
      <c r="I398">
        <f t="shared" si="41"/>
        <v>3.0350000000000001</v>
      </c>
    </row>
    <row r="399" spans="1:9" x14ac:dyDescent="0.3">
      <c r="A399">
        <v>16</v>
      </c>
      <c r="B399">
        <v>18</v>
      </c>
      <c r="C399">
        <v>9</v>
      </c>
      <c r="D399">
        <v>8</v>
      </c>
      <c r="E399">
        <v>3</v>
      </c>
      <c r="F399">
        <v>17</v>
      </c>
      <c r="G399">
        <f>8.843-5.284</f>
        <v>3.5590000000000002</v>
      </c>
      <c r="H399">
        <f t="shared" si="40"/>
        <v>2.5089999999999999</v>
      </c>
      <c r="I399">
        <f t="shared" si="41"/>
        <v>3.0339999999999998</v>
      </c>
    </row>
    <row r="400" spans="1:9" x14ac:dyDescent="0.3">
      <c r="A400">
        <v>16</v>
      </c>
      <c r="B400">
        <v>19</v>
      </c>
      <c r="C400">
        <v>9</v>
      </c>
      <c r="D400">
        <v>8</v>
      </c>
      <c r="E400">
        <v>3</v>
      </c>
      <c r="F400">
        <v>17</v>
      </c>
      <c r="G400">
        <f>8.841-5.287</f>
        <v>3.5539999999999994</v>
      </c>
      <c r="H400">
        <f t="shared" si="40"/>
        <v>2.5089999999999999</v>
      </c>
      <c r="I400">
        <f t="shared" si="41"/>
        <v>3.0314999999999994</v>
      </c>
    </row>
    <row r="401" spans="1:9" x14ac:dyDescent="0.3">
      <c r="A401">
        <v>16</v>
      </c>
      <c r="B401">
        <v>20</v>
      </c>
      <c r="C401">
        <v>9</v>
      </c>
      <c r="D401">
        <v>8</v>
      </c>
      <c r="E401">
        <v>3</v>
      </c>
      <c r="F401">
        <v>17</v>
      </c>
      <c r="G401">
        <f>8.842-5.288</f>
        <v>3.5540000000000003</v>
      </c>
      <c r="H401">
        <f t="shared" si="40"/>
        <v>2.5089999999999999</v>
      </c>
      <c r="I401">
        <f t="shared" si="41"/>
        <v>3.0315000000000003</v>
      </c>
    </row>
    <row r="402" spans="1:9" x14ac:dyDescent="0.3">
      <c r="A402">
        <v>17</v>
      </c>
      <c r="B402">
        <v>5</v>
      </c>
      <c r="C402">
        <v>9</v>
      </c>
      <c r="D402">
        <v>8</v>
      </c>
      <c r="E402">
        <v>3</v>
      </c>
      <c r="F402">
        <v>17</v>
      </c>
      <c r="G402">
        <f>8.839-5.271</f>
        <v>3.5680000000000005</v>
      </c>
      <c r="H402">
        <f>4.023-1.631</f>
        <v>2.3919999999999995</v>
      </c>
      <c r="I402">
        <f t="shared" si="41"/>
        <v>2.98</v>
      </c>
    </row>
    <row r="403" spans="1:9" x14ac:dyDescent="0.3">
      <c r="A403">
        <v>17</v>
      </c>
      <c r="B403">
        <v>6</v>
      </c>
      <c r="C403">
        <v>9</v>
      </c>
      <c r="D403">
        <v>8</v>
      </c>
      <c r="E403">
        <v>3</v>
      </c>
      <c r="F403">
        <v>17</v>
      </c>
      <c r="G403">
        <f>8.837-5.265</f>
        <v>3.5720000000000001</v>
      </c>
      <c r="H403">
        <f t="shared" ref="H403:H417" si="42">4.023-1.631</f>
        <v>2.3919999999999995</v>
      </c>
      <c r="I403">
        <f t="shared" si="41"/>
        <v>2.9819999999999998</v>
      </c>
    </row>
    <row r="404" spans="1:9" x14ac:dyDescent="0.3">
      <c r="A404">
        <v>17</v>
      </c>
      <c r="B404">
        <v>7</v>
      </c>
      <c r="C404">
        <v>9</v>
      </c>
      <c r="D404">
        <v>8</v>
      </c>
      <c r="E404">
        <v>3</v>
      </c>
      <c r="F404">
        <v>17</v>
      </c>
      <c r="G404">
        <f>-5.254+8.833</f>
        <v>3.5790000000000006</v>
      </c>
      <c r="H404">
        <f t="shared" si="42"/>
        <v>2.3919999999999995</v>
      </c>
      <c r="I404">
        <f t="shared" si="41"/>
        <v>2.9855</v>
      </c>
    </row>
    <row r="405" spans="1:9" x14ac:dyDescent="0.3">
      <c r="A405">
        <v>17</v>
      </c>
      <c r="B405">
        <v>8</v>
      </c>
      <c r="C405">
        <v>9</v>
      </c>
      <c r="D405">
        <v>8</v>
      </c>
      <c r="E405">
        <v>3</v>
      </c>
      <c r="F405">
        <v>17</v>
      </c>
      <c r="G405">
        <f>8.829-5.251</f>
        <v>3.5780000000000003</v>
      </c>
      <c r="H405">
        <f t="shared" si="42"/>
        <v>2.3919999999999995</v>
      </c>
      <c r="I405">
        <f t="shared" si="41"/>
        <v>2.9849999999999999</v>
      </c>
    </row>
    <row r="406" spans="1:9" x14ac:dyDescent="0.3">
      <c r="A406">
        <v>17</v>
      </c>
      <c r="B406">
        <v>9</v>
      </c>
      <c r="C406">
        <v>9</v>
      </c>
      <c r="D406">
        <v>8</v>
      </c>
      <c r="E406">
        <v>3</v>
      </c>
      <c r="F406">
        <v>17</v>
      </c>
      <c r="G406">
        <f>8.831-5.249</f>
        <v>3.5819999999999999</v>
      </c>
      <c r="H406">
        <f t="shared" si="42"/>
        <v>2.3919999999999995</v>
      </c>
      <c r="I406">
        <f t="shared" si="41"/>
        <v>2.9869999999999997</v>
      </c>
    </row>
    <row r="407" spans="1:9" x14ac:dyDescent="0.3">
      <c r="A407">
        <v>17</v>
      </c>
      <c r="B407">
        <v>10</v>
      </c>
      <c r="C407">
        <v>9</v>
      </c>
      <c r="D407">
        <v>8</v>
      </c>
      <c r="E407">
        <v>3</v>
      </c>
      <c r="F407">
        <v>17</v>
      </c>
      <c r="G407">
        <f>8.833-5.248</f>
        <v>3.585</v>
      </c>
      <c r="H407">
        <f t="shared" si="42"/>
        <v>2.3919999999999995</v>
      </c>
      <c r="I407">
        <f t="shared" si="41"/>
        <v>2.9884999999999997</v>
      </c>
    </row>
    <row r="408" spans="1:9" x14ac:dyDescent="0.3">
      <c r="A408">
        <v>17</v>
      </c>
      <c r="B408">
        <v>11</v>
      </c>
      <c r="C408">
        <v>9</v>
      </c>
      <c r="D408">
        <v>8</v>
      </c>
      <c r="E408">
        <v>3</v>
      </c>
      <c r="F408">
        <v>17</v>
      </c>
      <c r="G408">
        <f>-5.248+8.834</f>
        <v>3.5859999999999994</v>
      </c>
      <c r="H408">
        <f t="shared" si="42"/>
        <v>2.3919999999999995</v>
      </c>
      <c r="I408">
        <f t="shared" si="41"/>
        <v>2.9889999999999994</v>
      </c>
    </row>
    <row r="409" spans="1:9" x14ac:dyDescent="0.3">
      <c r="A409">
        <v>17</v>
      </c>
      <c r="B409">
        <v>12</v>
      </c>
      <c r="C409">
        <v>9</v>
      </c>
      <c r="D409">
        <v>8</v>
      </c>
      <c r="E409">
        <v>3</v>
      </c>
      <c r="F409">
        <v>17</v>
      </c>
      <c r="G409">
        <f>8.833-5.256</f>
        <v>3.577</v>
      </c>
      <c r="H409">
        <f t="shared" si="42"/>
        <v>2.3919999999999995</v>
      </c>
      <c r="I409">
        <f t="shared" si="41"/>
        <v>2.9844999999999997</v>
      </c>
    </row>
    <row r="410" spans="1:9" x14ac:dyDescent="0.3">
      <c r="A410">
        <v>17</v>
      </c>
      <c r="B410">
        <v>13</v>
      </c>
      <c r="C410">
        <v>9</v>
      </c>
      <c r="D410">
        <v>8</v>
      </c>
      <c r="E410">
        <v>3</v>
      </c>
      <c r="F410">
        <v>17</v>
      </c>
      <c r="G410">
        <f>8.835-5.259</f>
        <v>3.5760000000000005</v>
      </c>
      <c r="H410">
        <f t="shared" si="42"/>
        <v>2.3919999999999995</v>
      </c>
      <c r="I410">
        <f t="shared" si="41"/>
        <v>2.984</v>
      </c>
    </row>
    <row r="411" spans="1:9" x14ac:dyDescent="0.3">
      <c r="A411">
        <v>17</v>
      </c>
      <c r="B411">
        <v>14</v>
      </c>
      <c r="C411">
        <v>9</v>
      </c>
      <c r="D411">
        <v>8</v>
      </c>
      <c r="E411">
        <v>3</v>
      </c>
      <c r="F411">
        <v>17</v>
      </c>
      <c r="G411">
        <f>8.838-5.269</f>
        <v>3.5689999999999991</v>
      </c>
      <c r="H411">
        <f t="shared" si="42"/>
        <v>2.3919999999999995</v>
      </c>
      <c r="I411">
        <f t="shared" si="41"/>
        <v>2.9804999999999993</v>
      </c>
    </row>
    <row r="412" spans="1:9" x14ac:dyDescent="0.3">
      <c r="A412">
        <v>17</v>
      </c>
      <c r="B412">
        <v>15</v>
      </c>
      <c r="C412">
        <v>9</v>
      </c>
      <c r="D412">
        <v>8</v>
      </c>
      <c r="E412">
        <v>3</v>
      </c>
      <c r="F412">
        <v>17</v>
      </c>
      <c r="G412">
        <f>8.843-5.273</f>
        <v>3.5700000000000003</v>
      </c>
      <c r="H412">
        <f t="shared" si="42"/>
        <v>2.3919999999999995</v>
      </c>
      <c r="I412">
        <f t="shared" si="41"/>
        <v>2.9809999999999999</v>
      </c>
    </row>
    <row r="413" spans="1:9" x14ac:dyDescent="0.3">
      <c r="A413">
        <v>17</v>
      </c>
      <c r="B413">
        <v>16</v>
      </c>
      <c r="C413">
        <v>9</v>
      </c>
      <c r="D413">
        <v>8</v>
      </c>
      <c r="E413">
        <v>3</v>
      </c>
      <c r="F413">
        <v>17</v>
      </c>
      <c r="G413">
        <f>8.84-5.281</f>
        <v>3.5590000000000002</v>
      </c>
      <c r="H413">
        <f t="shared" si="42"/>
        <v>2.3919999999999995</v>
      </c>
      <c r="I413">
        <f t="shared" si="41"/>
        <v>2.9754999999999998</v>
      </c>
    </row>
    <row r="414" spans="1:9" x14ac:dyDescent="0.3">
      <c r="A414">
        <v>17</v>
      </c>
      <c r="B414">
        <v>17</v>
      </c>
      <c r="C414">
        <v>9</v>
      </c>
      <c r="D414">
        <v>8</v>
      </c>
      <c r="E414">
        <v>3</v>
      </c>
      <c r="F414">
        <v>17</v>
      </c>
      <c r="G414">
        <f>8.84-5.284</f>
        <v>3.556</v>
      </c>
      <c r="H414">
        <f t="shared" si="42"/>
        <v>2.3919999999999995</v>
      </c>
      <c r="I414">
        <f t="shared" si="41"/>
        <v>2.9739999999999998</v>
      </c>
    </row>
    <row r="415" spans="1:9" x14ac:dyDescent="0.3">
      <c r="A415">
        <v>17</v>
      </c>
      <c r="B415">
        <v>18</v>
      </c>
      <c r="C415">
        <v>9</v>
      </c>
      <c r="D415">
        <v>8</v>
      </c>
      <c r="E415">
        <v>3</v>
      </c>
      <c r="F415">
        <v>17</v>
      </c>
      <c r="G415">
        <f>8.841-5.289</f>
        <v>3.5519999999999996</v>
      </c>
      <c r="H415">
        <f t="shared" si="42"/>
        <v>2.3919999999999995</v>
      </c>
      <c r="I415">
        <f t="shared" si="41"/>
        <v>2.9719999999999995</v>
      </c>
    </row>
    <row r="416" spans="1:9" x14ac:dyDescent="0.3">
      <c r="A416">
        <v>17</v>
      </c>
      <c r="B416">
        <v>19</v>
      </c>
      <c r="C416">
        <v>9</v>
      </c>
      <c r="D416">
        <v>8</v>
      </c>
      <c r="E416">
        <v>3</v>
      </c>
      <c r="F416">
        <v>17</v>
      </c>
      <c r="G416">
        <f>8.84-5.292</f>
        <v>3.548</v>
      </c>
      <c r="H416">
        <f t="shared" si="42"/>
        <v>2.3919999999999995</v>
      </c>
      <c r="I416">
        <f t="shared" si="41"/>
        <v>2.9699999999999998</v>
      </c>
    </row>
    <row r="417" spans="1:9" x14ac:dyDescent="0.3">
      <c r="A417">
        <v>17</v>
      </c>
      <c r="B417">
        <v>20</v>
      </c>
      <c r="C417">
        <v>9</v>
      </c>
      <c r="D417">
        <v>8</v>
      </c>
      <c r="E417">
        <v>3</v>
      </c>
      <c r="F417">
        <v>17</v>
      </c>
      <c r="G417">
        <f>8.839-5.292</f>
        <v>3.5470000000000006</v>
      </c>
      <c r="H417">
        <f t="shared" si="42"/>
        <v>2.3919999999999995</v>
      </c>
      <c r="I417">
        <f t="shared" si="41"/>
        <v>2.9695</v>
      </c>
    </row>
    <row r="418" spans="1:9" x14ac:dyDescent="0.3">
      <c r="A418">
        <v>18</v>
      </c>
      <c r="B418">
        <v>5</v>
      </c>
      <c r="C418">
        <v>9</v>
      </c>
      <c r="D418">
        <v>8</v>
      </c>
      <c r="E418">
        <v>3</v>
      </c>
      <c r="F418">
        <v>17</v>
      </c>
      <c r="G418">
        <f>8.838-5.274</f>
        <v>3.5639999999999992</v>
      </c>
      <c r="H418">
        <f>3.745-1.653</f>
        <v>2.0920000000000001</v>
      </c>
      <c r="I418">
        <f t="shared" si="41"/>
        <v>2.8279999999999994</v>
      </c>
    </row>
    <row r="419" spans="1:9" x14ac:dyDescent="0.3">
      <c r="A419">
        <v>18</v>
      </c>
      <c r="B419">
        <v>6</v>
      </c>
      <c r="C419">
        <v>9</v>
      </c>
      <c r="D419">
        <v>8</v>
      </c>
      <c r="E419">
        <v>3</v>
      </c>
      <c r="F419">
        <v>17</v>
      </c>
      <c r="G419">
        <f>8.838-5.264</f>
        <v>3.573999999999999</v>
      </c>
      <c r="H419">
        <f t="shared" ref="H419:H433" si="43">3.745-1.653</f>
        <v>2.0920000000000001</v>
      </c>
      <c r="I419">
        <f t="shared" si="41"/>
        <v>2.8329999999999993</v>
      </c>
    </row>
    <row r="420" spans="1:9" x14ac:dyDescent="0.3">
      <c r="A420">
        <v>18</v>
      </c>
      <c r="B420">
        <v>7</v>
      </c>
      <c r="C420">
        <v>9</v>
      </c>
      <c r="D420">
        <v>8</v>
      </c>
      <c r="E420">
        <v>3</v>
      </c>
      <c r="F420">
        <v>17</v>
      </c>
      <c r="G420">
        <f>8.833-5.26</f>
        <v>3.5730000000000004</v>
      </c>
      <c r="H420">
        <f t="shared" si="43"/>
        <v>2.0920000000000001</v>
      </c>
      <c r="I420">
        <f t="shared" si="41"/>
        <v>2.8325000000000005</v>
      </c>
    </row>
    <row r="421" spans="1:9" x14ac:dyDescent="0.3">
      <c r="A421">
        <v>18</v>
      </c>
      <c r="B421">
        <v>8</v>
      </c>
      <c r="C421">
        <v>9</v>
      </c>
      <c r="D421">
        <v>8</v>
      </c>
      <c r="E421">
        <v>3</v>
      </c>
      <c r="F421">
        <v>17</v>
      </c>
      <c r="G421">
        <f>8.83-5.256</f>
        <v>3.5739999999999998</v>
      </c>
      <c r="H421">
        <f t="shared" si="43"/>
        <v>2.0920000000000001</v>
      </c>
      <c r="I421">
        <f t="shared" si="41"/>
        <v>2.8330000000000002</v>
      </c>
    </row>
    <row r="422" spans="1:9" x14ac:dyDescent="0.3">
      <c r="A422">
        <v>18</v>
      </c>
      <c r="B422">
        <v>9</v>
      </c>
      <c r="C422">
        <v>9</v>
      </c>
      <c r="D422">
        <v>8</v>
      </c>
      <c r="E422">
        <v>3</v>
      </c>
      <c r="F422">
        <v>17</v>
      </c>
      <c r="G422">
        <f>8.833-5.251</f>
        <v>3.5819999999999999</v>
      </c>
      <c r="H422">
        <f t="shared" si="43"/>
        <v>2.0920000000000001</v>
      </c>
      <c r="I422">
        <f t="shared" si="41"/>
        <v>2.8369999999999997</v>
      </c>
    </row>
    <row r="423" spans="1:9" x14ac:dyDescent="0.3">
      <c r="A423">
        <v>18</v>
      </c>
      <c r="B423">
        <v>10</v>
      </c>
      <c r="C423">
        <v>9</v>
      </c>
      <c r="D423">
        <v>8</v>
      </c>
      <c r="E423">
        <v>3</v>
      </c>
      <c r="F423">
        <v>17</v>
      </c>
      <c r="G423">
        <f>8.829-5.25</f>
        <v>3.5790000000000006</v>
      </c>
      <c r="H423">
        <f t="shared" si="43"/>
        <v>2.0920000000000001</v>
      </c>
      <c r="I423">
        <f t="shared" si="41"/>
        <v>2.8355000000000006</v>
      </c>
    </row>
    <row r="424" spans="1:9" x14ac:dyDescent="0.3">
      <c r="A424">
        <v>18</v>
      </c>
      <c r="B424">
        <v>11</v>
      </c>
      <c r="C424">
        <v>9</v>
      </c>
      <c r="D424">
        <v>8</v>
      </c>
      <c r="E424">
        <v>3</v>
      </c>
      <c r="F424">
        <v>17</v>
      </c>
      <c r="G424">
        <f>8.828-5.252</f>
        <v>3.5759999999999996</v>
      </c>
      <c r="H424">
        <f t="shared" si="43"/>
        <v>2.0920000000000001</v>
      </c>
      <c r="I424">
        <f t="shared" si="41"/>
        <v>2.8339999999999996</v>
      </c>
    </row>
    <row r="425" spans="1:9" x14ac:dyDescent="0.3">
      <c r="A425">
        <v>18</v>
      </c>
      <c r="B425">
        <v>12</v>
      </c>
      <c r="C425">
        <v>9</v>
      </c>
      <c r="D425">
        <v>8</v>
      </c>
      <c r="E425">
        <v>3</v>
      </c>
      <c r="F425">
        <v>17</v>
      </c>
      <c r="G425">
        <f>8.832-5.259</f>
        <v>3.5730000000000004</v>
      </c>
      <c r="H425">
        <f t="shared" si="43"/>
        <v>2.0920000000000001</v>
      </c>
      <c r="I425">
        <f t="shared" si="41"/>
        <v>2.8325000000000005</v>
      </c>
    </row>
    <row r="426" spans="1:9" x14ac:dyDescent="0.3">
      <c r="A426">
        <v>18</v>
      </c>
      <c r="B426">
        <v>13</v>
      </c>
      <c r="C426">
        <v>9</v>
      </c>
      <c r="D426">
        <v>8</v>
      </c>
      <c r="E426">
        <v>3</v>
      </c>
      <c r="F426">
        <v>17</v>
      </c>
      <c r="G426">
        <f>8.836-5.262</f>
        <v>3.5740000000000007</v>
      </c>
      <c r="H426">
        <f t="shared" si="43"/>
        <v>2.0920000000000001</v>
      </c>
      <c r="I426">
        <f t="shared" si="41"/>
        <v>2.8330000000000002</v>
      </c>
    </row>
    <row r="427" spans="1:9" x14ac:dyDescent="0.3">
      <c r="A427">
        <v>18</v>
      </c>
      <c r="B427">
        <v>14</v>
      </c>
      <c r="C427">
        <v>9</v>
      </c>
      <c r="D427">
        <v>8</v>
      </c>
      <c r="E427">
        <v>3</v>
      </c>
      <c r="F427">
        <v>17</v>
      </c>
      <c r="G427">
        <f>8.836-5.27</f>
        <v>3.5660000000000007</v>
      </c>
      <c r="H427">
        <f t="shared" si="43"/>
        <v>2.0920000000000001</v>
      </c>
      <c r="I427">
        <f t="shared" si="41"/>
        <v>2.8290000000000006</v>
      </c>
    </row>
    <row r="428" spans="1:9" x14ac:dyDescent="0.3">
      <c r="A428">
        <v>18</v>
      </c>
      <c r="B428">
        <v>15</v>
      </c>
      <c r="C428">
        <v>9</v>
      </c>
      <c r="D428">
        <v>8</v>
      </c>
      <c r="E428">
        <v>3</v>
      </c>
      <c r="F428">
        <v>17</v>
      </c>
      <c r="G428">
        <f>8.838-5.279</f>
        <v>3.5589999999999993</v>
      </c>
      <c r="H428">
        <f t="shared" si="43"/>
        <v>2.0920000000000001</v>
      </c>
      <c r="I428">
        <f t="shared" si="41"/>
        <v>2.8254999999999999</v>
      </c>
    </row>
    <row r="429" spans="1:9" x14ac:dyDescent="0.3">
      <c r="A429">
        <v>18</v>
      </c>
      <c r="B429">
        <v>16</v>
      </c>
      <c r="C429">
        <v>9</v>
      </c>
      <c r="D429">
        <v>8</v>
      </c>
      <c r="E429">
        <v>3</v>
      </c>
      <c r="F429">
        <v>17</v>
      </c>
      <c r="G429">
        <f>8.841-5.283</f>
        <v>3.5579999999999989</v>
      </c>
      <c r="H429">
        <f t="shared" si="43"/>
        <v>2.0920000000000001</v>
      </c>
      <c r="I429">
        <f t="shared" si="41"/>
        <v>2.8249999999999993</v>
      </c>
    </row>
    <row r="430" spans="1:9" x14ac:dyDescent="0.3">
      <c r="A430">
        <v>18</v>
      </c>
      <c r="B430">
        <v>17</v>
      </c>
      <c r="C430">
        <v>9</v>
      </c>
      <c r="D430">
        <v>8</v>
      </c>
      <c r="E430">
        <v>3</v>
      </c>
      <c r="F430">
        <v>17</v>
      </c>
      <c r="G430">
        <f>8.839-5.289</f>
        <v>3.5500000000000007</v>
      </c>
      <c r="H430">
        <f t="shared" si="43"/>
        <v>2.0920000000000001</v>
      </c>
      <c r="I430">
        <f t="shared" si="41"/>
        <v>2.8210000000000006</v>
      </c>
    </row>
    <row r="431" spans="1:9" x14ac:dyDescent="0.3">
      <c r="A431">
        <v>18</v>
      </c>
      <c r="B431">
        <v>18</v>
      </c>
      <c r="C431">
        <v>9</v>
      </c>
      <c r="D431">
        <v>8</v>
      </c>
      <c r="E431">
        <v>3</v>
      </c>
      <c r="F431">
        <v>17</v>
      </c>
      <c r="G431">
        <f>8.838-5.292</f>
        <v>3.5459999999999994</v>
      </c>
      <c r="H431">
        <f t="shared" si="43"/>
        <v>2.0920000000000001</v>
      </c>
      <c r="I431">
        <f t="shared" si="41"/>
        <v>2.819</v>
      </c>
    </row>
    <row r="432" spans="1:9" x14ac:dyDescent="0.3">
      <c r="A432">
        <v>18</v>
      </c>
      <c r="B432">
        <v>19</v>
      </c>
      <c r="C432">
        <v>9</v>
      </c>
      <c r="D432">
        <v>8</v>
      </c>
      <c r="E432">
        <v>3</v>
      </c>
      <c r="F432">
        <v>17</v>
      </c>
      <c r="G432">
        <f>8.841-5.295</f>
        <v>3.5459999999999994</v>
      </c>
      <c r="H432">
        <f t="shared" si="43"/>
        <v>2.0920000000000001</v>
      </c>
      <c r="I432">
        <f t="shared" si="41"/>
        <v>2.819</v>
      </c>
    </row>
    <row r="433" spans="1:9" x14ac:dyDescent="0.3">
      <c r="A433">
        <v>18</v>
      </c>
      <c r="B433">
        <v>20</v>
      </c>
      <c r="C433">
        <v>9</v>
      </c>
      <c r="D433">
        <v>8</v>
      </c>
      <c r="E433">
        <v>3</v>
      </c>
      <c r="F433">
        <v>17</v>
      </c>
      <c r="G433">
        <f>-5.295+8.839</f>
        <v>3.5440000000000005</v>
      </c>
      <c r="H433">
        <f t="shared" si="43"/>
        <v>2.0920000000000001</v>
      </c>
      <c r="I433">
        <f t="shared" si="41"/>
        <v>2.8180000000000005</v>
      </c>
    </row>
    <row r="434" spans="1:9" x14ac:dyDescent="0.3">
      <c r="A434">
        <v>19</v>
      </c>
      <c r="B434">
        <v>5</v>
      </c>
      <c r="C434">
        <v>9</v>
      </c>
      <c r="D434">
        <v>8</v>
      </c>
      <c r="E434">
        <v>3</v>
      </c>
      <c r="F434">
        <v>17</v>
      </c>
      <c r="G434">
        <f>8.841-5.274</f>
        <v>3.5669999999999993</v>
      </c>
      <c r="H434">
        <f>3.552-1.522</f>
        <v>2.0300000000000002</v>
      </c>
      <c r="I434">
        <f t="shared" si="41"/>
        <v>2.7984999999999998</v>
      </c>
    </row>
    <row r="435" spans="1:9" x14ac:dyDescent="0.3">
      <c r="A435">
        <v>19</v>
      </c>
      <c r="B435">
        <v>6</v>
      </c>
      <c r="C435">
        <v>9</v>
      </c>
      <c r="D435">
        <v>8</v>
      </c>
      <c r="E435">
        <v>3</v>
      </c>
      <c r="F435">
        <v>17</v>
      </c>
      <c r="G435">
        <f>8.838-5.267</f>
        <v>3.5709999999999988</v>
      </c>
      <c r="H435">
        <f t="shared" ref="H435:H449" si="44">3.552-1.522</f>
        <v>2.0300000000000002</v>
      </c>
      <c r="I435">
        <f t="shared" si="41"/>
        <v>2.8004999999999995</v>
      </c>
    </row>
    <row r="436" spans="1:9" x14ac:dyDescent="0.3">
      <c r="A436">
        <v>19</v>
      </c>
      <c r="B436">
        <v>7</v>
      </c>
      <c r="C436">
        <v>9</v>
      </c>
      <c r="D436">
        <v>8</v>
      </c>
      <c r="E436">
        <v>3</v>
      </c>
      <c r="F436">
        <v>17</v>
      </c>
      <c r="G436">
        <f>8.833-5.261</f>
        <v>3.5720000000000001</v>
      </c>
      <c r="H436">
        <f t="shared" si="44"/>
        <v>2.0300000000000002</v>
      </c>
      <c r="I436">
        <f t="shared" si="41"/>
        <v>2.8010000000000002</v>
      </c>
    </row>
    <row r="437" spans="1:9" x14ac:dyDescent="0.3">
      <c r="A437">
        <v>19</v>
      </c>
      <c r="B437">
        <v>8</v>
      </c>
      <c r="C437">
        <v>9</v>
      </c>
      <c r="D437">
        <v>8</v>
      </c>
      <c r="E437">
        <v>3</v>
      </c>
      <c r="F437">
        <v>17</v>
      </c>
      <c r="G437">
        <f>8.831-5.254</f>
        <v>3.577</v>
      </c>
      <c r="H437">
        <f t="shared" si="44"/>
        <v>2.0300000000000002</v>
      </c>
      <c r="I437">
        <f t="shared" si="41"/>
        <v>2.8035000000000001</v>
      </c>
    </row>
    <row r="438" spans="1:9" x14ac:dyDescent="0.3">
      <c r="A438">
        <v>19</v>
      </c>
      <c r="B438">
        <v>9</v>
      </c>
      <c r="C438">
        <v>9</v>
      </c>
      <c r="D438">
        <v>8</v>
      </c>
      <c r="E438">
        <v>3</v>
      </c>
      <c r="F438">
        <v>17</v>
      </c>
      <c r="G438">
        <f>-5.255+8.83</f>
        <v>3.5750000000000002</v>
      </c>
      <c r="H438">
        <f t="shared" si="44"/>
        <v>2.0300000000000002</v>
      </c>
      <c r="I438">
        <f t="shared" si="41"/>
        <v>2.8025000000000002</v>
      </c>
    </row>
    <row r="439" spans="1:9" x14ac:dyDescent="0.3">
      <c r="A439">
        <v>19</v>
      </c>
      <c r="B439">
        <v>10</v>
      </c>
      <c r="C439">
        <v>9</v>
      </c>
      <c r="D439">
        <v>8</v>
      </c>
      <c r="E439">
        <v>3</v>
      </c>
      <c r="F439">
        <v>17</v>
      </c>
      <c r="G439">
        <f>8.832-5.256</f>
        <v>3.5760000000000005</v>
      </c>
      <c r="H439">
        <f t="shared" si="44"/>
        <v>2.0300000000000002</v>
      </c>
      <c r="I439">
        <f t="shared" si="41"/>
        <v>2.8030000000000004</v>
      </c>
    </row>
    <row r="440" spans="1:9" x14ac:dyDescent="0.3">
      <c r="A440">
        <v>19</v>
      </c>
      <c r="B440">
        <v>11</v>
      </c>
      <c r="C440">
        <v>9</v>
      </c>
      <c r="D440">
        <v>8</v>
      </c>
      <c r="E440">
        <v>3</v>
      </c>
      <c r="F440">
        <v>17</v>
      </c>
      <c r="G440">
        <f>8.834-5.254</f>
        <v>3.58</v>
      </c>
      <c r="H440">
        <f t="shared" si="44"/>
        <v>2.0300000000000002</v>
      </c>
      <c r="I440">
        <f t="shared" si="41"/>
        <v>2.8050000000000002</v>
      </c>
    </row>
    <row r="441" spans="1:9" x14ac:dyDescent="0.3">
      <c r="A441">
        <v>19</v>
      </c>
      <c r="B441">
        <v>12</v>
      </c>
      <c r="C441">
        <v>9</v>
      </c>
      <c r="D441">
        <v>8</v>
      </c>
      <c r="E441">
        <v>3</v>
      </c>
      <c r="F441">
        <v>17</v>
      </c>
      <c r="G441">
        <f>8.833-5.26</f>
        <v>3.5730000000000004</v>
      </c>
      <c r="H441">
        <f t="shared" si="44"/>
        <v>2.0300000000000002</v>
      </c>
      <c r="I441">
        <f t="shared" si="41"/>
        <v>2.8015000000000003</v>
      </c>
    </row>
    <row r="442" spans="1:9" x14ac:dyDescent="0.3">
      <c r="A442">
        <v>19</v>
      </c>
      <c r="B442">
        <v>13</v>
      </c>
      <c r="C442">
        <v>9</v>
      </c>
      <c r="D442">
        <v>8</v>
      </c>
      <c r="E442">
        <v>3</v>
      </c>
      <c r="F442">
        <v>17</v>
      </c>
      <c r="G442">
        <f>8.837-5.265</f>
        <v>3.5720000000000001</v>
      </c>
      <c r="H442">
        <f t="shared" si="44"/>
        <v>2.0300000000000002</v>
      </c>
      <c r="I442">
        <f t="shared" si="41"/>
        <v>2.8010000000000002</v>
      </c>
    </row>
    <row r="443" spans="1:9" x14ac:dyDescent="0.3">
      <c r="A443">
        <v>19</v>
      </c>
      <c r="B443">
        <v>14</v>
      </c>
      <c r="C443">
        <v>9</v>
      </c>
      <c r="D443">
        <v>8</v>
      </c>
      <c r="E443">
        <v>3</v>
      </c>
      <c r="F443">
        <v>17</v>
      </c>
      <c r="G443">
        <f>-5.273+8.843</f>
        <v>3.5700000000000003</v>
      </c>
      <c r="H443">
        <f t="shared" si="44"/>
        <v>2.0300000000000002</v>
      </c>
      <c r="I443">
        <f t="shared" si="41"/>
        <v>2.8000000000000003</v>
      </c>
    </row>
    <row r="444" spans="1:9" x14ac:dyDescent="0.3">
      <c r="A444">
        <v>19</v>
      </c>
      <c r="B444">
        <v>15</v>
      </c>
      <c r="C444">
        <v>9</v>
      </c>
      <c r="D444">
        <v>8</v>
      </c>
      <c r="E444">
        <v>3</v>
      </c>
      <c r="F444">
        <v>17</v>
      </c>
      <c r="G444">
        <f>8.841-5.282</f>
        <v>3.5589999999999993</v>
      </c>
      <c r="H444">
        <f t="shared" si="44"/>
        <v>2.0300000000000002</v>
      </c>
      <c r="I444">
        <f t="shared" si="41"/>
        <v>2.7944999999999998</v>
      </c>
    </row>
    <row r="445" spans="1:9" x14ac:dyDescent="0.3">
      <c r="A445">
        <v>19</v>
      </c>
      <c r="B445">
        <v>16</v>
      </c>
      <c r="C445">
        <v>9</v>
      </c>
      <c r="D445">
        <v>8</v>
      </c>
      <c r="E445">
        <v>3</v>
      </c>
      <c r="F445">
        <v>17</v>
      </c>
      <c r="G445">
        <f>8.845-5.289</f>
        <v>3.5560000000000009</v>
      </c>
      <c r="H445">
        <f t="shared" si="44"/>
        <v>2.0300000000000002</v>
      </c>
      <c r="I445">
        <f t="shared" si="41"/>
        <v>2.7930000000000006</v>
      </c>
    </row>
    <row r="446" spans="1:9" x14ac:dyDescent="0.3">
      <c r="A446">
        <v>19</v>
      </c>
      <c r="B446">
        <v>17</v>
      </c>
      <c r="C446">
        <v>9</v>
      </c>
      <c r="D446">
        <v>8</v>
      </c>
      <c r="E446">
        <v>3</v>
      </c>
      <c r="F446">
        <v>17</v>
      </c>
      <c r="G446">
        <f>8.845-5.293</f>
        <v>3.5520000000000005</v>
      </c>
      <c r="H446">
        <f t="shared" si="44"/>
        <v>2.0300000000000002</v>
      </c>
      <c r="I446">
        <f t="shared" si="41"/>
        <v>2.7910000000000004</v>
      </c>
    </row>
    <row r="447" spans="1:9" x14ac:dyDescent="0.3">
      <c r="A447">
        <v>19</v>
      </c>
      <c r="B447">
        <v>18</v>
      </c>
      <c r="C447">
        <v>9</v>
      </c>
      <c r="D447">
        <v>8</v>
      </c>
      <c r="E447">
        <v>3</v>
      </c>
      <c r="F447">
        <v>17</v>
      </c>
      <c r="G447">
        <f>8.843-5.294</f>
        <v>3.5490000000000004</v>
      </c>
      <c r="H447">
        <f t="shared" si="44"/>
        <v>2.0300000000000002</v>
      </c>
      <c r="I447">
        <f t="shared" si="41"/>
        <v>2.7895000000000003</v>
      </c>
    </row>
    <row r="448" spans="1:9" x14ac:dyDescent="0.3">
      <c r="A448">
        <v>19</v>
      </c>
      <c r="B448">
        <v>19</v>
      </c>
      <c r="C448">
        <v>9</v>
      </c>
      <c r="D448">
        <v>8</v>
      </c>
      <c r="E448">
        <v>3</v>
      </c>
      <c r="F448">
        <v>17</v>
      </c>
      <c r="G448">
        <f>8.841-5.3</f>
        <v>3.5409999999999995</v>
      </c>
      <c r="H448">
        <f t="shared" si="44"/>
        <v>2.0300000000000002</v>
      </c>
      <c r="I448">
        <f t="shared" si="41"/>
        <v>2.7854999999999999</v>
      </c>
    </row>
    <row r="449" spans="1:9" x14ac:dyDescent="0.3">
      <c r="A449">
        <v>19</v>
      </c>
      <c r="B449">
        <v>20</v>
      </c>
      <c r="C449">
        <v>9</v>
      </c>
      <c r="D449">
        <v>8</v>
      </c>
      <c r="E449">
        <v>3</v>
      </c>
      <c r="F449">
        <v>17</v>
      </c>
      <c r="G449">
        <f>-5.299+8.841</f>
        <v>3.5419999999999989</v>
      </c>
      <c r="H449">
        <f t="shared" si="44"/>
        <v>2.0300000000000002</v>
      </c>
      <c r="I449">
        <f t="shared" si="41"/>
        <v>2.7859999999999996</v>
      </c>
    </row>
    <row r="450" spans="1:9" x14ac:dyDescent="0.3">
      <c r="A450">
        <v>20</v>
      </c>
      <c r="B450">
        <v>5</v>
      </c>
      <c r="C450">
        <v>9</v>
      </c>
      <c r="D450">
        <v>8</v>
      </c>
      <c r="E450">
        <v>3</v>
      </c>
      <c r="F450">
        <v>17</v>
      </c>
      <c r="G450">
        <f>8.84-5.273</f>
        <v>3.5670000000000002</v>
      </c>
      <c r="H450">
        <f>3.344-1.485</f>
        <v>1.8589999999999998</v>
      </c>
      <c r="I450">
        <f t="shared" si="41"/>
        <v>2.7130000000000001</v>
      </c>
    </row>
    <row r="451" spans="1:9" x14ac:dyDescent="0.3">
      <c r="A451">
        <v>20</v>
      </c>
      <c r="B451">
        <v>6</v>
      </c>
      <c r="C451">
        <v>9</v>
      </c>
      <c r="D451">
        <v>8</v>
      </c>
      <c r="E451">
        <v>3</v>
      </c>
      <c r="F451">
        <v>17</v>
      </c>
      <c r="G451">
        <f>8.838-5.268</f>
        <v>3.5699999999999994</v>
      </c>
      <c r="H451">
        <f t="shared" ref="H451:H465" si="45">3.344-1.485</f>
        <v>1.8589999999999998</v>
      </c>
      <c r="I451">
        <f t="shared" si="41"/>
        <v>2.7144999999999997</v>
      </c>
    </row>
    <row r="452" spans="1:9" x14ac:dyDescent="0.3">
      <c r="A452">
        <v>20</v>
      </c>
      <c r="B452">
        <v>7</v>
      </c>
      <c r="C452">
        <v>9</v>
      </c>
      <c r="D452">
        <v>8</v>
      </c>
      <c r="E452">
        <v>3</v>
      </c>
      <c r="F452">
        <v>17</v>
      </c>
      <c r="G452">
        <f>8.831-5.259</f>
        <v>3.5719999999999992</v>
      </c>
      <c r="H452">
        <f t="shared" si="45"/>
        <v>1.8589999999999998</v>
      </c>
      <c r="I452">
        <f t="shared" si="41"/>
        <v>2.7154999999999996</v>
      </c>
    </row>
    <row r="453" spans="1:9" x14ac:dyDescent="0.3">
      <c r="A453">
        <v>20</v>
      </c>
      <c r="B453">
        <v>8</v>
      </c>
      <c r="C453">
        <v>9</v>
      </c>
      <c r="D453">
        <v>8</v>
      </c>
      <c r="E453">
        <v>3</v>
      </c>
      <c r="F453">
        <v>17</v>
      </c>
      <c r="G453">
        <f>-5.258+8.832</f>
        <v>3.5740000000000007</v>
      </c>
      <c r="H453">
        <f t="shared" si="45"/>
        <v>1.8589999999999998</v>
      </c>
      <c r="I453">
        <f t="shared" si="41"/>
        <v>2.7165000000000004</v>
      </c>
    </row>
    <row r="454" spans="1:9" x14ac:dyDescent="0.3">
      <c r="A454">
        <v>20</v>
      </c>
      <c r="B454">
        <v>9</v>
      </c>
      <c r="C454">
        <v>9</v>
      </c>
      <c r="D454">
        <v>8</v>
      </c>
      <c r="E454">
        <v>3</v>
      </c>
      <c r="F454">
        <v>17</v>
      </c>
      <c r="G454">
        <f>8.83-5.257</f>
        <v>3.5730000000000004</v>
      </c>
      <c r="H454">
        <f t="shared" si="45"/>
        <v>1.8589999999999998</v>
      </c>
      <c r="I454">
        <f t="shared" si="41"/>
        <v>2.7160000000000002</v>
      </c>
    </row>
    <row r="455" spans="1:9" x14ac:dyDescent="0.3">
      <c r="A455">
        <v>20</v>
      </c>
      <c r="B455">
        <v>10</v>
      </c>
      <c r="C455">
        <v>9</v>
      </c>
      <c r="D455">
        <v>8</v>
      </c>
      <c r="E455">
        <v>3</v>
      </c>
      <c r="F455">
        <v>17</v>
      </c>
      <c r="G455">
        <f>8.834-5.257</f>
        <v>3.577</v>
      </c>
      <c r="H455">
        <f t="shared" si="45"/>
        <v>1.8589999999999998</v>
      </c>
      <c r="I455">
        <f t="shared" ref="I455:I518" si="46">AVERAGE(G455:H455)</f>
        <v>2.718</v>
      </c>
    </row>
    <row r="456" spans="1:9" x14ac:dyDescent="0.3">
      <c r="A456">
        <v>20</v>
      </c>
      <c r="B456">
        <v>11</v>
      </c>
      <c r="C456">
        <v>9</v>
      </c>
      <c r="D456">
        <v>8</v>
      </c>
      <c r="E456">
        <v>3</v>
      </c>
      <c r="F456">
        <v>17</v>
      </c>
      <c r="G456">
        <f>-5.259+8.833</f>
        <v>3.5739999999999998</v>
      </c>
      <c r="H456">
        <f t="shared" si="45"/>
        <v>1.8589999999999998</v>
      </c>
      <c r="I456">
        <f t="shared" si="46"/>
        <v>2.7164999999999999</v>
      </c>
    </row>
    <row r="457" spans="1:9" x14ac:dyDescent="0.3">
      <c r="A457">
        <v>20</v>
      </c>
      <c r="B457">
        <v>12</v>
      </c>
      <c r="C457">
        <v>9</v>
      </c>
      <c r="D457">
        <v>8</v>
      </c>
      <c r="E457">
        <v>3</v>
      </c>
      <c r="F457">
        <v>17</v>
      </c>
      <c r="G457">
        <f>8.833-5.263</f>
        <v>3.5700000000000003</v>
      </c>
      <c r="H457">
        <f t="shared" si="45"/>
        <v>1.8589999999999998</v>
      </c>
      <c r="I457">
        <f t="shared" si="46"/>
        <v>2.7145000000000001</v>
      </c>
    </row>
    <row r="458" spans="1:9" x14ac:dyDescent="0.3">
      <c r="A458">
        <v>20</v>
      </c>
      <c r="B458">
        <v>13</v>
      </c>
      <c r="C458">
        <v>9</v>
      </c>
      <c r="D458">
        <v>8</v>
      </c>
      <c r="E458">
        <v>3</v>
      </c>
      <c r="F458">
        <v>17</v>
      </c>
      <c r="G458">
        <f>8.835-5.268</f>
        <v>3.5670000000000011</v>
      </c>
      <c r="H458">
        <f t="shared" si="45"/>
        <v>1.8589999999999998</v>
      </c>
      <c r="I458">
        <f t="shared" si="46"/>
        <v>2.7130000000000005</v>
      </c>
    </row>
    <row r="459" spans="1:9" x14ac:dyDescent="0.3">
      <c r="A459">
        <v>20</v>
      </c>
      <c r="B459">
        <v>14</v>
      </c>
      <c r="C459">
        <v>9</v>
      </c>
      <c r="D459">
        <v>8</v>
      </c>
      <c r="E459">
        <v>3</v>
      </c>
      <c r="F459">
        <v>17</v>
      </c>
      <c r="G459">
        <f>8.84-5.275</f>
        <v>3.5649999999999995</v>
      </c>
      <c r="H459">
        <f t="shared" si="45"/>
        <v>1.8589999999999998</v>
      </c>
      <c r="I459">
        <f t="shared" si="46"/>
        <v>2.7119999999999997</v>
      </c>
    </row>
    <row r="460" spans="1:9" x14ac:dyDescent="0.3">
      <c r="A460">
        <v>20</v>
      </c>
      <c r="B460">
        <v>15</v>
      </c>
      <c r="C460">
        <v>9</v>
      </c>
      <c r="D460">
        <v>8</v>
      </c>
      <c r="E460">
        <v>3</v>
      </c>
      <c r="F460">
        <v>17</v>
      </c>
      <c r="G460">
        <f>8.843-5.283</f>
        <v>3.5599999999999996</v>
      </c>
      <c r="H460">
        <f t="shared" si="45"/>
        <v>1.8589999999999998</v>
      </c>
      <c r="I460">
        <f t="shared" si="46"/>
        <v>2.7094999999999998</v>
      </c>
    </row>
    <row r="461" spans="1:9" x14ac:dyDescent="0.3">
      <c r="A461">
        <v>20</v>
      </c>
      <c r="B461">
        <v>16</v>
      </c>
      <c r="C461">
        <v>9</v>
      </c>
      <c r="D461">
        <v>8</v>
      </c>
      <c r="E461">
        <v>3</v>
      </c>
      <c r="F461">
        <v>17</v>
      </c>
      <c r="G461">
        <f>8.842-5.29</f>
        <v>3.5520000000000005</v>
      </c>
      <c r="H461">
        <f t="shared" si="45"/>
        <v>1.8589999999999998</v>
      </c>
      <c r="I461">
        <f t="shared" si="46"/>
        <v>2.7055000000000002</v>
      </c>
    </row>
    <row r="462" spans="1:9" x14ac:dyDescent="0.3">
      <c r="A462">
        <v>20</v>
      </c>
      <c r="B462">
        <v>17</v>
      </c>
      <c r="C462">
        <v>9</v>
      </c>
      <c r="D462">
        <v>8</v>
      </c>
      <c r="E462">
        <v>3</v>
      </c>
      <c r="F462">
        <v>17</v>
      </c>
      <c r="G462">
        <f>8.843-5.294</f>
        <v>3.5490000000000004</v>
      </c>
      <c r="H462">
        <f t="shared" si="45"/>
        <v>1.8589999999999998</v>
      </c>
      <c r="I462">
        <f t="shared" si="46"/>
        <v>2.7040000000000002</v>
      </c>
    </row>
    <row r="463" spans="1:9" x14ac:dyDescent="0.3">
      <c r="A463">
        <v>20</v>
      </c>
      <c r="B463">
        <v>18</v>
      </c>
      <c r="C463">
        <v>9</v>
      </c>
      <c r="D463">
        <v>8</v>
      </c>
      <c r="E463">
        <v>3</v>
      </c>
      <c r="F463">
        <v>17</v>
      </c>
      <c r="G463">
        <f>8.845-5.297</f>
        <v>3.5480000000000009</v>
      </c>
      <c r="H463">
        <f t="shared" si="45"/>
        <v>1.8589999999999998</v>
      </c>
      <c r="I463">
        <f t="shared" si="46"/>
        <v>2.7035000000000005</v>
      </c>
    </row>
    <row r="464" spans="1:9" x14ac:dyDescent="0.3">
      <c r="A464">
        <v>20</v>
      </c>
      <c r="B464">
        <v>19</v>
      </c>
      <c r="C464">
        <v>9</v>
      </c>
      <c r="D464">
        <v>8</v>
      </c>
      <c r="E464">
        <v>3</v>
      </c>
      <c r="F464">
        <v>17</v>
      </c>
      <c r="G464">
        <f>8.843-5.299</f>
        <v>3.5439999999999996</v>
      </c>
      <c r="H464">
        <f t="shared" si="45"/>
        <v>1.8589999999999998</v>
      </c>
      <c r="I464">
        <f t="shared" si="46"/>
        <v>2.7014999999999998</v>
      </c>
    </row>
    <row r="465" spans="1:9" x14ac:dyDescent="0.3">
      <c r="A465" s="3">
        <v>20</v>
      </c>
      <c r="B465" s="3">
        <v>20</v>
      </c>
      <c r="C465" s="3">
        <v>9</v>
      </c>
      <c r="D465" s="3">
        <v>8</v>
      </c>
      <c r="E465" s="3">
        <v>3</v>
      </c>
      <c r="F465" s="3">
        <v>17</v>
      </c>
      <c r="G465" s="3">
        <f>8.841-5.301</f>
        <v>3.5399999999999991</v>
      </c>
      <c r="H465" s="3">
        <f t="shared" si="45"/>
        <v>1.8589999999999998</v>
      </c>
      <c r="I465" s="3">
        <f t="shared" si="46"/>
        <v>2.6994999999999996</v>
      </c>
    </row>
    <row r="466" spans="1:9" x14ac:dyDescent="0.3">
      <c r="A466">
        <v>12</v>
      </c>
      <c r="B466">
        <v>5</v>
      </c>
      <c r="C466">
        <v>9</v>
      </c>
      <c r="D466">
        <v>8</v>
      </c>
      <c r="E466">
        <v>2</v>
      </c>
      <c r="F466">
        <v>17</v>
      </c>
      <c r="G466">
        <f>9.629-5.836</f>
        <v>3.7929999999999993</v>
      </c>
      <c r="H466">
        <f t="shared" ref="H466:H476" si="47">5.433-2.973</f>
        <v>2.46</v>
      </c>
      <c r="I466">
        <f t="shared" si="46"/>
        <v>3.1264999999999996</v>
      </c>
    </row>
    <row r="467" spans="1:9" x14ac:dyDescent="0.3">
      <c r="A467">
        <v>12</v>
      </c>
      <c r="B467">
        <v>6</v>
      </c>
      <c r="C467">
        <v>9</v>
      </c>
      <c r="D467">
        <v>8</v>
      </c>
      <c r="E467">
        <v>2</v>
      </c>
      <c r="F467">
        <v>17</v>
      </c>
      <c r="G467">
        <f>9.623-5.828</f>
        <v>3.794999999999999</v>
      </c>
      <c r="H467">
        <f t="shared" si="47"/>
        <v>2.46</v>
      </c>
      <c r="I467">
        <f t="shared" si="46"/>
        <v>3.1274999999999995</v>
      </c>
    </row>
    <row r="468" spans="1:9" x14ac:dyDescent="0.3">
      <c r="A468">
        <v>12</v>
      </c>
      <c r="B468">
        <v>7</v>
      </c>
      <c r="C468">
        <v>9</v>
      </c>
      <c r="D468">
        <v>8</v>
      </c>
      <c r="E468">
        <v>2</v>
      </c>
      <c r="F468">
        <v>17</v>
      </c>
      <c r="G468">
        <f>9.618-5.82</f>
        <v>3.798</v>
      </c>
      <c r="H468">
        <f t="shared" si="47"/>
        <v>2.46</v>
      </c>
      <c r="I468">
        <f t="shared" si="46"/>
        <v>3.129</v>
      </c>
    </row>
    <row r="469" spans="1:9" x14ac:dyDescent="0.3">
      <c r="A469">
        <v>12</v>
      </c>
      <c r="B469">
        <v>8</v>
      </c>
      <c r="C469">
        <v>9</v>
      </c>
      <c r="D469">
        <v>8</v>
      </c>
      <c r="E469">
        <v>2</v>
      </c>
      <c r="F469">
        <v>17</v>
      </c>
      <c r="G469">
        <f>-5.807+9.614</f>
        <v>3.8070000000000004</v>
      </c>
      <c r="H469">
        <f t="shared" si="47"/>
        <v>2.46</v>
      </c>
      <c r="I469">
        <f t="shared" si="46"/>
        <v>3.1335000000000002</v>
      </c>
    </row>
    <row r="470" spans="1:9" x14ac:dyDescent="0.3">
      <c r="A470">
        <v>12</v>
      </c>
      <c r="B470">
        <v>9</v>
      </c>
      <c r="C470">
        <v>9</v>
      </c>
      <c r="D470">
        <v>8</v>
      </c>
      <c r="E470">
        <v>2</v>
      </c>
      <c r="F470">
        <v>17</v>
      </c>
      <c r="G470">
        <f>9.613-5.802</f>
        <v>3.8109999999999999</v>
      </c>
      <c r="H470">
        <f t="shared" si="47"/>
        <v>2.46</v>
      </c>
      <c r="I470">
        <f t="shared" si="46"/>
        <v>3.1355</v>
      </c>
    </row>
    <row r="471" spans="1:9" x14ac:dyDescent="0.3">
      <c r="A471">
        <v>12</v>
      </c>
      <c r="B471">
        <v>10</v>
      </c>
      <c r="C471">
        <v>9</v>
      </c>
      <c r="D471">
        <v>8</v>
      </c>
      <c r="E471">
        <v>2</v>
      </c>
      <c r="F471">
        <v>17</v>
      </c>
      <c r="G471">
        <f>9.615-5.805</f>
        <v>3.8100000000000005</v>
      </c>
      <c r="H471">
        <f t="shared" si="47"/>
        <v>2.46</v>
      </c>
      <c r="I471">
        <f t="shared" si="46"/>
        <v>3.1350000000000002</v>
      </c>
    </row>
    <row r="472" spans="1:9" x14ac:dyDescent="0.3">
      <c r="A472">
        <v>12</v>
      </c>
      <c r="B472">
        <v>11</v>
      </c>
      <c r="C472">
        <v>9</v>
      </c>
      <c r="D472">
        <v>8</v>
      </c>
      <c r="E472">
        <v>2</v>
      </c>
      <c r="F472">
        <v>17</v>
      </c>
      <c r="G472">
        <f>9.618-5.808</f>
        <v>3.8100000000000005</v>
      </c>
      <c r="H472">
        <f t="shared" si="47"/>
        <v>2.46</v>
      </c>
      <c r="I472">
        <f t="shared" si="46"/>
        <v>3.1350000000000002</v>
      </c>
    </row>
    <row r="473" spans="1:9" x14ac:dyDescent="0.3">
      <c r="A473">
        <v>12</v>
      </c>
      <c r="B473">
        <v>12</v>
      </c>
      <c r="C473">
        <v>9</v>
      </c>
      <c r="D473">
        <v>8</v>
      </c>
      <c r="E473">
        <v>2</v>
      </c>
      <c r="F473">
        <v>17</v>
      </c>
      <c r="G473">
        <f>-5.809+9.617</f>
        <v>3.8080000000000007</v>
      </c>
      <c r="H473">
        <f t="shared" si="47"/>
        <v>2.46</v>
      </c>
      <c r="I473">
        <f t="shared" si="46"/>
        <v>3.1340000000000003</v>
      </c>
    </row>
    <row r="474" spans="1:9" x14ac:dyDescent="0.3">
      <c r="A474">
        <v>12</v>
      </c>
      <c r="B474">
        <v>13</v>
      </c>
      <c r="C474">
        <v>9</v>
      </c>
      <c r="D474">
        <v>8</v>
      </c>
      <c r="E474">
        <v>2</v>
      </c>
      <c r="F474">
        <v>17</v>
      </c>
      <c r="G474">
        <f>9.62-5.812</f>
        <v>3.8079999999999989</v>
      </c>
      <c r="H474">
        <f t="shared" si="47"/>
        <v>2.46</v>
      </c>
      <c r="I474">
        <f t="shared" si="46"/>
        <v>3.1339999999999995</v>
      </c>
    </row>
    <row r="475" spans="1:9" x14ac:dyDescent="0.3">
      <c r="A475">
        <v>12</v>
      </c>
      <c r="B475">
        <v>14</v>
      </c>
      <c r="C475">
        <v>9</v>
      </c>
      <c r="D475">
        <v>8</v>
      </c>
      <c r="E475">
        <v>2</v>
      </c>
      <c r="F475">
        <v>17</v>
      </c>
      <c r="G475">
        <f>9.622-5.827</f>
        <v>3.7949999999999999</v>
      </c>
      <c r="H475">
        <f t="shared" si="47"/>
        <v>2.46</v>
      </c>
      <c r="I475">
        <f t="shared" si="46"/>
        <v>3.1274999999999999</v>
      </c>
    </row>
    <row r="476" spans="1:9" x14ac:dyDescent="0.3">
      <c r="A476">
        <v>12</v>
      </c>
      <c r="B476">
        <v>15</v>
      </c>
      <c r="C476">
        <v>9</v>
      </c>
      <c r="D476">
        <v>8</v>
      </c>
      <c r="E476">
        <v>2</v>
      </c>
      <c r="F476">
        <v>17</v>
      </c>
      <c r="G476">
        <f>9.624-5.832</f>
        <v>3.7920000000000007</v>
      </c>
      <c r="H476">
        <f t="shared" si="47"/>
        <v>2.46</v>
      </c>
      <c r="I476">
        <f t="shared" si="46"/>
        <v>3.1260000000000003</v>
      </c>
    </row>
    <row r="477" spans="1:9" x14ac:dyDescent="0.3">
      <c r="A477">
        <v>13</v>
      </c>
      <c r="B477">
        <v>5</v>
      </c>
      <c r="C477">
        <v>9</v>
      </c>
      <c r="D477">
        <v>8</v>
      </c>
      <c r="E477">
        <v>2</v>
      </c>
      <c r="F477">
        <v>17</v>
      </c>
      <c r="G477">
        <f>9.631-5.844</f>
        <v>3.7869999999999999</v>
      </c>
      <c r="H477">
        <f t="shared" ref="H477:H487" si="48">5.146-2.458</f>
        <v>2.6879999999999997</v>
      </c>
      <c r="I477">
        <f t="shared" si="46"/>
        <v>3.2374999999999998</v>
      </c>
    </row>
    <row r="478" spans="1:9" x14ac:dyDescent="0.3">
      <c r="A478">
        <v>13</v>
      </c>
      <c r="B478">
        <v>6</v>
      </c>
      <c r="C478">
        <v>9</v>
      </c>
      <c r="D478">
        <v>8</v>
      </c>
      <c r="E478">
        <v>2</v>
      </c>
      <c r="F478">
        <v>17</v>
      </c>
      <c r="G478">
        <f>9.626-5.835</f>
        <v>3.7909999999999995</v>
      </c>
      <c r="H478">
        <f t="shared" si="48"/>
        <v>2.6879999999999997</v>
      </c>
      <c r="I478">
        <f t="shared" si="46"/>
        <v>3.2394999999999996</v>
      </c>
    </row>
    <row r="479" spans="1:9" x14ac:dyDescent="0.3">
      <c r="A479">
        <v>13</v>
      </c>
      <c r="B479">
        <v>7</v>
      </c>
      <c r="C479">
        <v>9</v>
      </c>
      <c r="D479">
        <v>8</v>
      </c>
      <c r="E479">
        <v>2</v>
      </c>
      <c r="F479">
        <v>17</v>
      </c>
      <c r="G479">
        <f>9.618-5.818</f>
        <v>3.8000000000000007</v>
      </c>
      <c r="H479">
        <f t="shared" si="48"/>
        <v>2.6879999999999997</v>
      </c>
      <c r="I479">
        <f t="shared" si="46"/>
        <v>3.2440000000000002</v>
      </c>
    </row>
    <row r="480" spans="1:9" x14ac:dyDescent="0.3">
      <c r="A480">
        <v>13</v>
      </c>
      <c r="B480">
        <v>8</v>
      </c>
      <c r="C480">
        <v>9</v>
      </c>
      <c r="D480">
        <v>8</v>
      </c>
      <c r="E480">
        <v>2</v>
      </c>
      <c r="F480">
        <v>17</v>
      </c>
      <c r="G480">
        <f>9.616-5.812</f>
        <v>3.8039999999999994</v>
      </c>
      <c r="H480">
        <f t="shared" si="48"/>
        <v>2.6879999999999997</v>
      </c>
      <c r="I480">
        <f t="shared" si="46"/>
        <v>3.2459999999999996</v>
      </c>
    </row>
    <row r="481" spans="1:9" x14ac:dyDescent="0.3">
      <c r="A481">
        <v>13</v>
      </c>
      <c r="B481">
        <v>9</v>
      </c>
      <c r="C481">
        <v>9</v>
      </c>
      <c r="D481">
        <v>8</v>
      </c>
      <c r="E481">
        <v>2</v>
      </c>
      <c r="F481">
        <v>17</v>
      </c>
      <c r="G481">
        <f>-5.812+9.617</f>
        <v>3.8050000000000006</v>
      </c>
      <c r="H481">
        <f t="shared" si="48"/>
        <v>2.6879999999999997</v>
      </c>
      <c r="I481">
        <f t="shared" si="46"/>
        <v>3.2465000000000002</v>
      </c>
    </row>
    <row r="482" spans="1:9" x14ac:dyDescent="0.3">
      <c r="A482">
        <v>13</v>
      </c>
      <c r="B482">
        <v>10</v>
      </c>
      <c r="C482">
        <v>9</v>
      </c>
      <c r="D482">
        <v>8</v>
      </c>
      <c r="E482">
        <v>2</v>
      </c>
      <c r="F482">
        <v>17</v>
      </c>
      <c r="G482">
        <f>9.618-5.812</f>
        <v>3.806</v>
      </c>
      <c r="H482">
        <f t="shared" si="48"/>
        <v>2.6879999999999997</v>
      </c>
      <c r="I482">
        <f t="shared" si="46"/>
        <v>3.2469999999999999</v>
      </c>
    </row>
    <row r="483" spans="1:9" x14ac:dyDescent="0.3">
      <c r="A483">
        <v>13</v>
      </c>
      <c r="B483">
        <v>11</v>
      </c>
      <c r="C483">
        <v>9</v>
      </c>
      <c r="D483">
        <v>8</v>
      </c>
      <c r="E483">
        <v>2</v>
      </c>
      <c r="F483">
        <v>17</v>
      </c>
      <c r="G483">
        <f>9.621-5.815</f>
        <v>3.806</v>
      </c>
      <c r="H483">
        <f t="shared" si="48"/>
        <v>2.6879999999999997</v>
      </c>
      <c r="I483">
        <f t="shared" si="46"/>
        <v>3.2469999999999999</v>
      </c>
    </row>
    <row r="484" spans="1:9" x14ac:dyDescent="0.3">
      <c r="A484">
        <v>13</v>
      </c>
      <c r="B484">
        <v>12</v>
      </c>
      <c r="C484">
        <v>9</v>
      </c>
      <c r="D484">
        <v>8</v>
      </c>
      <c r="E484">
        <v>2</v>
      </c>
      <c r="F484">
        <v>17</v>
      </c>
      <c r="G484">
        <f>-5.814+9.619</f>
        <v>3.8049999999999997</v>
      </c>
      <c r="H484">
        <f t="shared" si="48"/>
        <v>2.6879999999999997</v>
      </c>
      <c r="I484">
        <f t="shared" si="46"/>
        <v>3.2464999999999997</v>
      </c>
    </row>
    <row r="485" spans="1:9" x14ac:dyDescent="0.3">
      <c r="A485">
        <v>13</v>
      </c>
      <c r="B485">
        <v>13</v>
      </c>
      <c r="C485">
        <v>9</v>
      </c>
      <c r="D485">
        <v>8</v>
      </c>
      <c r="E485">
        <v>2</v>
      </c>
      <c r="F485">
        <v>17</v>
      </c>
      <c r="G485">
        <f>9.622-5.824</f>
        <v>3.798</v>
      </c>
      <c r="H485">
        <f t="shared" si="48"/>
        <v>2.6879999999999997</v>
      </c>
      <c r="I485">
        <f t="shared" si="46"/>
        <v>3.2429999999999999</v>
      </c>
    </row>
    <row r="486" spans="1:9" x14ac:dyDescent="0.3">
      <c r="A486">
        <v>13</v>
      </c>
      <c r="B486">
        <v>14</v>
      </c>
      <c r="C486">
        <v>9</v>
      </c>
      <c r="D486">
        <v>8</v>
      </c>
      <c r="E486">
        <v>2</v>
      </c>
      <c r="F486">
        <v>17</v>
      </c>
      <c r="G486">
        <f>9.623-5.83</f>
        <v>3.7929999999999993</v>
      </c>
      <c r="H486">
        <f t="shared" si="48"/>
        <v>2.6879999999999997</v>
      </c>
      <c r="I486">
        <f t="shared" si="46"/>
        <v>3.2404999999999995</v>
      </c>
    </row>
    <row r="487" spans="1:9" x14ac:dyDescent="0.3">
      <c r="A487">
        <v>13</v>
      </c>
      <c r="B487">
        <v>15</v>
      </c>
      <c r="C487">
        <v>9</v>
      </c>
      <c r="D487">
        <v>8</v>
      </c>
      <c r="E487">
        <v>2</v>
      </c>
      <c r="F487">
        <v>17</v>
      </c>
      <c r="G487">
        <f>9.627-5.835</f>
        <v>3.7920000000000007</v>
      </c>
      <c r="H487">
        <f t="shared" si="48"/>
        <v>2.6879999999999997</v>
      </c>
      <c r="I487">
        <f t="shared" si="46"/>
        <v>3.24</v>
      </c>
    </row>
    <row r="488" spans="1:9" x14ac:dyDescent="0.3">
      <c r="A488">
        <v>14</v>
      </c>
      <c r="B488">
        <v>5</v>
      </c>
      <c r="C488">
        <v>9</v>
      </c>
      <c r="D488">
        <v>8</v>
      </c>
      <c r="E488">
        <v>2</v>
      </c>
      <c r="F488">
        <v>17</v>
      </c>
      <c r="G488">
        <f>9.634-5.852</f>
        <v>3.782</v>
      </c>
      <c r="H488">
        <f t="shared" ref="H488:H498" si="49">4.821-2.043</f>
        <v>2.7779999999999996</v>
      </c>
      <c r="I488">
        <f t="shared" si="46"/>
        <v>3.28</v>
      </c>
    </row>
    <row r="489" spans="1:9" x14ac:dyDescent="0.3">
      <c r="A489">
        <v>14</v>
      </c>
      <c r="B489">
        <v>6</v>
      </c>
      <c r="C489">
        <v>9</v>
      </c>
      <c r="D489">
        <v>8</v>
      </c>
      <c r="E489">
        <v>2</v>
      </c>
      <c r="F489">
        <v>17</v>
      </c>
      <c r="G489">
        <f>9.627-5.835</f>
        <v>3.7920000000000007</v>
      </c>
      <c r="H489">
        <f t="shared" si="49"/>
        <v>2.7779999999999996</v>
      </c>
      <c r="I489">
        <f t="shared" si="46"/>
        <v>3.2850000000000001</v>
      </c>
    </row>
    <row r="490" spans="1:9" x14ac:dyDescent="0.3">
      <c r="A490">
        <v>14</v>
      </c>
      <c r="B490">
        <v>7</v>
      </c>
      <c r="C490">
        <v>9</v>
      </c>
      <c r="D490">
        <v>8</v>
      </c>
      <c r="E490">
        <v>2</v>
      </c>
      <c r="F490">
        <v>17</v>
      </c>
      <c r="G490">
        <f>9.622-5.825</f>
        <v>3.7969999999999997</v>
      </c>
      <c r="H490">
        <f t="shared" si="49"/>
        <v>2.7779999999999996</v>
      </c>
      <c r="I490">
        <f t="shared" si="46"/>
        <v>3.2874999999999996</v>
      </c>
    </row>
    <row r="491" spans="1:9" x14ac:dyDescent="0.3">
      <c r="A491">
        <v>14</v>
      </c>
      <c r="B491">
        <v>8</v>
      </c>
      <c r="C491">
        <v>9</v>
      </c>
      <c r="D491">
        <v>8</v>
      </c>
      <c r="E491">
        <v>2</v>
      </c>
      <c r="F491">
        <v>17</v>
      </c>
      <c r="G491">
        <f>9.622-5.822</f>
        <v>3.8</v>
      </c>
      <c r="H491">
        <f t="shared" si="49"/>
        <v>2.7779999999999996</v>
      </c>
      <c r="I491">
        <f t="shared" si="46"/>
        <v>3.2889999999999997</v>
      </c>
    </row>
    <row r="492" spans="1:9" x14ac:dyDescent="0.3">
      <c r="A492">
        <v>14</v>
      </c>
      <c r="B492">
        <v>9</v>
      </c>
      <c r="C492">
        <v>9</v>
      </c>
      <c r="D492">
        <v>8</v>
      </c>
      <c r="E492">
        <v>2</v>
      </c>
      <c r="F492">
        <v>17</v>
      </c>
      <c r="G492">
        <f>-5.819+9.621</f>
        <v>3.8020000000000005</v>
      </c>
      <c r="H492">
        <f t="shared" si="49"/>
        <v>2.7779999999999996</v>
      </c>
      <c r="I492">
        <f t="shared" si="46"/>
        <v>3.29</v>
      </c>
    </row>
    <row r="493" spans="1:9" x14ac:dyDescent="0.3">
      <c r="A493">
        <v>14</v>
      </c>
      <c r="B493">
        <v>10</v>
      </c>
      <c r="C493">
        <v>9</v>
      </c>
      <c r="D493">
        <v>8</v>
      </c>
      <c r="E493">
        <v>2</v>
      </c>
      <c r="F493">
        <v>17</v>
      </c>
      <c r="G493">
        <f>9.621-5.819</f>
        <v>3.8020000000000005</v>
      </c>
      <c r="H493">
        <f t="shared" si="49"/>
        <v>2.7779999999999996</v>
      </c>
      <c r="I493">
        <f t="shared" si="46"/>
        <v>3.29</v>
      </c>
    </row>
    <row r="494" spans="1:9" x14ac:dyDescent="0.3">
      <c r="A494" s="1">
        <v>14</v>
      </c>
      <c r="B494" s="1">
        <v>11</v>
      </c>
      <c r="C494" s="1">
        <v>9</v>
      </c>
      <c r="D494" s="1">
        <v>8</v>
      </c>
      <c r="E494" s="1">
        <v>2</v>
      </c>
      <c r="F494" s="1">
        <v>17</v>
      </c>
      <c r="G494" s="1">
        <f>9.62-5.815</f>
        <v>3.8049999999999988</v>
      </c>
      <c r="H494" s="1">
        <f t="shared" si="49"/>
        <v>2.7779999999999996</v>
      </c>
      <c r="I494" s="1">
        <f t="shared" si="46"/>
        <v>3.2914999999999992</v>
      </c>
    </row>
    <row r="495" spans="1:9" x14ac:dyDescent="0.3">
      <c r="A495">
        <v>14</v>
      </c>
      <c r="B495">
        <v>12</v>
      </c>
      <c r="C495">
        <v>9</v>
      </c>
      <c r="D495">
        <v>8</v>
      </c>
      <c r="E495">
        <v>2</v>
      </c>
      <c r="F495">
        <v>17</v>
      </c>
      <c r="G495">
        <f>9.621-5.823</f>
        <v>3.798</v>
      </c>
      <c r="H495">
        <f t="shared" si="49"/>
        <v>2.7779999999999996</v>
      </c>
      <c r="I495">
        <f t="shared" si="46"/>
        <v>3.2879999999999998</v>
      </c>
    </row>
    <row r="496" spans="1:9" x14ac:dyDescent="0.3">
      <c r="A496">
        <v>14</v>
      </c>
      <c r="B496">
        <v>13</v>
      </c>
      <c r="C496">
        <v>9</v>
      </c>
      <c r="D496">
        <v>8</v>
      </c>
      <c r="E496">
        <v>2</v>
      </c>
      <c r="F496">
        <v>17</v>
      </c>
      <c r="G496">
        <f>9.623-5.83</f>
        <v>3.7929999999999993</v>
      </c>
      <c r="H496">
        <f t="shared" si="49"/>
        <v>2.7779999999999996</v>
      </c>
      <c r="I496">
        <f t="shared" si="46"/>
        <v>3.2854999999999994</v>
      </c>
    </row>
    <row r="497" spans="1:9" x14ac:dyDescent="0.3">
      <c r="A497">
        <v>14</v>
      </c>
      <c r="B497">
        <v>14</v>
      </c>
      <c r="C497">
        <v>9</v>
      </c>
      <c r="D497">
        <v>8</v>
      </c>
      <c r="E497">
        <v>2</v>
      </c>
      <c r="F497">
        <v>17</v>
      </c>
      <c r="G497">
        <f>9.627-5.837</f>
        <v>3.7900000000000009</v>
      </c>
      <c r="H497">
        <f t="shared" si="49"/>
        <v>2.7779999999999996</v>
      </c>
      <c r="I497">
        <f t="shared" si="46"/>
        <v>3.2840000000000003</v>
      </c>
    </row>
    <row r="498" spans="1:9" x14ac:dyDescent="0.3">
      <c r="A498">
        <v>14</v>
      </c>
      <c r="B498">
        <v>15</v>
      </c>
      <c r="C498">
        <v>9</v>
      </c>
      <c r="D498">
        <v>8</v>
      </c>
      <c r="E498">
        <v>2</v>
      </c>
      <c r="F498">
        <v>17</v>
      </c>
      <c r="G498">
        <f>9.632-5.847</f>
        <v>3.7849999999999993</v>
      </c>
      <c r="H498">
        <f t="shared" si="49"/>
        <v>2.7779999999999996</v>
      </c>
      <c r="I498">
        <f t="shared" si="46"/>
        <v>3.2814999999999994</v>
      </c>
    </row>
    <row r="499" spans="1:9" x14ac:dyDescent="0.3">
      <c r="A499">
        <v>15</v>
      </c>
      <c r="B499">
        <v>5</v>
      </c>
      <c r="C499">
        <v>9</v>
      </c>
      <c r="D499">
        <v>8</v>
      </c>
      <c r="E499">
        <v>2</v>
      </c>
      <c r="F499">
        <v>17</v>
      </c>
      <c r="G499">
        <f>9.635-5.851</f>
        <v>3.7839999999999998</v>
      </c>
      <c r="H499">
        <f t="shared" ref="H499:H509" si="50">4.459-1.921</f>
        <v>2.5379999999999994</v>
      </c>
      <c r="I499">
        <f t="shared" si="46"/>
        <v>3.1609999999999996</v>
      </c>
    </row>
    <row r="500" spans="1:9" x14ac:dyDescent="0.3">
      <c r="A500">
        <v>15</v>
      </c>
      <c r="B500">
        <v>6</v>
      </c>
      <c r="C500">
        <v>9</v>
      </c>
      <c r="D500">
        <v>8</v>
      </c>
      <c r="E500">
        <v>2</v>
      </c>
      <c r="F500">
        <v>17</v>
      </c>
      <c r="G500">
        <f>9.628-5.842</f>
        <v>3.7860000000000005</v>
      </c>
      <c r="H500">
        <f t="shared" si="50"/>
        <v>2.5379999999999994</v>
      </c>
      <c r="I500">
        <f t="shared" si="46"/>
        <v>3.1619999999999999</v>
      </c>
    </row>
    <row r="501" spans="1:9" x14ac:dyDescent="0.3">
      <c r="A501">
        <v>15</v>
      </c>
      <c r="B501">
        <v>7</v>
      </c>
      <c r="C501">
        <v>9</v>
      </c>
      <c r="D501">
        <v>8</v>
      </c>
      <c r="E501">
        <v>2</v>
      </c>
      <c r="F501">
        <v>17</v>
      </c>
      <c r="G501">
        <f>9.627-5.837</f>
        <v>3.7900000000000009</v>
      </c>
      <c r="H501">
        <f t="shared" si="50"/>
        <v>2.5379999999999994</v>
      </c>
      <c r="I501">
        <f t="shared" si="46"/>
        <v>3.1640000000000001</v>
      </c>
    </row>
    <row r="502" spans="1:9" x14ac:dyDescent="0.3">
      <c r="A502">
        <v>15</v>
      </c>
      <c r="B502">
        <v>8</v>
      </c>
      <c r="C502">
        <v>9</v>
      </c>
      <c r="D502">
        <v>8</v>
      </c>
      <c r="E502">
        <v>2</v>
      </c>
      <c r="F502">
        <v>17</v>
      </c>
      <c r="G502">
        <f>9.623-5.826</f>
        <v>3.7969999999999997</v>
      </c>
      <c r="H502">
        <f t="shared" si="50"/>
        <v>2.5379999999999994</v>
      </c>
      <c r="I502">
        <f t="shared" si="46"/>
        <v>3.1674999999999995</v>
      </c>
    </row>
    <row r="503" spans="1:9" x14ac:dyDescent="0.3">
      <c r="A503">
        <v>15</v>
      </c>
      <c r="B503">
        <v>9</v>
      </c>
      <c r="C503">
        <v>9</v>
      </c>
      <c r="D503">
        <v>8</v>
      </c>
      <c r="E503">
        <v>2</v>
      </c>
      <c r="F503">
        <v>17</v>
      </c>
      <c r="G503">
        <f>9.622-5.827</f>
        <v>3.7949999999999999</v>
      </c>
      <c r="H503">
        <f t="shared" si="50"/>
        <v>2.5379999999999994</v>
      </c>
      <c r="I503">
        <f t="shared" si="46"/>
        <v>3.1664999999999996</v>
      </c>
    </row>
    <row r="504" spans="1:9" x14ac:dyDescent="0.3">
      <c r="A504">
        <v>15</v>
      </c>
      <c r="B504">
        <v>10</v>
      </c>
      <c r="C504">
        <v>9</v>
      </c>
      <c r="D504">
        <v>8</v>
      </c>
      <c r="E504">
        <v>2</v>
      </c>
      <c r="F504">
        <v>17</v>
      </c>
      <c r="G504">
        <f>9.62-5.822</f>
        <v>3.7979999999999992</v>
      </c>
      <c r="H504">
        <f t="shared" si="50"/>
        <v>2.5379999999999994</v>
      </c>
      <c r="I504">
        <f t="shared" si="46"/>
        <v>3.1679999999999993</v>
      </c>
    </row>
    <row r="505" spans="1:9" x14ac:dyDescent="0.3">
      <c r="A505">
        <v>15</v>
      </c>
      <c r="B505">
        <v>11</v>
      </c>
      <c r="C505">
        <v>9</v>
      </c>
      <c r="D505">
        <v>8</v>
      </c>
      <c r="E505">
        <v>2</v>
      </c>
      <c r="F505">
        <v>17</v>
      </c>
      <c r="G505">
        <f>9.622-5.826</f>
        <v>3.7960000000000003</v>
      </c>
      <c r="H505">
        <f t="shared" si="50"/>
        <v>2.5379999999999994</v>
      </c>
      <c r="I505">
        <f t="shared" si="46"/>
        <v>3.1669999999999998</v>
      </c>
    </row>
    <row r="506" spans="1:9" x14ac:dyDescent="0.3">
      <c r="A506">
        <v>15</v>
      </c>
      <c r="B506">
        <v>12</v>
      </c>
      <c r="C506">
        <v>9</v>
      </c>
      <c r="D506">
        <v>8</v>
      </c>
      <c r="E506">
        <v>2</v>
      </c>
      <c r="F506">
        <v>17</v>
      </c>
      <c r="G506">
        <f>9.624-5.83</f>
        <v>3.7940000000000005</v>
      </c>
      <c r="H506">
        <f t="shared" si="50"/>
        <v>2.5379999999999994</v>
      </c>
      <c r="I506">
        <f t="shared" si="46"/>
        <v>3.1659999999999999</v>
      </c>
    </row>
    <row r="507" spans="1:9" x14ac:dyDescent="0.3">
      <c r="A507">
        <v>15</v>
      </c>
      <c r="B507">
        <v>13</v>
      </c>
      <c r="C507">
        <v>9</v>
      </c>
      <c r="D507">
        <v>8</v>
      </c>
      <c r="E507">
        <v>2</v>
      </c>
      <c r="F507">
        <v>17</v>
      </c>
      <c r="G507">
        <f>9.627-5.838</f>
        <v>3.7890000000000006</v>
      </c>
      <c r="H507">
        <f t="shared" si="50"/>
        <v>2.5379999999999994</v>
      </c>
      <c r="I507">
        <f t="shared" si="46"/>
        <v>3.1635</v>
      </c>
    </row>
    <row r="508" spans="1:9" x14ac:dyDescent="0.3">
      <c r="A508">
        <v>15</v>
      </c>
      <c r="B508">
        <v>14</v>
      </c>
      <c r="C508">
        <v>9</v>
      </c>
      <c r="D508">
        <v>8</v>
      </c>
      <c r="E508">
        <v>2</v>
      </c>
      <c r="F508">
        <v>17</v>
      </c>
      <c r="G508">
        <f>9.628-5.847</f>
        <v>3.7809999999999997</v>
      </c>
      <c r="H508">
        <f t="shared" si="50"/>
        <v>2.5379999999999994</v>
      </c>
      <c r="I508">
        <f t="shared" si="46"/>
        <v>3.1594999999999995</v>
      </c>
    </row>
    <row r="509" spans="1:9" x14ac:dyDescent="0.3">
      <c r="A509">
        <v>15</v>
      </c>
      <c r="B509">
        <v>15</v>
      </c>
      <c r="C509">
        <v>9</v>
      </c>
      <c r="D509">
        <v>8</v>
      </c>
      <c r="E509">
        <v>2</v>
      </c>
      <c r="F509">
        <v>17</v>
      </c>
      <c r="G509">
        <f>9.631-5.858</f>
        <v>3.7730000000000006</v>
      </c>
      <c r="H509">
        <f t="shared" si="50"/>
        <v>2.5379999999999994</v>
      </c>
      <c r="I509">
        <f t="shared" si="46"/>
        <v>3.1555</v>
      </c>
    </row>
    <row r="510" spans="1:9" x14ac:dyDescent="0.3">
      <c r="A510">
        <v>13.1</v>
      </c>
      <c r="B510">
        <v>11.1</v>
      </c>
      <c r="C510">
        <v>9</v>
      </c>
      <c r="D510">
        <v>8</v>
      </c>
      <c r="E510">
        <v>1.1000000000000001</v>
      </c>
      <c r="F510">
        <v>16.100000000000001</v>
      </c>
      <c r="G510">
        <v>2.919</v>
      </c>
      <c r="H510">
        <v>2.7250000000000001</v>
      </c>
    </row>
    <row r="511" spans="1:9" x14ac:dyDescent="0.3">
      <c r="A511">
        <v>13.2</v>
      </c>
      <c r="B511">
        <v>11.1</v>
      </c>
      <c r="C511">
        <v>9</v>
      </c>
      <c r="D511">
        <v>8</v>
      </c>
      <c r="E511">
        <v>1.1000000000000001</v>
      </c>
      <c r="F511">
        <v>16.100000000000001</v>
      </c>
      <c r="G511">
        <v>2.919</v>
      </c>
      <c r="H511">
        <v>2.7090000000000001</v>
      </c>
    </row>
    <row r="512" spans="1:9" x14ac:dyDescent="0.3">
      <c r="A512">
        <v>13.3</v>
      </c>
      <c r="B512">
        <v>11.1</v>
      </c>
      <c r="C512">
        <v>9</v>
      </c>
      <c r="D512">
        <v>8</v>
      </c>
      <c r="E512">
        <v>1.1000000000000001</v>
      </c>
      <c r="F512">
        <v>16.100000000000001</v>
      </c>
      <c r="G512">
        <v>2.9239999999999999</v>
      </c>
      <c r="H512">
        <v>2.6909999999999998</v>
      </c>
    </row>
    <row r="513" spans="1:9" x14ac:dyDescent="0.3">
      <c r="A513">
        <v>13.4</v>
      </c>
      <c r="B513">
        <v>11.1</v>
      </c>
      <c r="C513">
        <v>9</v>
      </c>
      <c r="D513">
        <v>8</v>
      </c>
      <c r="E513">
        <v>1.1000000000000001</v>
      </c>
      <c r="F513">
        <v>16.100000000000001</v>
      </c>
      <c r="G513">
        <v>2.9209999999999998</v>
      </c>
      <c r="H513">
        <v>2.6760000000000002</v>
      </c>
    </row>
    <row r="514" spans="1:9" x14ac:dyDescent="0.3">
      <c r="A514">
        <v>13.5</v>
      </c>
      <c r="B514">
        <v>11.1</v>
      </c>
      <c r="C514">
        <v>9</v>
      </c>
      <c r="D514">
        <v>8</v>
      </c>
      <c r="E514">
        <v>1.1000000000000001</v>
      </c>
      <c r="F514">
        <v>16.100000000000001</v>
      </c>
      <c r="G514">
        <v>3.2</v>
      </c>
      <c r="H514">
        <v>2.66</v>
      </c>
    </row>
    <row r="515" spans="1:9" x14ac:dyDescent="0.3">
      <c r="A515">
        <v>13.6</v>
      </c>
      <c r="B515">
        <v>11.1</v>
      </c>
      <c r="C515">
        <v>9</v>
      </c>
      <c r="D515">
        <v>8</v>
      </c>
      <c r="E515">
        <v>1.1000000000000001</v>
      </c>
      <c r="F515">
        <v>16.100000000000001</v>
      </c>
      <c r="G515">
        <v>2.9239999999999999</v>
      </c>
      <c r="H515">
        <v>2.6429999999999998</v>
      </c>
    </row>
    <row r="516" spans="1:9" x14ac:dyDescent="0.3">
      <c r="A516">
        <v>13.7</v>
      </c>
      <c r="B516">
        <v>11.1</v>
      </c>
      <c r="C516">
        <v>9</v>
      </c>
      <c r="D516">
        <v>8</v>
      </c>
      <c r="E516">
        <v>1.1000000000000001</v>
      </c>
      <c r="F516">
        <v>16.100000000000001</v>
      </c>
      <c r="G516">
        <v>3.1819999999999999</v>
      </c>
      <c r="H516">
        <v>2.625</v>
      </c>
    </row>
    <row r="517" spans="1:9" x14ac:dyDescent="0.3">
      <c r="A517">
        <v>13.8</v>
      </c>
      <c r="B517">
        <v>11.1</v>
      </c>
      <c r="C517">
        <v>9</v>
      </c>
      <c r="D517">
        <v>8</v>
      </c>
      <c r="E517">
        <v>1.1000000000000001</v>
      </c>
      <c r="F517">
        <v>16.100000000000001</v>
      </c>
      <c r="G517">
        <v>3.1850000000000001</v>
      </c>
      <c r="H517">
        <v>2.6070000000000002</v>
      </c>
      <c r="I517">
        <f t="shared" si="46"/>
        <v>2.8959999999999999</v>
      </c>
    </row>
    <row r="518" spans="1:9" x14ac:dyDescent="0.3">
      <c r="A518">
        <v>13.9</v>
      </c>
      <c r="B518">
        <v>11.1</v>
      </c>
      <c r="C518">
        <v>9</v>
      </c>
      <c r="D518">
        <v>8</v>
      </c>
      <c r="E518">
        <v>1.1000000000000001</v>
      </c>
      <c r="F518">
        <v>16.100000000000001</v>
      </c>
      <c r="G518">
        <v>3.1819999999999999</v>
      </c>
      <c r="H518">
        <v>2.5870000000000002</v>
      </c>
      <c r="I518">
        <f t="shared" si="46"/>
        <v>2.8845000000000001</v>
      </c>
    </row>
    <row r="519" spans="1:9" x14ac:dyDescent="0.3">
      <c r="A519">
        <v>14</v>
      </c>
      <c r="B519">
        <v>11.1</v>
      </c>
      <c r="C519">
        <v>9</v>
      </c>
      <c r="D519">
        <v>8</v>
      </c>
      <c r="E519">
        <v>1.1000000000000001</v>
      </c>
      <c r="F519">
        <v>16.100000000000001</v>
      </c>
      <c r="G519">
        <v>3.1819999999999999</v>
      </c>
      <c r="H519">
        <v>2.5680000000000001</v>
      </c>
      <c r="I519">
        <f t="shared" ref="I519:I582" si="51">AVERAGE(G519:H519)</f>
        <v>2.875</v>
      </c>
    </row>
    <row r="520" spans="1:9" x14ac:dyDescent="0.3">
      <c r="A520">
        <v>13.1</v>
      </c>
      <c r="B520">
        <v>11.2</v>
      </c>
      <c r="C520">
        <v>9</v>
      </c>
      <c r="D520">
        <v>8</v>
      </c>
      <c r="E520">
        <v>1.1000000000000001</v>
      </c>
      <c r="F520">
        <v>16.100000000000001</v>
      </c>
      <c r="G520">
        <v>3.1960000000000002</v>
      </c>
      <c r="H520">
        <v>2.7250000000000001</v>
      </c>
      <c r="I520">
        <f t="shared" si="51"/>
        <v>2.9605000000000001</v>
      </c>
    </row>
    <row r="521" spans="1:9" x14ac:dyDescent="0.3">
      <c r="A521">
        <v>13.2</v>
      </c>
      <c r="B521">
        <v>11.2</v>
      </c>
      <c r="C521">
        <v>9</v>
      </c>
      <c r="D521">
        <v>8</v>
      </c>
      <c r="E521">
        <v>1.1000000000000001</v>
      </c>
      <c r="F521">
        <v>16.100000000000001</v>
      </c>
      <c r="G521">
        <v>3.194</v>
      </c>
      <c r="H521">
        <v>2.7090000000000001</v>
      </c>
      <c r="I521">
        <f t="shared" si="51"/>
        <v>2.9515000000000002</v>
      </c>
    </row>
    <row r="522" spans="1:9" x14ac:dyDescent="0.3">
      <c r="A522">
        <v>13.3</v>
      </c>
      <c r="B522">
        <v>11.2</v>
      </c>
      <c r="C522">
        <v>9</v>
      </c>
      <c r="D522">
        <v>8</v>
      </c>
      <c r="E522">
        <v>1.1000000000000001</v>
      </c>
      <c r="F522">
        <v>16.100000000000001</v>
      </c>
      <c r="G522">
        <v>3.1909999999999998</v>
      </c>
      <c r="H522">
        <v>2.6909999999999998</v>
      </c>
      <c r="I522">
        <f t="shared" si="51"/>
        <v>2.9409999999999998</v>
      </c>
    </row>
    <row r="523" spans="1:9" x14ac:dyDescent="0.3">
      <c r="A523">
        <v>13.4</v>
      </c>
      <c r="B523">
        <v>11.2</v>
      </c>
      <c r="C523">
        <v>9</v>
      </c>
      <c r="D523">
        <v>8</v>
      </c>
      <c r="E523">
        <v>1.1000000000000001</v>
      </c>
      <c r="F523">
        <v>16.100000000000001</v>
      </c>
      <c r="G523">
        <v>3.1920000000000002</v>
      </c>
      <c r="H523">
        <v>2.6760000000000002</v>
      </c>
      <c r="I523">
        <f t="shared" si="51"/>
        <v>2.9340000000000002</v>
      </c>
    </row>
    <row r="524" spans="1:9" x14ac:dyDescent="0.3">
      <c r="A524">
        <v>13.5</v>
      </c>
      <c r="B524">
        <v>11.2</v>
      </c>
      <c r="C524">
        <v>9</v>
      </c>
      <c r="D524">
        <v>8</v>
      </c>
      <c r="E524">
        <v>1.1000000000000001</v>
      </c>
      <c r="F524">
        <v>16.100000000000001</v>
      </c>
      <c r="G524">
        <v>3.1850000000000001</v>
      </c>
      <c r="H524">
        <v>2.66</v>
      </c>
      <c r="I524">
        <f t="shared" si="51"/>
        <v>2.9225000000000003</v>
      </c>
    </row>
    <row r="525" spans="1:9" x14ac:dyDescent="0.3">
      <c r="A525">
        <v>13.6</v>
      </c>
      <c r="B525">
        <v>11.2</v>
      </c>
      <c r="C525">
        <v>9</v>
      </c>
      <c r="D525">
        <v>8</v>
      </c>
      <c r="E525">
        <v>1.1000000000000001</v>
      </c>
      <c r="F525">
        <v>16.100000000000001</v>
      </c>
      <c r="G525">
        <v>3.1819999999999999</v>
      </c>
      <c r="H525">
        <v>2.6429999999999998</v>
      </c>
      <c r="I525">
        <f t="shared" si="51"/>
        <v>2.9124999999999996</v>
      </c>
    </row>
    <row r="526" spans="1:9" x14ac:dyDescent="0.3">
      <c r="A526">
        <v>13.7</v>
      </c>
      <c r="B526">
        <v>11.2</v>
      </c>
      <c r="C526">
        <v>9</v>
      </c>
      <c r="D526">
        <v>8</v>
      </c>
      <c r="E526">
        <v>1.1000000000000001</v>
      </c>
      <c r="F526">
        <v>16.100000000000001</v>
      </c>
      <c r="G526">
        <v>3.1840000000000002</v>
      </c>
      <c r="H526">
        <v>2.625</v>
      </c>
      <c r="I526">
        <f t="shared" si="51"/>
        <v>2.9045000000000001</v>
      </c>
    </row>
    <row r="527" spans="1:9" x14ac:dyDescent="0.3">
      <c r="A527">
        <v>13.8</v>
      </c>
      <c r="B527">
        <v>11.2</v>
      </c>
      <c r="C527">
        <v>9</v>
      </c>
      <c r="D527">
        <v>8</v>
      </c>
      <c r="E527">
        <v>1.1000000000000001</v>
      </c>
      <c r="F527">
        <v>16.100000000000001</v>
      </c>
      <c r="G527">
        <v>3.18</v>
      </c>
      <c r="H527">
        <v>2.6070000000000002</v>
      </c>
      <c r="I527">
        <f t="shared" si="51"/>
        <v>2.8935000000000004</v>
      </c>
    </row>
    <row r="528" spans="1:9" x14ac:dyDescent="0.3">
      <c r="A528">
        <v>13.9</v>
      </c>
      <c r="B528">
        <v>11.2</v>
      </c>
      <c r="C528">
        <v>9</v>
      </c>
      <c r="D528">
        <v>8</v>
      </c>
      <c r="E528">
        <v>1.1000000000000001</v>
      </c>
      <c r="F528">
        <v>16.100000000000001</v>
      </c>
      <c r="G528">
        <v>3.18</v>
      </c>
      <c r="H528">
        <v>2.5870000000000002</v>
      </c>
      <c r="I528">
        <f t="shared" si="51"/>
        <v>2.8835000000000002</v>
      </c>
    </row>
    <row r="529" spans="1:9" x14ac:dyDescent="0.3">
      <c r="A529">
        <v>13.1</v>
      </c>
      <c r="B529">
        <v>11.3</v>
      </c>
      <c r="C529">
        <v>9</v>
      </c>
      <c r="D529">
        <v>8</v>
      </c>
      <c r="E529">
        <v>1.1000000000000001</v>
      </c>
      <c r="F529">
        <v>16.100000000000001</v>
      </c>
      <c r="G529">
        <v>3.194</v>
      </c>
      <c r="H529">
        <v>2.7250000000000001</v>
      </c>
      <c r="I529">
        <f t="shared" si="51"/>
        <v>2.9595000000000002</v>
      </c>
    </row>
    <row r="530" spans="1:9" x14ac:dyDescent="0.3">
      <c r="A530">
        <v>13.2</v>
      </c>
      <c r="B530">
        <v>11.3</v>
      </c>
      <c r="C530">
        <v>9</v>
      </c>
      <c r="D530">
        <v>8</v>
      </c>
      <c r="E530">
        <v>1.1000000000000001</v>
      </c>
      <c r="F530">
        <v>16.100000000000001</v>
      </c>
      <c r="G530">
        <v>3.1909999999999998</v>
      </c>
      <c r="H530">
        <v>2.7090000000000001</v>
      </c>
      <c r="I530">
        <f t="shared" si="51"/>
        <v>2.95</v>
      </c>
    </row>
    <row r="531" spans="1:9" x14ac:dyDescent="0.3">
      <c r="A531">
        <v>13.3</v>
      </c>
      <c r="B531">
        <v>11.3</v>
      </c>
      <c r="C531">
        <v>9</v>
      </c>
      <c r="D531">
        <v>8</v>
      </c>
      <c r="E531">
        <v>1.1000000000000001</v>
      </c>
      <c r="F531">
        <v>16.100000000000001</v>
      </c>
      <c r="G531">
        <v>3.1890000000000001</v>
      </c>
      <c r="H531">
        <v>2.6909999999999998</v>
      </c>
      <c r="I531">
        <f t="shared" si="51"/>
        <v>2.94</v>
      </c>
    </row>
    <row r="532" spans="1:9" x14ac:dyDescent="0.3">
      <c r="A532">
        <v>13.4</v>
      </c>
      <c r="B532">
        <v>11.3</v>
      </c>
      <c r="C532">
        <v>9</v>
      </c>
      <c r="D532">
        <v>8</v>
      </c>
      <c r="E532">
        <v>1.1000000000000001</v>
      </c>
      <c r="F532">
        <v>16.100000000000001</v>
      </c>
      <c r="G532">
        <v>3.1850000000000001</v>
      </c>
      <c r="H532">
        <v>2.6760000000000002</v>
      </c>
      <c r="I532">
        <f t="shared" si="51"/>
        <v>2.9305000000000003</v>
      </c>
    </row>
    <row r="533" spans="1:9" x14ac:dyDescent="0.3">
      <c r="A533">
        <v>13.5</v>
      </c>
      <c r="B533">
        <v>11.3</v>
      </c>
      <c r="C533">
        <v>9</v>
      </c>
      <c r="D533">
        <v>8</v>
      </c>
      <c r="E533">
        <v>1.1000000000000001</v>
      </c>
      <c r="F533">
        <v>16.100000000000001</v>
      </c>
      <c r="G533">
        <v>0</v>
      </c>
      <c r="H533">
        <v>2.66</v>
      </c>
      <c r="I533">
        <f t="shared" si="51"/>
        <v>1.33</v>
      </c>
    </row>
    <row r="534" spans="1:9" x14ac:dyDescent="0.3">
      <c r="A534">
        <v>13.6</v>
      </c>
      <c r="B534">
        <v>11.3</v>
      </c>
      <c r="C534">
        <v>9</v>
      </c>
      <c r="D534">
        <v>8</v>
      </c>
      <c r="E534">
        <v>1.1000000000000001</v>
      </c>
      <c r="F534">
        <v>16.100000000000001</v>
      </c>
      <c r="G534">
        <v>0</v>
      </c>
      <c r="H534">
        <v>2.6429999999999998</v>
      </c>
      <c r="I534">
        <f t="shared" si="51"/>
        <v>1.3214999999999999</v>
      </c>
    </row>
    <row r="535" spans="1:9" x14ac:dyDescent="0.3">
      <c r="A535">
        <v>13.7</v>
      </c>
      <c r="B535">
        <v>11.3</v>
      </c>
      <c r="C535">
        <v>9</v>
      </c>
      <c r="D535">
        <v>8</v>
      </c>
      <c r="E535">
        <v>1.1000000000000001</v>
      </c>
      <c r="F535">
        <v>16.100000000000001</v>
      </c>
      <c r="G535">
        <v>0</v>
      </c>
      <c r="H535">
        <v>2.625</v>
      </c>
      <c r="I535">
        <f t="shared" si="51"/>
        <v>1.3125</v>
      </c>
    </row>
    <row r="536" spans="1:9" x14ac:dyDescent="0.3">
      <c r="A536">
        <v>13.8</v>
      </c>
      <c r="B536">
        <v>11.3</v>
      </c>
      <c r="C536">
        <v>9</v>
      </c>
      <c r="D536">
        <v>8</v>
      </c>
      <c r="E536">
        <v>1.1000000000000001</v>
      </c>
      <c r="F536">
        <v>16.100000000000001</v>
      </c>
      <c r="G536">
        <v>0</v>
      </c>
      <c r="H536">
        <v>2.6070000000000002</v>
      </c>
      <c r="I536">
        <f t="shared" si="51"/>
        <v>1.3035000000000001</v>
      </c>
    </row>
    <row r="537" spans="1:9" x14ac:dyDescent="0.3">
      <c r="A537">
        <v>13.9</v>
      </c>
      <c r="B537">
        <v>11.3</v>
      </c>
      <c r="C537">
        <v>9</v>
      </c>
      <c r="D537">
        <v>8</v>
      </c>
      <c r="E537">
        <v>1.1000000000000001</v>
      </c>
      <c r="F537">
        <v>16.100000000000001</v>
      </c>
      <c r="G537">
        <v>0</v>
      </c>
      <c r="H537">
        <v>2.5870000000000002</v>
      </c>
      <c r="I537">
        <f t="shared" si="51"/>
        <v>1.2935000000000001</v>
      </c>
    </row>
    <row r="538" spans="1:9" x14ac:dyDescent="0.3">
      <c r="A538">
        <v>13.6</v>
      </c>
      <c r="B538">
        <v>11.1</v>
      </c>
      <c r="C538">
        <v>9</v>
      </c>
      <c r="D538">
        <v>8</v>
      </c>
      <c r="E538">
        <v>1.55</v>
      </c>
      <c r="F538">
        <v>16.8</v>
      </c>
      <c r="G538">
        <v>0</v>
      </c>
      <c r="I538">
        <f t="shared" si="51"/>
        <v>0</v>
      </c>
    </row>
    <row r="539" spans="1:9" x14ac:dyDescent="0.3">
      <c r="A539">
        <v>13.7</v>
      </c>
      <c r="B539">
        <v>11.1</v>
      </c>
      <c r="C539">
        <v>9</v>
      </c>
      <c r="D539">
        <v>8</v>
      </c>
      <c r="E539">
        <v>1.55</v>
      </c>
      <c r="F539">
        <v>16.8</v>
      </c>
      <c r="G539">
        <v>0</v>
      </c>
      <c r="I539">
        <f t="shared" si="51"/>
        <v>0</v>
      </c>
    </row>
    <row r="540" spans="1:9" x14ac:dyDescent="0.3">
      <c r="A540">
        <v>13.8</v>
      </c>
      <c r="B540">
        <v>11.1</v>
      </c>
      <c r="C540">
        <v>9</v>
      </c>
      <c r="D540">
        <v>8</v>
      </c>
      <c r="E540">
        <v>1.55</v>
      </c>
      <c r="F540">
        <v>16.8</v>
      </c>
      <c r="G540">
        <v>0</v>
      </c>
      <c r="I540">
        <f t="shared" si="51"/>
        <v>0</v>
      </c>
    </row>
    <row r="541" spans="1:9" x14ac:dyDescent="0.3">
      <c r="A541">
        <v>13.9</v>
      </c>
      <c r="B541">
        <v>11.1</v>
      </c>
      <c r="C541">
        <v>9</v>
      </c>
      <c r="D541">
        <v>8</v>
      </c>
      <c r="E541">
        <v>1.55</v>
      </c>
      <c r="F541">
        <v>16.8</v>
      </c>
      <c r="G541">
        <v>0</v>
      </c>
      <c r="I541">
        <f t="shared" si="51"/>
        <v>0</v>
      </c>
    </row>
    <row r="542" spans="1:9" x14ac:dyDescent="0.3">
      <c r="A542">
        <v>13.6</v>
      </c>
      <c r="B542">
        <v>11.2</v>
      </c>
      <c r="C542">
        <v>9</v>
      </c>
      <c r="D542">
        <v>8</v>
      </c>
      <c r="E542">
        <v>1.55</v>
      </c>
      <c r="F542">
        <v>16.8</v>
      </c>
      <c r="G542">
        <v>0</v>
      </c>
      <c r="I542">
        <f t="shared" si="51"/>
        <v>0</v>
      </c>
    </row>
    <row r="543" spans="1:9" x14ac:dyDescent="0.3">
      <c r="A543">
        <v>13.7</v>
      </c>
      <c r="B543">
        <v>11.2</v>
      </c>
      <c r="C543">
        <v>9</v>
      </c>
      <c r="D543">
        <v>8</v>
      </c>
      <c r="E543">
        <v>1.55</v>
      </c>
      <c r="F543">
        <v>16.8</v>
      </c>
      <c r="G543">
        <v>0</v>
      </c>
      <c r="I543">
        <f t="shared" si="51"/>
        <v>0</v>
      </c>
    </row>
    <row r="544" spans="1:9" x14ac:dyDescent="0.3">
      <c r="A544">
        <v>13.7</v>
      </c>
      <c r="B544">
        <v>11.2</v>
      </c>
      <c r="C544">
        <v>9</v>
      </c>
      <c r="D544">
        <v>8</v>
      </c>
      <c r="E544">
        <v>1.55</v>
      </c>
      <c r="F544">
        <v>16.8</v>
      </c>
      <c r="G544">
        <v>0</v>
      </c>
      <c r="I544">
        <f t="shared" si="51"/>
        <v>0</v>
      </c>
    </row>
    <row r="545" spans="1:9" x14ac:dyDescent="0.3">
      <c r="A545">
        <v>13.8</v>
      </c>
      <c r="B545">
        <v>11.2</v>
      </c>
      <c r="C545">
        <v>9</v>
      </c>
      <c r="D545">
        <v>8</v>
      </c>
      <c r="E545">
        <v>1.55</v>
      </c>
      <c r="F545">
        <v>16.8</v>
      </c>
      <c r="G545">
        <v>0</v>
      </c>
      <c r="I545">
        <f t="shared" si="51"/>
        <v>0</v>
      </c>
    </row>
    <row r="546" spans="1:9" x14ac:dyDescent="0.3">
      <c r="A546">
        <v>13.9</v>
      </c>
      <c r="B546">
        <v>11.2</v>
      </c>
      <c r="C546">
        <v>9</v>
      </c>
      <c r="D546">
        <v>8</v>
      </c>
      <c r="E546">
        <v>1.55</v>
      </c>
      <c r="F546">
        <v>16.8</v>
      </c>
      <c r="G546">
        <v>0</v>
      </c>
      <c r="I546">
        <f t="shared" si="51"/>
        <v>0</v>
      </c>
    </row>
    <row r="547" spans="1:9" x14ac:dyDescent="0.3">
      <c r="G547">
        <v>0</v>
      </c>
      <c r="I547">
        <f t="shared" si="51"/>
        <v>0</v>
      </c>
    </row>
    <row r="548" spans="1:9" x14ac:dyDescent="0.3">
      <c r="G548">
        <v>0</v>
      </c>
      <c r="I548">
        <f t="shared" si="51"/>
        <v>0</v>
      </c>
    </row>
    <row r="549" spans="1:9" x14ac:dyDescent="0.3">
      <c r="G549">
        <v>0</v>
      </c>
      <c r="I549">
        <f t="shared" si="51"/>
        <v>0</v>
      </c>
    </row>
    <row r="550" spans="1:9" x14ac:dyDescent="0.3">
      <c r="G550">
        <v>0</v>
      </c>
      <c r="I550">
        <f t="shared" si="51"/>
        <v>0</v>
      </c>
    </row>
    <row r="551" spans="1:9" x14ac:dyDescent="0.3">
      <c r="G551">
        <v>0</v>
      </c>
      <c r="I551">
        <f t="shared" si="51"/>
        <v>0</v>
      </c>
    </row>
    <row r="552" spans="1:9" x14ac:dyDescent="0.3">
      <c r="G552">
        <v>0</v>
      </c>
      <c r="I552">
        <f t="shared" si="51"/>
        <v>0</v>
      </c>
    </row>
    <row r="553" spans="1:9" x14ac:dyDescent="0.3">
      <c r="G553">
        <v>0</v>
      </c>
      <c r="I553">
        <f t="shared" si="51"/>
        <v>0</v>
      </c>
    </row>
    <row r="554" spans="1:9" x14ac:dyDescent="0.3">
      <c r="G554">
        <v>0</v>
      </c>
      <c r="I554">
        <f t="shared" si="51"/>
        <v>0</v>
      </c>
    </row>
    <row r="555" spans="1:9" x14ac:dyDescent="0.3">
      <c r="G555">
        <v>0</v>
      </c>
      <c r="I555">
        <f t="shared" si="51"/>
        <v>0</v>
      </c>
    </row>
    <row r="556" spans="1:9" x14ac:dyDescent="0.3">
      <c r="G556">
        <v>0</v>
      </c>
      <c r="I556">
        <f t="shared" si="51"/>
        <v>0</v>
      </c>
    </row>
    <row r="557" spans="1:9" x14ac:dyDescent="0.3">
      <c r="G557">
        <v>0</v>
      </c>
      <c r="I557">
        <f t="shared" si="51"/>
        <v>0</v>
      </c>
    </row>
    <row r="558" spans="1:9" x14ac:dyDescent="0.3">
      <c r="G558">
        <v>0</v>
      </c>
      <c r="I558">
        <f t="shared" si="51"/>
        <v>0</v>
      </c>
    </row>
    <row r="559" spans="1:9" x14ac:dyDescent="0.3">
      <c r="G559">
        <v>0</v>
      </c>
      <c r="I559">
        <f t="shared" si="51"/>
        <v>0</v>
      </c>
    </row>
    <row r="560" spans="1:9" x14ac:dyDescent="0.3">
      <c r="G560">
        <v>0</v>
      </c>
      <c r="I560">
        <f t="shared" si="51"/>
        <v>0</v>
      </c>
    </row>
    <row r="561" spans="7:9" x14ac:dyDescent="0.3">
      <c r="G561">
        <v>0</v>
      </c>
      <c r="I561">
        <f t="shared" si="51"/>
        <v>0</v>
      </c>
    </row>
    <row r="562" spans="7:9" x14ac:dyDescent="0.3">
      <c r="G562">
        <v>0</v>
      </c>
      <c r="I562">
        <f t="shared" si="51"/>
        <v>0</v>
      </c>
    </row>
    <row r="563" spans="7:9" x14ac:dyDescent="0.3">
      <c r="G563">
        <v>0</v>
      </c>
      <c r="I563">
        <f t="shared" si="51"/>
        <v>0</v>
      </c>
    </row>
    <row r="564" spans="7:9" x14ac:dyDescent="0.3">
      <c r="G564">
        <v>0</v>
      </c>
      <c r="I564">
        <f t="shared" si="51"/>
        <v>0</v>
      </c>
    </row>
    <row r="565" spans="7:9" x14ac:dyDescent="0.3">
      <c r="G565">
        <v>0</v>
      </c>
      <c r="I565">
        <f t="shared" si="51"/>
        <v>0</v>
      </c>
    </row>
    <row r="566" spans="7:9" x14ac:dyDescent="0.3">
      <c r="G566">
        <v>0</v>
      </c>
      <c r="I566">
        <f t="shared" si="51"/>
        <v>0</v>
      </c>
    </row>
    <row r="567" spans="7:9" x14ac:dyDescent="0.3">
      <c r="G567">
        <v>0</v>
      </c>
      <c r="I567">
        <f t="shared" si="51"/>
        <v>0</v>
      </c>
    </row>
    <row r="568" spans="7:9" x14ac:dyDescent="0.3">
      <c r="G568">
        <v>0</v>
      </c>
      <c r="I568">
        <f t="shared" si="51"/>
        <v>0</v>
      </c>
    </row>
    <row r="569" spans="7:9" x14ac:dyDescent="0.3">
      <c r="G569">
        <v>0</v>
      </c>
      <c r="I569">
        <f t="shared" si="51"/>
        <v>0</v>
      </c>
    </row>
    <row r="570" spans="7:9" x14ac:dyDescent="0.3">
      <c r="G570">
        <v>0</v>
      </c>
      <c r="I570">
        <f t="shared" si="51"/>
        <v>0</v>
      </c>
    </row>
    <row r="571" spans="7:9" x14ac:dyDescent="0.3">
      <c r="G571">
        <v>0</v>
      </c>
      <c r="I571">
        <f t="shared" si="51"/>
        <v>0</v>
      </c>
    </row>
    <row r="572" spans="7:9" x14ac:dyDescent="0.3">
      <c r="G572">
        <v>0</v>
      </c>
      <c r="I572">
        <f t="shared" si="51"/>
        <v>0</v>
      </c>
    </row>
    <row r="573" spans="7:9" x14ac:dyDescent="0.3">
      <c r="G573">
        <v>0</v>
      </c>
      <c r="I573">
        <f t="shared" si="51"/>
        <v>0</v>
      </c>
    </row>
    <row r="574" spans="7:9" x14ac:dyDescent="0.3">
      <c r="G574">
        <v>0</v>
      </c>
      <c r="I574">
        <f t="shared" si="51"/>
        <v>0</v>
      </c>
    </row>
    <row r="575" spans="7:9" x14ac:dyDescent="0.3">
      <c r="G575">
        <v>0</v>
      </c>
      <c r="I575">
        <f t="shared" si="51"/>
        <v>0</v>
      </c>
    </row>
    <row r="576" spans="7:9" x14ac:dyDescent="0.3">
      <c r="G576">
        <v>0</v>
      </c>
      <c r="I576">
        <f t="shared" si="51"/>
        <v>0</v>
      </c>
    </row>
    <row r="577" spans="7:9" x14ac:dyDescent="0.3">
      <c r="G577">
        <v>0</v>
      </c>
      <c r="I577">
        <f t="shared" si="51"/>
        <v>0</v>
      </c>
    </row>
    <row r="578" spans="7:9" x14ac:dyDescent="0.3">
      <c r="G578">
        <v>0</v>
      </c>
      <c r="I578">
        <f t="shared" si="51"/>
        <v>0</v>
      </c>
    </row>
    <row r="579" spans="7:9" x14ac:dyDescent="0.3">
      <c r="G579">
        <v>0</v>
      </c>
      <c r="I579">
        <f t="shared" si="51"/>
        <v>0</v>
      </c>
    </row>
    <row r="580" spans="7:9" x14ac:dyDescent="0.3">
      <c r="G580">
        <v>0</v>
      </c>
      <c r="I580">
        <f t="shared" si="51"/>
        <v>0</v>
      </c>
    </row>
    <row r="581" spans="7:9" x14ac:dyDescent="0.3">
      <c r="G581">
        <v>0</v>
      </c>
      <c r="I581">
        <f t="shared" si="51"/>
        <v>0</v>
      </c>
    </row>
    <row r="582" spans="7:9" x14ac:dyDescent="0.3">
      <c r="G582">
        <v>0</v>
      </c>
      <c r="I582">
        <f t="shared" si="51"/>
        <v>0</v>
      </c>
    </row>
    <row r="583" spans="7:9" x14ac:dyDescent="0.3">
      <c r="G583">
        <v>0</v>
      </c>
      <c r="I583">
        <f t="shared" ref="I583:I604" si="52">AVERAGE(G583:H583)</f>
        <v>0</v>
      </c>
    </row>
    <row r="584" spans="7:9" x14ac:dyDescent="0.3">
      <c r="G584">
        <v>0</v>
      </c>
      <c r="I584">
        <f t="shared" si="52"/>
        <v>0</v>
      </c>
    </row>
    <row r="585" spans="7:9" x14ac:dyDescent="0.3">
      <c r="G585">
        <v>0</v>
      </c>
      <c r="I585">
        <f t="shared" si="52"/>
        <v>0</v>
      </c>
    </row>
    <row r="586" spans="7:9" x14ac:dyDescent="0.3">
      <c r="G586">
        <v>0</v>
      </c>
      <c r="I586">
        <f t="shared" si="52"/>
        <v>0</v>
      </c>
    </row>
    <row r="587" spans="7:9" x14ac:dyDescent="0.3">
      <c r="G587">
        <v>0</v>
      </c>
      <c r="I587">
        <f t="shared" si="52"/>
        <v>0</v>
      </c>
    </row>
    <row r="588" spans="7:9" x14ac:dyDescent="0.3">
      <c r="G588">
        <v>0</v>
      </c>
      <c r="I588">
        <f t="shared" si="52"/>
        <v>0</v>
      </c>
    </row>
    <row r="589" spans="7:9" x14ac:dyDescent="0.3">
      <c r="G589">
        <v>0</v>
      </c>
      <c r="I589">
        <f t="shared" si="52"/>
        <v>0</v>
      </c>
    </row>
    <row r="590" spans="7:9" x14ac:dyDescent="0.3">
      <c r="G590">
        <v>0</v>
      </c>
      <c r="I590">
        <f t="shared" si="52"/>
        <v>0</v>
      </c>
    </row>
    <row r="591" spans="7:9" x14ac:dyDescent="0.3">
      <c r="G591">
        <v>0</v>
      </c>
      <c r="I591">
        <f t="shared" si="52"/>
        <v>0</v>
      </c>
    </row>
    <row r="592" spans="7:9" x14ac:dyDescent="0.3">
      <c r="G592">
        <v>0</v>
      </c>
      <c r="I592">
        <f t="shared" si="52"/>
        <v>0</v>
      </c>
    </row>
    <row r="593" spans="7:9" x14ac:dyDescent="0.3">
      <c r="G593">
        <v>0</v>
      </c>
      <c r="I593">
        <f t="shared" si="52"/>
        <v>0</v>
      </c>
    </row>
    <row r="594" spans="7:9" x14ac:dyDescent="0.3">
      <c r="G594">
        <v>0</v>
      </c>
      <c r="I594">
        <f t="shared" si="52"/>
        <v>0</v>
      </c>
    </row>
    <row r="595" spans="7:9" x14ac:dyDescent="0.3">
      <c r="G595">
        <v>0</v>
      </c>
      <c r="I595">
        <f t="shared" si="52"/>
        <v>0</v>
      </c>
    </row>
    <row r="596" spans="7:9" x14ac:dyDescent="0.3">
      <c r="G596">
        <v>0</v>
      </c>
      <c r="I596">
        <f t="shared" si="52"/>
        <v>0</v>
      </c>
    </row>
    <row r="597" spans="7:9" x14ac:dyDescent="0.3">
      <c r="G597">
        <v>0</v>
      </c>
      <c r="I597">
        <f t="shared" si="52"/>
        <v>0</v>
      </c>
    </row>
    <row r="598" spans="7:9" x14ac:dyDescent="0.3">
      <c r="G598">
        <v>0</v>
      </c>
      <c r="I598">
        <f t="shared" si="52"/>
        <v>0</v>
      </c>
    </row>
    <row r="599" spans="7:9" x14ac:dyDescent="0.3">
      <c r="G599">
        <v>0</v>
      </c>
      <c r="I599">
        <f t="shared" si="52"/>
        <v>0</v>
      </c>
    </row>
    <row r="600" spans="7:9" x14ac:dyDescent="0.3">
      <c r="G600">
        <v>0</v>
      </c>
      <c r="I600">
        <f t="shared" si="52"/>
        <v>0</v>
      </c>
    </row>
    <row r="601" spans="7:9" x14ac:dyDescent="0.3">
      <c r="G601">
        <v>0</v>
      </c>
      <c r="I601">
        <f t="shared" si="52"/>
        <v>0</v>
      </c>
    </row>
    <row r="602" spans="7:9" x14ac:dyDescent="0.3">
      <c r="G602">
        <v>0</v>
      </c>
      <c r="I602">
        <f t="shared" si="52"/>
        <v>0</v>
      </c>
    </row>
    <row r="603" spans="7:9" x14ac:dyDescent="0.3">
      <c r="G603">
        <v>0</v>
      </c>
      <c r="I603">
        <f t="shared" si="52"/>
        <v>0</v>
      </c>
    </row>
    <row r="604" spans="7:9" x14ac:dyDescent="0.3">
      <c r="G604">
        <v>0</v>
      </c>
      <c r="I604">
        <f t="shared" si="52"/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Kiss Alter</dc:creator>
  <cp:lastModifiedBy>Yunpeng Yao</cp:lastModifiedBy>
  <dcterms:created xsi:type="dcterms:W3CDTF">2015-06-05T18:19:34Z</dcterms:created>
  <dcterms:modified xsi:type="dcterms:W3CDTF">2025-01-15T06:35:38Z</dcterms:modified>
</cp:coreProperties>
</file>