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_プログラム\flexible_system_20240703\rpi\robot_controller\config\"/>
    </mc:Choice>
  </mc:AlternateContent>
  <bookViews>
    <workbookView xWindow="0" yWindow="0" windowWidth="16380" windowHeight="8196" tabRatio="500" firstSheet="1" activeTab="5"/>
  </bookViews>
  <sheets>
    <sheet name="タイミングチャート" sheetId="1" r:id="rId1"/>
    <sheet name="PLC-&gt;PC割付" sheetId="2" r:id="rId2"/>
    <sheet name="PLC&lt;-PC割付" sheetId="3" r:id="rId3"/>
    <sheet name="RANGE" sheetId="4" r:id="rId4"/>
    <sheet name="IN_W" sheetId="5" r:id="rId5"/>
    <sheet name="IN_D" sheetId="6" r:id="rId6"/>
    <sheet name="OUT_W" sheetId="7" r:id="rId7"/>
    <sheet name="OUT_D" sheetId="8" r:id="rId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" i="6"/>
  <c r="C93" i="6" l="1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52" i="8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6" i="4" s="1"/>
  <c r="C10" i="4" s="1"/>
  <c r="C3" i="4" s="1"/>
  <c r="B11" i="4"/>
  <c r="B10" i="4"/>
  <c r="B9" i="4"/>
  <c r="C8" i="4"/>
  <c r="C11" i="4" s="1"/>
  <c r="C5" i="4" s="1"/>
  <c r="B8" i="4"/>
  <c r="B7" i="4"/>
  <c r="B6" i="4"/>
  <c r="B5" i="4"/>
  <c r="C4" i="4"/>
  <c r="B4" i="4"/>
  <c r="B3" i="4"/>
  <c r="C2" i="4"/>
  <c r="B2" i="4"/>
</calcChain>
</file>

<file path=xl/sharedStrings.xml><?xml version="1.0" encoding="utf-8"?>
<sst xmlns="http://schemas.openxmlformats.org/spreadsheetml/2006/main" count="1168" uniqueCount="780">
  <si>
    <r>
      <rPr>
        <b/>
        <sz val="18"/>
        <color rgb="FF000000"/>
        <rFont val="Meiryo UI"/>
        <family val="3"/>
        <charset val="128"/>
      </rPr>
      <t xml:space="preserve">PLC&lt;-&gt;PC </t>
    </r>
    <r>
      <rPr>
        <b/>
        <sz val="18"/>
        <color rgb="FF000000"/>
        <rFont val="Droid Sans Fallback"/>
        <family val="2"/>
        <charset val="1"/>
      </rPr>
      <t>タイミングチャート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</si>
  <si>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ロボット通信確認</t>
    </r>
  </si>
  <si>
    <r>
      <rPr>
        <sz val="11"/>
        <color rgb="FF000000"/>
        <rFont val="Droid Sans Fallback"/>
        <family val="2"/>
        <charset val="1"/>
      </rPr>
      <t>・</t>
    </r>
    <r>
      <rPr>
        <sz val="11"/>
        <color rgb="FF000000"/>
        <rFont val="Meiryo UI"/>
        <family val="3"/>
        <charset val="128"/>
      </rPr>
      <t>PC</t>
    </r>
    <r>
      <rPr>
        <sz val="11"/>
        <color rgb="FF000000"/>
        <rFont val="Droid Sans Fallback"/>
        <family val="2"/>
        <charset val="1"/>
      </rPr>
      <t>のプログラムが動作しているかを確認する。</t>
    </r>
  </si>
  <si>
    <t>PLC- &gt; PC</t>
  </si>
  <si>
    <r>
      <rPr>
        <sz val="11"/>
        <color rgb="FF000000"/>
        <rFont val="Meiryo UI"/>
        <family val="3"/>
        <charset val="128"/>
      </rPr>
      <t>2</t>
    </r>
    <r>
      <rPr>
        <sz val="11"/>
        <color rgb="FF000000"/>
        <rFont val="Droid Sans Fallback"/>
        <family val="2"/>
        <charset val="1"/>
      </rPr>
      <t>秒タイマー開始フラグ</t>
    </r>
  </si>
  <si>
    <t>PLC &lt;- PC</t>
  </si>
  <si>
    <r>
      <rPr>
        <sz val="11"/>
        <color rgb="FF000000"/>
        <rFont val="Meiryo UI"/>
        <family val="3"/>
        <charset val="128"/>
      </rPr>
      <t>W(x+1).01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STATUS:ONLINE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</si>
  <si>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ロボット初期化</t>
    </r>
  </si>
  <si>
    <r>
      <rPr>
        <sz val="11"/>
        <color rgb="FF000000"/>
        <rFont val="Droid Sans Fallback"/>
        <family val="2"/>
        <charset val="1"/>
      </rPr>
      <t>・ロボットの原点復帰前に</t>
    </r>
    <r>
      <rPr>
        <sz val="11"/>
        <color rgb="FF000000"/>
        <rFont val="Meiryo UI"/>
        <family val="3"/>
        <charset val="128"/>
      </rPr>
      <t>PC</t>
    </r>
    <r>
      <rPr>
        <sz val="11"/>
        <color rgb="FF000000"/>
        <rFont val="Droid Sans Fallback"/>
        <family val="2"/>
        <charset val="1"/>
      </rPr>
      <t>の初期化設定を行う。※初期化の内容は、ロボットにより異なる。</t>
    </r>
  </si>
  <si>
    <r>
      <rPr>
        <sz val="11"/>
        <color rgb="FF000000"/>
        <rFont val="Meiryo UI"/>
        <family val="3"/>
        <charset val="128"/>
      </rPr>
      <t>W(x).06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REQ:INITIAL</t>
    </r>
  </si>
  <si>
    <r>
      <rPr>
        <sz val="11"/>
        <color rgb="FF000000"/>
        <rFont val="Meiryo UI"/>
        <family val="3"/>
        <charset val="128"/>
      </rPr>
      <t>W(x+1).10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GET_TCH_BUSY</t>
    </r>
  </si>
  <si>
    <r>
      <rPr>
        <sz val="11"/>
        <color rgb="FF000000"/>
        <rFont val="Meiryo UI"/>
        <family val="3"/>
        <charset val="128"/>
      </rPr>
      <t>W(x).02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REQ:GET_TCH_START</t>
    </r>
  </si>
  <si>
    <r>
      <rPr>
        <sz val="11"/>
        <color rgb="FF000000"/>
        <rFont val="Meiryo UI"/>
        <family val="3"/>
        <charset val="128"/>
      </rPr>
      <t>D(X+5</t>
    </r>
    <r>
      <rPr>
        <sz val="11"/>
        <color rgb="FF000000"/>
        <rFont val="Droid Sans Fallback"/>
        <family val="2"/>
        <charset val="1"/>
      </rPr>
      <t>～</t>
    </r>
    <r>
      <rPr>
        <sz val="11"/>
        <color rgb="FF000000"/>
        <rFont val="Meiryo UI"/>
        <family val="3"/>
        <charset val="128"/>
      </rPr>
      <t>18)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TCH_xxx_xxx</t>
    </r>
  </si>
  <si>
    <r>
      <rPr>
        <sz val="11"/>
        <color rgb="FF000000"/>
        <rFont val="Meiryo UI"/>
        <family val="3"/>
        <charset val="128"/>
      </rPr>
      <t>W(x+2).00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CMP:INITIAL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</si>
  <si>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ロボット原点復帰</t>
    </r>
  </si>
  <si>
    <t>・ロボットの自動運転前にロボットハンドを原点復帰させる。</t>
  </si>
  <si>
    <r>
      <rPr>
        <sz val="11"/>
        <color rgb="FF000000"/>
        <rFont val="Meiryo UI"/>
        <family val="3"/>
        <charset val="128"/>
      </rPr>
      <t>W(x).07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REQ:MOVE</t>
    </r>
  </si>
  <si>
    <r>
      <rPr>
        <sz val="11"/>
        <color rgb="FF000000"/>
        <rFont val="Meiryo UI"/>
        <family val="3"/>
        <charset val="128"/>
      </rPr>
      <t>W(x+1).00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STATUS:AUTO</t>
    </r>
  </si>
  <si>
    <r>
      <rPr>
        <sz val="11"/>
        <color rgb="FF000000"/>
        <rFont val="Meiryo UI"/>
        <family val="3"/>
        <charset val="128"/>
      </rPr>
      <t>D(X+3)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</t>
    </r>
  </si>
  <si>
    <r>
      <rPr>
        <sz val="11"/>
        <color rgb="FF000000"/>
        <rFont val="Meiryo UI"/>
        <family val="3"/>
        <charset val="128"/>
      </rPr>
      <t>W(x+1).00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STATUS:MOVE</t>
    </r>
  </si>
  <si>
    <r>
      <rPr>
        <sz val="11"/>
        <color rgb="FF000000"/>
        <rFont val="Meiryo UI"/>
        <family val="3"/>
        <charset val="128"/>
      </rPr>
      <t>W(x+2).01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CMP:MOVE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</si>
  <si>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</t>
    </r>
    <r>
      <rPr>
        <b/>
        <u/>
        <sz val="12"/>
        <color rgb="FF000000"/>
        <rFont val="Meiryo UI"/>
        <family val="3"/>
        <charset val="128"/>
      </rPr>
      <t>JOB</t>
    </r>
    <r>
      <rPr>
        <b/>
        <u/>
        <sz val="12"/>
        <color rgb="FF000000"/>
        <rFont val="Droid Sans Fallback"/>
        <family val="2"/>
        <charset val="1"/>
      </rPr>
      <t>動作</t>
    </r>
    <r>
      <rPr>
        <b/>
        <u/>
        <sz val="12"/>
        <color rgb="FF000000"/>
        <rFont val="Meiryo UI"/>
        <family val="3"/>
        <charset val="128"/>
      </rPr>
      <t>(</t>
    </r>
    <r>
      <rPr>
        <b/>
        <u/>
        <sz val="12"/>
        <color rgb="FF000000"/>
        <rFont val="Droid Sans Fallback"/>
        <family val="2"/>
        <charset val="1"/>
      </rPr>
      <t>中継無し</t>
    </r>
    <r>
      <rPr>
        <b/>
        <u/>
        <sz val="12"/>
        <color rgb="FF000000"/>
        <rFont val="Meiryo UI"/>
        <family val="3"/>
        <charset val="128"/>
      </rPr>
      <t>)</t>
    </r>
  </si>
  <si>
    <t>・ロボットの自動運転中に指定されたティーチング位置に移動する。</t>
  </si>
  <si>
    <r>
      <rPr>
        <sz val="11"/>
        <color rgb="FF000000"/>
        <rFont val="Meiryo UI"/>
        <family val="3"/>
        <charset val="128"/>
      </rPr>
      <t>W(x).11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STATUS:OUTPUT_BUSY</t>
    </r>
  </si>
  <si>
    <r>
      <rPr>
        <sz val="11"/>
        <color rgb="FF000000"/>
        <rFont val="Meiryo UI"/>
        <family val="3"/>
        <charset val="128"/>
      </rPr>
      <t>D(X+2)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JOB_NO</t>
    </r>
  </si>
  <si>
    <r>
      <rPr>
        <sz val="11"/>
        <color rgb="FF000000"/>
        <rFont val="Meiryo UI"/>
        <family val="3"/>
        <charset val="128"/>
      </rPr>
      <t>D(X+3)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TEACH_NO_1</t>
    </r>
  </si>
  <si>
    <r>
      <rPr>
        <sz val="11"/>
        <color rgb="FF000000"/>
        <rFont val="Meiryo UI"/>
        <family val="3"/>
        <charset val="128"/>
      </rPr>
      <t>D(X+4)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TEACH_NO_2</t>
    </r>
  </si>
  <si>
    <r>
      <rPr>
        <sz val="11"/>
        <color rgb="FF000000"/>
        <rFont val="Meiryo UI"/>
        <family val="3"/>
        <charset val="128"/>
      </rPr>
      <t>D(X+5)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TEACH_NO_3</t>
    </r>
  </si>
  <si>
    <r>
      <rPr>
        <sz val="11"/>
        <color rgb="FF000000"/>
        <rFont val="Meiryo UI"/>
        <family val="3"/>
        <charset val="128"/>
      </rPr>
      <t>W(x).00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REQ:BLEND</t>
    </r>
  </si>
  <si>
    <r>
      <rPr>
        <sz val="11"/>
        <color rgb="FF000000"/>
        <rFont val="Meiryo UI"/>
        <family val="3"/>
        <charset val="128"/>
      </rPr>
      <t>W(x).02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CMP:MOVE</t>
    </r>
  </si>
  <si>
    <r>
      <rPr>
        <sz val="11"/>
        <color rgb="FF000000"/>
        <rFont val="Meiryo UI"/>
        <family val="3"/>
        <charset val="128"/>
      </rPr>
      <t>W(x).01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REQ:OUTPUT_START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</si>
  <si>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</t>
    </r>
    <r>
      <rPr>
        <b/>
        <u/>
        <sz val="12"/>
        <color rgb="FF000000"/>
        <rFont val="Meiryo UI"/>
        <family val="3"/>
        <charset val="128"/>
      </rPr>
      <t>JOB</t>
    </r>
    <r>
      <rPr>
        <b/>
        <u/>
        <sz val="12"/>
        <color rgb="FF000000"/>
        <rFont val="Droid Sans Fallback"/>
        <family val="2"/>
        <charset val="1"/>
      </rPr>
      <t>動作</t>
    </r>
    <r>
      <rPr>
        <b/>
        <u/>
        <sz val="12"/>
        <color rgb="FF000000"/>
        <rFont val="Meiryo UI"/>
        <family val="3"/>
        <charset val="128"/>
      </rPr>
      <t>(</t>
    </r>
    <r>
      <rPr>
        <b/>
        <u/>
        <sz val="12"/>
        <color rgb="FF000000"/>
        <rFont val="Droid Sans Fallback"/>
        <family val="2"/>
        <charset val="1"/>
      </rPr>
      <t>中継有り</t>
    </r>
    <r>
      <rPr>
        <b/>
        <u/>
        <sz val="12"/>
        <color rgb="FF000000"/>
        <rFont val="Meiryo UI"/>
        <family val="3"/>
        <charset val="128"/>
      </rPr>
      <t>)</t>
    </r>
  </si>
  <si>
    <t>・ロボットの自動運転中に指定されたティーチング位置に連続移動する。</t>
  </si>
  <si>
    <r>
      <rPr>
        <sz val="11"/>
        <color rgb="FF000000"/>
        <rFont val="Meiryo UI"/>
        <family val="3"/>
        <charset val="128"/>
      </rPr>
      <t>W(x+2).00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STATUS:OUTPUT_BUSY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</si>
  <si>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ロボット一時停止</t>
    </r>
  </si>
  <si>
    <t>・ロボットを動作中に一時停止させる。</t>
  </si>
  <si>
    <r>
      <rPr>
        <sz val="11"/>
        <color rgb="FF000000"/>
        <rFont val="Meiryo UI"/>
        <family val="3"/>
        <charset val="128"/>
      </rPr>
      <t>W(x).09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REQ:STOP</t>
    </r>
  </si>
  <si>
    <r>
      <rPr>
        <b/>
        <u/>
        <sz val="12"/>
        <color rgb="FF000000"/>
        <rFont val="Meiryo UI"/>
        <family val="3"/>
        <charset val="128"/>
      </rPr>
      <t xml:space="preserve">PC </t>
    </r>
    <r>
      <rPr>
        <b/>
        <u/>
        <sz val="12"/>
        <color rgb="FF000000"/>
        <rFont val="Droid Sans Fallback"/>
        <family val="2"/>
        <charset val="1"/>
      </rPr>
      <t>ロボット非常停止</t>
    </r>
  </si>
  <si>
    <t>・ロボットを動作中に非常停止させる。</t>
  </si>
  <si>
    <r>
      <rPr>
        <sz val="11"/>
        <color rgb="FF000000"/>
        <rFont val="Meiryo UI"/>
        <family val="3"/>
        <charset val="128"/>
      </rPr>
      <t>W(x).10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REQ:RESET_ALARM</t>
    </r>
  </si>
  <si>
    <r>
      <rPr>
        <sz val="11"/>
        <color rgb="FF000000"/>
        <rFont val="Meiryo UI"/>
        <family val="3"/>
        <charset val="128"/>
      </rPr>
      <t>W(x+2).03</t>
    </r>
    <r>
      <rPr>
        <sz val="11"/>
        <color rgb="FF000000"/>
        <rFont val="Droid Sans Fallback"/>
        <family val="2"/>
        <charset val="1"/>
      </rPr>
      <t>　</t>
    </r>
    <r>
      <rPr>
        <sz val="11"/>
        <color rgb="FF000000"/>
        <rFont val="Meiryo UI"/>
        <family val="3"/>
        <charset val="128"/>
      </rPr>
      <t>CMP:RESET_ALARM</t>
    </r>
  </si>
  <si>
    <t>BIT</t>
  </si>
  <si>
    <t>Name</t>
  </si>
  <si>
    <t>Detail</t>
  </si>
  <si>
    <t>WORD</t>
  </si>
  <si>
    <t>W(x)</t>
  </si>
  <si>
    <t>REQ_COM</t>
  </si>
  <si>
    <t>D(X)</t>
  </si>
  <si>
    <t>W(x).00</t>
  </si>
  <si>
    <t>SET_X_SERVO</t>
  </si>
  <si>
    <t>D(X+1)</t>
  </si>
  <si>
    <t>W(x).01</t>
  </si>
  <si>
    <t>SET_Y_SERVO</t>
  </si>
  <si>
    <t>D(X+2)</t>
  </si>
  <si>
    <t>参照動作パターン（整数値）</t>
  </si>
  <si>
    <t>W(x).02</t>
  </si>
  <si>
    <t>SET_Z_SERVO</t>
  </si>
  <si>
    <t>D(X+3)</t>
  </si>
  <si>
    <t>W(x).03</t>
  </si>
  <si>
    <t>D(X+4)</t>
  </si>
  <si>
    <t>W(x).04</t>
  </si>
  <si>
    <t>D(X+5)</t>
  </si>
  <si>
    <t>PLC_X1_LOW</t>
  </si>
  <si>
    <t>W(x).05</t>
  </si>
  <si>
    <t>D(X+6)</t>
  </si>
  <si>
    <t>PLC_X1_HIGH</t>
  </si>
  <si>
    <t>W(x).06</t>
  </si>
  <si>
    <t>INITIAL</t>
  </si>
  <si>
    <t>初期化開始</t>
  </si>
  <si>
    <t>D(X+7)</t>
  </si>
  <si>
    <t>PLC_Y1_LOW</t>
  </si>
  <si>
    <t>W(x).07</t>
  </si>
  <si>
    <t>MOVE</t>
  </si>
  <si>
    <t>動作開始</t>
  </si>
  <si>
    <t>D(X+8)</t>
  </si>
  <si>
    <t>PLC_Y1_HIGH</t>
  </si>
  <si>
    <t>W(x).08</t>
  </si>
  <si>
    <t>ORIGIN</t>
  </si>
  <si>
    <t>原点復帰開始</t>
  </si>
  <si>
    <t>D(X+9)</t>
  </si>
  <si>
    <t>PLC_Z1_LOW</t>
  </si>
  <si>
    <t>W(x).09</t>
  </si>
  <si>
    <t>STOP</t>
  </si>
  <si>
    <t>動作停止</t>
  </si>
  <si>
    <t>D(X+10)</t>
  </si>
  <si>
    <t>PLC_Z1_HIGH</t>
  </si>
  <si>
    <t>W(x).10</t>
  </si>
  <si>
    <t>RESET_ALARM</t>
  </si>
  <si>
    <t>アラーム解除</t>
  </si>
  <si>
    <t>D(X+11)</t>
  </si>
  <si>
    <t>W(x).11</t>
  </si>
  <si>
    <t>PLUS_JOG</t>
  </si>
  <si>
    <t>D(X+12)</t>
  </si>
  <si>
    <t>W(x).12</t>
  </si>
  <si>
    <t>MINUS_JOG</t>
  </si>
  <si>
    <t>D(X+13)</t>
  </si>
  <si>
    <t>PLC_VEL1_LOW</t>
  </si>
  <si>
    <t>W(x).13</t>
  </si>
  <si>
    <t>PLUS_INCH</t>
  </si>
  <si>
    <t>D(X+14)</t>
  </si>
  <si>
    <t>PLC_VEL1_HIGH</t>
  </si>
  <si>
    <t>W(x).14</t>
  </si>
  <si>
    <t>MINUS_INCH</t>
  </si>
  <si>
    <t>D(X+15)</t>
  </si>
  <si>
    <t>PLC_ACC1_LOW</t>
  </si>
  <si>
    <t>W(x).15</t>
  </si>
  <si>
    <t>D(X+16)</t>
  </si>
  <si>
    <t>PLC_ACC1_HIGH</t>
  </si>
  <si>
    <t>W(x+1)</t>
  </si>
  <si>
    <t>REQ_OPT</t>
  </si>
  <si>
    <t>D(X+17)</t>
  </si>
  <si>
    <t>PLC_DEC1_LOW</t>
  </si>
  <si>
    <t>W(x+1).00</t>
  </si>
  <si>
    <t>D(X+18)</t>
  </si>
  <si>
    <t>PLC_DEC1_HIGH</t>
  </si>
  <si>
    <t>W(x+1).01</t>
  </si>
  <si>
    <t>D(X+19)</t>
  </si>
  <si>
    <t>PLC_AREA1_LOW</t>
  </si>
  <si>
    <t>W(x+1).02</t>
  </si>
  <si>
    <t>D(X+20)</t>
  </si>
  <si>
    <t>PLC_AREA1_HIGH</t>
  </si>
  <si>
    <t>W(x+1).03</t>
  </si>
  <si>
    <t>D(X+21)</t>
  </si>
  <si>
    <t>W(x+1).04</t>
  </si>
  <si>
    <t>D(X+22)</t>
  </si>
  <si>
    <t>W(x+1).05</t>
  </si>
  <si>
    <t>D(X+23)</t>
  </si>
  <si>
    <t>W(x+1).06</t>
  </si>
  <si>
    <t>D(X+24)</t>
  </si>
  <si>
    <t>W(x+1).07</t>
  </si>
  <si>
    <t>D(X+25)</t>
  </si>
  <si>
    <t>W(x+1).08</t>
  </si>
  <si>
    <t>D(X+26)</t>
  </si>
  <si>
    <t>W(x+1).09</t>
  </si>
  <si>
    <t>D(X+27)</t>
  </si>
  <si>
    <t>W(x+1).10</t>
  </si>
  <si>
    <t>D(X+28)</t>
  </si>
  <si>
    <t>W(x+1).11</t>
  </si>
  <si>
    <t>D(X+29)</t>
  </si>
  <si>
    <t>W(x+1).12</t>
  </si>
  <si>
    <t>D(X+30)</t>
  </si>
  <si>
    <t>W(x+1).13</t>
  </si>
  <si>
    <t>D(X+31)</t>
  </si>
  <si>
    <t>W(x+1).14</t>
  </si>
  <si>
    <t>D(X+32)</t>
  </si>
  <si>
    <t>W(x+1).15</t>
  </si>
  <si>
    <t>D(X+33)</t>
  </si>
  <si>
    <t>W(x+2)</t>
  </si>
  <si>
    <t>STATUS_COM</t>
  </si>
  <si>
    <t>D(X+34)</t>
  </si>
  <si>
    <t>W(x+2).00</t>
  </si>
  <si>
    <t>AUTO</t>
  </si>
  <si>
    <t>自動運転</t>
  </si>
  <si>
    <t>D(X+35)</t>
  </si>
  <si>
    <t>W(x+2).01</t>
  </si>
  <si>
    <t>MANUAL</t>
  </si>
  <si>
    <t>手動運転</t>
  </si>
  <si>
    <t>D(X+36)</t>
  </si>
  <si>
    <t>W(x+2).02</t>
  </si>
  <si>
    <t>D(X+37)</t>
  </si>
  <si>
    <t>W(x+2).03</t>
  </si>
  <si>
    <t>D(X+38)</t>
  </si>
  <si>
    <t>W(x+2).04</t>
  </si>
  <si>
    <t>D(X+39)</t>
  </si>
  <si>
    <t>W(x+2).05</t>
  </si>
  <si>
    <t>D(X+40)</t>
  </si>
  <si>
    <t>W(x+2).06</t>
  </si>
  <si>
    <t>D(X+41)</t>
  </si>
  <si>
    <t>W(x+2).07</t>
  </si>
  <si>
    <t>D(X+42)</t>
  </si>
  <si>
    <t>W(x+2).08</t>
  </si>
  <si>
    <t>D(X+43)</t>
  </si>
  <si>
    <t>W(x+2).09</t>
  </si>
  <si>
    <t>D(X+44)</t>
  </si>
  <si>
    <t>W(x+2).10</t>
  </si>
  <si>
    <t>D(X+45)</t>
  </si>
  <si>
    <t>W(x+2).11</t>
  </si>
  <si>
    <t>D(X+46)</t>
  </si>
  <si>
    <t>W(x+2).12</t>
  </si>
  <si>
    <t>D(X+47)</t>
  </si>
  <si>
    <t>W(x+2).13</t>
  </si>
  <si>
    <t>D(X+48)</t>
  </si>
  <si>
    <t>W(x+2).14</t>
  </si>
  <si>
    <t>D(X+49)</t>
  </si>
  <si>
    <t>W(x+2).15</t>
  </si>
  <si>
    <t>D(X+50)</t>
  </si>
  <si>
    <t>W(x+3)</t>
  </si>
  <si>
    <t>STATUS_OPT</t>
  </si>
  <si>
    <t>D(X+51)</t>
  </si>
  <si>
    <t>W(x+3).00</t>
  </si>
  <si>
    <t>D(X+52)</t>
  </si>
  <si>
    <t>W(x+3).01</t>
  </si>
  <si>
    <t>D(X+53)</t>
  </si>
  <si>
    <t>W(x+3).02</t>
  </si>
  <si>
    <t>D(X+54)</t>
  </si>
  <si>
    <t>W(x+3).03</t>
  </si>
  <si>
    <t>D(X+55)</t>
  </si>
  <si>
    <t>W(x+3).04</t>
  </si>
  <si>
    <t>D(X+56)</t>
  </si>
  <si>
    <t>W(x+3).05</t>
  </si>
  <si>
    <t>D(X+57)</t>
  </si>
  <si>
    <t>W(x+3).06</t>
  </si>
  <si>
    <t>D(X+58)</t>
  </si>
  <si>
    <t>W(x+3).07</t>
  </si>
  <si>
    <t>D(X+59)</t>
  </si>
  <si>
    <t>W(x+3).08</t>
  </si>
  <si>
    <t>D(X+60)</t>
  </si>
  <si>
    <t>W(x+3).09</t>
  </si>
  <si>
    <t>D(X+61)</t>
  </si>
  <si>
    <t>W(x+3).10</t>
  </si>
  <si>
    <t>D(X+62)</t>
  </si>
  <si>
    <t>W(x+3).11</t>
  </si>
  <si>
    <t>D(X+63)</t>
  </si>
  <si>
    <t>W(x+3).12</t>
  </si>
  <si>
    <t>D(X+64)</t>
  </si>
  <si>
    <t>W(x+3).13</t>
  </si>
  <si>
    <t>D(X+65)</t>
  </si>
  <si>
    <t>W(x+3).14</t>
  </si>
  <si>
    <t>D(X+66)</t>
  </si>
  <si>
    <t>W(x+3).15</t>
  </si>
  <si>
    <t>D(X+67)</t>
  </si>
  <si>
    <t>W(x+4)</t>
  </si>
  <si>
    <t>CMP_COM</t>
  </si>
  <si>
    <t>D(X+68)</t>
  </si>
  <si>
    <t>W(x+4).00</t>
  </si>
  <si>
    <t>D(X+69)</t>
  </si>
  <si>
    <t>W(x+4).01</t>
  </si>
  <si>
    <t>D(X+70)</t>
  </si>
  <si>
    <t>W(x+4).02</t>
  </si>
  <si>
    <t>D(X+71)</t>
  </si>
  <si>
    <t>W(x+4).03</t>
  </si>
  <si>
    <t>D(X+72)</t>
  </si>
  <si>
    <t>W(x+4).04</t>
  </si>
  <si>
    <t>D(X+73)</t>
  </si>
  <si>
    <t>W(x+4).05</t>
  </si>
  <si>
    <t>D(X+74)</t>
  </si>
  <si>
    <t>W(x+4).06</t>
  </si>
  <si>
    <t>D(X+75)</t>
  </si>
  <si>
    <t>W(x+4).07</t>
  </si>
  <si>
    <t>D(X+76)</t>
  </si>
  <si>
    <t>W(x+4).08</t>
  </si>
  <si>
    <t>D(X+77)</t>
  </si>
  <si>
    <t>W(x+4).09</t>
  </si>
  <si>
    <t>D(X+78)</t>
  </si>
  <si>
    <t>W(x+4).10</t>
  </si>
  <si>
    <t>D(X+79)</t>
  </si>
  <si>
    <t>W(x+4).11</t>
  </si>
  <si>
    <t>D(X+80)</t>
  </si>
  <si>
    <t>W(x+4).12</t>
  </si>
  <si>
    <t>D(X+81)</t>
  </si>
  <si>
    <t>W(x+4).13</t>
  </si>
  <si>
    <t>D(X+82)</t>
  </si>
  <si>
    <t>W(x+4).14</t>
  </si>
  <si>
    <t>D(X+83)</t>
  </si>
  <si>
    <t>W(x+4).15</t>
  </si>
  <si>
    <t>D(X+84)</t>
  </si>
  <si>
    <t>W(x+5)</t>
  </si>
  <si>
    <t>CMP_OPT</t>
  </si>
  <si>
    <t>D(X+85)</t>
  </si>
  <si>
    <t>W(x+5).00</t>
  </si>
  <si>
    <t>D(X+86)</t>
  </si>
  <si>
    <t>W(x+5).01</t>
  </si>
  <si>
    <t>D(X+87)</t>
  </si>
  <si>
    <t>W(x+5).02</t>
  </si>
  <si>
    <t>D(X+88)</t>
  </si>
  <si>
    <t>W(x+5).03</t>
  </si>
  <si>
    <t>D(X+89)</t>
  </si>
  <si>
    <t>W(x+5).04</t>
  </si>
  <si>
    <t>W(x+5).05</t>
  </si>
  <si>
    <t>W(x+5).06</t>
  </si>
  <si>
    <t>W(x+5).07</t>
  </si>
  <si>
    <t>W(x+5).08</t>
  </si>
  <si>
    <t>W(x+5).09</t>
  </si>
  <si>
    <t>W(x+5).10</t>
  </si>
  <si>
    <t>W(x+5).11</t>
  </si>
  <si>
    <t>W(x+5).12</t>
  </si>
  <si>
    <t>W(x+5).13</t>
  </si>
  <si>
    <t>W(x+5).14</t>
  </si>
  <si>
    <t>W(x+5).15</t>
  </si>
  <si>
    <t>PC_ERR_CODE</t>
  </si>
  <si>
    <t>ROBOT_NO</t>
  </si>
  <si>
    <t>動作中のロボット番号（整数値）</t>
  </si>
  <si>
    <t>ACK_JOB_NO</t>
  </si>
  <si>
    <t>実行した動作パターン（整数値）</t>
  </si>
  <si>
    <t>ACK_TOOL_NO</t>
  </si>
  <si>
    <t>設定したツール座標系（整数値）</t>
  </si>
  <si>
    <t>CR_X_LOW</t>
  </si>
  <si>
    <t>CR_X_HIGH</t>
  </si>
  <si>
    <t>CR_Y_LOW</t>
  </si>
  <si>
    <t>CR_Y_HIGH</t>
  </si>
  <si>
    <t>CR_Z_LOW</t>
  </si>
  <si>
    <t>CR_Z_HIGH</t>
  </si>
  <si>
    <t>MOVING</t>
  </si>
  <si>
    <t>動作中</t>
  </si>
  <si>
    <t>ONLINE</t>
  </si>
  <si>
    <t>生存確認用</t>
  </si>
  <si>
    <t>ERR</t>
  </si>
  <si>
    <t>エラー</t>
  </si>
  <si>
    <t>初期化</t>
  </si>
  <si>
    <t>動作</t>
  </si>
  <si>
    <t>原点復帰</t>
  </si>
  <si>
    <t>アラームリセット</t>
  </si>
  <si>
    <t>REF_IN_NO</t>
  </si>
  <si>
    <t>REF_OUT_NO</t>
  </si>
  <si>
    <t>word_name</t>
  </si>
  <si>
    <t>bit_0</t>
  </si>
  <si>
    <t>bit_1</t>
  </si>
  <si>
    <t>bit_2</t>
  </si>
  <si>
    <t>bit_3</t>
  </si>
  <si>
    <t>bit_4</t>
  </si>
  <si>
    <t>bit_5</t>
  </si>
  <si>
    <t>bit_6</t>
  </si>
  <si>
    <t>bit_7</t>
  </si>
  <si>
    <t>bit_8</t>
  </si>
  <si>
    <t>bit_9</t>
  </si>
  <si>
    <t>bit_10</t>
  </si>
  <si>
    <t>bit_11</t>
  </si>
  <si>
    <t>bit_12</t>
  </si>
  <si>
    <t>bit_13</t>
  </si>
  <si>
    <t>bit_14</t>
  </si>
  <si>
    <t>bit_15</t>
  </si>
  <si>
    <t>word_0</t>
  </si>
  <si>
    <t>word_1</t>
  </si>
  <si>
    <t>word_2</t>
  </si>
  <si>
    <t>word_3</t>
  </si>
  <si>
    <t>word_4</t>
  </si>
  <si>
    <t>word_5</t>
  </si>
  <si>
    <t>word_6</t>
  </si>
  <si>
    <t>word_7</t>
  </si>
  <si>
    <t>word_8</t>
  </si>
  <si>
    <t>word_9</t>
  </si>
  <si>
    <t>word_10</t>
  </si>
  <si>
    <t>word_11</t>
  </si>
  <si>
    <t>word_12</t>
  </si>
  <si>
    <t>word_13</t>
  </si>
  <si>
    <t>word_14</t>
  </si>
  <si>
    <t>word_15</t>
  </si>
  <si>
    <t>word_16</t>
  </si>
  <si>
    <t>word_17</t>
  </si>
  <si>
    <t>word_18</t>
  </si>
  <si>
    <t>word_19</t>
  </si>
  <si>
    <t>word_20</t>
  </si>
  <si>
    <t>word_21</t>
  </si>
  <si>
    <t>word_22</t>
  </si>
  <si>
    <t>word_23</t>
  </si>
  <si>
    <t>word_24</t>
  </si>
  <si>
    <t>word_25</t>
  </si>
  <si>
    <t>word_26</t>
  </si>
  <si>
    <t>word_27</t>
  </si>
  <si>
    <t>word_28</t>
  </si>
  <si>
    <t>word_29</t>
  </si>
  <si>
    <t>word_30</t>
  </si>
  <si>
    <t>word_31</t>
  </si>
  <si>
    <t>word_32</t>
  </si>
  <si>
    <t>word_33</t>
  </si>
  <si>
    <t>word_34</t>
  </si>
  <si>
    <t>word_35</t>
  </si>
  <si>
    <t>word_36</t>
  </si>
  <si>
    <t>word_37</t>
  </si>
  <si>
    <t>word_38</t>
  </si>
  <si>
    <t>word_39</t>
  </si>
  <si>
    <t>word_40</t>
  </si>
  <si>
    <t>word_41</t>
  </si>
  <si>
    <t>word_42</t>
  </si>
  <si>
    <t>word_43</t>
  </si>
  <si>
    <t>word_44</t>
  </si>
  <si>
    <t>word_45</t>
  </si>
  <si>
    <t>word_46</t>
  </si>
  <si>
    <t>word_47</t>
  </si>
  <si>
    <t>word_48</t>
  </si>
  <si>
    <t>word_49</t>
  </si>
  <si>
    <t>word_50</t>
  </si>
  <si>
    <t>word_51</t>
  </si>
  <si>
    <t>word_52</t>
  </si>
  <si>
    <t>word_53</t>
  </si>
  <si>
    <t>word_54</t>
  </si>
  <si>
    <t>word_55</t>
  </si>
  <si>
    <t>word_56</t>
  </si>
  <si>
    <t>word_57</t>
  </si>
  <si>
    <t>word_58</t>
  </si>
  <si>
    <t>word_59</t>
  </si>
  <si>
    <t>word_60</t>
  </si>
  <si>
    <t>word_61</t>
  </si>
  <si>
    <t>word_62</t>
  </si>
  <si>
    <t>word_63</t>
  </si>
  <si>
    <t>word_64</t>
  </si>
  <si>
    <t>word_65</t>
  </si>
  <si>
    <t>word_66</t>
  </si>
  <si>
    <t>word_67</t>
  </si>
  <si>
    <t>word_68</t>
  </si>
  <si>
    <t>word_69</t>
  </si>
  <si>
    <t>word_70</t>
  </si>
  <si>
    <t>word_71</t>
  </si>
  <si>
    <t>word_72</t>
  </si>
  <si>
    <t>word_73</t>
  </si>
  <si>
    <t>word_74</t>
  </si>
  <si>
    <t>word_75</t>
  </si>
  <si>
    <t>word_76</t>
  </si>
  <si>
    <t>word_77</t>
  </si>
  <si>
    <t>word_78</t>
  </si>
  <si>
    <t>word_79</t>
  </si>
  <si>
    <t>word_80</t>
  </si>
  <si>
    <t>word_81</t>
  </si>
  <si>
    <t>word_82</t>
  </si>
  <si>
    <t>word_83</t>
  </si>
  <si>
    <t>word_84</t>
  </si>
  <si>
    <t>word_85</t>
  </si>
  <si>
    <t>word_86</t>
  </si>
  <si>
    <t>word_87</t>
  </si>
  <si>
    <t>word_88</t>
  </si>
  <si>
    <t>word_89</t>
  </si>
  <si>
    <t>SET_RX_SERVO</t>
    <phoneticPr fontId="11"/>
  </si>
  <si>
    <t>SET_RY_SERVO</t>
    <phoneticPr fontId="11"/>
  </si>
  <si>
    <t>SET_RZ_SERVO</t>
    <phoneticPr fontId="11"/>
  </si>
  <si>
    <t>Y軸座標(2Word 下位)　</t>
  </si>
  <si>
    <t>Z軸座標(2Word 下位)　</t>
  </si>
  <si>
    <t>RX軸座標(2Word 下位)　</t>
  </si>
  <si>
    <t>RY軸座標(2Word 下位)　</t>
  </si>
  <si>
    <t>RZ軸座標(2Word 下位)　</t>
  </si>
  <si>
    <t>速度(2Word 下位)　</t>
  </si>
  <si>
    <t>加速度(2Word 下位)　</t>
  </si>
  <si>
    <t>減速度(2Word 下位)　</t>
  </si>
  <si>
    <t>位置決め完了幅(2Word 下位)　</t>
  </si>
  <si>
    <t>Y軸座標(2Word 上位)　</t>
  </si>
  <si>
    <t>Z軸座標(2Word 上位)　</t>
  </si>
  <si>
    <t>RX軸座標(2Word 上位)　</t>
  </si>
  <si>
    <t>RY軸座標(2Word 上位)　</t>
  </si>
  <si>
    <t>RZ軸座標(2Word 上位)　</t>
  </si>
  <si>
    <t>速度(2Word 上位)　</t>
  </si>
  <si>
    <t>加速度(2Word 上位)　</t>
  </si>
  <si>
    <t>減速度(2Word 上位)　</t>
  </si>
  <si>
    <t>位置決め完了幅(2Word 上位)　</t>
  </si>
  <si>
    <t>PLC -&gt; PC（BIT）</t>
  </si>
  <si>
    <t>PLC -&gt; PC（WORD）</t>
  </si>
  <si>
    <t>リクエスト_コモン</t>
  </si>
  <si>
    <t>X軸のサーボ電源をON</t>
  </si>
  <si>
    <t>Y軸のサーボ電源をON</t>
  </si>
  <si>
    <t>Z軸のサーボ電源をON</t>
  </si>
  <si>
    <t>RX軸のサーボ電源をON</t>
    <phoneticPr fontId="11"/>
  </si>
  <si>
    <t>RY軸のサーボ電源をON</t>
    <phoneticPr fontId="11"/>
  </si>
  <si>
    <t>X軸座標(2Word 下位)　</t>
    <rPh sb="11" eb="13">
      <t>カイ</t>
    </rPh>
    <phoneticPr fontId="11"/>
  </si>
  <si>
    <t>RZ軸のサーボ電源をON</t>
    <phoneticPr fontId="11"/>
  </si>
  <si>
    <t>X軸座標(2Word 上位)　</t>
    <rPh sb="11" eb="13">
      <t>ジョウイ</t>
    </rPh>
    <phoneticPr fontId="11"/>
  </si>
  <si>
    <t>+方向ジョグ</t>
  </si>
  <si>
    <t>-方向ジョグ</t>
  </si>
  <si>
    <t>+方向インチング</t>
  </si>
  <si>
    <t>-方向インチング</t>
  </si>
  <si>
    <t>リクエスト_オプション</t>
  </si>
  <si>
    <t>ステータス_コモン</t>
  </si>
  <si>
    <t>ステータス_オプション</t>
  </si>
  <si>
    <t>コンプリート_コモン</t>
  </si>
  <si>
    <t>コンプリート_オプション</t>
  </si>
  <si>
    <t>PLC_RX1_LOW</t>
    <phoneticPr fontId="11"/>
  </si>
  <si>
    <t>PLC_RX1_HIGH</t>
    <phoneticPr fontId="11"/>
  </si>
  <si>
    <t>PLC_RY1_LOW</t>
    <phoneticPr fontId="11"/>
  </si>
  <si>
    <t>PLC_RY1_HIGH</t>
    <phoneticPr fontId="11"/>
  </si>
  <si>
    <t>PLC_RZ1_LOW</t>
    <phoneticPr fontId="11"/>
  </si>
  <si>
    <t>PLC_RZ1_HIGH</t>
    <phoneticPr fontId="11"/>
  </si>
  <si>
    <t>PLC &lt;- PC（BIT）</t>
  </si>
  <si>
    <t>PLC &lt;- PC（WORD）</t>
  </si>
  <si>
    <t>PCエラーコード（整数値）</t>
  </si>
  <si>
    <t>PROG_VER_MAJOR</t>
    <phoneticPr fontId="11"/>
  </si>
  <si>
    <t>PROG_VER_MINOR</t>
    <phoneticPr fontId="11"/>
  </si>
  <si>
    <t>PROG_VER_PATCH</t>
    <phoneticPr fontId="11"/>
  </si>
  <si>
    <t>プログラムバージョンのメジャー</t>
    <phoneticPr fontId="11"/>
  </si>
  <si>
    <t>プログラムバージョンのマイナー</t>
    <phoneticPr fontId="11"/>
  </si>
  <si>
    <t>プログラムバージョンのパッチ</t>
    <phoneticPr fontId="11"/>
  </si>
  <si>
    <t>REQ_COM</t>
    <phoneticPr fontId="11"/>
  </si>
  <si>
    <t>CR_RX_LOW</t>
    <phoneticPr fontId="11"/>
  </si>
  <si>
    <t>CR_RX_HIGH</t>
    <phoneticPr fontId="11"/>
  </si>
  <si>
    <t>CR_RY_LOW</t>
    <phoneticPr fontId="11"/>
  </si>
  <si>
    <t>CR_RY_HIGH</t>
    <phoneticPr fontId="11"/>
  </si>
  <si>
    <t>CR_RZ_LOW</t>
    <phoneticPr fontId="11"/>
  </si>
  <si>
    <t>CR_RZ_HIGH</t>
    <phoneticPr fontId="11"/>
  </si>
  <si>
    <t>D(X+90)</t>
  </si>
  <si>
    <t>D(X+91)</t>
  </si>
  <si>
    <t>D(X+92)</t>
  </si>
  <si>
    <t>D(X+93)</t>
  </si>
  <si>
    <t>D(X+94)</t>
  </si>
  <si>
    <t>D(X+95)</t>
  </si>
  <si>
    <t>D(X+96)</t>
  </si>
  <si>
    <t>D(X+97)</t>
  </si>
  <si>
    <t>D(X+98)</t>
  </si>
  <si>
    <t>D(X+99)</t>
  </si>
  <si>
    <t>D(X+100)</t>
  </si>
  <si>
    <t>D(X+101)</t>
  </si>
  <si>
    <t>D(X+102)</t>
  </si>
  <si>
    <t>D(X+103)</t>
  </si>
  <si>
    <t>D(X+104)</t>
  </si>
  <si>
    <t>D(X+105)</t>
  </si>
  <si>
    <t>D(X+106)</t>
  </si>
  <si>
    <t>D(X+107)</t>
  </si>
  <si>
    <t>D(X+108)</t>
  </si>
  <si>
    <t>D(X+109)</t>
  </si>
  <si>
    <t>D(X+110)</t>
  </si>
  <si>
    <t>D(X+111)</t>
  </si>
  <si>
    <t>D(X+112)</t>
  </si>
  <si>
    <t>D(X+113)</t>
  </si>
  <si>
    <t>D(X+114)</t>
  </si>
  <si>
    <t>D(X+115)</t>
  </si>
  <si>
    <t>D(X+116)</t>
  </si>
  <si>
    <t>D(X+117)</t>
  </si>
  <si>
    <t>D(X+118)</t>
  </si>
  <si>
    <t>D(X+119)</t>
  </si>
  <si>
    <t>D(X+120)</t>
  </si>
  <si>
    <t>D(X+121)</t>
  </si>
  <si>
    <t>D(X+122)</t>
  </si>
  <si>
    <t>D(X+123)</t>
  </si>
  <si>
    <t>D(X+124)</t>
  </si>
  <si>
    <t>D(X+125)</t>
  </si>
  <si>
    <t>D(X+126)</t>
  </si>
  <si>
    <t>D(X+127)</t>
  </si>
  <si>
    <t>D(X+128)</t>
  </si>
  <si>
    <t>D(X+129)</t>
  </si>
  <si>
    <t>D(X+130)</t>
  </si>
  <si>
    <t>D(X+131)</t>
  </si>
  <si>
    <t>D(X+132)</t>
  </si>
  <si>
    <t>D(X+133)</t>
  </si>
  <si>
    <t>D(X+134)</t>
  </si>
  <si>
    <t>D(X+135)</t>
  </si>
  <si>
    <t>D(X+136)</t>
  </si>
  <si>
    <t>D(X+137)</t>
  </si>
  <si>
    <t>D(X+138)</t>
  </si>
  <si>
    <t>D(X+139)</t>
  </si>
  <si>
    <t>D(X+140)</t>
  </si>
  <si>
    <t>D(X+141)</t>
  </si>
  <si>
    <t>D(X+142)</t>
  </si>
  <si>
    <t>D(X+143)</t>
  </si>
  <si>
    <t>D(X+144)</t>
  </si>
  <si>
    <t>D(X+145)</t>
  </si>
  <si>
    <t>D(X+146)</t>
  </si>
  <si>
    <t>D(X+147)</t>
  </si>
  <si>
    <t>D(X+148)</t>
  </si>
  <si>
    <t>D(X+149)</t>
  </si>
  <si>
    <t>D(X+150)</t>
  </si>
  <si>
    <t>D(X+151)</t>
  </si>
  <si>
    <t>D(X+152)</t>
  </si>
  <si>
    <t>D(X+153)</t>
  </si>
  <si>
    <t>D(X+154)</t>
  </si>
  <si>
    <t>D(X+155)</t>
  </si>
  <si>
    <t>D(X+156)</t>
  </si>
  <si>
    <t>D(X+157)</t>
  </si>
  <si>
    <t>D(X+158)</t>
  </si>
  <si>
    <t>D(X+159)</t>
  </si>
  <si>
    <t>D(X+160)</t>
  </si>
  <si>
    <t>D(X+161)</t>
  </si>
  <si>
    <t>D(X+162)</t>
  </si>
  <si>
    <t>D(X+163)</t>
  </si>
  <si>
    <t>D(X+164)</t>
  </si>
  <si>
    <t>D(X+165)</t>
  </si>
  <si>
    <t>D(X+166)</t>
  </si>
  <si>
    <t>D(X+167)</t>
  </si>
  <si>
    <t>D(X+168)</t>
  </si>
  <si>
    <t>D(X+169)</t>
  </si>
  <si>
    <t>D(X+170)</t>
  </si>
  <si>
    <t>D(X+171)</t>
  </si>
  <si>
    <t>D(X+172)</t>
  </si>
  <si>
    <t>D(X+173)</t>
  </si>
  <si>
    <t>D(X+174)</t>
  </si>
  <si>
    <t>D(X+175)</t>
  </si>
  <si>
    <t>D(X+176)</t>
  </si>
  <si>
    <t>D(X+177)</t>
  </si>
  <si>
    <t>D(X+178)</t>
  </si>
  <si>
    <t>D(X+179)</t>
  </si>
  <si>
    <t>D(X+180)</t>
  </si>
  <si>
    <t>D(X+181)</t>
  </si>
  <si>
    <t>D(X+182)</t>
  </si>
  <si>
    <t>D(X+183)</t>
  </si>
  <si>
    <t>D(X+184)</t>
  </si>
  <si>
    <t>D(X+185)</t>
  </si>
  <si>
    <t>D(X+186)</t>
  </si>
  <si>
    <t>D(X+187)</t>
  </si>
  <si>
    <t>D(X+188)</t>
  </si>
  <si>
    <t>D(X+189)</t>
  </si>
  <si>
    <t>(PC to PLC)</t>
    <phoneticPr fontId="11"/>
  </si>
  <si>
    <t>(PLC to PC)</t>
    <phoneticPr fontId="11"/>
  </si>
  <si>
    <t>PLC_X2_LOW</t>
    <phoneticPr fontId="11"/>
  </si>
  <si>
    <t>PLC_X2_HIGH</t>
    <phoneticPr fontId="11"/>
  </si>
  <si>
    <t>PLC_Y2_LOW</t>
    <phoneticPr fontId="11"/>
  </si>
  <si>
    <t>PLC_Y2_HIGH</t>
    <phoneticPr fontId="11"/>
  </si>
  <si>
    <t>PLC_Z2_LOW</t>
    <phoneticPr fontId="11"/>
  </si>
  <si>
    <t>PLC_Z2_HIGH</t>
    <phoneticPr fontId="11"/>
  </si>
  <si>
    <t>PLC_RX2_LOW</t>
    <phoneticPr fontId="11"/>
  </si>
  <si>
    <t>PLC_RX2_HIGH</t>
    <phoneticPr fontId="11"/>
  </si>
  <si>
    <t>PLC_RY2_LOW</t>
    <phoneticPr fontId="11"/>
  </si>
  <si>
    <t>PLC_RY2_HIGH</t>
    <phoneticPr fontId="11"/>
  </si>
  <si>
    <t>PLC_RZ2_LOW</t>
    <phoneticPr fontId="11"/>
  </si>
  <si>
    <t>PLC_RZ2_HIGH</t>
    <phoneticPr fontId="11"/>
  </si>
  <si>
    <t>PLC_VEL2_LOW</t>
    <phoneticPr fontId="11"/>
  </si>
  <si>
    <t>PLC_VEL2_HIGH</t>
    <phoneticPr fontId="11"/>
  </si>
  <si>
    <t>PLC_ACC2_LOW</t>
    <phoneticPr fontId="11"/>
  </si>
  <si>
    <t>PLC_ACC2_HIGH</t>
    <phoneticPr fontId="11"/>
  </si>
  <si>
    <t>PLC_DEC2_LOW</t>
    <phoneticPr fontId="11"/>
  </si>
  <si>
    <t>PLC_DEC2_HIGH</t>
    <phoneticPr fontId="11"/>
  </si>
  <si>
    <t>PLC_AREA2_LOW</t>
    <phoneticPr fontId="11"/>
  </si>
  <si>
    <t>PLC_AREA2_HIGH</t>
    <phoneticPr fontId="11"/>
  </si>
  <si>
    <t>PLC_X3_LOW</t>
    <phoneticPr fontId="11"/>
  </si>
  <si>
    <t>PLC_X3_HIGH</t>
    <phoneticPr fontId="11"/>
  </si>
  <si>
    <t>PLC_Y3_LOW</t>
    <phoneticPr fontId="11"/>
  </si>
  <si>
    <t>PLC_Y3_HIGH</t>
    <phoneticPr fontId="11"/>
  </si>
  <si>
    <t>PLC_Z3_LOW</t>
    <phoneticPr fontId="11"/>
  </si>
  <si>
    <t>PLC_Z3_HIGH</t>
    <phoneticPr fontId="11"/>
  </si>
  <si>
    <t>PLC_RX3_LOW</t>
    <phoneticPr fontId="11"/>
  </si>
  <si>
    <t>PLC_RX3_HIGH</t>
    <phoneticPr fontId="11"/>
  </si>
  <si>
    <t>PLC_RY3_LOW</t>
    <phoneticPr fontId="11"/>
  </si>
  <si>
    <t>PLC_RY3_HIGH</t>
    <phoneticPr fontId="11"/>
  </si>
  <si>
    <t>PLC_RZ3_LOW</t>
    <phoneticPr fontId="11"/>
  </si>
  <si>
    <t>PLC_RZ3_HIGH</t>
    <phoneticPr fontId="11"/>
  </si>
  <si>
    <t>PLC_VEL3_LOW</t>
    <phoneticPr fontId="11"/>
  </si>
  <si>
    <t>PLC_VEL3_HIGH</t>
    <phoneticPr fontId="11"/>
  </si>
  <si>
    <t>PLC_ACC3_LOW</t>
    <phoneticPr fontId="11"/>
  </si>
  <si>
    <t>PLC_ACC3_HIGH</t>
    <phoneticPr fontId="11"/>
  </si>
  <si>
    <t>PLC_DEC3_LOW</t>
    <phoneticPr fontId="11"/>
  </si>
  <si>
    <t>PLC_DEC3_HIGH</t>
    <phoneticPr fontId="11"/>
  </si>
  <si>
    <t>PLC_AREA3_LOW</t>
    <phoneticPr fontId="11"/>
  </si>
  <si>
    <t>PLC_AREA3_HIGH</t>
    <phoneticPr fontId="11"/>
  </si>
  <si>
    <t>PLC_X4_LOW</t>
    <phoneticPr fontId="11"/>
  </si>
  <si>
    <t>PLC_X4_HIGH</t>
    <phoneticPr fontId="11"/>
  </si>
  <si>
    <t>PLC_Y4_LOW</t>
    <phoneticPr fontId="11"/>
  </si>
  <si>
    <t>PLC_Y4_HIGH</t>
    <phoneticPr fontId="11"/>
  </si>
  <si>
    <t>PLC_Z4_LOW</t>
    <phoneticPr fontId="11"/>
  </si>
  <si>
    <t>PLC_Z4_HIGH</t>
    <phoneticPr fontId="11"/>
  </si>
  <si>
    <t>PLC_RX4_LOW</t>
    <phoneticPr fontId="11"/>
  </si>
  <si>
    <t>PLC_RX4_HIGH</t>
    <phoneticPr fontId="11"/>
  </si>
  <si>
    <t>PLC_RY4_LOW</t>
    <phoneticPr fontId="11"/>
  </si>
  <si>
    <t>PLC_RY4_HIGH</t>
    <phoneticPr fontId="11"/>
  </si>
  <si>
    <t>PLC_RZ4_LOW</t>
    <phoneticPr fontId="11"/>
  </si>
  <si>
    <t>PLC_RZ4_HIGH</t>
    <phoneticPr fontId="11"/>
  </si>
  <si>
    <t>PLC_VEL4_LOW</t>
    <phoneticPr fontId="11"/>
  </si>
  <si>
    <t>PLC_VEL4_HIGH</t>
    <phoneticPr fontId="11"/>
  </si>
  <si>
    <t>PLC_ACC4_LOW</t>
    <phoneticPr fontId="11"/>
  </si>
  <si>
    <t>PLC_ACC4_HIGH</t>
    <phoneticPr fontId="11"/>
  </si>
  <si>
    <t>PLC_DEC4_LOW</t>
    <phoneticPr fontId="11"/>
  </si>
  <si>
    <t>PLC_DEC4_HIGH</t>
    <phoneticPr fontId="11"/>
  </si>
  <si>
    <t>PLC_AREA4_LOW</t>
    <phoneticPr fontId="11"/>
  </si>
  <si>
    <t>PLC_AREA4_HIGH</t>
    <phoneticPr fontId="11"/>
  </si>
  <si>
    <t>PROGRAM_NO</t>
    <phoneticPr fontId="11"/>
  </si>
  <si>
    <t>プログラム番号（整数値）</t>
    <phoneticPr fontId="11"/>
  </si>
  <si>
    <t>PLC_TOOL1_LOW</t>
    <phoneticPr fontId="11"/>
  </si>
  <si>
    <t>PLC_TOOL1_HIGH</t>
    <phoneticPr fontId="11"/>
  </si>
  <si>
    <t>ツール座標(2Word 下位)　</t>
    <rPh sb="3" eb="5">
      <t>ザヒョウ</t>
    </rPh>
    <phoneticPr fontId="11"/>
  </si>
  <si>
    <t>ツール座標(2Word 上位)　</t>
    <rPh sb="3" eb="5">
      <t>ザヒョウ</t>
    </rPh>
    <phoneticPr fontId="11"/>
  </si>
  <si>
    <t>PLC_TOOL2_LOW</t>
  </si>
  <si>
    <t>PLC_TOOL2_LOW</t>
    <phoneticPr fontId="11"/>
  </si>
  <si>
    <t>PLC_TOOL2_HIGH</t>
  </si>
  <si>
    <t>PLC_TOOL2_HIGH</t>
    <phoneticPr fontId="11"/>
  </si>
  <si>
    <t>PLC_TOOL3_LOW</t>
  </si>
  <si>
    <t>PLC_TOOL3_LOW</t>
    <phoneticPr fontId="11"/>
  </si>
  <si>
    <t>PLC_TOOL3_HIGH</t>
  </si>
  <si>
    <t>PLC_TOOL3_HIGH</t>
    <phoneticPr fontId="11"/>
  </si>
  <si>
    <t>PLC_TOOL4_LOW</t>
  </si>
  <si>
    <t>PLC_TOOL4_LOW</t>
    <phoneticPr fontId="11"/>
  </si>
  <si>
    <t>PLC_TOOL4_HIGH</t>
  </si>
  <si>
    <t>PLC_TOOL4_HIGH</t>
    <phoneticPr fontId="11"/>
  </si>
  <si>
    <t>JOB_NO</t>
    <phoneticPr fontId="11"/>
  </si>
  <si>
    <t>ENABLE_AXIS_NO</t>
    <phoneticPr fontId="11"/>
  </si>
  <si>
    <t>PLC_STIME1_LOW</t>
    <phoneticPr fontId="11"/>
  </si>
  <si>
    <t>PLC_STIME1_HIGH</t>
    <phoneticPr fontId="11"/>
  </si>
  <si>
    <t>静定時間(2Word 下位)　</t>
    <rPh sb="0" eb="4">
      <t>セイテイジカン</t>
    </rPh>
    <phoneticPr fontId="11"/>
  </si>
  <si>
    <t>静定時間(2Word 上位)　</t>
    <rPh sb="0" eb="4">
      <t>セイテイジカン</t>
    </rPh>
    <phoneticPr fontId="11"/>
  </si>
  <si>
    <t>PLC_STIME2_LOW</t>
  </si>
  <si>
    <t>PLC_STIME2_HIGH</t>
  </si>
  <si>
    <t>PLC_STIME3_LOW</t>
  </si>
  <si>
    <t>PLC_STIME3_HIGH</t>
  </si>
  <si>
    <t>PLC_STIME4_LOW</t>
  </si>
  <si>
    <t>PLC_STIME4_HIGH</t>
  </si>
  <si>
    <t>操作する軸番号（整数値）</t>
    <phoneticPr fontId="11"/>
  </si>
  <si>
    <t>word_90</t>
  </si>
  <si>
    <t>word_91</t>
  </si>
  <si>
    <t>word_92</t>
  </si>
  <si>
    <t>word_93</t>
  </si>
  <si>
    <t>word_94</t>
  </si>
  <si>
    <t>word_95</t>
  </si>
  <si>
    <t>word_96</t>
  </si>
  <si>
    <t>word_97</t>
  </si>
  <si>
    <t>word_98</t>
  </si>
  <si>
    <t>word_99</t>
  </si>
  <si>
    <t>word_100</t>
  </si>
  <si>
    <t>word_101</t>
  </si>
  <si>
    <t>word_102</t>
  </si>
  <si>
    <t>word_103</t>
  </si>
  <si>
    <t>word_104</t>
  </si>
  <si>
    <t>word_105</t>
  </si>
  <si>
    <t>word_106</t>
  </si>
  <si>
    <t>word_107</t>
  </si>
  <si>
    <t>word_108</t>
  </si>
  <si>
    <t>word_109</t>
  </si>
  <si>
    <t>word_110</t>
  </si>
  <si>
    <t>word_111</t>
  </si>
  <si>
    <t>word_112</t>
  </si>
  <si>
    <t>word_113</t>
  </si>
  <si>
    <t>word_114</t>
  </si>
  <si>
    <t>word_115</t>
  </si>
  <si>
    <t>word_116</t>
  </si>
  <si>
    <t>word_117</t>
  </si>
  <si>
    <t>word_118</t>
  </si>
  <si>
    <t>word_119</t>
  </si>
  <si>
    <t>word_120</t>
  </si>
  <si>
    <t>word_121</t>
  </si>
  <si>
    <t>word_122</t>
  </si>
  <si>
    <t>word_123</t>
  </si>
  <si>
    <t>word_124</t>
  </si>
  <si>
    <t>word_125</t>
  </si>
  <si>
    <t>word_126</t>
  </si>
  <si>
    <t>word_127</t>
  </si>
  <si>
    <t>word_128</t>
  </si>
  <si>
    <t>word_129</t>
  </si>
  <si>
    <t>word_130</t>
  </si>
  <si>
    <t>word_131</t>
  </si>
  <si>
    <t>word_132</t>
  </si>
  <si>
    <t>word_133</t>
  </si>
  <si>
    <t>word_134</t>
  </si>
  <si>
    <t>word_135</t>
  </si>
  <si>
    <t>word_136</t>
  </si>
  <si>
    <t>word_137</t>
  </si>
  <si>
    <t>word_138</t>
  </si>
  <si>
    <t>word_139</t>
  </si>
  <si>
    <t>word_140</t>
  </si>
  <si>
    <t>word_141</t>
  </si>
  <si>
    <t>word_142</t>
  </si>
  <si>
    <t>word_143</t>
  </si>
  <si>
    <t>word_144</t>
  </si>
  <si>
    <t>word_145</t>
  </si>
  <si>
    <t>word_146</t>
  </si>
  <si>
    <t>word_147</t>
  </si>
  <si>
    <t>word_148</t>
  </si>
  <si>
    <t>word_149</t>
  </si>
  <si>
    <t>word_150</t>
  </si>
  <si>
    <t>word_151</t>
  </si>
  <si>
    <t>word_152</t>
  </si>
  <si>
    <t>word_153</t>
  </si>
  <si>
    <t>word_154</t>
  </si>
  <si>
    <t>word_155</t>
  </si>
  <si>
    <t>word_156</t>
  </si>
  <si>
    <t>word_157</t>
  </si>
  <si>
    <t>word_158</t>
  </si>
  <si>
    <t>word_159</t>
  </si>
  <si>
    <t>word_160</t>
  </si>
  <si>
    <t>word_161</t>
  </si>
  <si>
    <t>word_162</t>
  </si>
  <si>
    <t>word_163</t>
  </si>
  <si>
    <t>word_164</t>
  </si>
  <si>
    <t>word_165</t>
  </si>
  <si>
    <t>word_166</t>
  </si>
  <si>
    <t>word_167</t>
  </si>
  <si>
    <t>word_168</t>
  </si>
  <si>
    <t>word_169</t>
  </si>
  <si>
    <t>word_170</t>
  </si>
  <si>
    <t>word_171</t>
  </si>
  <si>
    <t>word_172</t>
  </si>
  <si>
    <t>word_173</t>
  </si>
  <si>
    <t>word_174</t>
  </si>
  <si>
    <t>word_175</t>
  </si>
  <si>
    <t>word_176</t>
  </si>
  <si>
    <t>word_177</t>
  </si>
  <si>
    <t>word_178</t>
  </si>
  <si>
    <t>word_179</t>
  </si>
  <si>
    <t>word_180</t>
  </si>
  <si>
    <t>word_181</t>
  </si>
  <si>
    <t>word_182</t>
  </si>
  <si>
    <t>word_183</t>
  </si>
  <si>
    <t>word_184</t>
  </si>
  <si>
    <t>word_185</t>
  </si>
  <si>
    <t>word_186</t>
  </si>
  <si>
    <t>word_187</t>
  </si>
  <si>
    <t>word_188</t>
  </si>
  <si>
    <t>word_189</t>
  </si>
  <si>
    <t>word_190</t>
  </si>
  <si>
    <t>WRITE_FLAG_NO</t>
    <phoneticPr fontId="11"/>
  </si>
  <si>
    <t>操作フラグ番号（整数値）</t>
    <rPh sb="0" eb="2">
      <t>ソウサ</t>
    </rPh>
    <phoneticPr fontId="11"/>
  </si>
  <si>
    <t>監視フラグ番号（整数値）</t>
    <rPh sb="0" eb="2">
      <t>カンシ</t>
    </rPh>
    <phoneticPr fontId="11"/>
  </si>
  <si>
    <t>READ_FLAG_NO</t>
    <phoneticPr fontId="11"/>
  </si>
  <si>
    <t>START_NO</t>
    <phoneticPr fontId="11"/>
  </si>
  <si>
    <t>RANGE_NO</t>
    <phoneticPr fontId="11"/>
  </si>
  <si>
    <t>INPUT1_NO</t>
    <phoneticPr fontId="11"/>
  </si>
  <si>
    <t>INPUT2_NO</t>
    <phoneticPr fontId="11"/>
  </si>
  <si>
    <t>入力2番号（整数値）</t>
    <rPh sb="0" eb="2">
      <t>ニュウリョク</t>
    </rPh>
    <rPh sb="3" eb="5">
      <t>バンゴウ</t>
    </rPh>
    <phoneticPr fontId="11"/>
  </si>
  <si>
    <t>入力1番号（整数値）</t>
    <rPh sb="0" eb="2">
      <t>ニュウリョク</t>
    </rPh>
    <rPh sb="3" eb="5">
      <t>バンゴウ</t>
    </rPh>
    <phoneticPr fontId="11"/>
  </si>
  <si>
    <t>基準番号（整数値）</t>
    <rPh sb="0" eb="2">
      <t>キジュン</t>
    </rPh>
    <phoneticPr fontId="11"/>
  </si>
  <si>
    <t>範囲番号（整数値）</t>
    <rPh sb="0" eb="2">
      <t>ハンイ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</si>
</sst>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Droid Sans Fallback"/>
      <family val="2"/>
      <charset val="1"/>
    </font>
    <font>
      <sz val="11"/>
      <color rgb="FF000000"/>
      <name val="ＭＳ Ｐゴシック"/>
      <family val="2"/>
      <charset val="128"/>
    </font>
    <font>
      <b/>
      <sz val="18"/>
      <color rgb="FF000000"/>
      <name val="Meiryo UI"/>
      <family val="3"/>
      <charset val="128"/>
    </font>
    <font>
      <b/>
      <sz val="18"/>
      <color rgb="FF000000"/>
      <name val="Droid Sans Fallback"/>
      <family val="2"/>
      <charset val="1"/>
    </font>
    <font>
      <b/>
      <u/>
      <sz val="12"/>
      <color rgb="FF000000"/>
      <name val="Meiryo UI"/>
      <family val="3"/>
      <charset val="128"/>
    </font>
    <font>
      <b/>
      <u/>
      <sz val="12"/>
      <color rgb="FF000000"/>
      <name val="Droid Sans Fallback"/>
      <family val="2"/>
      <charset val="1"/>
    </font>
    <font>
      <sz val="11"/>
      <color rgb="FF000000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b/>
      <sz val="12"/>
      <color rgb="FF000000"/>
      <name val="Droid Sans Fallback"/>
      <family val="2"/>
      <charset val="1"/>
    </font>
    <font>
      <sz val="11"/>
      <color rgb="FF000000"/>
      <name val="Meiryo UI"/>
      <family val="2"/>
      <charset val="128"/>
    </font>
    <font>
      <sz val="6"/>
      <name val="ＭＳ Ｐゴシック"/>
      <family val="3"/>
      <charset val="128"/>
    </font>
    <font>
      <b/>
      <sz val="14"/>
      <color rgb="FF00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 diagonalDown="1">
      <left/>
      <right/>
      <top/>
      <bottom/>
      <diagonal style="thin">
        <color auto="1"/>
      </diagonal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4" fillId="2" borderId="0" xfId="1" applyFont="1" applyFill="1">
      <alignment vertical="center"/>
    </xf>
    <xf numFmtId="0" fontId="0" fillId="2" borderId="0" xfId="1" applyFont="1" applyFill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0" fillId="0" borderId="0" xfId="1" applyFont="1" applyBorder="1">
      <alignment vertical="center"/>
    </xf>
    <xf numFmtId="0" fontId="0" fillId="0" borderId="1" xfId="1" applyFont="1" applyBorder="1">
      <alignment vertical="center"/>
    </xf>
    <xf numFmtId="0" fontId="0" fillId="0" borderId="2" xfId="1" applyFont="1" applyBorder="1">
      <alignment vertical="center"/>
    </xf>
    <xf numFmtId="0" fontId="0" fillId="0" borderId="3" xfId="1" applyFont="1" applyBorder="1">
      <alignment vertical="center"/>
    </xf>
    <xf numFmtId="0" fontId="0" fillId="0" borderId="0" xfId="1" applyFont="1" applyAlignment="1">
      <alignment horizontal="right" vertical="center"/>
    </xf>
    <xf numFmtId="0" fontId="0" fillId="0" borderId="4" xfId="1" applyFont="1" applyBorder="1">
      <alignment vertical="center"/>
    </xf>
    <xf numFmtId="0" fontId="0" fillId="0" borderId="5" xfId="1" applyFont="1" applyBorder="1">
      <alignment vertical="center"/>
    </xf>
    <xf numFmtId="0" fontId="0" fillId="0" borderId="0" xfId="1" applyFont="1" applyAlignment="1">
      <alignment horizontal="center" vertical="center"/>
    </xf>
    <xf numFmtId="0" fontId="0" fillId="0" borderId="6" xfId="1" applyFont="1" applyBorder="1">
      <alignment vertical="center"/>
    </xf>
    <xf numFmtId="0" fontId="0" fillId="0" borderId="7" xfId="1" applyFont="1" applyBorder="1">
      <alignment vertical="center"/>
    </xf>
    <xf numFmtId="0" fontId="0" fillId="0" borderId="8" xfId="1" applyFont="1" applyBorder="1">
      <alignment vertical="center"/>
    </xf>
    <xf numFmtId="0" fontId="0" fillId="0" borderId="10" xfId="1" applyFont="1" applyBorder="1">
      <alignment vertical="center"/>
    </xf>
    <xf numFmtId="0" fontId="0" fillId="0" borderId="11" xfId="1" applyFont="1" applyBorder="1">
      <alignment vertical="center"/>
    </xf>
    <xf numFmtId="0" fontId="0" fillId="0" borderId="12" xfId="1" applyFont="1" applyBorder="1">
      <alignment vertical="center"/>
    </xf>
    <xf numFmtId="0" fontId="0" fillId="0" borderId="13" xfId="1" applyFont="1" applyBorder="1">
      <alignment vertical="center"/>
    </xf>
    <xf numFmtId="0" fontId="7" fillId="0" borderId="0" xfId="1" applyFont="1">
      <alignment vertical="center"/>
    </xf>
    <xf numFmtId="0" fontId="6" fillId="0" borderId="14" xfId="1" applyFont="1" applyBorder="1" applyAlignment="1">
      <alignment horizontal="center" vertical="center"/>
    </xf>
    <xf numFmtId="0" fontId="6" fillId="3" borderId="15" xfId="1" applyFont="1" applyFill="1" applyBorder="1" applyAlignment="1">
      <alignment horizontal="left" vertical="center"/>
    </xf>
    <xf numFmtId="0" fontId="6" fillId="0" borderId="15" xfId="1" applyFont="1" applyBorder="1" applyAlignment="1">
      <alignment horizontal="center" vertical="center"/>
    </xf>
    <xf numFmtId="0" fontId="8" fillId="0" borderId="15" xfId="1" applyFont="1" applyBorder="1">
      <alignment vertical="center"/>
    </xf>
    <xf numFmtId="0" fontId="6" fillId="0" borderId="17" xfId="1" applyFont="1" applyBorder="1" applyAlignment="1">
      <alignment horizontal="center" vertical="center"/>
    </xf>
    <xf numFmtId="0" fontId="6" fillId="0" borderId="17" xfId="1" applyFont="1" applyBorder="1">
      <alignment vertical="center"/>
    </xf>
    <xf numFmtId="0" fontId="8" fillId="0" borderId="17" xfId="1" applyFont="1" applyBorder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>
      <alignment vertical="center"/>
    </xf>
    <xf numFmtId="0" fontId="6" fillId="0" borderId="16" xfId="1" applyFont="1" applyBorder="1" applyAlignment="1">
      <alignment vertical="center"/>
    </xf>
    <xf numFmtId="0" fontId="6" fillId="3" borderId="17" xfId="1" applyFont="1" applyFill="1" applyBorder="1" applyAlignment="1">
      <alignment horizontal="left" vertical="center"/>
    </xf>
    <xf numFmtId="0" fontId="9" fillId="0" borderId="0" xfId="1" applyFont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12" fillId="0" borderId="0" xfId="1" applyFont="1">
      <alignment vertical="center"/>
    </xf>
    <xf numFmtId="0" fontId="6" fillId="0" borderId="0" xfId="1" applyFont="1" applyBorder="1">
      <alignment vertical="center"/>
    </xf>
    <xf numFmtId="0" fontId="6" fillId="0" borderId="16" xfId="1" applyFont="1" applyBorder="1" applyAlignment="1">
      <alignment horizontal="center" vertical="center" textRotation="90"/>
    </xf>
    <xf numFmtId="0" fontId="6" fillId="0" borderId="18" xfId="1" applyFont="1" applyBorder="1" applyAlignment="1">
      <alignment horizontal="center" vertical="center" textRotation="90"/>
    </xf>
    <xf numFmtId="0" fontId="6" fillId="4" borderId="17" xfId="1" applyFont="1" applyFill="1" applyBorder="1">
      <alignment vertical="center"/>
    </xf>
    <xf numFmtId="0" fontId="6" fillId="0" borderId="15" xfId="1" applyFont="1" applyBorder="1" applyAlignment="1">
      <alignment horizontal="center" vertical="center" textRotation="90"/>
    </xf>
    <xf numFmtId="0" fontId="6" fillId="0" borderId="17" xfId="0" applyFont="1" applyBorder="1" applyAlignment="1">
      <alignment vertical="center"/>
    </xf>
    <xf numFmtId="0" fontId="0" fillId="0" borderId="17" xfId="1" applyFont="1" applyBorder="1">
      <alignment vertical="center"/>
    </xf>
    <xf numFmtId="0" fontId="6" fillId="0" borderId="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5</xdr:col>
      <xdr:colOff>180360</xdr:colOff>
      <xdr:row>44</xdr:row>
      <xdr:rowOff>60480</xdr:rowOff>
    </xdr:to>
    <xdr:sp macro="" textlink="">
      <xdr:nvSpPr>
        <xdr:cNvPr id="2" name="CustomShape 1"/>
        <xdr:cNvSpPr/>
      </xdr:nvSpPr>
      <xdr:spPr>
        <a:xfrm>
          <a:off x="6525720" y="796284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173520</xdr:colOff>
      <xdr:row>17</xdr:row>
      <xdr:rowOff>78120</xdr:rowOff>
    </xdr:from>
    <xdr:to>
      <xdr:col>12</xdr:col>
      <xdr:colOff>227520</xdr:colOff>
      <xdr:row>18</xdr:row>
      <xdr:rowOff>179280</xdr:rowOff>
    </xdr:to>
    <xdr:sp macro="" textlink="">
      <xdr:nvSpPr>
        <xdr:cNvPr id="3" name="CustomShape 1"/>
        <xdr:cNvSpPr/>
      </xdr:nvSpPr>
      <xdr:spPr>
        <a:xfrm>
          <a:off x="6399000" y="3345120"/>
          <a:ext cx="24566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立ち上がり時に、PCは初期化を行う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196200</xdr:colOff>
      <xdr:row>34</xdr:row>
      <xdr:rowOff>83160</xdr:rowOff>
    </xdr:from>
    <xdr:to>
      <xdr:col>21</xdr:col>
      <xdr:colOff>89640</xdr:colOff>
      <xdr:row>35</xdr:row>
      <xdr:rowOff>184320</xdr:rowOff>
    </xdr:to>
    <xdr:sp macro="" textlink="">
      <xdr:nvSpPr>
        <xdr:cNvPr id="4" name="CustomShape 1"/>
        <xdr:cNvSpPr/>
      </xdr:nvSpPr>
      <xdr:spPr>
        <a:xfrm>
          <a:off x="8824320" y="6407640"/>
          <a:ext cx="25966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PCの初期化が全て完了したら立ち上げ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138240</xdr:colOff>
      <xdr:row>42</xdr:row>
      <xdr:rowOff>78120</xdr:rowOff>
    </xdr:from>
    <xdr:to>
      <xdr:col>12</xdr:col>
      <xdr:colOff>290160</xdr:colOff>
      <xdr:row>43</xdr:row>
      <xdr:rowOff>178920</xdr:rowOff>
    </xdr:to>
    <xdr:sp macro="" textlink="">
      <xdr:nvSpPr>
        <xdr:cNvPr id="5" name="CustomShape 1"/>
        <xdr:cNvSpPr/>
      </xdr:nvSpPr>
      <xdr:spPr>
        <a:xfrm>
          <a:off x="6363720" y="786924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立ち上がり時に、ロボットは原点復帰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50</xdr:row>
      <xdr:rowOff>78120</xdr:rowOff>
    </xdr:from>
    <xdr:to>
      <xdr:col>17</xdr:col>
      <xdr:colOff>219960</xdr:colOff>
      <xdr:row>51</xdr:row>
      <xdr:rowOff>179280</xdr:rowOff>
    </xdr:to>
    <xdr:sp macro="" textlink="">
      <xdr:nvSpPr>
        <xdr:cNvPr id="6" name="CustomShape 1"/>
        <xdr:cNvSpPr/>
      </xdr:nvSpPr>
      <xdr:spPr>
        <a:xfrm>
          <a:off x="6369480" y="929808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0</xdr:colOff>
      <xdr:row>59</xdr:row>
      <xdr:rowOff>0</xdr:rowOff>
    </xdr:from>
    <xdr:to>
      <xdr:col>12</xdr:col>
      <xdr:colOff>296280</xdr:colOff>
      <xdr:row>60</xdr:row>
      <xdr:rowOff>200160</xdr:rowOff>
    </xdr:to>
    <xdr:sp macro="" textlink="">
      <xdr:nvSpPr>
        <xdr:cNvPr id="7" name="Line 1"/>
        <xdr:cNvSpPr/>
      </xdr:nvSpPr>
      <xdr:spPr>
        <a:xfrm>
          <a:off x="8628120" y="10820160"/>
          <a:ext cx="29628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80640</xdr:colOff>
      <xdr:row>55</xdr:row>
      <xdr:rowOff>78120</xdr:rowOff>
    </xdr:from>
    <xdr:to>
      <xdr:col>13</xdr:col>
      <xdr:colOff>113400</xdr:colOff>
      <xdr:row>56</xdr:row>
      <xdr:rowOff>179280</xdr:rowOff>
    </xdr:to>
    <xdr:sp macro="" textlink="">
      <xdr:nvSpPr>
        <xdr:cNvPr id="8" name="CustomShape 1"/>
        <xdr:cNvSpPr/>
      </xdr:nvSpPr>
      <xdr:spPr>
        <a:xfrm>
          <a:off x="6906600" y="1018404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128160</xdr:colOff>
      <xdr:row>63</xdr:row>
      <xdr:rowOff>0</xdr:rowOff>
    </xdr:from>
    <xdr:to>
      <xdr:col>19</xdr:col>
      <xdr:colOff>259200</xdr:colOff>
      <xdr:row>64</xdr:row>
      <xdr:rowOff>101160</xdr:rowOff>
    </xdr:to>
    <xdr:sp macro="" textlink="">
      <xdr:nvSpPr>
        <xdr:cNvPr id="9" name="CustomShape 1"/>
        <xdr:cNvSpPr/>
      </xdr:nvSpPr>
      <xdr:spPr>
        <a:xfrm>
          <a:off x="8155800" y="11534760"/>
          <a:ext cx="28339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ロボットが原点復帰を完了したら立ち上げ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296640</xdr:colOff>
      <xdr:row>56</xdr:row>
      <xdr:rowOff>200160</xdr:rowOff>
    </xdr:to>
    <xdr:sp macro="" textlink="">
      <xdr:nvSpPr>
        <xdr:cNvPr id="10" name="Line 1"/>
        <xdr:cNvSpPr/>
      </xdr:nvSpPr>
      <xdr:spPr>
        <a:xfrm>
          <a:off x="7426800" y="8162640"/>
          <a:ext cx="296640" cy="23148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296640</xdr:colOff>
      <xdr:row>60</xdr:row>
      <xdr:rowOff>200160</xdr:rowOff>
    </xdr:to>
    <xdr:sp macro="" textlink="">
      <xdr:nvSpPr>
        <xdr:cNvPr id="11" name="Line 1"/>
        <xdr:cNvSpPr/>
      </xdr:nvSpPr>
      <xdr:spPr>
        <a:xfrm flipV="1">
          <a:off x="8928720" y="816264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46</xdr:row>
      <xdr:rowOff>0</xdr:rowOff>
    </xdr:from>
    <xdr:to>
      <xdr:col>17</xdr:col>
      <xdr:colOff>296640</xdr:colOff>
      <xdr:row>60</xdr:row>
      <xdr:rowOff>200160</xdr:rowOff>
    </xdr:to>
    <xdr:sp macro="" textlink="">
      <xdr:nvSpPr>
        <xdr:cNvPr id="12" name="Line 1"/>
        <xdr:cNvSpPr/>
      </xdr:nvSpPr>
      <xdr:spPr>
        <a:xfrm>
          <a:off x="9228960" y="8505720"/>
          <a:ext cx="1197720" cy="26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68</xdr:row>
      <xdr:rowOff>0</xdr:rowOff>
    </xdr:from>
    <xdr:to>
      <xdr:col>5</xdr:col>
      <xdr:colOff>180360</xdr:colOff>
      <xdr:row>69</xdr:row>
      <xdr:rowOff>60120</xdr:rowOff>
    </xdr:to>
    <xdr:sp macro="" textlink="">
      <xdr:nvSpPr>
        <xdr:cNvPr id="13" name="CustomShape 1"/>
        <xdr:cNvSpPr/>
      </xdr:nvSpPr>
      <xdr:spPr>
        <a:xfrm>
          <a:off x="6525720" y="1243008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174960</xdr:colOff>
      <xdr:row>67</xdr:row>
      <xdr:rowOff>78120</xdr:rowOff>
    </xdr:from>
    <xdr:to>
      <xdr:col>15</xdr:col>
      <xdr:colOff>124200</xdr:colOff>
      <xdr:row>68</xdr:row>
      <xdr:rowOff>178920</xdr:rowOff>
    </xdr:to>
    <xdr:sp macro="" textlink="">
      <xdr:nvSpPr>
        <xdr:cNvPr id="14" name="CustomShape 1"/>
        <xdr:cNvSpPr/>
      </xdr:nvSpPr>
      <xdr:spPr>
        <a:xfrm>
          <a:off x="6400440" y="1233648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78</xdr:row>
      <xdr:rowOff>78120</xdr:rowOff>
    </xdr:from>
    <xdr:to>
      <xdr:col>17</xdr:col>
      <xdr:colOff>219960</xdr:colOff>
      <xdr:row>79</xdr:row>
      <xdr:rowOff>178920</xdr:rowOff>
    </xdr:to>
    <xdr:sp macro="" textlink="">
      <xdr:nvSpPr>
        <xdr:cNvPr id="15" name="CustomShape 1"/>
        <xdr:cNvSpPr/>
      </xdr:nvSpPr>
      <xdr:spPr>
        <a:xfrm>
          <a:off x="6369480" y="143082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234720</xdr:colOff>
      <xdr:row>84</xdr:row>
      <xdr:rowOff>78120</xdr:rowOff>
    </xdr:from>
    <xdr:to>
      <xdr:col>13</xdr:col>
      <xdr:colOff>267480</xdr:colOff>
      <xdr:row>85</xdr:row>
      <xdr:rowOff>179280</xdr:rowOff>
    </xdr:to>
    <xdr:sp macro="" textlink="">
      <xdr:nvSpPr>
        <xdr:cNvPr id="16" name="CustomShape 1"/>
        <xdr:cNvSpPr/>
      </xdr:nvSpPr>
      <xdr:spPr>
        <a:xfrm>
          <a:off x="7060680" y="1548000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47</xdr:row>
      <xdr:rowOff>0</xdr:rowOff>
    </xdr:from>
    <xdr:to>
      <xdr:col>5</xdr:col>
      <xdr:colOff>180360</xdr:colOff>
      <xdr:row>48</xdr:row>
      <xdr:rowOff>60120</xdr:rowOff>
    </xdr:to>
    <xdr:sp macro="" textlink="">
      <xdr:nvSpPr>
        <xdr:cNvPr id="17" name="CustomShape 1"/>
        <xdr:cNvSpPr/>
      </xdr:nvSpPr>
      <xdr:spPr>
        <a:xfrm>
          <a:off x="6525720" y="867708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0</xdr:colOff>
      <xdr:row>72</xdr:row>
      <xdr:rowOff>0</xdr:rowOff>
    </xdr:from>
    <xdr:to>
      <xdr:col>5</xdr:col>
      <xdr:colOff>180360</xdr:colOff>
      <xdr:row>73</xdr:row>
      <xdr:rowOff>60120</xdr:rowOff>
    </xdr:to>
    <xdr:sp macro="" textlink="">
      <xdr:nvSpPr>
        <xdr:cNvPr id="18" name="CustomShape 1"/>
        <xdr:cNvSpPr/>
      </xdr:nvSpPr>
      <xdr:spPr>
        <a:xfrm>
          <a:off x="6525720" y="1314432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69</xdr:row>
      <xdr:rowOff>0</xdr:rowOff>
    </xdr:from>
    <xdr:to>
      <xdr:col>8</xdr:col>
      <xdr:colOff>296640</xdr:colOff>
      <xdr:row>85</xdr:row>
      <xdr:rowOff>199800</xdr:rowOff>
    </xdr:to>
    <xdr:sp macro="" textlink="">
      <xdr:nvSpPr>
        <xdr:cNvPr id="19" name="Line 1"/>
        <xdr:cNvSpPr/>
      </xdr:nvSpPr>
      <xdr:spPr>
        <a:xfrm>
          <a:off x="7426800" y="12629880"/>
          <a:ext cx="296640" cy="31431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88</xdr:row>
      <xdr:rowOff>0</xdr:rowOff>
    </xdr:from>
    <xdr:to>
      <xdr:col>13</xdr:col>
      <xdr:colOff>296640</xdr:colOff>
      <xdr:row>93</xdr:row>
      <xdr:rowOff>199800</xdr:rowOff>
    </xdr:to>
    <xdr:sp macro="" textlink="">
      <xdr:nvSpPr>
        <xdr:cNvPr id="20" name="Line 1"/>
        <xdr:cNvSpPr/>
      </xdr:nvSpPr>
      <xdr:spPr>
        <a:xfrm>
          <a:off x="8928720" y="16116120"/>
          <a:ext cx="296640" cy="10857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105</xdr:row>
      <xdr:rowOff>0</xdr:rowOff>
    </xdr:from>
    <xdr:to>
      <xdr:col>5</xdr:col>
      <xdr:colOff>180360</xdr:colOff>
      <xdr:row>106</xdr:row>
      <xdr:rowOff>60120</xdr:rowOff>
    </xdr:to>
    <xdr:sp macro="" textlink="">
      <xdr:nvSpPr>
        <xdr:cNvPr id="21" name="CustomShape 1"/>
        <xdr:cNvSpPr/>
      </xdr:nvSpPr>
      <xdr:spPr>
        <a:xfrm>
          <a:off x="6525720" y="1915452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174960</xdr:colOff>
      <xdr:row>104</xdr:row>
      <xdr:rowOff>78120</xdr:rowOff>
    </xdr:from>
    <xdr:to>
      <xdr:col>15</xdr:col>
      <xdr:colOff>124200</xdr:colOff>
      <xdr:row>105</xdr:row>
      <xdr:rowOff>179280</xdr:rowOff>
    </xdr:to>
    <xdr:sp macro="" textlink="">
      <xdr:nvSpPr>
        <xdr:cNvPr id="22" name="CustomShape 1"/>
        <xdr:cNvSpPr/>
      </xdr:nvSpPr>
      <xdr:spPr>
        <a:xfrm>
          <a:off x="6400440" y="1906128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立ち上がり時に、ロボットは所定位置に移動開始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116</xdr:row>
      <xdr:rowOff>78120</xdr:rowOff>
    </xdr:from>
    <xdr:to>
      <xdr:col>17</xdr:col>
      <xdr:colOff>219960</xdr:colOff>
      <xdr:row>117</xdr:row>
      <xdr:rowOff>179280</xdr:rowOff>
    </xdr:to>
    <xdr:sp macro="" textlink="">
      <xdr:nvSpPr>
        <xdr:cNvPr id="23" name="CustomShape 1"/>
        <xdr:cNvSpPr/>
      </xdr:nvSpPr>
      <xdr:spPr>
        <a:xfrm>
          <a:off x="6369480" y="2120436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284400</xdr:colOff>
      <xdr:row>121</xdr:row>
      <xdr:rowOff>83160</xdr:rowOff>
    </xdr:from>
    <xdr:to>
      <xdr:col>16</xdr:col>
      <xdr:colOff>16920</xdr:colOff>
      <xdr:row>122</xdr:row>
      <xdr:rowOff>184320</xdr:rowOff>
    </xdr:to>
    <xdr:sp macro="" textlink="">
      <xdr:nvSpPr>
        <xdr:cNvPr id="24" name="CustomShape 1"/>
        <xdr:cNvSpPr/>
      </xdr:nvSpPr>
      <xdr:spPr>
        <a:xfrm>
          <a:off x="7711200" y="2218104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109</xdr:row>
      <xdr:rowOff>0</xdr:rowOff>
    </xdr:from>
    <xdr:to>
      <xdr:col>5</xdr:col>
      <xdr:colOff>180360</xdr:colOff>
      <xdr:row>110</xdr:row>
      <xdr:rowOff>60120</xdr:rowOff>
    </xdr:to>
    <xdr:sp macro="" textlink="">
      <xdr:nvSpPr>
        <xdr:cNvPr id="25" name="CustomShape 1"/>
        <xdr:cNvSpPr/>
      </xdr:nvSpPr>
      <xdr:spPr>
        <a:xfrm>
          <a:off x="6525720" y="1986912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0</xdr:colOff>
      <xdr:row>106</xdr:row>
      <xdr:rowOff>0</xdr:rowOff>
    </xdr:from>
    <xdr:to>
      <xdr:col>8</xdr:col>
      <xdr:colOff>296640</xdr:colOff>
      <xdr:row>122</xdr:row>
      <xdr:rowOff>200160</xdr:rowOff>
    </xdr:to>
    <xdr:sp macro="" textlink="">
      <xdr:nvSpPr>
        <xdr:cNvPr id="26" name="Line 1"/>
        <xdr:cNvSpPr/>
      </xdr:nvSpPr>
      <xdr:spPr>
        <a:xfrm>
          <a:off x="7426800" y="19354680"/>
          <a:ext cx="296640" cy="31147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279360</xdr:colOff>
      <xdr:row>125</xdr:row>
      <xdr:rowOff>81720</xdr:rowOff>
    </xdr:from>
    <xdr:to>
      <xdr:col>20</xdr:col>
      <xdr:colOff>228240</xdr:colOff>
      <xdr:row>126</xdr:row>
      <xdr:rowOff>182880</xdr:rowOff>
    </xdr:to>
    <xdr:sp macro="" textlink="">
      <xdr:nvSpPr>
        <xdr:cNvPr id="27" name="CustomShape 1"/>
        <xdr:cNvSpPr/>
      </xdr:nvSpPr>
      <xdr:spPr>
        <a:xfrm>
          <a:off x="8006400" y="22893840"/>
          <a:ext cx="32529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ロボットの中継動作が可能になったら立ち上げる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13</xdr:col>
      <xdr:colOff>0</xdr:colOff>
      <xdr:row>106</xdr:row>
      <xdr:rowOff>0</xdr:rowOff>
    </xdr:from>
    <xdr:to>
      <xdr:col>13</xdr:col>
      <xdr:colOff>296640</xdr:colOff>
      <xdr:row>126</xdr:row>
      <xdr:rowOff>199800</xdr:rowOff>
    </xdr:to>
    <xdr:sp macro="" textlink="">
      <xdr:nvSpPr>
        <xdr:cNvPr id="28" name="Line 1"/>
        <xdr:cNvSpPr/>
      </xdr:nvSpPr>
      <xdr:spPr>
        <a:xfrm flipV="1">
          <a:off x="8928720" y="19354680"/>
          <a:ext cx="296640" cy="38286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108</xdr:row>
      <xdr:rowOff>0</xdr:rowOff>
    </xdr:from>
    <xdr:to>
      <xdr:col>14</xdr:col>
      <xdr:colOff>296640</xdr:colOff>
      <xdr:row>117</xdr:row>
      <xdr:rowOff>200160</xdr:rowOff>
    </xdr:to>
    <xdr:sp macro="" textlink="">
      <xdr:nvSpPr>
        <xdr:cNvPr id="29" name="Line 1"/>
        <xdr:cNvSpPr/>
      </xdr:nvSpPr>
      <xdr:spPr>
        <a:xfrm>
          <a:off x="9228960" y="19697400"/>
          <a:ext cx="296640" cy="18003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17</xdr:col>
      <xdr:colOff>0</xdr:colOff>
      <xdr:row>106</xdr:row>
      <xdr:rowOff>0</xdr:rowOff>
    </xdr:from>
    <xdr:to>
      <xdr:col>17</xdr:col>
      <xdr:colOff>296640</xdr:colOff>
      <xdr:row>126</xdr:row>
      <xdr:rowOff>199800</xdr:rowOff>
    </xdr:to>
    <xdr:sp macro="" textlink="">
      <xdr:nvSpPr>
        <xdr:cNvPr id="30" name="Line 1"/>
        <xdr:cNvSpPr/>
      </xdr:nvSpPr>
      <xdr:spPr>
        <a:xfrm>
          <a:off x="10130040" y="19354680"/>
          <a:ext cx="296640" cy="38286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106</xdr:row>
      <xdr:rowOff>0</xdr:rowOff>
    </xdr:from>
    <xdr:to>
      <xdr:col>16</xdr:col>
      <xdr:colOff>296280</xdr:colOff>
      <xdr:row>117</xdr:row>
      <xdr:rowOff>200160</xdr:rowOff>
    </xdr:to>
    <xdr:sp macro="" textlink="">
      <xdr:nvSpPr>
        <xdr:cNvPr id="31" name="Line 1"/>
        <xdr:cNvSpPr/>
      </xdr:nvSpPr>
      <xdr:spPr>
        <a:xfrm flipV="1">
          <a:off x="9829800" y="19354680"/>
          <a:ext cx="296280" cy="21430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15</xdr:col>
      <xdr:colOff>261000</xdr:colOff>
      <xdr:row>104</xdr:row>
      <xdr:rowOff>83160</xdr:rowOff>
    </xdr:from>
    <xdr:to>
      <xdr:col>24</xdr:col>
      <xdr:colOff>112320</xdr:colOff>
      <xdr:row>105</xdr:row>
      <xdr:rowOff>184320</xdr:rowOff>
    </xdr:to>
    <xdr:sp macro="" textlink="">
      <xdr:nvSpPr>
        <xdr:cNvPr id="32" name="CustomShape 1"/>
        <xdr:cNvSpPr/>
      </xdr:nvSpPr>
      <xdr:spPr>
        <a:xfrm>
          <a:off x="9790200" y="1906632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書き換えが完了したら、再度立ち上げ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19</xdr:col>
      <xdr:colOff>0</xdr:colOff>
      <xdr:row>123</xdr:row>
      <xdr:rowOff>0</xdr:rowOff>
    </xdr:from>
    <xdr:to>
      <xdr:col>19</xdr:col>
      <xdr:colOff>296640</xdr:colOff>
      <xdr:row>130</xdr:row>
      <xdr:rowOff>200160</xdr:rowOff>
    </xdr:to>
    <xdr:sp macro="" textlink="">
      <xdr:nvSpPr>
        <xdr:cNvPr id="33" name="Line 1"/>
        <xdr:cNvSpPr/>
      </xdr:nvSpPr>
      <xdr:spPr>
        <a:xfrm>
          <a:off x="10730520" y="22469400"/>
          <a:ext cx="296640" cy="14288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69</xdr:row>
      <xdr:rowOff>0</xdr:rowOff>
    </xdr:from>
    <xdr:to>
      <xdr:col>15</xdr:col>
      <xdr:colOff>296640</xdr:colOff>
      <xdr:row>93</xdr:row>
      <xdr:rowOff>199800</xdr:rowOff>
    </xdr:to>
    <xdr:sp macro="" textlink="">
      <xdr:nvSpPr>
        <xdr:cNvPr id="34" name="Line 1"/>
        <xdr:cNvSpPr/>
      </xdr:nvSpPr>
      <xdr:spPr>
        <a:xfrm flipV="1">
          <a:off x="9228960" y="12629880"/>
          <a:ext cx="596880" cy="45720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71</xdr:row>
      <xdr:rowOff>0</xdr:rowOff>
    </xdr:from>
    <xdr:to>
      <xdr:col>17</xdr:col>
      <xdr:colOff>296640</xdr:colOff>
      <xdr:row>93</xdr:row>
      <xdr:rowOff>199800</xdr:rowOff>
    </xdr:to>
    <xdr:sp macro="" textlink="">
      <xdr:nvSpPr>
        <xdr:cNvPr id="35" name="Line 1"/>
        <xdr:cNvSpPr/>
      </xdr:nvSpPr>
      <xdr:spPr>
        <a:xfrm>
          <a:off x="9829800" y="12972960"/>
          <a:ext cx="596880" cy="42289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13</xdr:col>
      <xdr:colOff>0</xdr:colOff>
      <xdr:row>92</xdr:row>
      <xdr:rowOff>0</xdr:rowOff>
    </xdr:from>
    <xdr:to>
      <xdr:col>13</xdr:col>
      <xdr:colOff>296640</xdr:colOff>
      <xdr:row>93</xdr:row>
      <xdr:rowOff>199800</xdr:rowOff>
    </xdr:to>
    <xdr:sp macro="" textlink="">
      <xdr:nvSpPr>
        <xdr:cNvPr id="36" name="Line 1"/>
        <xdr:cNvSpPr/>
      </xdr:nvSpPr>
      <xdr:spPr>
        <a:xfrm>
          <a:off x="8928720" y="16830360"/>
          <a:ext cx="29664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19</xdr:col>
      <xdr:colOff>0</xdr:colOff>
      <xdr:row>129</xdr:row>
      <xdr:rowOff>0</xdr:rowOff>
    </xdr:from>
    <xdr:to>
      <xdr:col>19</xdr:col>
      <xdr:colOff>296640</xdr:colOff>
      <xdr:row>130</xdr:row>
      <xdr:rowOff>200160</xdr:rowOff>
    </xdr:to>
    <xdr:sp macro="" textlink="">
      <xdr:nvSpPr>
        <xdr:cNvPr id="37" name="Line 1"/>
        <xdr:cNvSpPr/>
      </xdr:nvSpPr>
      <xdr:spPr>
        <a:xfrm>
          <a:off x="10730520" y="23526720"/>
          <a:ext cx="296640" cy="371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20</xdr:col>
      <xdr:colOff>0</xdr:colOff>
      <xdr:row>106</xdr:row>
      <xdr:rowOff>0</xdr:rowOff>
    </xdr:from>
    <xdr:to>
      <xdr:col>22</xdr:col>
      <xdr:colOff>296640</xdr:colOff>
      <xdr:row>130</xdr:row>
      <xdr:rowOff>200160</xdr:rowOff>
    </xdr:to>
    <xdr:sp macro="" textlink="">
      <xdr:nvSpPr>
        <xdr:cNvPr id="38" name="Line 1"/>
        <xdr:cNvSpPr/>
      </xdr:nvSpPr>
      <xdr:spPr>
        <a:xfrm flipV="1">
          <a:off x="11031120" y="19354680"/>
          <a:ext cx="897120" cy="4543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296280</xdr:colOff>
      <xdr:row>130</xdr:row>
      <xdr:rowOff>200160</xdr:rowOff>
    </xdr:to>
    <xdr:sp macro="" textlink="">
      <xdr:nvSpPr>
        <xdr:cNvPr id="39" name="Line 1"/>
        <xdr:cNvSpPr/>
      </xdr:nvSpPr>
      <xdr:spPr>
        <a:xfrm>
          <a:off x="11932200" y="19697400"/>
          <a:ext cx="596520" cy="42008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180360</xdr:colOff>
      <xdr:row>76</xdr:row>
      <xdr:rowOff>60120</xdr:rowOff>
    </xdr:to>
    <xdr:sp macro="" textlink="">
      <xdr:nvSpPr>
        <xdr:cNvPr id="40" name="CustomShape 1"/>
        <xdr:cNvSpPr/>
      </xdr:nvSpPr>
      <xdr:spPr>
        <a:xfrm>
          <a:off x="6525720" y="136872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212400</xdr:colOff>
      <xdr:row>96</xdr:row>
      <xdr:rowOff>78120</xdr:rowOff>
    </xdr:from>
    <xdr:to>
      <xdr:col>16</xdr:col>
      <xdr:colOff>96120</xdr:colOff>
      <xdr:row>97</xdr:row>
      <xdr:rowOff>179280</xdr:rowOff>
    </xdr:to>
    <xdr:sp macro="" textlink="">
      <xdr:nvSpPr>
        <xdr:cNvPr id="41" name="CustomShape 1"/>
        <xdr:cNvSpPr/>
      </xdr:nvSpPr>
      <xdr:spPr>
        <a:xfrm>
          <a:off x="7639200" y="17623080"/>
          <a:ext cx="22867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IO操作が必要であれば立ちあげる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76</xdr:row>
      <xdr:rowOff>0</xdr:rowOff>
    </xdr:from>
    <xdr:to>
      <xdr:col>10</xdr:col>
      <xdr:colOff>296640</xdr:colOff>
      <xdr:row>97</xdr:row>
      <xdr:rowOff>200160</xdr:rowOff>
    </xdr:to>
    <xdr:sp macro="" textlink="">
      <xdr:nvSpPr>
        <xdr:cNvPr id="42" name="Line 1"/>
        <xdr:cNvSpPr/>
      </xdr:nvSpPr>
      <xdr:spPr>
        <a:xfrm flipV="1">
          <a:off x="8027640" y="13887360"/>
          <a:ext cx="296640" cy="40291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251280</xdr:colOff>
      <xdr:row>74</xdr:row>
      <xdr:rowOff>78120</xdr:rowOff>
    </xdr:from>
    <xdr:to>
      <xdr:col>15</xdr:col>
      <xdr:colOff>37440</xdr:colOff>
      <xdr:row>75</xdr:row>
      <xdr:rowOff>179280</xdr:rowOff>
    </xdr:to>
    <xdr:sp macro="" textlink="">
      <xdr:nvSpPr>
        <xdr:cNvPr id="43" name="CustomShape 1"/>
        <xdr:cNvSpPr/>
      </xdr:nvSpPr>
      <xdr:spPr>
        <a:xfrm>
          <a:off x="7978320" y="13593960"/>
          <a:ext cx="15883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IO操作中は立ちあげる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0</xdr:colOff>
      <xdr:row>78</xdr:row>
      <xdr:rowOff>0</xdr:rowOff>
    </xdr:from>
    <xdr:to>
      <xdr:col>12</xdr:col>
      <xdr:colOff>296280</xdr:colOff>
      <xdr:row>97</xdr:row>
      <xdr:rowOff>200160</xdr:rowOff>
    </xdr:to>
    <xdr:sp macro="" textlink="">
      <xdr:nvSpPr>
        <xdr:cNvPr id="44" name="Line 1"/>
        <xdr:cNvSpPr/>
      </xdr:nvSpPr>
      <xdr:spPr>
        <a:xfrm flipH="1">
          <a:off x="8628120" y="14230080"/>
          <a:ext cx="296280" cy="3686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212400</xdr:colOff>
      <xdr:row>133</xdr:row>
      <xdr:rowOff>78120</xdr:rowOff>
    </xdr:from>
    <xdr:to>
      <xdr:col>16</xdr:col>
      <xdr:colOff>96120</xdr:colOff>
      <xdr:row>134</xdr:row>
      <xdr:rowOff>179280</xdr:rowOff>
    </xdr:to>
    <xdr:sp macro="" textlink="">
      <xdr:nvSpPr>
        <xdr:cNvPr id="45" name="CustomShape 1"/>
        <xdr:cNvSpPr/>
      </xdr:nvSpPr>
      <xdr:spPr>
        <a:xfrm>
          <a:off x="7639200" y="24319080"/>
          <a:ext cx="22867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IO操作が必要であれば立ちあげる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115</xdr:row>
      <xdr:rowOff>78120</xdr:rowOff>
    </xdr:from>
    <xdr:to>
      <xdr:col>17</xdr:col>
      <xdr:colOff>219960</xdr:colOff>
      <xdr:row>117</xdr:row>
      <xdr:rowOff>7920</xdr:rowOff>
    </xdr:to>
    <xdr:sp macro="" textlink="">
      <xdr:nvSpPr>
        <xdr:cNvPr id="46" name="CustomShape 1"/>
        <xdr:cNvSpPr/>
      </xdr:nvSpPr>
      <xdr:spPr>
        <a:xfrm>
          <a:off x="6369480" y="210330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112</xdr:row>
      <xdr:rowOff>0</xdr:rowOff>
    </xdr:from>
    <xdr:to>
      <xdr:col>5</xdr:col>
      <xdr:colOff>180360</xdr:colOff>
      <xdr:row>113</xdr:row>
      <xdr:rowOff>60480</xdr:rowOff>
    </xdr:to>
    <xdr:sp macro="" textlink="">
      <xdr:nvSpPr>
        <xdr:cNvPr id="47" name="CustomShape 1"/>
        <xdr:cNvSpPr/>
      </xdr:nvSpPr>
      <xdr:spPr>
        <a:xfrm>
          <a:off x="6525720" y="204120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9</xdr:col>
      <xdr:colOff>294480</xdr:colOff>
      <xdr:row>111</xdr:row>
      <xdr:rowOff>78120</xdr:rowOff>
    </xdr:from>
    <xdr:to>
      <xdr:col>15</xdr:col>
      <xdr:colOff>80640</xdr:colOff>
      <xdr:row>112</xdr:row>
      <xdr:rowOff>178920</xdr:rowOff>
    </xdr:to>
    <xdr:sp macro="" textlink="">
      <xdr:nvSpPr>
        <xdr:cNvPr id="48" name="CustomShape 1"/>
        <xdr:cNvSpPr/>
      </xdr:nvSpPr>
      <xdr:spPr>
        <a:xfrm>
          <a:off x="8021520" y="20318400"/>
          <a:ext cx="15883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IO操作中は立ちあげる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296640</xdr:colOff>
      <xdr:row>134</xdr:row>
      <xdr:rowOff>199800</xdr:rowOff>
    </xdr:to>
    <xdr:sp macro="" textlink="">
      <xdr:nvSpPr>
        <xdr:cNvPr id="49" name="Line 1"/>
        <xdr:cNvSpPr/>
      </xdr:nvSpPr>
      <xdr:spPr>
        <a:xfrm flipV="1">
          <a:off x="8027640" y="20611800"/>
          <a:ext cx="296640" cy="40003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0</xdr:colOff>
      <xdr:row>115</xdr:row>
      <xdr:rowOff>0</xdr:rowOff>
    </xdr:from>
    <xdr:to>
      <xdr:col>12</xdr:col>
      <xdr:colOff>296280</xdr:colOff>
      <xdr:row>134</xdr:row>
      <xdr:rowOff>199800</xdr:rowOff>
    </xdr:to>
    <xdr:sp macro="" textlink="">
      <xdr:nvSpPr>
        <xdr:cNvPr id="50" name="Line 1"/>
        <xdr:cNvSpPr/>
      </xdr:nvSpPr>
      <xdr:spPr>
        <a:xfrm flipH="1">
          <a:off x="8628120" y="20954880"/>
          <a:ext cx="296280" cy="36572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141</xdr:row>
      <xdr:rowOff>0</xdr:rowOff>
    </xdr:from>
    <xdr:to>
      <xdr:col>5</xdr:col>
      <xdr:colOff>180360</xdr:colOff>
      <xdr:row>142</xdr:row>
      <xdr:rowOff>60120</xdr:rowOff>
    </xdr:to>
    <xdr:sp macro="" textlink="">
      <xdr:nvSpPr>
        <xdr:cNvPr id="51" name="CustomShape 1"/>
        <xdr:cNvSpPr/>
      </xdr:nvSpPr>
      <xdr:spPr>
        <a:xfrm>
          <a:off x="6525720" y="2567916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74880</xdr:colOff>
      <xdr:row>140</xdr:row>
      <xdr:rowOff>78120</xdr:rowOff>
    </xdr:from>
    <xdr:to>
      <xdr:col>13</xdr:col>
      <xdr:colOff>65880</xdr:colOff>
      <xdr:row>141</xdr:row>
      <xdr:rowOff>179280</xdr:rowOff>
    </xdr:to>
    <xdr:sp macro="" textlink="">
      <xdr:nvSpPr>
        <xdr:cNvPr id="52" name="CustomShape 1"/>
        <xdr:cNvSpPr/>
      </xdr:nvSpPr>
      <xdr:spPr>
        <a:xfrm>
          <a:off x="6300360" y="2558592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148</xdr:row>
      <xdr:rowOff>78120</xdr:rowOff>
    </xdr:from>
    <xdr:to>
      <xdr:col>17</xdr:col>
      <xdr:colOff>219960</xdr:colOff>
      <xdr:row>149</xdr:row>
      <xdr:rowOff>179280</xdr:rowOff>
    </xdr:to>
    <xdr:sp macro="" textlink="">
      <xdr:nvSpPr>
        <xdr:cNvPr id="53" name="CustomShape 1"/>
        <xdr:cNvSpPr/>
      </xdr:nvSpPr>
      <xdr:spPr>
        <a:xfrm>
          <a:off x="6369480" y="2701476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80640</xdr:colOff>
      <xdr:row>157</xdr:row>
      <xdr:rowOff>78120</xdr:rowOff>
    </xdr:from>
    <xdr:to>
      <xdr:col>13</xdr:col>
      <xdr:colOff>113400</xdr:colOff>
      <xdr:row>158</xdr:row>
      <xdr:rowOff>179280</xdr:rowOff>
    </xdr:to>
    <xdr:sp macro="" textlink="">
      <xdr:nvSpPr>
        <xdr:cNvPr id="54" name="CustomShape 1"/>
        <xdr:cNvSpPr/>
      </xdr:nvSpPr>
      <xdr:spPr>
        <a:xfrm>
          <a:off x="6906600" y="2861496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18</xdr:col>
      <xdr:colOff>88920</xdr:colOff>
      <xdr:row>165</xdr:row>
      <xdr:rowOff>36000</xdr:rowOff>
    </xdr:from>
    <xdr:to>
      <xdr:col>26</xdr:col>
      <xdr:colOff>240480</xdr:colOff>
      <xdr:row>166</xdr:row>
      <xdr:rowOff>136800</xdr:rowOff>
    </xdr:to>
    <xdr:sp macro="" textlink="">
      <xdr:nvSpPr>
        <xdr:cNvPr id="55" name="CustomShape 1"/>
        <xdr:cNvSpPr/>
      </xdr:nvSpPr>
      <xdr:spPr>
        <a:xfrm>
          <a:off x="10519200" y="3000132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ロボットが動作を完了したら立ち上げ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142</xdr:row>
      <xdr:rowOff>0</xdr:rowOff>
    </xdr:from>
    <xdr:to>
      <xdr:col>8</xdr:col>
      <xdr:colOff>296640</xdr:colOff>
      <xdr:row>158</xdr:row>
      <xdr:rowOff>200160</xdr:rowOff>
    </xdr:to>
    <xdr:sp macro="" textlink="">
      <xdr:nvSpPr>
        <xdr:cNvPr id="56" name="Line 1"/>
        <xdr:cNvSpPr/>
      </xdr:nvSpPr>
      <xdr:spPr>
        <a:xfrm>
          <a:off x="7426800" y="2587932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21</xdr:col>
      <xdr:colOff>8640</xdr:colOff>
      <xdr:row>144</xdr:row>
      <xdr:rowOff>8640</xdr:rowOff>
    </xdr:from>
    <xdr:to>
      <xdr:col>22</xdr:col>
      <xdr:colOff>296640</xdr:colOff>
      <xdr:row>163</xdr:row>
      <xdr:rowOff>17640</xdr:rowOff>
    </xdr:to>
    <xdr:sp macro="" textlink="">
      <xdr:nvSpPr>
        <xdr:cNvPr id="57" name="Line 1"/>
        <xdr:cNvSpPr/>
      </xdr:nvSpPr>
      <xdr:spPr>
        <a:xfrm flipV="1">
          <a:off x="11340000" y="26230680"/>
          <a:ext cx="588240" cy="3409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23</xdr:col>
      <xdr:colOff>8640</xdr:colOff>
      <xdr:row>144</xdr:row>
      <xdr:rowOff>8640</xdr:rowOff>
    </xdr:from>
    <xdr:to>
      <xdr:col>23</xdr:col>
      <xdr:colOff>259920</xdr:colOff>
      <xdr:row>162</xdr:row>
      <xdr:rowOff>179280</xdr:rowOff>
    </xdr:to>
    <xdr:sp macro="" textlink="">
      <xdr:nvSpPr>
        <xdr:cNvPr id="58" name="Line 1"/>
        <xdr:cNvSpPr/>
      </xdr:nvSpPr>
      <xdr:spPr>
        <a:xfrm>
          <a:off x="11940840" y="26230680"/>
          <a:ext cx="251280" cy="3371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145</xdr:row>
      <xdr:rowOff>0</xdr:rowOff>
    </xdr:from>
    <xdr:to>
      <xdr:col>5</xdr:col>
      <xdr:colOff>180360</xdr:colOff>
      <xdr:row>146</xdr:row>
      <xdr:rowOff>60120</xdr:rowOff>
    </xdr:to>
    <xdr:sp macro="" textlink="">
      <xdr:nvSpPr>
        <xdr:cNvPr id="59" name="CustomShape 1"/>
        <xdr:cNvSpPr/>
      </xdr:nvSpPr>
      <xdr:spPr>
        <a:xfrm>
          <a:off x="6525720" y="26393760"/>
          <a:ext cx="180360" cy="25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17640</xdr:colOff>
      <xdr:row>154</xdr:row>
      <xdr:rowOff>8640</xdr:rowOff>
    </xdr:from>
    <xdr:to>
      <xdr:col>13</xdr:col>
      <xdr:colOff>8640</xdr:colOff>
      <xdr:row>160</xdr:row>
      <xdr:rowOff>170280</xdr:rowOff>
    </xdr:to>
    <xdr:sp macro="" textlink="">
      <xdr:nvSpPr>
        <xdr:cNvPr id="60" name="Line 1"/>
        <xdr:cNvSpPr/>
      </xdr:nvSpPr>
      <xdr:spPr>
        <a:xfrm>
          <a:off x="8645760" y="28031040"/>
          <a:ext cx="291600" cy="1218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10800</xdr:colOff>
      <xdr:row>156</xdr:row>
      <xdr:rowOff>21600</xdr:rowOff>
    </xdr:from>
    <xdr:to>
      <xdr:col>17</xdr:col>
      <xdr:colOff>10800</xdr:colOff>
      <xdr:row>158</xdr:row>
      <xdr:rowOff>185040</xdr:rowOff>
    </xdr:to>
    <xdr:sp macro="" textlink="">
      <xdr:nvSpPr>
        <xdr:cNvPr id="61" name="Line 1"/>
        <xdr:cNvSpPr/>
      </xdr:nvSpPr>
      <xdr:spPr>
        <a:xfrm>
          <a:off x="9840600" y="28386720"/>
          <a:ext cx="300240" cy="5065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19</xdr:col>
      <xdr:colOff>277560</xdr:colOff>
      <xdr:row>161</xdr:row>
      <xdr:rowOff>0</xdr:rowOff>
    </xdr:from>
    <xdr:to>
      <xdr:col>20</xdr:col>
      <xdr:colOff>296280</xdr:colOff>
      <xdr:row>162</xdr:row>
      <xdr:rowOff>199800</xdr:rowOff>
    </xdr:to>
    <xdr:sp macro="" textlink="">
      <xdr:nvSpPr>
        <xdr:cNvPr id="62" name="Line 1"/>
        <xdr:cNvSpPr/>
      </xdr:nvSpPr>
      <xdr:spPr>
        <a:xfrm>
          <a:off x="11008080" y="29251080"/>
          <a:ext cx="319320" cy="3711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296640</xdr:colOff>
      <xdr:row>60</xdr:row>
      <xdr:rowOff>200160</xdr:rowOff>
    </xdr:to>
    <xdr:sp macro="" textlink="">
      <xdr:nvSpPr>
        <xdr:cNvPr id="63" name="Line 1"/>
        <xdr:cNvSpPr/>
      </xdr:nvSpPr>
      <xdr:spPr>
        <a:xfrm>
          <a:off x="7426800" y="8162640"/>
          <a:ext cx="296640" cy="302904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171</xdr:row>
      <xdr:rowOff>0</xdr:rowOff>
    </xdr:from>
    <xdr:to>
      <xdr:col>5</xdr:col>
      <xdr:colOff>180360</xdr:colOff>
      <xdr:row>172</xdr:row>
      <xdr:rowOff>60480</xdr:rowOff>
    </xdr:to>
    <xdr:sp macro="" textlink="">
      <xdr:nvSpPr>
        <xdr:cNvPr id="64" name="CustomShape 1"/>
        <xdr:cNvSpPr/>
      </xdr:nvSpPr>
      <xdr:spPr>
        <a:xfrm>
          <a:off x="6525720" y="3103236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4</xdr:col>
      <xdr:colOff>74880</xdr:colOff>
      <xdr:row>170</xdr:row>
      <xdr:rowOff>78120</xdr:rowOff>
    </xdr:from>
    <xdr:to>
      <xdr:col>13</xdr:col>
      <xdr:colOff>65880</xdr:colOff>
      <xdr:row>171</xdr:row>
      <xdr:rowOff>179280</xdr:rowOff>
    </xdr:to>
    <xdr:sp macro="" textlink="">
      <xdr:nvSpPr>
        <xdr:cNvPr id="65" name="CustomShape 1"/>
        <xdr:cNvSpPr/>
      </xdr:nvSpPr>
      <xdr:spPr>
        <a:xfrm>
          <a:off x="6300360" y="3093912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立ち上がり時に、ロボットはジョブ開始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144000</xdr:colOff>
      <xdr:row>178</xdr:row>
      <xdr:rowOff>78120</xdr:rowOff>
    </xdr:from>
    <xdr:to>
      <xdr:col>17</xdr:col>
      <xdr:colOff>219960</xdr:colOff>
      <xdr:row>179</xdr:row>
      <xdr:rowOff>178920</xdr:rowOff>
    </xdr:to>
    <xdr:sp macro="" textlink="">
      <xdr:nvSpPr>
        <xdr:cNvPr id="66" name="CustomShape 1"/>
        <xdr:cNvSpPr/>
      </xdr:nvSpPr>
      <xdr:spPr>
        <a:xfrm>
          <a:off x="6369480" y="32367600"/>
          <a:ext cx="3980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PLCは「W(x).07　REQ:MOVE」を立ち上げる前に書き換え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80640</xdr:colOff>
      <xdr:row>192</xdr:row>
      <xdr:rowOff>78120</xdr:rowOff>
    </xdr:from>
    <xdr:to>
      <xdr:col>13</xdr:col>
      <xdr:colOff>113400</xdr:colOff>
      <xdr:row>193</xdr:row>
      <xdr:rowOff>179280</xdr:rowOff>
    </xdr:to>
    <xdr:sp macro="" textlink="">
      <xdr:nvSpPr>
        <xdr:cNvPr id="67" name="CustomShape 1"/>
        <xdr:cNvSpPr/>
      </xdr:nvSpPr>
      <xdr:spPr>
        <a:xfrm>
          <a:off x="6906600" y="34853760"/>
          <a:ext cx="21355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ロボットが移動中は立ち上げる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208800</xdr:colOff>
      <xdr:row>200</xdr:row>
      <xdr:rowOff>28800</xdr:rowOff>
    </xdr:from>
    <xdr:to>
      <xdr:col>20</xdr:col>
      <xdr:colOff>60120</xdr:colOff>
      <xdr:row>201</xdr:row>
      <xdr:rowOff>129960</xdr:rowOff>
    </xdr:to>
    <xdr:sp macro="" textlink="">
      <xdr:nvSpPr>
        <xdr:cNvPr id="68" name="CustomShape 1"/>
        <xdr:cNvSpPr/>
      </xdr:nvSpPr>
      <xdr:spPr>
        <a:xfrm>
          <a:off x="8536680" y="36233280"/>
          <a:ext cx="255456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リセット処理が完了したら立ち上げる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172</xdr:row>
      <xdr:rowOff>0</xdr:rowOff>
    </xdr:from>
    <xdr:to>
      <xdr:col>8</xdr:col>
      <xdr:colOff>296640</xdr:colOff>
      <xdr:row>193</xdr:row>
      <xdr:rowOff>200160</xdr:rowOff>
    </xdr:to>
    <xdr:sp macro="" textlink="">
      <xdr:nvSpPr>
        <xdr:cNvPr id="69" name="Line 1"/>
        <xdr:cNvSpPr/>
      </xdr:nvSpPr>
      <xdr:spPr>
        <a:xfrm>
          <a:off x="7426800" y="31232160"/>
          <a:ext cx="296640" cy="39150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0</xdr:colOff>
      <xdr:row>175</xdr:row>
      <xdr:rowOff>0</xdr:rowOff>
    </xdr:from>
    <xdr:to>
      <xdr:col>5</xdr:col>
      <xdr:colOff>180360</xdr:colOff>
      <xdr:row>176</xdr:row>
      <xdr:rowOff>60120</xdr:rowOff>
    </xdr:to>
    <xdr:sp macro="" textlink="">
      <xdr:nvSpPr>
        <xdr:cNvPr id="70" name="CustomShape 1"/>
        <xdr:cNvSpPr/>
      </xdr:nvSpPr>
      <xdr:spPr>
        <a:xfrm>
          <a:off x="6525720" y="31746600"/>
          <a:ext cx="180360" cy="2602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12</xdr:col>
      <xdr:colOff>17640</xdr:colOff>
      <xdr:row>184</xdr:row>
      <xdr:rowOff>8640</xdr:rowOff>
    </xdr:from>
    <xdr:to>
      <xdr:col>13</xdr:col>
      <xdr:colOff>8640</xdr:colOff>
      <xdr:row>195</xdr:row>
      <xdr:rowOff>170280</xdr:rowOff>
    </xdr:to>
    <xdr:sp macro="" textlink="">
      <xdr:nvSpPr>
        <xdr:cNvPr id="71" name="Line 1"/>
        <xdr:cNvSpPr/>
      </xdr:nvSpPr>
      <xdr:spPr>
        <a:xfrm>
          <a:off x="8645760" y="33384240"/>
          <a:ext cx="291600" cy="21045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12</xdr:col>
      <xdr:colOff>32400</xdr:colOff>
      <xdr:row>173</xdr:row>
      <xdr:rowOff>119520</xdr:rowOff>
    </xdr:from>
    <xdr:to>
      <xdr:col>13</xdr:col>
      <xdr:colOff>21600</xdr:colOff>
      <xdr:row>184</xdr:row>
      <xdr:rowOff>21600</xdr:rowOff>
    </xdr:to>
    <xdr:sp macro="" textlink="">
      <xdr:nvSpPr>
        <xdr:cNvPr id="72" name="Line 1"/>
        <xdr:cNvSpPr/>
      </xdr:nvSpPr>
      <xdr:spPr>
        <a:xfrm flipV="1">
          <a:off x="8660520" y="31523400"/>
          <a:ext cx="289800" cy="18738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24120</xdr:colOff>
      <xdr:row>186</xdr:row>
      <xdr:rowOff>54360</xdr:rowOff>
    </xdr:from>
    <xdr:to>
      <xdr:col>22</xdr:col>
      <xdr:colOff>163440</xdr:colOff>
      <xdr:row>187</xdr:row>
      <xdr:rowOff>155520</xdr:rowOff>
    </xdr:to>
    <xdr:sp macro="" textlink="">
      <xdr:nvSpPr>
        <xdr:cNvPr id="73" name="CustomShape 1"/>
        <xdr:cNvSpPr/>
      </xdr:nvSpPr>
      <xdr:spPr>
        <a:xfrm>
          <a:off x="7751160" y="33772680"/>
          <a:ext cx="4043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非常停止の際にロボットへREQ:RESET_ALARMを立ち上げる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270360</xdr:colOff>
      <xdr:row>182</xdr:row>
      <xdr:rowOff>76320</xdr:rowOff>
    </xdr:from>
    <xdr:to>
      <xdr:col>20</xdr:col>
      <xdr:colOff>70920</xdr:colOff>
      <xdr:row>183</xdr:row>
      <xdr:rowOff>177480</xdr:rowOff>
    </xdr:to>
    <xdr:sp macro="" textlink="">
      <xdr:nvSpPr>
        <xdr:cNvPr id="74" name="CustomShape 1"/>
        <xdr:cNvSpPr/>
      </xdr:nvSpPr>
      <xdr:spPr>
        <a:xfrm>
          <a:off x="7697160" y="33080400"/>
          <a:ext cx="3404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非常停止の際にロボットへREQ:STOPを立ち上げる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183240</xdr:colOff>
      <xdr:row>152</xdr:row>
      <xdr:rowOff>87120</xdr:rowOff>
    </xdr:from>
    <xdr:to>
      <xdr:col>19</xdr:col>
      <xdr:colOff>284400</xdr:colOff>
      <xdr:row>153</xdr:row>
      <xdr:rowOff>188280</xdr:rowOff>
    </xdr:to>
    <xdr:sp macro="" textlink="">
      <xdr:nvSpPr>
        <xdr:cNvPr id="75" name="CustomShape 1"/>
        <xdr:cNvSpPr/>
      </xdr:nvSpPr>
      <xdr:spPr>
        <a:xfrm>
          <a:off x="7610040" y="27738000"/>
          <a:ext cx="34048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非常停止の際にロボットへREQ:STOPを立ち上げる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15</xdr:col>
      <xdr:colOff>43200</xdr:colOff>
      <xdr:row>189</xdr:row>
      <xdr:rowOff>152280</xdr:rowOff>
    </xdr:from>
    <xdr:to>
      <xdr:col>17</xdr:col>
      <xdr:colOff>261000</xdr:colOff>
      <xdr:row>198</xdr:row>
      <xdr:rowOff>10800</xdr:rowOff>
    </xdr:to>
    <xdr:sp macro="" textlink="">
      <xdr:nvSpPr>
        <xdr:cNvPr id="76" name="Line 1"/>
        <xdr:cNvSpPr/>
      </xdr:nvSpPr>
      <xdr:spPr>
        <a:xfrm flipV="1">
          <a:off x="9572400" y="34413480"/>
          <a:ext cx="818640" cy="145872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18</xdr:col>
      <xdr:colOff>0</xdr:colOff>
      <xdr:row>189</xdr:row>
      <xdr:rowOff>152280</xdr:rowOff>
    </xdr:from>
    <xdr:to>
      <xdr:col>18</xdr:col>
      <xdr:colOff>261000</xdr:colOff>
      <xdr:row>197</xdr:row>
      <xdr:rowOff>200160</xdr:rowOff>
    </xdr:to>
    <xdr:sp macro="" textlink="">
      <xdr:nvSpPr>
        <xdr:cNvPr id="77" name="Line 1"/>
        <xdr:cNvSpPr/>
      </xdr:nvSpPr>
      <xdr:spPr>
        <a:xfrm>
          <a:off x="10430280" y="34413480"/>
          <a:ext cx="261000" cy="14482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26280</xdr:colOff>
      <xdr:row>4</xdr:row>
      <xdr:rowOff>83160</xdr:rowOff>
    </xdr:from>
    <xdr:to>
      <xdr:col>12</xdr:col>
      <xdr:colOff>179280</xdr:colOff>
      <xdr:row>5</xdr:row>
      <xdr:rowOff>184320</xdr:rowOff>
    </xdr:to>
    <xdr:sp macro="" textlink="">
      <xdr:nvSpPr>
        <xdr:cNvPr id="78" name="CustomShape 1"/>
        <xdr:cNvSpPr/>
      </xdr:nvSpPr>
      <xdr:spPr>
        <a:xfrm>
          <a:off x="6552000" y="968760"/>
          <a:ext cx="225540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PLCは立ち上がりでタイマー起動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83880</xdr:colOff>
      <xdr:row>9</xdr:row>
      <xdr:rowOff>81720</xdr:rowOff>
    </xdr:from>
    <xdr:to>
      <xdr:col>13</xdr:col>
      <xdr:colOff>153000</xdr:colOff>
      <xdr:row>10</xdr:row>
      <xdr:rowOff>182880</xdr:rowOff>
    </xdr:to>
    <xdr:sp macro="" textlink="">
      <xdr:nvSpPr>
        <xdr:cNvPr id="79" name="CustomShape 1"/>
        <xdr:cNvSpPr/>
      </xdr:nvSpPr>
      <xdr:spPr>
        <a:xfrm>
          <a:off x="6609600" y="1853280"/>
          <a:ext cx="24721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PCは1秒間隔でON・OFFを繰り返す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296640</xdr:colOff>
      <xdr:row>10</xdr:row>
      <xdr:rowOff>200160</xdr:rowOff>
    </xdr:to>
    <xdr:sp macro="" textlink="">
      <xdr:nvSpPr>
        <xdr:cNvPr id="80" name="Line 1"/>
        <xdr:cNvSpPr/>
      </xdr:nvSpPr>
      <xdr:spPr>
        <a:xfrm flipV="1">
          <a:off x="6825960" y="1257120"/>
          <a:ext cx="296640" cy="8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186480</xdr:colOff>
      <xdr:row>8</xdr:row>
      <xdr:rowOff>0</xdr:rowOff>
    </xdr:from>
    <xdr:to>
      <xdr:col>23</xdr:col>
      <xdr:colOff>69120</xdr:colOff>
      <xdr:row>9</xdr:row>
      <xdr:rowOff>101160</xdr:rowOff>
    </xdr:to>
    <xdr:sp macro="" textlink="">
      <xdr:nvSpPr>
        <xdr:cNvPr id="81" name="CustomShape 1"/>
        <xdr:cNvSpPr/>
      </xdr:nvSpPr>
      <xdr:spPr>
        <a:xfrm>
          <a:off x="7313040" y="1600200"/>
          <a:ext cx="468828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PLCは立ち下がりでタイマー完了(2秒立っても完了できなければエラー)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284760</xdr:colOff>
      <xdr:row>10</xdr:row>
      <xdr:rowOff>200160</xdr:rowOff>
    </xdr:to>
    <xdr:sp macro="" textlink="">
      <xdr:nvSpPr>
        <xdr:cNvPr id="82" name="Line 1"/>
        <xdr:cNvSpPr/>
      </xdr:nvSpPr>
      <xdr:spPr>
        <a:xfrm flipV="1">
          <a:off x="7426800" y="1257120"/>
          <a:ext cx="284760" cy="8859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130680</xdr:colOff>
      <xdr:row>30</xdr:row>
      <xdr:rowOff>83160</xdr:rowOff>
    </xdr:from>
    <xdr:to>
      <xdr:col>20</xdr:col>
      <xdr:colOff>248400</xdr:colOff>
      <xdr:row>31</xdr:row>
      <xdr:rowOff>183960</xdr:rowOff>
    </xdr:to>
    <xdr:sp macro="" textlink="">
      <xdr:nvSpPr>
        <xdr:cNvPr id="83" name="CustomShape 1"/>
        <xdr:cNvSpPr/>
      </xdr:nvSpPr>
      <xdr:spPr>
        <a:xfrm>
          <a:off x="6656400" y="5693040"/>
          <a:ext cx="46231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PCは「W(x).02　REQ:GET_TCH_START」を立ち上げる前に書き換え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164160</xdr:colOff>
      <xdr:row>26</xdr:row>
      <xdr:rowOff>83160</xdr:rowOff>
    </xdr:from>
    <xdr:to>
      <xdr:col>15</xdr:col>
      <xdr:colOff>294840</xdr:colOff>
      <xdr:row>27</xdr:row>
      <xdr:rowOff>155880</xdr:rowOff>
    </xdr:to>
    <xdr:sp macro="" textlink="">
      <xdr:nvSpPr>
        <xdr:cNvPr id="84" name="CustomShape 1"/>
        <xdr:cNvSpPr/>
      </xdr:nvSpPr>
      <xdr:spPr>
        <a:xfrm>
          <a:off x="6990120" y="4950360"/>
          <a:ext cx="283392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座標の書き込みが完了したら、立ち上げる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288000</xdr:colOff>
      <xdr:row>21</xdr:row>
      <xdr:rowOff>83160</xdr:rowOff>
    </xdr:from>
    <xdr:to>
      <xdr:col>15</xdr:col>
      <xdr:colOff>279000</xdr:colOff>
      <xdr:row>22</xdr:row>
      <xdr:rowOff>184320</xdr:rowOff>
    </xdr:to>
    <xdr:sp macro="" textlink="">
      <xdr:nvSpPr>
        <xdr:cNvPr id="85" name="CustomShape 1"/>
        <xdr:cNvSpPr/>
      </xdr:nvSpPr>
      <xdr:spPr>
        <a:xfrm>
          <a:off x="7113960" y="4064400"/>
          <a:ext cx="2694240" cy="272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Meiryo UI"/>
              <a:ea typeface="Meiryo UI"/>
            </a:rPr>
            <a:t>座標を内部変数に格納中は、立ち上げる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8</xdr:col>
      <xdr:colOff>296640</xdr:colOff>
      <xdr:row>27</xdr:row>
      <xdr:rowOff>200160</xdr:rowOff>
    </xdr:to>
    <xdr:sp macro="" textlink="">
      <xdr:nvSpPr>
        <xdr:cNvPr id="86" name="Line 1"/>
        <xdr:cNvSpPr/>
      </xdr:nvSpPr>
      <xdr:spPr>
        <a:xfrm flipV="1">
          <a:off x="7426800" y="4352760"/>
          <a:ext cx="296640" cy="914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296640</xdr:colOff>
      <xdr:row>27</xdr:row>
      <xdr:rowOff>200160</xdr:rowOff>
    </xdr:to>
    <xdr:sp macro="" textlink="">
      <xdr:nvSpPr>
        <xdr:cNvPr id="87" name="Line 1"/>
        <xdr:cNvSpPr/>
      </xdr:nvSpPr>
      <xdr:spPr>
        <a:xfrm>
          <a:off x="8327880" y="4352760"/>
          <a:ext cx="296640" cy="91440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296640</xdr:colOff>
      <xdr:row>35</xdr:row>
      <xdr:rowOff>200160</xdr:rowOff>
    </xdr:to>
    <xdr:sp macro="" textlink="">
      <xdr:nvSpPr>
        <xdr:cNvPr id="88" name="Line 1"/>
        <xdr:cNvSpPr/>
      </xdr:nvSpPr>
      <xdr:spPr>
        <a:xfrm flipV="1">
          <a:off x="9228960" y="3638520"/>
          <a:ext cx="596880" cy="305748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296280</xdr:colOff>
      <xdr:row>35</xdr:row>
      <xdr:rowOff>200160</xdr:rowOff>
    </xdr:to>
    <xdr:sp macro="" textlink="">
      <xdr:nvSpPr>
        <xdr:cNvPr id="89" name="Line 1"/>
        <xdr:cNvSpPr/>
      </xdr:nvSpPr>
      <xdr:spPr>
        <a:xfrm>
          <a:off x="9829800" y="3981240"/>
          <a:ext cx="296280" cy="2714760"/>
        </a:xfrm>
        <a:prstGeom prst="line">
          <a:avLst/>
        </a:prstGeom>
        <a:ln w="12600" cap="rnd">
          <a:solidFill>
            <a:srgbClr val="FF0000"/>
          </a:solidFill>
          <a:custDash>
            <a:ds d="300000" sp="100000"/>
          </a:custDash>
          <a:rou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7EE"/>
  </sheetPr>
  <dimension ref="A2:AMK201"/>
  <sheetViews>
    <sheetView showGridLines="0" topLeftCell="A13" zoomScale="70" zoomScaleNormal="70" workbookViewId="0">
      <selection activeCell="AA42" sqref="AA42"/>
    </sheetView>
  </sheetViews>
  <sheetFormatPr defaultRowHeight="13.2"/>
  <cols>
    <col min="1" max="1" width="3.88671875" style="1" customWidth="1"/>
    <col min="2" max="2" width="5" style="1" customWidth="1"/>
    <col min="3" max="3" width="12.6640625" style="1" customWidth="1"/>
    <col min="4" max="4" width="48.44140625" style="1" customWidth="1"/>
    <col min="5" max="34" width="3.33203125" style="1" customWidth="1"/>
    <col min="35" max="1025" width="8.88671875" style="1" customWidth="1"/>
  </cols>
  <sheetData>
    <row r="2" spans="2:31" ht="24.6">
      <c r="B2" s="2" t="s">
        <v>0</v>
      </c>
    </row>
    <row r="3" spans="2:31" ht="16.2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15">
      <c r="C4" s="1" t="s">
        <v>2</v>
      </c>
    </row>
    <row r="6" spans="2:31" ht="15">
      <c r="C6" s="5" t="s">
        <v>3</v>
      </c>
      <c r="D6" s="6" t="s">
        <v>4</v>
      </c>
      <c r="E6" s="48">
        <v>1</v>
      </c>
    </row>
    <row r="7" spans="2:31">
      <c r="E7" s="48"/>
      <c r="G7" s="7"/>
      <c r="H7" s="8"/>
      <c r="I7" s="9"/>
      <c r="J7" s="10"/>
      <c r="K7" s="7"/>
      <c r="L7" s="8"/>
      <c r="M7" s="9"/>
      <c r="N7" s="10"/>
      <c r="O7" s="7"/>
      <c r="P7" s="8"/>
      <c r="Q7" s="9"/>
      <c r="R7" s="10"/>
      <c r="S7" s="7"/>
      <c r="T7" s="8"/>
      <c r="U7" s="9"/>
      <c r="V7" s="10"/>
      <c r="W7" s="7"/>
      <c r="X7" s="8"/>
      <c r="Y7" s="9"/>
      <c r="Z7" s="10"/>
      <c r="AB7" s="8"/>
      <c r="AC7" s="7"/>
    </row>
    <row r="8" spans="2:31">
      <c r="D8" s="11"/>
      <c r="E8" s="48">
        <v>0</v>
      </c>
      <c r="F8" s="12"/>
      <c r="G8" s="12"/>
      <c r="H8" s="10"/>
      <c r="I8" s="7"/>
      <c r="J8" s="13"/>
      <c r="K8" s="12"/>
      <c r="L8" s="10"/>
      <c r="M8" s="7"/>
      <c r="N8" s="13"/>
      <c r="O8" s="12"/>
      <c r="P8" s="10"/>
      <c r="Q8" s="7"/>
      <c r="R8" s="13"/>
      <c r="S8" s="12"/>
      <c r="T8" s="10"/>
      <c r="U8" s="7"/>
      <c r="V8" s="13"/>
      <c r="W8" s="12"/>
      <c r="X8" s="10"/>
      <c r="Y8" s="7"/>
      <c r="Z8" s="13"/>
      <c r="AA8" s="12"/>
      <c r="AB8" s="10"/>
      <c r="AC8" s="7"/>
    </row>
    <row r="9" spans="2:31">
      <c r="D9" s="11"/>
      <c r="E9" s="48"/>
    </row>
    <row r="10" spans="2:31">
      <c r="D10" s="11"/>
      <c r="E10" s="14"/>
    </row>
    <row r="11" spans="2:31" ht="15">
      <c r="C11" s="5" t="s">
        <v>5</v>
      </c>
      <c r="D11" s="6" t="s">
        <v>6</v>
      </c>
      <c r="E11" s="48">
        <v>1</v>
      </c>
      <c r="N11" s="7"/>
    </row>
    <row r="12" spans="2:31">
      <c r="D12" s="11"/>
      <c r="E12" s="48"/>
      <c r="G12" s="8"/>
      <c r="H12" s="9"/>
      <c r="I12" s="10"/>
      <c r="J12" s="7"/>
      <c r="K12" s="8"/>
      <c r="L12" s="9"/>
      <c r="M12" s="10"/>
      <c r="N12" s="7"/>
      <c r="O12" s="8"/>
      <c r="P12" s="9"/>
      <c r="Q12" s="10"/>
      <c r="R12" s="7"/>
      <c r="S12" s="8"/>
      <c r="T12" s="9"/>
      <c r="U12" s="10"/>
      <c r="V12" s="7"/>
      <c r="W12" s="8"/>
      <c r="X12" s="9"/>
      <c r="Y12" s="10"/>
      <c r="AA12" s="8"/>
      <c r="AB12" s="9"/>
      <c r="AC12" s="10"/>
    </row>
    <row r="13" spans="2:31">
      <c r="E13" s="48">
        <v>0</v>
      </c>
      <c r="F13" s="12"/>
      <c r="G13" s="10"/>
      <c r="H13" s="7"/>
      <c r="I13" s="13"/>
      <c r="J13" s="12"/>
      <c r="K13" s="10"/>
      <c r="L13" s="7"/>
      <c r="M13" s="13"/>
      <c r="N13" s="12"/>
      <c r="O13" s="10"/>
      <c r="P13" s="7"/>
      <c r="Q13" s="13"/>
      <c r="R13" s="12"/>
      <c r="S13" s="10"/>
      <c r="T13" s="7"/>
      <c r="U13" s="13"/>
      <c r="V13" s="12"/>
      <c r="W13" s="10"/>
      <c r="X13" s="7"/>
      <c r="Y13" s="13"/>
      <c r="Z13" s="12"/>
      <c r="AA13" s="10"/>
      <c r="AB13" s="7"/>
      <c r="AC13" s="10"/>
    </row>
    <row r="14" spans="2:31">
      <c r="E14" s="48"/>
      <c r="J14" s="7"/>
      <c r="K14" s="7"/>
      <c r="L14" s="7"/>
      <c r="M14" s="7"/>
      <c r="N14" s="7"/>
    </row>
    <row r="15" spans="2:31" ht="15">
      <c r="D15" s="6"/>
      <c r="E15" s="6"/>
    </row>
    <row r="16" spans="2:31" ht="16.2">
      <c r="C16" s="3" t="s">
        <v>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3:28" ht="15">
      <c r="C17" s="1" t="s">
        <v>8</v>
      </c>
    </row>
    <row r="19" spans="3:28" ht="15">
      <c r="C19" s="5" t="s">
        <v>3</v>
      </c>
      <c r="D19" s="6" t="s">
        <v>9</v>
      </c>
      <c r="E19" s="48">
        <v>1</v>
      </c>
    </row>
    <row r="20" spans="3:28">
      <c r="E20" s="48"/>
      <c r="G20" s="8"/>
      <c r="H20" s="9"/>
      <c r="I20" s="9"/>
      <c r="J20" s="9"/>
      <c r="K20" s="9"/>
      <c r="L20" s="9"/>
      <c r="M20" s="9"/>
      <c r="N20" s="9"/>
      <c r="O20" s="9"/>
      <c r="P20" s="9"/>
      <c r="Q20" s="10"/>
      <c r="R20" s="7"/>
      <c r="S20" s="7"/>
      <c r="T20" s="7"/>
      <c r="U20" s="7"/>
      <c r="V20" s="7"/>
      <c r="W20" s="7"/>
      <c r="X20" s="7"/>
      <c r="Y20" s="7"/>
      <c r="Z20" s="7"/>
    </row>
    <row r="21" spans="3:28">
      <c r="D21" s="11"/>
      <c r="E21" s="48">
        <v>0</v>
      </c>
      <c r="F21" s="12"/>
      <c r="G21" s="10"/>
      <c r="H21" s="7"/>
      <c r="K21" s="7"/>
      <c r="L21" s="7"/>
      <c r="M21" s="7"/>
      <c r="N21" s="7"/>
      <c r="O21" s="7"/>
      <c r="P21" s="7"/>
      <c r="Q21" s="1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3:28">
      <c r="D22" s="11"/>
      <c r="E22" s="48"/>
    </row>
    <row r="23" spans="3:28" ht="15">
      <c r="D23" s="6" t="s">
        <v>10</v>
      </c>
      <c r="E23" s="48">
        <v>1</v>
      </c>
    </row>
    <row r="24" spans="3:28">
      <c r="E24" s="48"/>
      <c r="J24" s="8"/>
      <c r="K24" s="9"/>
      <c r="L24" s="10"/>
      <c r="M24" s="7"/>
      <c r="N24" s="7"/>
      <c r="O24" s="7"/>
    </row>
    <row r="25" spans="3:28">
      <c r="D25" s="11"/>
      <c r="E25" s="48">
        <v>0</v>
      </c>
      <c r="F25" s="12"/>
      <c r="G25" s="12"/>
      <c r="H25" s="12"/>
      <c r="I25" s="12"/>
      <c r="J25" s="10"/>
      <c r="K25" s="7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3:28">
      <c r="D26" s="11"/>
      <c r="E26" s="48"/>
    </row>
    <row r="27" spans="3:28" ht="15">
      <c r="C27" s="5" t="s">
        <v>5</v>
      </c>
    </row>
    <row r="28" spans="3:28" ht="15">
      <c r="D28" s="6" t="s">
        <v>11</v>
      </c>
      <c r="E28" s="48">
        <v>1</v>
      </c>
      <c r="N28" s="7"/>
    </row>
    <row r="29" spans="3:28">
      <c r="D29" s="11"/>
      <c r="E29" s="48"/>
      <c r="H29" s="15"/>
      <c r="I29" s="9"/>
      <c r="J29" s="9"/>
      <c r="K29" s="9"/>
      <c r="L29" s="16"/>
      <c r="M29" s="7"/>
      <c r="N29" s="7"/>
      <c r="V29" s="7"/>
      <c r="W29" s="7"/>
      <c r="X29" s="7"/>
      <c r="Y29" s="7"/>
      <c r="Z29" s="7"/>
    </row>
    <row r="30" spans="3:28">
      <c r="E30" s="48">
        <v>0</v>
      </c>
      <c r="F30" s="12"/>
      <c r="G30" s="12"/>
      <c r="H30" s="17"/>
      <c r="I30" s="7"/>
      <c r="J30" s="7"/>
      <c r="K30" s="7"/>
      <c r="L30" s="1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3:28">
      <c r="E31" s="48"/>
      <c r="J31" s="7"/>
      <c r="K31" s="7"/>
      <c r="L31" s="7"/>
      <c r="M31" s="7"/>
      <c r="N31" s="7"/>
    </row>
    <row r="32" spans="3:28" ht="15">
      <c r="D32" s="6" t="s">
        <v>12</v>
      </c>
      <c r="E32" s="48">
        <v>1</v>
      </c>
      <c r="F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3:31">
      <c r="D33" s="11"/>
      <c r="E33" s="48"/>
      <c r="G33" s="49"/>
    </row>
    <row r="34" spans="3:31">
      <c r="D34" s="11"/>
      <c r="E34" s="48">
        <v>0</v>
      </c>
      <c r="F34" s="12"/>
      <c r="G34" s="49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3:31">
      <c r="D35" s="11"/>
      <c r="E35" s="48"/>
    </row>
    <row r="36" spans="3:31" ht="15">
      <c r="D36" s="6" t="s">
        <v>13</v>
      </c>
      <c r="E36" s="48">
        <v>1</v>
      </c>
      <c r="N36" s="7"/>
    </row>
    <row r="37" spans="3:31">
      <c r="D37" s="11"/>
      <c r="E37" s="48"/>
      <c r="M37" s="7"/>
      <c r="N37" s="7"/>
      <c r="O37" s="8"/>
      <c r="P37" s="9"/>
      <c r="Q37" s="16"/>
      <c r="V37" s="7"/>
      <c r="W37" s="7"/>
      <c r="X37" s="7"/>
      <c r="Y37" s="7"/>
      <c r="Z37" s="7"/>
    </row>
    <row r="38" spans="3:31">
      <c r="E38" s="48"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0"/>
      <c r="P38" s="7"/>
      <c r="Q38" s="15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3:31">
      <c r="E39" s="48"/>
      <c r="J39" s="7"/>
      <c r="K39" s="7"/>
      <c r="L39" s="7"/>
      <c r="M39" s="7"/>
      <c r="N39" s="7"/>
    </row>
    <row r="40" spans="3:31" ht="15">
      <c r="D40" s="6"/>
      <c r="E40" s="6"/>
    </row>
    <row r="41" spans="3:31" ht="16.2">
      <c r="C41" s="3" t="s">
        <v>14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3:31">
      <c r="C42" s="1" t="s">
        <v>15</v>
      </c>
    </row>
    <row r="44" spans="3:31" ht="15">
      <c r="C44" s="5" t="s">
        <v>3</v>
      </c>
      <c r="D44" s="6" t="s">
        <v>16</v>
      </c>
      <c r="E44" s="48">
        <v>1</v>
      </c>
    </row>
    <row r="45" spans="3:31">
      <c r="E45" s="48"/>
      <c r="I45" s="8"/>
      <c r="J45" s="9"/>
      <c r="K45" s="9"/>
      <c r="L45" s="9"/>
      <c r="M45" s="9"/>
      <c r="N45" s="16"/>
      <c r="O45" s="10"/>
      <c r="P45" s="7"/>
      <c r="Q45" s="7"/>
      <c r="R45" s="7"/>
      <c r="S45" s="7"/>
      <c r="T45" s="7"/>
    </row>
    <row r="46" spans="3:31">
      <c r="D46" s="11"/>
      <c r="E46" s="48">
        <v>0</v>
      </c>
      <c r="F46" s="12"/>
      <c r="G46" s="12"/>
      <c r="H46" s="17"/>
      <c r="I46" s="10"/>
      <c r="K46" s="7"/>
      <c r="L46" s="7"/>
      <c r="M46" s="7"/>
      <c r="N46" s="7"/>
      <c r="O46" s="10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3:31">
      <c r="D47" s="11"/>
      <c r="E47" s="48"/>
      <c r="O47" s="9"/>
    </row>
    <row r="48" spans="3:31" ht="15">
      <c r="D48" s="6" t="s">
        <v>17</v>
      </c>
      <c r="E48" s="48">
        <v>1</v>
      </c>
      <c r="Y48" s="12"/>
      <c r="Z48" s="12"/>
      <c r="AA48" s="12"/>
      <c r="AB48" s="12"/>
    </row>
    <row r="49" spans="3:28">
      <c r="E49" s="4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3:28">
      <c r="D50" s="11"/>
      <c r="E50" s="14">
        <v>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3:28">
      <c r="D51" s="11"/>
      <c r="E51" s="14"/>
    </row>
    <row r="52" spans="3:28" ht="15">
      <c r="D52" s="6" t="s">
        <v>18</v>
      </c>
      <c r="E52" s="48">
        <v>1</v>
      </c>
      <c r="F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3:28">
      <c r="D53" s="11"/>
      <c r="E53" s="48"/>
      <c r="G53" s="49"/>
    </row>
    <row r="54" spans="3:28">
      <c r="D54" s="11"/>
      <c r="E54" s="48">
        <v>0</v>
      </c>
      <c r="F54" s="12"/>
      <c r="G54" s="49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3:28">
      <c r="D55" s="11"/>
      <c r="E55" s="48"/>
    </row>
    <row r="56" spans="3:28">
      <c r="D56" s="11"/>
      <c r="E56" s="14"/>
    </row>
    <row r="57" spans="3:28" ht="15">
      <c r="C57" s="5" t="s">
        <v>5</v>
      </c>
      <c r="D57" s="6" t="s">
        <v>19</v>
      </c>
      <c r="E57" s="48">
        <v>1</v>
      </c>
      <c r="N57" s="7"/>
    </row>
    <row r="58" spans="3:28">
      <c r="D58" s="11"/>
      <c r="E58" s="48"/>
      <c r="J58" s="8"/>
      <c r="K58" s="9"/>
      <c r="L58" s="9"/>
      <c r="M58" s="1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3:28">
      <c r="E59" s="48">
        <v>0</v>
      </c>
      <c r="F59" s="12"/>
      <c r="G59" s="12"/>
      <c r="H59" s="12"/>
      <c r="I59" s="12"/>
      <c r="J59" s="10"/>
      <c r="K59" s="7"/>
      <c r="L59" s="7"/>
      <c r="M59" s="1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3:28">
      <c r="E60" s="48"/>
      <c r="J60" s="7"/>
      <c r="K60" s="7"/>
      <c r="L60" s="7"/>
      <c r="M60" s="7"/>
      <c r="N60" s="7"/>
    </row>
    <row r="61" spans="3:28" ht="15">
      <c r="D61" s="6" t="s">
        <v>20</v>
      </c>
      <c r="E61" s="48">
        <v>1</v>
      </c>
      <c r="N61" s="7"/>
    </row>
    <row r="62" spans="3:28">
      <c r="D62" s="11"/>
      <c r="E62" s="48"/>
      <c r="J62" s="7"/>
      <c r="K62" s="7"/>
      <c r="L62" s="7"/>
      <c r="M62" s="7"/>
      <c r="N62" s="8"/>
      <c r="O62" s="9"/>
      <c r="P62" s="9"/>
      <c r="Q62" s="9"/>
      <c r="R62" s="9"/>
      <c r="S62" s="10"/>
      <c r="T62" s="7"/>
    </row>
    <row r="63" spans="3:28">
      <c r="E63" s="48">
        <v>0</v>
      </c>
      <c r="F63" s="12"/>
      <c r="G63" s="12"/>
      <c r="H63" s="12"/>
      <c r="I63" s="12"/>
      <c r="J63" s="12"/>
      <c r="K63" s="12"/>
      <c r="L63" s="12"/>
      <c r="M63" s="17"/>
      <c r="N63" s="10"/>
      <c r="O63" s="7"/>
      <c r="P63" s="7"/>
      <c r="Q63" s="7"/>
      <c r="R63" s="7"/>
      <c r="S63" s="13"/>
      <c r="T63" s="12"/>
      <c r="U63" s="12"/>
      <c r="V63" s="12"/>
      <c r="W63" s="12"/>
      <c r="X63" s="12"/>
      <c r="Y63" s="12"/>
      <c r="Z63" s="12"/>
      <c r="AA63" s="12"/>
      <c r="AB63" s="12"/>
    </row>
    <row r="64" spans="3:28">
      <c r="E64" s="48"/>
      <c r="J64" s="7"/>
      <c r="K64" s="7"/>
      <c r="L64" s="7"/>
      <c r="M64" s="7"/>
      <c r="N64" s="7"/>
    </row>
    <row r="66" spans="3:31" ht="16.2">
      <c r="C66" s="3" t="s">
        <v>21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3:31">
      <c r="C67" s="1" t="s">
        <v>22</v>
      </c>
    </row>
    <row r="69" spans="3:31" ht="15">
      <c r="C69" s="5" t="s">
        <v>3</v>
      </c>
      <c r="D69" s="6" t="s">
        <v>16</v>
      </c>
      <c r="E69" s="48">
        <v>1</v>
      </c>
    </row>
    <row r="70" spans="3:31">
      <c r="E70" s="48"/>
      <c r="I70" s="8"/>
      <c r="J70" s="9"/>
      <c r="K70" s="9"/>
      <c r="L70" s="9"/>
      <c r="M70" s="9"/>
      <c r="N70" s="9"/>
      <c r="O70" s="9"/>
      <c r="P70" s="16"/>
      <c r="Q70" s="7"/>
      <c r="R70" s="7"/>
      <c r="S70" s="7"/>
      <c r="T70" s="7"/>
    </row>
    <row r="71" spans="3:31">
      <c r="D71" s="11"/>
      <c r="E71" s="48">
        <v>0</v>
      </c>
      <c r="F71" s="12"/>
      <c r="G71" s="12"/>
      <c r="H71" s="17"/>
      <c r="I71" s="10"/>
      <c r="K71" s="7"/>
      <c r="L71" s="7"/>
      <c r="M71" s="7"/>
      <c r="N71" s="7"/>
      <c r="O71" s="7"/>
      <c r="P71" s="1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3:31">
      <c r="D72" s="11"/>
      <c r="E72" s="48"/>
      <c r="O72" s="7"/>
    </row>
    <row r="73" spans="3:31" ht="15">
      <c r="D73" s="6" t="s">
        <v>17</v>
      </c>
      <c r="E73" s="48">
        <v>1</v>
      </c>
      <c r="Y73" s="12"/>
      <c r="Z73" s="12"/>
      <c r="AA73" s="12"/>
      <c r="AB73" s="12"/>
    </row>
    <row r="74" spans="3:31">
      <c r="E74" s="4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3:31">
      <c r="D75" s="11"/>
      <c r="E75" s="14">
        <v>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3:31" ht="15">
      <c r="D76" s="6" t="s">
        <v>23</v>
      </c>
      <c r="E76" s="48">
        <v>1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3:31">
      <c r="E77" s="48"/>
      <c r="F77" s="7"/>
      <c r="G77" s="7"/>
      <c r="H77" s="7"/>
      <c r="I77" s="7"/>
      <c r="J77" s="7"/>
      <c r="K77" s="7"/>
      <c r="L77" s="18"/>
      <c r="M77" s="19"/>
      <c r="N77" s="20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3:31">
      <c r="D78" s="11"/>
      <c r="E78" s="48">
        <v>0</v>
      </c>
      <c r="F78" s="12"/>
      <c r="G78" s="12"/>
      <c r="H78" s="12"/>
      <c r="I78" s="12"/>
      <c r="J78" s="12"/>
      <c r="K78" s="12"/>
      <c r="L78" s="20"/>
      <c r="M78" s="7"/>
      <c r="N78" s="2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3:31">
      <c r="D79" s="11"/>
      <c r="E79" s="48"/>
      <c r="J79" s="7"/>
      <c r="K79" s="7"/>
      <c r="L79" s="7"/>
      <c r="M79" s="7"/>
      <c r="N79" s="7"/>
    </row>
    <row r="80" spans="3:31" ht="15">
      <c r="D80" s="6" t="s">
        <v>24</v>
      </c>
      <c r="E80" s="48">
        <v>1</v>
      </c>
      <c r="F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3:28" ht="15">
      <c r="D81" s="6" t="s">
        <v>25</v>
      </c>
      <c r="E81" s="48"/>
      <c r="G81" s="49"/>
    </row>
    <row r="82" spans="3:28" ht="15">
      <c r="D82" s="6" t="s">
        <v>26</v>
      </c>
      <c r="E82" s="48">
        <v>0</v>
      </c>
      <c r="F82" s="12"/>
      <c r="G82" s="49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3:28" ht="15">
      <c r="D83" s="6" t="s">
        <v>27</v>
      </c>
      <c r="E83" s="48"/>
    </row>
    <row r="84" spans="3:28" ht="15">
      <c r="D84" s="6"/>
      <c r="E84" s="14"/>
    </row>
    <row r="85" spans="3:28">
      <c r="D85" s="11"/>
      <c r="E85" s="14"/>
    </row>
    <row r="86" spans="3:28" ht="15">
      <c r="C86" s="5" t="s">
        <v>5</v>
      </c>
      <c r="D86" s="6" t="s">
        <v>19</v>
      </c>
      <c r="E86" s="48">
        <v>1</v>
      </c>
      <c r="N86" s="7"/>
    </row>
    <row r="87" spans="3:28">
      <c r="D87" s="11"/>
      <c r="E87" s="48"/>
      <c r="J87" s="8"/>
      <c r="K87" s="9"/>
      <c r="L87" s="9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3:28">
      <c r="E88" s="48">
        <v>0</v>
      </c>
      <c r="F88" s="12"/>
      <c r="G88" s="12"/>
      <c r="H88" s="12"/>
      <c r="I88" s="12"/>
      <c r="J88" s="10"/>
      <c r="K88" s="7"/>
      <c r="L88" s="7"/>
      <c r="M88" s="15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3:28">
      <c r="E89" s="48"/>
      <c r="J89" s="7"/>
      <c r="K89" s="7"/>
      <c r="L89" s="7"/>
      <c r="M89" s="7"/>
      <c r="N89" s="7"/>
    </row>
    <row r="90" spans="3:28" ht="15">
      <c r="D90" s="6" t="s">
        <v>28</v>
      </c>
      <c r="E90" s="48">
        <v>1</v>
      </c>
      <c r="N90" s="7"/>
    </row>
    <row r="91" spans="3:28">
      <c r="D91" s="11"/>
      <c r="E91" s="4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3:28">
      <c r="E92" s="48">
        <v>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3:28">
      <c r="E93" s="48"/>
      <c r="J93" s="7"/>
      <c r="K93" s="7"/>
      <c r="L93" s="7"/>
      <c r="M93" s="7"/>
      <c r="N93" s="7"/>
    </row>
    <row r="94" spans="3:28" ht="15">
      <c r="D94" s="6" t="s">
        <v>29</v>
      </c>
      <c r="E94" s="48">
        <v>1</v>
      </c>
      <c r="N94" s="7"/>
    </row>
    <row r="95" spans="3:28">
      <c r="D95" s="11"/>
      <c r="E95" s="48"/>
      <c r="J95" s="7"/>
      <c r="K95" s="7"/>
      <c r="L95" s="7"/>
      <c r="M95" s="7"/>
      <c r="N95" s="7"/>
      <c r="O95" s="8"/>
      <c r="P95" s="9"/>
      <c r="Q95" s="9"/>
      <c r="R95" s="16"/>
      <c r="S95" s="7"/>
      <c r="T95" s="7"/>
      <c r="U95" s="7"/>
      <c r="V95" s="7"/>
      <c r="W95" s="7"/>
      <c r="X95" s="7"/>
      <c r="Y95" s="7"/>
    </row>
    <row r="96" spans="3:28">
      <c r="E96" s="48">
        <v>0</v>
      </c>
      <c r="F96" s="12"/>
      <c r="G96" s="12"/>
      <c r="H96" s="12"/>
      <c r="I96" s="12"/>
      <c r="J96" s="12"/>
      <c r="K96" s="12"/>
      <c r="L96" s="12"/>
      <c r="M96" s="12"/>
      <c r="N96" s="17"/>
      <c r="O96" s="10"/>
      <c r="P96" s="7"/>
      <c r="Q96" s="7"/>
      <c r="R96" s="15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3:31">
      <c r="E97" s="48"/>
      <c r="J97" s="7"/>
      <c r="K97" s="7"/>
      <c r="L97" s="7"/>
      <c r="M97" s="7"/>
      <c r="N97" s="7"/>
    </row>
    <row r="98" spans="3:31" ht="15">
      <c r="D98" s="6" t="s">
        <v>30</v>
      </c>
      <c r="E98" s="48">
        <v>1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3:31">
      <c r="E99" s="48"/>
      <c r="F99" s="7"/>
      <c r="G99" s="7"/>
      <c r="H99" s="7"/>
      <c r="I99" s="7"/>
      <c r="J99" s="7"/>
      <c r="K99" s="18"/>
      <c r="L99" s="19"/>
      <c r="M99" s="20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3:31">
      <c r="D100" s="11"/>
      <c r="E100" s="48">
        <v>0</v>
      </c>
      <c r="F100" s="12"/>
      <c r="G100" s="12"/>
      <c r="H100" s="12"/>
      <c r="I100" s="12"/>
      <c r="J100" s="12"/>
      <c r="K100" s="20"/>
      <c r="L100" s="7"/>
      <c r="M100" s="2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3:31">
      <c r="E101" s="48"/>
      <c r="J101" s="7"/>
      <c r="K101" s="7"/>
      <c r="L101" s="7"/>
      <c r="M101" s="7"/>
      <c r="N101" s="7"/>
    </row>
    <row r="103" spans="3:31" ht="16.2">
      <c r="C103" s="3" t="s">
        <v>31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3:31">
      <c r="C104" s="1" t="s">
        <v>32</v>
      </c>
    </row>
    <row r="106" spans="3:31" ht="15">
      <c r="C106" s="5" t="s">
        <v>3</v>
      </c>
      <c r="D106" s="6" t="s">
        <v>16</v>
      </c>
      <c r="E106" s="48">
        <v>1</v>
      </c>
    </row>
    <row r="107" spans="3:31">
      <c r="E107" s="48"/>
      <c r="I107" s="8"/>
      <c r="J107" s="9"/>
      <c r="K107" s="9"/>
      <c r="L107" s="9"/>
      <c r="M107" s="9"/>
      <c r="N107" s="16"/>
      <c r="O107" s="10"/>
      <c r="P107" s="7"/>
      <c r="Q107" s="7"/>
      <c r="R107" s="8"/>
      <c r="S107" s="9"/>
      <c r="T107" s="9"/>
      <c r="U107" s="9"/>
      <c r="V107" s="9"/>
      <c r="W107" s="16"/>
    </row>
    <row r="108" spans="3:31">
      <c r="D108" s="11"/>
      <c r="E108" s="48">
        <v>0</v>
      </c>
      <c r="F108" s="12"/>
      <c r="G108" s="12"/>
      <c r="H108" s="17"/>
      <c r="I108" s="10"/>
      <c r="K108" s="7"/>
      <c r="L108" s="7"/>
      <c r="M108" s="7"/>
      <c r="N108" s="7"/>
      <c r="O108" s="10"/>
      <c r="P108" s="12"/>
      <c r="Q108" s="12"/>
      <c r="R108" s="10"/>
      <c r="S108" s="7"/>
      <c r="T108" s="7"/>
      <c r="U108" s="7"/>
      <c r="V108" s="7"/>
      <c r="W108" s="15"/>
      <c r="X108" s="12"/>
      <c r="Y108" s="12"/>
      <c r="Z108" s="12"/>
      <c r="AA108" s="12"/>
      <c r="AB108" s="12"/>
    </row>
    <row r="109" spans="3:31">
      <c r="D109" s="11"/>
      <c r="E109" s="48"/>
      <c r="O109" s="9"/>
      <c r="R109" s="7"/>
      <c r="S109" s="7"/>
      <c r="T109" s="7"/>
      <c r="U109" s="7"/>
      <c r="V109" s="7"/>
    </row>
    <row r="110" spans="3:31" ht="15">
      <c r="D110" s="6" t="s">
        <v>17</v>
      </c>
      <c r="E110" s="48">
        <v>1</v>
      </c>
      <c r="Y110" s="12"/>
      <c r="Z110" s="12"/>
      <c r="AA110" s="12"/>
      <c r="AB110" s="12"/>
    </row>
    <row r="111" spans="3:31">
      <c r="E111" s="4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3:31">
      <c r="D112" s="11"/>
      <c r="E112" s="14">
        <v>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3:28" ht="15">
      <c r="D113" s="6" t="s">
        <v>33</v>
      </c>
      <c r="E113" s="48">
        <v>1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3:28">
      <c r="E114" s="48"/>
      <c r="F114" s="7"/>
      <c r="G114" s="7"/>
      <c r="H114" s="7"/>
      <c r="I114" s="7"/>
      <c r="J114" s="7"/>
      <c r="K114" s="7"/>
      <c r="L114" s="18"/>
      <c r="M114" s="19"/>
      <c r="N114" s="20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3:28">
      <c r="D115" s="11"/>
      <c r="E115" s="48">
        <v>0</v>
      </c>
      <c r="F115" s="12"/>
      <c r="G115" s="12"/>
      <c r="H115" s="12"/>
      <c r="I115" s="12"/>
      <c r="J115" s="12"/>
      <c r="K115" s="12"/>
      <c r="L115" s="20"/>
      <c r="M115" s="7"/>
      <c r="N115" s="2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3:28">
      <c r="D116" s="11"/>
      <c r="E116" s="48"/>
      <c r="J116" s="7"/>
      <c r="K116" s="7"/>
      <c r="L116" s="7"/>
      <c r="M116" s="7"/>
      <c r="N116" s="7"/>
    </row>
    <row r="117" spans="3:28">
      <c r="D117" s="11"/>
      <c r="E117" s="14"/>
    </row>
    <row r="118" spans="3:28" ht="15">
      <c r="D118" s="6" t="s">
        <v>24</v>
      </c>
      <c r="E118" s="48">
        <v>1</v>
      </c>
      <c r="F118" s="12"/>
      <c r="H118" s="12"/>
      <c r="I118" s="12"/>
      <c r="J118" s="12"/>
      <c r="K118" s="12"/>
      <c r="L118" s="12"/>
      <c r="M118" s="12"/>
      <c r="N118" s="12"/>
      <c r="O118" s="12"/>
      <c r="P118" s="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3:28" ht="15">
      <c r="D119" s="6" t="s">
        <v>25</v>
      </c>
      <c r="E119" s="48"/>
      <c r="G119" s="49"/>
      <c r="P119" s="49"/>
    </row>
    <row r="120" spans="3:28" ht="15">
      <c r="D120" s="6" t="s">
        <v>26</v>
      </c>
      <c r="E120" s="48">
        <v>0</v>
      </c>
      <c r="F120" s="12"/>
      <c r="G120" s="49"/>
      <c r="H120" s="12"/>
      <c r="I120" s="12"/>
      <c r="J120" s="12"/>
      <c r="K120" s="12"/>
      <c r="L120" s="12"/>
      <c r="M120" s="12"/>
      <c r="N120" s="12"/>
      <c r="O120" s="12"/>
      <c r="P120" s="4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3:28" ht="15">
      <c r="D121" s="6" t="s">
        <v>27</v>
      </c>
      <c r="E121" s="48"/>
    </row>
    <row r="122" spans="3:28">
      <c r="D122" s="11"/>
      <c r="E122" s="14"/>
    </row>
    <row r="123" spans="3:28" ht="15">
      <c r="C123" s="5" t="s">
        <v>5</v>
      </c>
      <c r="D123" s="6" t="s">
        <v>19</v>
      </c>
      <c r="E123" s="48">
        <v>1</v>
      </c>
      <c r="N123" s="7"/>
    </row>
    <row r="124" spans="3:28">
      <c r="D124" s="11"/>
      <c r="E124" s="48"/>
      <c r="J124" s="8"/>
      <c r="K124" s="9"/>
      <c r="L124" s="9"/>
      <c r="M124" s="9"/>
      <c r="N124" s="9"/>
      <c r="O124" s="9"/>
      <c r="P124" s="9"/>
      <c r="Q124" s="9"/>
      <c r="R124" s="9"/>
      <c r="S124" s="16"/>
      <c r="T124" s="7"/>
      <c r="U124" s="7"/>
      <c r="V124" s="7"/>
      <c r="W124" s="7"/>
      <c r="X124" s="7"/>
      <c r="Y124" s="7"/>
    </row>
    <row r="125" spans="3:28">
      <c r="E125" s="48">
        <v>0</v>
      </c>
      <c r="F125" s="12"/>
      <c r="G125" s="12"/>
      <c r="H125" s="12"/>
      <c r="I125" s="12"/>
      <c r="J125" s="10"/>
      <c r="K125" s="7"/>
      <c r="L125" s="7"/>
      <c r="M125" s="7"/>
      <c r="N125" s="7"/>
      <c r="O125" s="7"/>
      <c r="P125" s="7"/>
      <c r="Q125" s="7"/>
      <c r="R125" s="7"/>
      <c r="S125" s="15"/>
      <c r="T125" s="13"/>
      <c r="U125" s="12"/>
      <c r="V125" s="12"/>
      <c r="W125" s="12"/>
      <c r="X125" s="12"/>
      <c r="Y125" s="12"/>
      <c r="Z125" s="12"/>
      <c r="AA125" s="12"/>
      <c r="AB125" s="12"/>
    </row>
    <row r="126" spans="3:28">
      <c r="E126" s="48"/>
      <c r="J126" s="7"/>
      <c r="K126" s="7"/>
      <c r="L126" s="7"/>
      <c r="M126" s="7"/>
      <c r="N126" s="7"/>
    </row>
    <row r="127" spans="3:28" ht="15">
      <c r="D127" s="6" t="s">
        <v>28</v>
      </c>
      <c r="E127" s="48">
        <v>1</v>
      </c>
      <c r="N127" s="7"/>
    </row>
    <row r="128" spans="3:28">
      <c r="D128" s="11"/>
      <c r="E128" s="48"/>
      <c r="J128" s="7"/>
      <c r="K128" s="7"/>
      <c r="L128" s="7"/>
      <c r="M128" s="7"/>
      <c r="N128" s="8"/>
      <c r="O128" s="9"/>
      <c r="P128" s="9"/>
      <c r="Q128" s="9"/>
      <c r="R128" s="16"/>
      <c r="S128" s="7"/>
      <c r="T128" s="7"/>
      <c r="U128" s="7"/>
      <c r="V128" s="7"/>
      <c r="W128" s="7"/>
      <c r="X128" s="7"/>
      <c r="Y128" s="7"/>
    </row>
    <row r="129" spans="3:31">
      <c r="E129" s="48">
        <v>0</v>
      </c>
      <c r="F129" s="12"/>
      <c r="G129" s="12"/>
      <c r="H129" s="12"/>
      <c r="I129" s="12"/>
      <c r="J129" s="12"/>
      <c r="K129" s="12"/>
      <c r="L129" s="12"/>
      <c r="M129" s="17"/>
      <c r="N129" s="10"/>
      <c r="O129" s="7"/>
      <c r="P129" s="7"/>
      <c r="Q129" s="7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3:31">
      <c r="E130" s="4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3:31" ht="15">
      <c r="D131" s="6" t="s">
        <v>29</v>
      </c>
      <c r="E131" s="48">
        <v>1</v>
      </c>
      <c r="N131" s="7"/>
    </row>
    <row r="132" spans="3:31">
      <c r="D132" s="11"/>
      <c r="E132" s="4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V132" s="9"/>
      <c r="W132" s="9"/>
      <c r="X132" s="9"/>
      <c r="Y132" s="9"/>
      <c r="Z132" s="10"/>
    </row>
    <row r="133" spans="3:31">
      <c r="E133" s="14">
        <v>0</v>
      </c>
      <c r="F133" s="12"/>
      <c r="G133" s="12"/>
      <c r="H133" s="12"/>
      <c r="I133" s="12"/>
      <c r="J133" s="12"/>
      <c r="K133" s="12"/>
      <c r="L133" s="12"/>
      <c r="M133" s="12"/>
      <c r="N133" s="7"/>
      <c r="O133" s="7"/>
      <c r="P133" s="7"/>
      <c r="Q133" s="7"/>
      <c r="R133" s="12"/>
      <c r="S133" s="12"/>
      <c r="T133" s="12"/>
      <c r="U133" s="10"/>
      <c r="V133" s="7"/>
      <c r="W133" s="7"/>
      <c r="X133" s="7"/>
      <c r="Y133" s="7"/>
      <c r="Z133" s="13"/>
      <c r="AA133" s="12"/>
      <c r="AB133" s="12"/>
    </row>
    <row r="134" spans="3:31">
      <c r="E134" s="14"/>
      <c r="J134" s="7"/>
      <c r="K134" s="7"/>
      <c r="L134" s="7"/>
      <c r="M134" s="7"/>
      <c r="N134" s="9"/>
      <c r="O134" s="9"/>
      <c r="P134" s="9"/>
      <c r="Q134" s="9"/>
      <c r="R134" s="7"/>
      <c r="S134" s="7"/>
      <c r="T134" s="7"/>
      <c r="U134" s="7"/>
      <c r="V134" s="7"/>
      <c r="W134" s="7"/>
      <c r="X134" s="7"/>
      <c r="Y134" s="7"/>
      <c r="Z134" s="7"/>
    </row>
    <row r="135" spans="3:31" ht="15">
      <c r="D135" s="6" t="s">
        <v>30</v>
      </c>
      <c r="E135" s="48">
        <v>1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3:31">
      <c r="E136" s="48"/>
      <c r="F136" s="7"/>
      <c r="G136" s="7"/>
      <c r="H136" s="7"/>
      <c r="I136" s="7"/>
      <c r="J136" s="7"/>
      <c r="K136" s="18"/>
      <c r="L136" s="19"/>
      <c r="M136" s="20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3:31">
      <c r="D137" s="11"/>
      <c r="E137" s="48">
        <v>0</v>
      </c>
      <c r="F137" s="12"/>
      <c r="G137" s="12"/>
      <c r="H137" s="12"/>
      <c r="I137" s="12"/>
      <c r="J137" s="12"/>
      <c r="K137" s="20"/>
      <c r="L137" s="7"/>
      <c r="M137" s="2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3:31">
      <c r="E138" s="48"/>
      <c r="J138" s="7"/>
      <c r="K138" s="7"/>
      <c r="L138" s="7"/>
      <c r="M138" s="7"/>
      <c r="N138" s="7"/>
    </row>
    <row r="139" spans="3:31" ht="16.2">
      <c r="C139" s="3" t="s">
        <v>34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3:31">
      <c r="C140" s="1" t="s">
        <v>35</v>
      </c>
    </row>
    <row r="142" spans="3:31" ht="15">
      <c r="C142" s="5" t="s">
        <v>3</v>
      </c>
      <c r="D142" s="6" t="s">
        <v>16</v>
      </c>
      <c r="E142" s="48">
        <v>1</v>
      </c>
    </row>
    <row r="143" spans="3:31">
      <c r="E143" s="48"/>
      <c r="I143" s="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6"/>
    </row>
    <row r="144" spans="3:31">
      <c r="D144" s="11"/>
      <c r="E144" s="48">
        <v>0</v>
      </c>
      <c r="F144" s="12"/>
      <c r="G144" s="12"/>
      <c r="H144" s="17"/>
      <c r="I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15"/>
      <c r="X144" s="12"/>
      <c r="Y144" s="12"/>
      <c r="Z144" s="12"/>
      <c r="AA144" s="12"/>
      <c r="AB144" s="12"/>
    </row>
    <row r="145" spans="3:37">
      <c r="D145" s="11"/>
      <c r="E145" s="48"/>
      <c r="O145" s="7"/>
      <c r="P145" s="7"/>
      <c r="Q145" s="7"/>
      <c r="R145" s="7"/>
      <c r="S145" s="7"/>
      <c r="AJ145" s="7"/>
    </row>
    <row r="146" spans="3:37" ht="15">
      <c r="D146" s="6" t="s">
        <v>17</v>
      </c>
      <c r="E146" s="48">
        <v>1</v>
      </c>
      <c r="Y146" s="12"/>
      <c r="Z146" s="12"/>
      <c r="AA146" s="12"/>
      <c r="AB146" s="12"/>
      <c r="AK146" s="7"/>
    </row>
    <row r="147" spans="3:37">
      <c r="E147" s="4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3:37">
      <c r="D148" s="11"/>
      <c r="E148" s="14">
        <v>0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3:37">
      <c r="D149" s="11"/>
      <c r="E149" s="14"/>
    </row>
    <row r="150" spans="3:37" ht="15">
      <c r="D150" s="6" t="s">
        <v>18</v>
      </c>
      <c r="E150" s="48">
        <v>1</v>
      </c>
      <c r="F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3:37">
      <c r="D151" s="11"/>
      <c r="E151" s="48"/>
      <c r="G151" s="49"/>
    </row>
    <row r="152" spans="3:37">
      <c r="D152" s="11"/>
      <c r="E152" s="48">
        <v>0</v>
      </c>
      <c r="F152" s="12"/>
      <c r="G152" s="49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3:37">
      <c r="D153" s="11"/>
      <c r="E153" s="48"/>
    </row>
    <row r="154" spans="3:37" ht="15">
      <c r="D154" s="6" t="s">
        <v>36</v>
      </c>
      <c r="E154" s="48">
        <v>1</v>
      </c>
      <c r="Y154" s="7"/>
      <c r="Z154" s="7"/>
      <c r="AA154" s="7"/>
      <c r="AB154" s="7"/>
    </row>
    <row r="155" spans="3:37">
      <c r="E155" s="48"/>
      <c r="F155" s="7"/>
      <c r="G155" s="7"/>
      <c r="H155" s="7"/>
      <c r="I155" s="7"/>
      <c r="J155" s="7"/>
      <c r="K155" s="7"/>
      <c r="L155" s="7"/>
      <c r="M155" s="8"/>
      <c r="N155" s="9"/>
      <c r="O155" s="9"/>
      <c r="P155" s="9"/>
      <c r="Q155" s="10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3:37">
      <c r="D156" s="11"/>
      <c r="E156" s="14">
        <v>0</v>
      </c>
      <c r="F156" s="12"/>
      <c r="G156" s="12"/>
      <c r="H156" s="12"/>
      <c r="I156" s="12"/>
      <c r="J156" s="12"/>
      <c r="K156" s="12"/>
      <c r="L156" s="12"/>
      <c r="M156" s="10"/>
      <c r="N156" s="7"/>
      <c r="O156" s="7"/>
      <c r="P156" s="7"/>
      <c r="Q156" s="13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3:37">
      <c r="D157" s="11"/>
      <c r="E157" s="14"/>
    </row>
    <row r="158" spans="3:37">
      <c r="D158" s="11"/>
      <c r="E158" s="14"/>
    </row>
    <row r="159" spans="3:37" ht="15">
      <c r="C159" s="5" t="s">
        <v>5</v>
      </c>
      <c r="D159" s="6" t="s">
        <v>19</v>
      </c>
      <c r="E159" s="48">
        <v>1</v>
      </c>
      <c r="N159" s="7"/>
    </row>
    <row r="160" spans="3:37">
      <c r="D160" s="11"/>
      <c r="E160" s="48"/>
      <c r="J160" s="8"/>
      <c r="K160" s="9"/>
      <c r="L160" s="9"/>
      <c r="M160" s="16"/>
      <c r="N160" s="7"/>
      <c r="O160" s="7"/>
      <c r="P160" s="7"/>
      <c r="Q160" s="7"/>
      <c r="R160" s="8"/>
      <c r="S160" s="9"/>
      <c r="T160" s="9"/>
      <c r="U160" s="10"/>
      <c r="V160" s="7"/>
      <c r="W160" s="7"/>
      <c r="X160" s="7"/>
      <c r="Y160" s="7"/>
      <c r="Z160" s="7"/>
      <c r="AA160" s="7"/>
      <c r="AB160" s="7"/>
    </row>
    <row r="161" spans="3:31">
      <c r="E161" s="48">
        <v>0</v>
      </c>
      <c r="F161" s="12"/>
      <c r="G161" s="12"/>
      <c r="H161" s="12"/>
      <c r="I161" s="12"/>
      <c r="J161" s="10"/>
      <c r="K161" s="7"/>
      <c r="L161" s="7"/>
      <c r="M161" s="15"/>
      <c r="N161" s="13"/>
      <c r="O161" s="12"/>
      <c r="P161" s="12"/>
      <c r="Q161" s="12"/>
      <c r="R161" s="10"/>
      <c r="S161" s="7"/>
      <c r="T161" s="7"/>
      <c r="U161" s="13"/>
      <c r="V161" s="12"/>
      <c r="W161" s="12"/>
      <c r="X161" s="12"/>
      <c r="Y161" s="12"/>
      <c r="Z161" s="12"/>
      <c r="AA161" s="12"/>
      <c r="AB161" s="12"/>
    </row>
    <row r="162" spans="3:31">
      <c r="E162" s="48"/>
      <c r="J162" s="7"/>
      <c r="K162" s="7"/>
      <c r="L162" s="7"/>
      <c r="M162" s="7"/>
      <c r="N162" s="7"/>
    </row>
    <row r="163" spans="3:31" ht="15">
      <c r="D163" s="6" t="s">
        <v>20</v>
      </c>
      <c r="E163" s="48">
        <v>1</v>
      </c>
      <c r="N163" s="7"/>
    </row>
    <row r="164" spans="3:31">
      <c r="D164" s="11"/>
      <c r="E164" s="4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V164" s="8"/>
      <c r="W164" s="9"/>
      <c r="X164" s="16"/>
    </row>
    <row r="165" spans="3:31">
      <c r="E165" s="48">
        <v>0</v>
      </c>
      <c r="F165" s="12"/>
      <c r="G165" s="12"/>
      <c r="H165" s="12"/>
      <c r="I165" s="12"/>
      <c r="J165" s="12"/>
      <c r="K165" s="12"/>
      <c r="L165" s="12"/>
      <c r="M165" s="12"/>
      <c r="N165" s="7"/>
      <c r="O165" s="7"/>
      <c r="P165" s="7"/>
      <c r="Q165" s="7"/>
      <c r="R165" s="7"/>
      <c r="S165" s="12"/>
      <c r="T165" s="12"/>
      <c r="U165" s="12"/>
      <c r="V165" s="10"/>
      <c r="W165" s="7"/>
      <c r="X165" s="15"/>
      <c r="Y165" s="12"/>
      <c r="Z165" s="12"/>
      <c r="AA165" s="12"/>
      <c r="AB165" s="12"/>
    </row>
    <row r="166" spans="3:31">
      <c r="E166" s="48"/>
      <c r="J166" s="7"/>
      <c r="K166" s="7"/>
      <c r="L166" s="7"/>
      <c r="M166" s="7"/>
      <c r="N166" s="9"/>
      <c r="O166" s="9"/>
      <c r="P166" s="9"/>
      <c r="Q166" s="9"/>
      <c r="R166" s="9"/>
    </row>
    <row r="169" spans="3:31" ht="16.2">
      <c r="C169" s="3" t="s">
        <v>37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3:31">
      <c r="C170" s="1" t="s">
        <v>38</v>
      </c>
    </row>
    <row r="172" spans="3:31" ht="15">
      <c r="C172" s="5" t="s">
        <v>3</v>
      </c>
      <c r="D172" s="6" t="s">
        <v>16</v>
      </c>
      <c r="E172" s="48">
        <v>1</v>
      </c>
    </row>
    <row r="173" spans="3:31">
      <c r="E173" s="48"/>
      <c r="I173" s="8"/>
      <c r="J173" s="9"/>
      <c r="K173" s="9"/>
      <c r="L173" s="9"/>
      <c r="M173" s="16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3:31">
      <c r="D174" s="11"/>
      <c r="E174" s="48">
        <v>0</v>
      </c>
      <c r="F174" s="12"/>
      <c r="G174" s="12"/>
      <c r="H174" s="17"/>
      <c r="I174" s="10"/>
      <c r="K174" s="7"/>
      <c r="L174" s="7"/>
      <c r="M174" s="15"/>
      <c r="N174" s="13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3:31">
      <c r="D175" s="11"/>
      <c r="E175" s="48"/>
      <c r="O175" s="7"/>
      <c r="P175" s="7"/>
      <c r="Q175" s="7"/>
      <c r="R175" s="7"/>
      <c r="S175" s="7"/>
    </row>
    <row r="176" spans="3:31" ht="15">
      <c r="D176" s="6" t="s">
        <v>17</v>
      </c>
      <c r="E176" s="48">
        <v>1</v>
      </c>
      <c r="Y176" s="12"/>
      <c r="Z176" s="12"/>
      <c r="AA176" s="12"/>
      <c r="AB176" s="12"/>
    </row>
    <row r="177" spans="4:28">
      <c r="E177" s="48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4:28">
      <c r="D178" s="11"/>
      <c r="E178" s="14">
        <v>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4:28">
      <c r="D179" s="11"/>
      <c r="E179" s="14"/>
    </row>
    <row r="180" spans="4:28" ht="15">
      <c r="D180" s="6" t="s">
        <v>18</v>
      </c>
      <c r="E180" s="48">
        <v>1</v>
      </c>
      <c r="F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4:28">
      <c r="D181" s="11"/>
      <c r="E181" s="48"/>
      <c r="G181" s="49"/>
    </row>
    <row r="182" spans="4:28">
      <c r="D182" s="11"/>
      <c r="E182" s="48">
        <v>0</v>
      </c>
      <c r="F182" s="12"/>
      <c r="G182" s="49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4:28">
      <c r="D183" s="11"/>
      <c r="E183" s="48"/>
    </row>
    <row r="184" spans="4:28" ht="15">
      <c r="D184" s="6" t="s">
        <v>36</v>
      </c>
      <c r="E184" s="48">
        <v>1</v>
      </c>
      <c r="Y184" s="7"/>
      <c r="Z184" s="7"/>
      <c r="AA184" s="7"/>
      <c r="AB184" s="7"/>
    </row>
    <row r="185" spans="4:28">
      <c r="E185" s="48"/>
      <c r="F185" s="7"/>
      <c r="G185" s="7"/>
      <c r="H185" s="7"/>
      <c r="I185" s="7"/>
      <c r="J185" s="7"/>
      <c r="K185" s="7"/>
      <c r="L185" s="7"/>
      <c r="M185" s="8"/>
      <c r="N185" s="9"/>
      <c r="O185" s="9"/>
      <c r="P185" s="9"/>
      <c r="Q185" s="10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4:28">
      <c r="D186" s="11"/>
      <c r="E186" s="14">
        <v>0</v>
      </c>
      <c r="F186" s="12"/>
      <c r="G186" s="12"/>
      <c r="H186" s="12"/>
      <c r="I186" s="12"/>
      <c r="J186" s="12"/>
      <c r="K186" s="12"/>
      <c r="L186" s="12"/>
      <c r="M186" s="10"/>
      <c r="N186" s="7"/>
      <c r="O186" s="7"/>
      <c r="P186" s="7"/>
      <c r="Q186" s="13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4:28">
      <c r="D187" s="11"/>
      <c r="E187" s="14"/>
    </row>
    <row r="188" spans="4:28" ht="15">
      <c r="D188" s="6" t="s">
        <v>39</v>
      </c>
      <c r="E188" s="48">
        <v>1</v>
      </c>
      <c r="Y188" s="7"/>
      <c r="Z188" s="7"/>
      <c r="AA188" s="7"/>
      <c r="AB188" s="7"/>
    </row>
    <row r="189" spans="4:28">
      <c r="E189" s="48"/>
      <c r="F189" s="7"/>
      <c r="G189" s="7"/>
      <c r="H189" s="7"/>
      <c r="I189" s="7"/>
      <c r="J189" s="7"/>
      <c r="K189" s="7"/>
      <c r="L189" s="7"/>
      <c r="M189" s="7"/>
      <c r="N189" s="7"/>
      <c r="O189" s="8"/>
      <c r="P189" s="9"/>
      <c r="Q189" s="9"/>
      <c r="R189" s="16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4:28">
      <c r="D190" s="11"/>
      <c r="E190" s="14">
        <v>0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0"/>
      <c r="P190" s="7"/>
      <c r="Q190" s="7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4:28">
      <c r="D191" s="11"/>
      <c r="E191" s="14"/>
    </row>
    <row r="192" spans="4:28">
      <c r="D192" s="11"/>
      <c r="E192" s="14"/>
    </row>
    <row r="193" spans="3:28">
      <c r="D193" s="11"/>
      <c r="E193" s="14"/>
    </row>
    <row r="194" spans="3:28" ht="15">
      <c r="C194" s="5" t="s">
        <v>5</v>
      </c>
      <c r="D194" s="6" t="s">
        <v>19</v>
      </c>
      <c r="E194" s="48">
        <v>1</v>
      </c>
      <c r="N194" s="7"/>
    </row>
    <row r="195" spans="3:28">
      <c r="D195" s="11"/>
      <c r="E195" s="48"/>
      <c r="J195" s="8"/>
      <c r="K195" s="9"/>
      <c r="L195" s="9"/>
      <c r="M195" s="16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3:28">
      <c r="E196" s="48">
        <v>0</v>
      </c>
      <c r="F196" s="12"/>
      <c r="G196" s="12"/>
      <c r="H196" s="12"/>
      <c r="I196" s="12"/>
      <c r="J196" s="10"/>
      <c r="K196" s="7"/>
      <c r="L196" s="7"/>
      <c r="M196" s="15"/>
      <c r="N196" s="13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3:28">
      <c r="E197" s="48"/>
      <c r="J197" s="7"/>
      <c r="K197" s="7"/>
      <c r="L197" s="7"/>
      <c r="M197" s="7"/>
      <c r="N197" s="7"/>
    </row>
    <row r="198" spans="3:28" ht="15">
      <c r="D198" s="6" t="s">
        <v>40</v>
      </c>
      <c r="E198" s="48">
        <v>1</v>
      </c>
      <c r="N198" s="7"/>
    </row>
    <row r="199" spans="3:28">
      <c r="D199" s="11"/>
      <c r="E199" s="48"/>
      <c r="J199" s="7"/>
      <c r="K199" s="7"/>
      <c r="L199" s="7"/>
      <c r="M199" s="7"/>
      <c r="N199" s="7"/>
      <c r="O199" s="7"/>
      <c r="P199" s="8"/>
      <c r="Q199" s="9"/>
      <c r="R199" s="9"/>
      <c r="S199" s="16"/>
      <c r="T199" s="7"/>
      <c r="U199" s="7"/>
      <c r="V199" s="7"/>
      <c r="W199" s="7"/>
      <c r="X199" s="7"/>
    </row>
    <row r="200" spans="3:28">
      <c r="E200" s="48">
        <v>0</v>
      </c>
      <c r="F200" s="12"/>
      <c r="G200" s="12"/>
      <c r="H200" s="12"/>
      <c r="I200" s="12"/>
      <c r="J200" s="12"/>
      <c r="K200" s="12"/>
      <c r="L200" s="12"/>
      <c r="M200" s="12"/>
      <c r="N200" s="7"/>
      <c r="O200" s="7"/>
      <c r="P200" s="10"/>
      <c r="Q200" s="7"/>
      <c r="R200" s="7"/>
      <c r="S200" s="15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3:28">
      <c r="E201" s="48"/>
      <c r="J201" s="7"/>
      <c r="K201" s="7"/>
      <c r="L201" s="7"/>
      <c r="M201" s="7"/>
      <c r="N201" s="9"/>
      <c r="O201" s="9"/>
      <c r="P201" s="7"/>
      <c r="Q201" s="7"/>
      <c r="R201" s="7"/>
    </row>
  </sheetData>
  <mergeCells count="80">
    <mergeCell ref="E194:E195"/>
    <mergeCell ref="E196:E197"/>
    <mergeCell ref="E198:E199"/>
    <mergeCell ref="E200:E201"/>
    <mergeCell ref="E180:E181"/>
    <mergeCell ref="G181:G182"/>
    <mergeCell ref="E182:E183"/>
    <mergeCell ref="E184:E185"/>
    <mergeCell ref="E188:E189"/>
    <mergeCell ref="E163:E164"/>
    <mergeCell ref="E165:E166"/>
    <mergeCell ref="E172:E173"/>
    <mergeCell ref="E174:E175"/>
    <mergeCell ref="E176:E177"/>
    <mergeCell ref="G151:G152"/>
    <mergeCell ref="E152:E153"/>
    <mergeCell ref="E154:E155"/>
    <mergeCell ref="E159:E160"/>
    <mergeCell ref="E161:E162"/>
    <mergeCell ref="E137:E138"/>
    <mergeCell ref="E142:E143"/>
    <mergeCell ref="E144:E145"/>
    <mergeCell ref="E146:E147"/>
    <mergeCell ref="E150:E151"/>
    <mergeCell ref="E125:E126"/>
    <mergeCell ref="E127:E128"/>
    <mergeCell ref="E129:E130"/>
    <mergeCell ref="E131:E132"/>
    <mergeCell ref="E135:E136"/>
    <mergeCell ref="E118:E119"/>
    <mergeCell ref="G119:G120"/>
    <mergeCell ref="P119:P120"/>
    <mergeCell ref="E120:E121"/>
    <mergeCell ref="E123:E124"/>
    <mergeCell ref="E106:E107"/>
    <mergeCell ref="E108:E109"/>
    <mergeCell ref="E110:E111"/>
    <mergeCell ref="E113:E114"/>
    <mergeCell ref="E115:E116"/>
    <mergeCell ref="E92:E93"/>
    <mergeCell ref="E94:E95"/>
    <mergeCell ref="E96:E97"/>
    <mergeCell ref="E98:E99"/>
    <mergeCell ref="E100:E101"/>
    <mergeCell ref="G81:G82"/>
    <mergeCell ref="E82:E83"/>
    <mergeCell ref="E86:E87"/>
    <mergeCell ref="E88:E89"/>
    <mergeCell ref="E90:E91"/>
    <mergeCell ref="E71:E72"/>
    <mergeCell ref="E73:E74"/>
    <mergeCell ref="E76:E77"/>
    <mergeCell ref="E78:E79"/>
    <mergeCell ref="E80:E81"/>
    <mergeCell ref="E57:E58"/>
    <mergeCell ref="E59:E60"/>
    <mergeCell ref="E61:E62"/>
    <mergeCell ref="E63:E64"/>
    <mergeCell ref="E69:E70"/>
    <mergeCell ref="E44:E45"/>
    <mergeCell ref="E46:E47"/>
    <mergeCell ref="E48:E49"/>
    <mergeCell ref="E52:E53"/>
    <mergeCell ref="G53:G54"/>
    <mergeCell ref="E54:E55"/>
    <mergeCell ref="E32:E33"/>
    <mergeCell ref="G33:G34"/>
    <mergeCell ref="E34:E35"/>
    <mergeCell ref="E36:E37"/>
    <mergeCell ref="E38:E39"/>
    <mergeCell ref="E21:E22"/>
    <mergeCell ref="E23:E24"/>
    <mergeCell ref="E25:E26"/>
    <mergeCell ref="E28:E29"/>
    <mergeCell ref="E30:E31"/>
    <mergeCell ref="E6:E7"/>
    <mergeCell ref="E8:E9"/>
    <mergeCell ref="E11:E12"/>
    <mergeCell ref="E13:E14"/>
    <mergeCell ref="E19:E20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93"/>
  <sheetViews>
    <sheetView showGridLines="0" zoomScale="85" zoomScaleNormal="85" workbookViewId="0">
      <selection activeCell="H17" sqref="H17"/>
    </sheetView>
  </sheetViews>
  <sheetFormatPr defaultRowHeight="13.2"/>
  <cols>
    <col min="1" max="1" width="4.109375" style="1" customWidth="1"/>
    <col min="2" max="2" width="2.33203125" style="1" customWidth="1"/>
    <col min="3" max="3" width="12.77734375" style="1" customWidth="1"/>
    <col min="4" max="5" width="52.77734375" style="1" customWidth="1"/>
    <col min="6" max="6" width="5" style="7" customWidth="1"/>
    <col min="7" max="7" width="12.77734375" style="1" customWidth="1"/>
    <col min="8" max="9" width="52.77734375" style="1" customWidth="1"/>
    <col min="10" max="1025" width="8.88671875" style="1" customWidth="1"/>
  </cols>
  <sheetData>
    <row r="1" spans="2:9" ht="18.600000000000001">
      <c r="B1" s="5"/>
      <c r="C1" s="40"/>
      <c r="D1" s="5"/>
      <c r="E1" s="5"/>
      <c r="F1" s="41"/>
      <c r="G1" s="5"/>
      <c r="H1" s="5"/>
      <c r="I1" s="5"/>
    </row>
    <row r="2" spans="2:9" s="1" customFormat="1" ht="15">
      <c r="B2" s="5"/>
      <c r="C2" s="22" t="s">
        <v>432</v>
      </c>
      <c r="D2" s="5"/>
      <c r="E2" s="5"/>
      <c r="F2" s="5"/>
      <c r="G2" s="22" t="s">
        <v>433</v>
      </c>
      <c r="H2" s="5"/>
      <c r="I2" s="5"/>
    </row>
    <row r="3" spans="2:9" s="1" customFormat="1" ht="15">
      <c r="B3" s="51" t="s">
        <v>41</v>
      </c>
      <c r="C3" s="51"/>
      <c r="D3" s="23" t="s">
        <v>42</v>
      </c>
      <c r="E3" s="23" t="s">
        <v>43</v>
      </c>
      <c r="F3" s="5"/>
      <c r="G3" s="23" t="s">
        <v>44</v>
      </c>
      <c r="H3" s="23" t="s">
        <v>42</v>
      </c>
      <c r="I3" s="23" t="s">
        <v>43</v>
      </c>
    </row>
    <row r="4" spans="2:9" s="1" customFormat="1" ht="15.75" customHeight="1">
      <c r="B4" s="52" t="s">
        <v>45</v>
      </c>
      <c r="C4" s="52"/>
      <c r="D4" s="24" t="s">
        <v>467</v>
      </c>
      <c r="E4" s="24" t="s">
        <v>434</v>
      </c>
      <c r="F4" s="5"/>
      <c r="G4" s="25" t="s">
        <v>47</v>
      </c>
      <c r="H4" s="28" t="s">
        <v>636</v>
      </c>
      <c r="I4" s="28" t="s">
        <v>637</v>
      </c>
    </row>
    <row r="5" spans="2:9" s="1" customFormat="1" ht="15.75" customHeight="1">
      <c r="B5" s="42"/>
      <c r="C5" s="27" t="s">
        <v>48</v>
      </c>
      <c r="D5" s="28" t="s">
        <v>49</v>
      </c>
      <c r="E5" s="28" t="s">
        <v>435</v>
      </c>
      <c r="F5" s="5"/>
      <c r="G5" s="27" t="s">
        <v>50</v>
      </c>
      <c r="H5" s="29" t="s">
        <v>654</v>
      </c>
      <c r="I5" s="29" t="s">
        <v>54</v>
      </c>
    </row>
    <row r="6" spans="2:9" s="1" customFormat="1" ht="15">
      <c r="B6" s="43"/>
      <c r="C6" s="27" t="s">
        <v>51</v>
      </c>
      <c r="D6" s="28" t="s">
        <v>52</v>
      </c>
      <c r="E6" s="28" t="s">
        <v>436</v>
      </c>
      <c r="F6" s="5"/>
      <c r="G6" s="27" t="s">
        <v>53</v>
      </c>
      <c r="H6" s="29" t="s">
        <v>655</v>
      </c>
      <c r="I6" s="29" t="s">
        <v>666</v>
      </c>
    </row>
    <row r="7" spans="2:9" s="1" customFormat="1" ht="15">
      <c r="B7" s="43"/>
      <c r="C7" s="27" t="s">
        <v>55</v>
      </c>
      <c r="D7" s="28" t="s">
        <v>56</v>
      </c>
      <c r="E7" s="28" t="s">
        <v>437</v>
      </c>
      <c r="F7" s="5"/>
      <c r="G7" s="27" t="s">
        <v>57</v>
      </c>
      <c r="H7" s="30" t="s">
        <v>768</v>
      </c>
      <c r="I7" s="29" t="s">
        <v>769</v>
      </c>
    </row>
    <row r="8" spans="2:9" s="1" customFormat="1" ht="15">
      <c r="B8" s="43"/>
      <c r="C8" s="27" t="s">
        <v>58</v>
      </c>
      <c r="D8" s="28" t="s">
        <v>411</v>
      </c>
      <c r="E8" s="28" t="s">
        <v>438</v>
      </c>
      <c r="F8" s="5"/>
      <c r="G8" s="27" t="s">
        <v>59</v>
      </c>
      <c r="H8" s="46" t="s">
        <v>771</v>
      </c>
      <c r="I8" s="29" t="s">
        <v>770</v>
      </c>
    </row>
    <row r="9" spans="2:9" s="1" customFormat="1" ht="15">
      <c r="B9" s="43"/>
      <c r="C9" s="27" t="s">
        <v>60</v>
      </c>
      <c r="D9" s="28" t="s">
        <v>412</v>
      </c>
      <c r="E9" s="28" t="s">
        <v>439</v>
      </c>
      <c r="F9" s="5"/>
      <c r="G9" s="27" t="s">
        <v>61</v>
      </c>
      <c r="H9" s="46" t="s">
        <v>772</v>
      </c>
      <c r="I9" s="29" t="s">
        <v>778</v>
      </c>
    </row>
    <row r="10" spans="2:9" s="1" customFormat="1" ht="15">
      <c r="B10" s="43"/>
      <c r="C10" s="27" t="s">
        <v>63</v>
      </c>
      <c r="D10" s="28" t="s">
        <v>413</v>
      </c>
      <c r="E10" s="28" t="s">
        <v>441</v>
      </c>
      <c r="F10" s="5"/>
      <c r="G10" s="27" t="s">
        <v>64</v>
      </c>
      <c r="H10" s="46" t="s">
        <v>773</v>
      </c>
      <c r="I10" s="29" t="s">
        <v>779</v>
      </c>
    </row>
    <row r="11" spans="2:9" s="1" customFormat="1" ht="15">
      <c r="B11" s="43"/>
      <c r="C11" s="27" t="s">
        <v>66</v>
      </c>
      <c r="D11" s="28" t="s">
        <v>67</v>
      </c>
      <c r="E11" s="28" t="s">
        <v>68</v>
      </c>
      <c r="F11" s="5"/>
      <c r="G11" s="27" t="s">
        <v>69</v>
      </c>
      <c r="H11" s="46" t="s">
        <v>774</v>
      </c>
      <c r="I11" s="29" t="s">
        <v>777</v>
      </c>
    </row>
    <row r="12" spans="2:9" s="1" customFormat="1" ht="15">
      <c r="B12" s="43"/>
      <c r="C12" s="27" t="s">
        <v>71</v>
      </c>
      <c r="D12" s="28" t="s">
        <v>72</v>
      </c>
      <c r="E12" s="29" t="s">
        <v>73</v>
      </c>
      <c r="F12" s="5"/>
      <c r="G12" s="27" t="s">
        <v>74</v>
      </c>
      <c r="H12" s="46" t="s">
        <v>775</v>
      </c>
      <c r="I12" s="29" t="s">
        <v>776</v>
      </c>
    </row>
    <row r="13" spans="2:9" s="1" customFormat="1" ht="15">
      <c r="B13" s="43"/>
      <c r="C13" s="27" t="s">
        <v>76</v>
      </c>
      <c r="D13" s="28" t="s">
        <v>77</v>
      </c>
      <c r="E13" s="28" t="s">
        <v>78</v>
      </c>
      <c r="F13" s="5"/>
      <c r="G13" s="27" t="s">
        <v>79</v>
      </c>
      <c r="H13" s="47"/>
      <c r="I13" s="47"/>
    </row>
    <row r="14" spans="2:9" s="1" customFormat="1" ht="15">
      <c r="B14" s="43"/>
      <c r="C14" s="27" t="s">
        <v>81</v>
      </c>
      <c r="D14" s="28" t="s">
        <v>82</v>
      </c>
      <c r="E14" s="44" t="s">
        <v>83</v>
      </c>
      <c r="F14" s="5"/>
      <c r="G14" s="27" t="s">
        <v>84</v>
      </c>
      <c r="H14" s="46" t="s">
        <v>62</v>
      </c>
      <c r="I14" s="31" t="s">
        <v>440</v>
      </c>
    </row>
    <row r="15" spans="2:9" s="1" customFormat="1" ht="15">
      <c r="B15" s="43"/>
      <c r="C15" s="27" t="s">
        <v>86</v>
      </c>
      <c r="D15" s="28" t="s">
        <v>87</v>
      </c>
      <c r="E15" s="28" t="s">
        <v>88</v>
      </c>
      <c r="F15" s="5"/>
      <c r="G15" s="27" t="s">
        <v>89</v>
      </c>
      <c r="H15" s="30" t="s">
        <v>65</v>
      </c>
      <c r="I15" s="31" t="s">
        <v>442</v>
      </c>
    </row>
    <row r="16" spans="2:9" s="1" customFormat="1" ht="15">
      <c r="B16" s="43"/>
      <c r="C16" s="27" t="s">
        <v>90</v>
      </c>
      <c r="D16" s="28" t="s">
        <v>91</v>
      </c>
      <c r="E16" s="28" t="s">
        <v>443</v>
      </c>
      <c r="F16" s="5"/>
      <c r="G16" s="27" t="s">
        <v>92</v>
      </c>
      <c r="H16" s="30" t="s">
        <v>70</v>
      </c>
      <c r="I16" s="31" t="s">
        <v>414</v>
      </c>
    </row>
    <row r="17" spans="2:9" s="1" customFormat="1" ht="15">
      <c r="B17" s="43"/>
      <c r="C17" s="27" t="s">
        <v>93</v>
      </c>
      <c r="D17" s="28" t="s">
        <v>94</v>
      </c>
      <c r="E17" s="28" t="s">
        <v>444</v>
      </c>
      <c r="F17" s="5"/>
      <c r="G17" s="27" t="s">
        <v>95</v>
      </c>
      <c r="H17" s="30" t="s">
        <v>75</v>
      </c>
      <c r="I17" s="31" t="s">
        <v>423</v>
      </c>
    </row>
    <row r="18" spans="2:9" s="1" customFormat="1" ht="15">
      <c r="B18" s="43"/>
      <c r="C18" s="27" t="s">
        <v>97</v>
      </c>
      <c r="D18" s="28" t="s">
        <v>98</v>
      </c>
      <c r="E18" s="28" t="s">
        <v>445</v>
      </c>
      <c r="F18" s="5"/>
      <c r="G18" s="27" t="s">
        <v>99</v>
      </c>
      <c r="H18" s="30" t="s">
        <v>80</v>
      </c>
      <c r="I18" s="31" t="s">
        <v>415</v>
      </c>
    </row>
    <row r="19" spans="2:9" s="1" customFormat="1" ht="15">
      <c r="B19" s="43"/>
      <c r="C19" s="27" t="s">
        <v>101</v>
      </c>
      <c r="D19" s="28" t="s">
        <v>102</v>
      </c>
      <c r="E19" s="28" t="s">
        <v>446</v>
      </c>
      <c r="F19" s="5"/>
      <c r="G19" s="27" t="s">
        <v>103</v>
      </c>
      <c r="H19" s="30" t="s">
        <v>85</v>
      </c>
      <c r="I19" s="31" t="s">
        <v>424</v>
      </c>
    </row>
    <row r="20" spans="2:9" s="1" customFormat="1" ht="15">
      <c r="B20" s="43"/>
      <c r="C20" s="27" t="s">
        <v>105</v>
      </c>
      <c r="D20" s="28"/>
      <c r="E20" s="28"/>
      <c r="F20" s="5"/>
      <c r="G20" s="27" t="s">
        <v>106</v>
      </c>
      <c r="H20" s="30" t="s">
        <v>452</v>
      </c>
      <c r="I20" s="31" t="s">
        <v>416</v>
      </c>
    </row>
    <row r="21" spans="2:9" s="1" customFormat="1" ht="15">
      <c r="B21" s="50" t="s">
        <v>108</v>
      </c>
      <c r="C21" s="50"/>
      <c r="D21" s="24" t="s">
        <v>109</v>
      </c>
      <c r="E21" s="33" t="s">
        <v>447</v>
      </c>
      <c r="F21" s="5"/>
      <c r="G21" s="27" t="s">
        <v>110</v>
      </c>
      <c r="H21" s="30" t="s">
        <v>453</v>
      </c>
      <c r="I21" s="31" t="s">
        <v>425</v>
      </c>
    </row>
    <row r="22" spans="2:9" s="1" customFormat="1" ht="15.75" customHeight="1">
      <c r="B22" s="43"/>
      <c r="C22" s="27" t="s">
        <v>112</v>
      </c>
      <c r="D22" s="28"/>
      <c r="E22" s="28"/>
      <c r="F22" s="5"/>
      <c r="G22" s="27" t="s">
        <v>113</v>
      </c>
      <c r="H22" s="30" t="s">
        <v>454</v>
      </c>
      <c r="I22" s="31" t="s">
        <v>417</v>
      </c>
    </row>
    <row r="23" spans="2:9" s="1" customFormat="1" ht="15">
      <c r="B23" s="43"/>
      <c r="C23" s="27" t="s">
        <v>115</v>
      </c>
      <c r="D23" s="28"/>
      <c r="E23" s="29"/>
      <c r="F23" s="5"/>
      <c r="G23" s="27" t="s">
        <v>116</v>
      </c>
      <c r="H23" s="30" t="s">
        <v>455</v>
      </c>
      <c r="I23" s="31" t="s">
        <v>426</v>
      </c>
    </row>
    <row r="24" spans="2:9" s="1" customFormat="1" ht="15">
      <c r="B24" s="43"/>
      <c r="C24" s="27" t="s">
        <v>118</v>
      </c>
      <c r="D24" s="28"/>
      <c r="E24" s="28"/>
      <c r="F24" s="5"/>
      <c r="G24" s="27" t="s">
        <v>119</v>
      </c>
      <c r="H24" s="30" t="s">
        <v>456</v>
      </c>
      <c r="I24" s="31" t="s">
        <v>418</v>
      </c>
    </row>
    <row r="25" spans="2:9" s="1" customFormat="1" ht="15">
      <c r="B25" s="43"/>
      <c r="C25" s="27" t="s">
        <v>121</v>
      </c>
      <c r="D25" s="28"/>
      <c r="E25" s="44"/>
      <c r="F25" s="5"/>
      <c r="G25" s="27" t="s">
        <v>122</v>
      </c>
      <c r="H25" s="30" t="s">
        <v>457</v>
      </c>
      <c r="I25" s="31" t="s">
        <v>427</v>
      </c>
    </row>
    <row r="26" spans="2:9" s="1" customFormat="1" ht="15">
      <c r="B26" s="43"/>
      <c r="C26" s="27" t="s">
        <v>123</v>
      </c>
      <c r="D26" s="28"/>
      <c r="E26" s="28"/>
      <c r="F26" s="5"/>
      <c r="G26" s="27" t="s">
        <v>124</v>
      </c>
      <c r="H26" s="32" t="s">
        <v>96</v>
      </c>
      <c r="I26" s="28" t="s">
        <v>419</v>
      </c>
    </row>
    <row r="27" spans="2:9" s="1" customFormat="1" ht="15">
      <c r="B27" s="43"/>
      <c r="C27" s="27" t="s">
        <v>125</v>
      </c>
      <c r="D27" s="28"/>
      <c r="E27" s="28"/>
      <c r="F27" s="5"/>
      <c r="G27" s="27" t="s">
        <v>126</v>
      </c>
      <c r="H27" s="30" t="s">
        <v>100</v>
      </c>
      <c r="I27" s="31" t="s">
        <v>428</v>
      </c>
    </row>
    <row r="28" spans="2:9" s="1" customFormat="1" ht="15">
      <c r="B28" s="43"/>
      <c r="C28" s="27" t="s">
        <v>127</v>
      </c>
      <c r="D28" s="28"/>
      <c r="E28" s="28"/>
      <c r="F28" s="5"/>
      <c r="G28" s="27" t="s">
        <v>128</v>
      </c>
      <c r="H28" s="30" t="s">
        <v>104</v>
      </c>
      <c r="I28" s="31" t="s">
        <v>420</v>
      </c>
    </row>
    <row r="29" spans="2:9" s="1" customFormat="1" ht="15">
      <c r="B29" s="43"/>
      <c r="C29" s="27" t="s">
        <v>129</v>
      </c>
      <c r="D29" s="28"/>
      <c r="E29" s="28"/>
      <c r="F29" s="5"/>
      <c r="G29" s="27" t="s">
        <v>130</v>
      </c>
      <c r="H29" s="30" t="s">
        <v>107</v>
      </c>
      <c r="I29" s="31" t="s">
        <v>429</v>
      </c>
    </row>
    <row r="30" spans="2:9" s="1" customFormat="1" ht="15">
      <c r="B30" s="43"/>
      <c r="C30" s="27" t="s">
        <v>131</v>
      </c>
      <c r="D30" s="28"/>
      <c r="E30" s="28"/>
      <c r="F30" s="5"/>
      <c r="G30" s="27" t="s">
        <v>132</v>
      </c>
      <c r="H30" s="30" t="s">
        <v>111</v>
      </c>
      <c r="I30" s="31" t="s">
        <v>421</v>
      </c>
    </row>
    <row r="31" spans="2:9" s="1" customFormat="1" ht="15">
      <c r="B31" s="43"/>
      <c r="C31" s="27" t="s">
        <v>133</v>
      </c>
      <c r="D31" s="28"/>
      <c r="E31" s="28"/>
      <c r="F31" s="5"/>
      <c r="G31" s="27" t="s">
        <v>134</v>
      </c>
      <c r="H31" s="30" t="s">
        <v>114</v>
      </c>
      <c r="I31" s="31" t="s">
        <v>430</v>
      </c>
    </row>
    <row r="32" spans="2:9" s="1" customFormat="1" ht="15">
      <c r="B32" s="43"/>
      <c r="C32" s="27" t="s">
        <v>135</v>
      </c>
      <c r="D32" s="28"/>
      <c r="E32" s="28"/>
      <c r="F32" s="5"/>
      <c r="G32" s="27" t="s">
        <v>136</v>
      </c>
      <c r="H32" s="30" t="s">
        <v>117</v>
      </c>
      <c r="I32" s="31" t="s">
        <v>422</v>
      </c>
    </row>
    <row r="33" spans="2:9" s="1" customFormat="1" ht="15">
      <c r="B33" s="43"/>
      <c r="C33" s="27" t="s">
        <v>137</v>
      </c>
      <c r="D33" s="28"/>
      <c r="E33" s="28"/>
      <c r="F33" s="5"/>
      <c r="G33" s="27" t="s">
        <v>138</v>
      </c>
      <c r="H33" s="30" t="s">
        <v>120</v>
      </c>
      <c r="I33" s="31" t="s">
        <v>431</v>
      </c>
    </row>
    <row r="34" spans="2:9" s="1" customFormat="1" ht="15">
      <c r="B34" s="43"/>
      <c r="C34" s="27" t="s">
        <v>139</v>
      </c>
      <c r="D34" s="28"/>
      <c r="E34" s="28"/>
      <c r="F34" s="5"/>
      <c r="G34" s="27" t="s">
        <v>140</v>
      </c>
      <c r="H34" s="29" t="s">
        <v>656</v>
      </c>
      <c r="I34" s="31" t="s">
        <v>658</v>
      </c>
    </row>
    <row r="35" spans="2:9" s="1" customFormat="1" ht="15">
      <c r="B35" s="43"/>
      <c r="C35" s="27" t="s">
        <v>141</v>
      </c>
      <c r="D35" s="28"/>
      <c r="E35" s="28"/>
      <c r="F35" s="5"/>
      <c r="G35" s="27" t="s">
        <v>142</v>
      </c>
      <c r="H35" s="29" t="s">
        <v>657</v>
      </c>
      <c r="I35" s="31" t="s">
        <v>659</v>
      </c>
    </row>
    <row r="36" spans="2:9" s="1" customFormat="1" ht="15">
      <c r="B36" s="43"/>
      <c r="C36" s="27" t="s">
        <v>143</v>
      </c>
      <c r="D36" s="28"/>
      <c r="E36" s="28"/>
      <c r="F36" s="5"/>
      <c r="G36" s="27" t="s">
        <v>144</v>
      </c>
      <c r="H36" s="29" t="s">
        <v>638</v>
      </c>
      <c r="I36" s="31" t="s">
        <v>640</v>
      </c>
    </row>
    <row r="37" spans="2:9" s="1" customFormat="1" ht="15">
      <c r="B37" s="45"/>
      <c r="C37" s="27" t="s">
        <v>145</v>
      </c>
      <c r="D37" s="28"/>
      <c r="E37" s="28"/>
      <c r="F37" s="5"/>
      <c r="G37" s="27" t="s">
        <v>146</v>
      </c>
      <c r="H37" s="29" t="s">
        <v>639</v>
      </c>
      <c r="I37" s="31" t="s">
        <v>641</v>
      </c>
    </row>
    <row r="38" spans="2:9" s="1" customFormat="1" ht="15">
      <c r="B38" s="50" t="s">
        <v>147</v>
      </c>
      <c r="C38" s="50"/>
      <c r="D38" s="33" t="s">
        <v>148</v>
      </c>
      <c r="E38" s="33" t="s">
        <v>448</v>
      </c>
      <c r="F38" s="5"/>
      <c r="G38" s="27" t="s">
        <v>149</v>
      </c>
      <c r="H38" s="30"/>
      <c r="I38" s="31"/>
    </row>
    <row r="39" spans="2:9" s="1" customFormat="1" ht="15.75" customHeight="1">
      <c r="B39" s="42"/>
      <c r="C39" s="27" t="s">
        <v>150</v>
      </c>
      <c r="D39" s="28" t="s">
        <v>151</v>
      </c>
      <c r="E39" s="28" t="s">
        <v>152</v>
      </c>
      <c r="F39" s="5"/>
      <c r="G39" s="27" t="s">
        <v>153</v>
      </c>
      <c r="H39" s="30"/>
      <c r="I39" s="31"/>
    </row>
    <row r="40" spans="2:9" s="1" customFormat="1" ht="15.75" customHeight="1">
      <c r="B40" s="43"/>
      <c r="C40" s="27" t="s">
        <v>154</v>
      </c>
      <c r="D40" s="28" t="s">
        <v>155</v>
      </c>
      <c r="E40" s="28" t="s">
        <v>156</v>
      </c>
      <c r="F40" s="5"/>
      <c r="G40" s="27" t="s">
        <v>157</v>
      </c>
      <c r="H40" s="30"/>
      <c r="I40" s="31"/>
    </row>
    <row r="41" spans="2:9" s="1" customFormat="1" ht="15">
      <c r="B41" s="43"/>
      <c r="C41" s="27" t="s">
        <v>158</v>
      </c>
      <c r="D41" s="28"/>
      <c r="E41" s="28"/>
      <c r="F41" s="5"/>
      <c r="G41" s="27" t="s">
        <v>159</v>
      </c>
      <c r="H41" s="30"/>
      <c r="I41" s="31"/>
    </row>
    <row r="42" spans="2:9" s="1" customFormat="1" ht="15">
      <c r="B42" s="43"/>
      <c r="C42" s="27" t="s">
        <v>160</v>
      </c>
      <c r="D42" s="28"/>
      <c r="E42" s="28"/>
      <c r="F42" s="5"/>
      <c r="G42" s="27" t="s">
        <v>161</v>
      </c>
      <c r="H42" s="30"/>
      <c r="I42" s="31"/>
    </row>
    <row r="43" spans="2:9" s="1" customFormat="1" ht="15">
      <c r="B43" s="43"/>
      <c r="C43" s="27" t="s">
        <v>162</v>
      </c>
      <c r="D43" s="28"/>
      <c r="E43" s="28"/>
      <c r="F43" s="5"/>
      <c r="G43" s="27" t="s">
        <v>163</v>
      </c>
      <c r="H43" s="32"/>
      <c r="I43" s="28"/>
    </row>
    <row r="44" spans="2:9" s="1" customFormat="1" ht="15">
      <c r="B44" s="43"/>
      <c r="C44" s="27" t="s">
        <v>164</v>
      </c>
      <c r="D44" s="28"/>
      <c r="E44" s="28"/>
      <c r="F44" s="5"/>
      <c r="G44" s="27" t="s">
        <v>165</v>
      </c>
      <c r="H44" s="30"/>
      <c r="I44" s="31"/>
    </row>
    <row r="45" spans="2:9" s="1" customFormat="1" ht="15">
      <c r="B45" s="43"/>
      <c r="C45" s="27" t="s">
        <v>166</v>
      </c>
      <c r="D45" s="28"/>
      <c r="E45" s="28"/>
      <c r="F45" s="5"/>
      <c r="G45" s="27" t="s">
        <v>167</v>
      </c>
      <c r="H45" s="30"/>
      <c r="I45" s="31"/>
    </row>
    <row r="46" spans="2:9" s="1" customFormat="1" ht="15">
      <c r="B46" s="43"/>
      <c r="C46" s="27" t="s">
        <v>168</v>
      </c>
      <c r="D46" s="28"/>
      <c r="E46" s="28"/>
      <c r="F46" s="5"/>
      <c r="G46" s="27" t="s">
        <v>169</v>
      </c>
      <c r="H46" s="30"/>
      <c r="I46" s="31"/>
    </row>
    <row r="47" spans="2:9" s="1" customFormat="1" ht="15">
      <c r="B47" s="43"/>
      <c r="C47" s="27" t="s">
        <v>170</v>
      </c>
      <c r="D47" s="28"/>
      <c r="E47" s="28"/>
      <c r="F47" s="5"/>
      <c r="G47" s="27" t="s">
        <v>171</v>
      </c>
      <c r="H47" s="30"/>
      <c r="I47" s="31"/>
    </row>
    <row r="48" spans="2:9" s="1" customFormat="1" ht="15">
      <c r="B48" s="43"/>
      <c r="C48" s="27" t="s">
        <v>172</v>
      </c>
      <c r="D48" s="28"/>
      <c r="E48" s="28"/>
      <c r="F48" s="5"/>
      <c r="G48" s="27" t="s">
        <v>173</v>
      </c>
      <c r="H48" s="30"/>
      <c r="I48" s="31"/>
    </row>
    <row r="49" spans="2:9" s="1" customFormat="1" ht="15">
      <c r="B49" s="43"/>
      <c r="C49" s="27" t="s">
        <v>174</v>
      </c>
      <c r="D49" s="28"/>
      <c r="E49" s="28"/>
      <c r="F49" s="5"/>
      <c r="G49" s="27" t="s">
        <v>175</v>
      </c>
      <c r="H49" s="30"/>
      <c r="I49" s="31"/>
    </row>
    <row r="50" spans="2:9" s="1" customFormat="1" ht="15">
      <c r="B50" s="43"/>
      <c r="C50" s="27" t="s">
        <v>176</v>
      </c>
      <c r="D50" s="28"/>
      <c r="E50" s="28"/>
      <c r="F50" s="5"/>
      <c r="G50" s="27" t="s">
        <v>177</v>
      </c>
      <c r="H50" s="30"/>
      <c r="I50" s="31"/>
    </row>
    <row r="51" spans="2:9" s="1" customFormat="1" ht="15">
      <c r="B51" s="43"/>
      <c r="C51" s="27" t="s">
        <v>178</v>
      </c>
      <c r="D51" s="28"/>
      <c r="E51" s="28"/>
      <c r="F51" s="5"/>
      <c r="G51" s="27" t="s">
        <v>179</v>
      </c>
      <c r="H51" s="30"/>
      <c r="I51" s="31"/>
    </row>
    <row r="52" spans="2:9" s="1" customFormat="1" ht="15">
      <c r="B52" s="43"/>
      <c r="C52" s="27" t="s">
        <v>180</v>
      </c>
      <c r="D52" s="28"/>
      <c r="E52" s="28"/>
      <c r="F52" s="5"/>
      <c r="G52" s="27" t="s">
        <v>181</v>
      </c>
      <c r="H52" s="29"/>
      <c r="I52" s="29"/>
    </row>
    <row r="53" spans="2:9" s="1" customFormat="1" ht="15">
      <c r="B53" s="43"/>
      <c r="C53" s="27" t="s">
        <v>182</v>
      </c>
      <c r="D53" s="28"/>
      <c r="E53" s="28"/>
      <c r="F53" s="5"/>
      <c r="G53" s="27" t="s">
        <v>183</v>
      </c>
      <c r="H53" s="30"/>
      <c r="I53" s="31"/>
    </row>
    <row r="54" spans="2:9" s="1" customFormat="1" ht="15">
      <c r="B54" s="45"/>
      <c r="C54" s="27" t="s">
        <v>184</v>
      </c>
      <c r="D54" s="28"/>
      <c r="E54" s="28"/>
      <c r="F54" s="5"/>
      <c r="G54" s="27" t="s">
        <v>185</v>
      </c>
      <c r="H54" s="30" t="s">
        <v>576</v>
      </c>
      <c r="I54" s="31" t="s">
        <v>440</v>
      </c>
    </row>
    <row r="55" spans="2:9" s="1" customFormat="1" ht="15">
      <c r="B55" s="50" t="s">
        <v>186</v>
      </c>
      <c r="C55" s="50"/>
      <c r="D55" s="24" t="s">
        <v>187</v>
      </c>
      <c r="E55" s="33" t="s">
        <v>449</v>
      </c>
      <c r="F55" s="5"/>
      <c r="G55" s="27" t="s">
        <v>188</v>
      </c>
      <c r="H55" s="30" t="s">
        <v>577</v>
      </c>
      <c r="I55" s="31" t="s">
        <v>442</v>
      </c>
    </row>
    <row r="56" spans="2:9" s="1" customFormat="1" ht="15">
      <c r="B56" s="42"/>
      <c r="C56" s="27" t="s">
        <v>189</v>
      </c>
      <c r="D56" s="28"/>
      <c r="E56" s="28"/>
      <c r="F56" s="5"/>
      <c r="G56" s="27" t="s">
        <v>190</v>
      </c>
      <c r="H56" s="30" t="s">
        <v>578</v>
      </c>
      <c r="I56" s="31" t="s">
        <v>414</v>
      </c>
    </row>
    <row r="57" spans="2:9" s="1" customFormat="1" ht="15">
      <c r="B57" s="43"/>
      <c r="C57" s="27" t="s">
        <v>191</v>
      </c>
      <c r="D57" s="28"/>
      <c r="E57" s="28"/>
      <c r="F57" s="5"/>
      <c r="G57" s="27" t="s">
        <v>192</v>
      </c>
      <c r="H57" s="30" t="s">
        <v>579</v>
      </c>
      <c r="I57" s="31" t="s">
        <v>423</v>
      </c>
    </row>
    <row r="58" spans="2:9" s="1" customFormat="1" ht="15.75" customHeight="1">
      <c r="B58" s="43"/>
      <c r="C58" s="27" t="s">
        <v>193</v>
      </c>
      <c r="D58" s="28"/>
      <c r="E58" s="28"/>
      <c r="F58" s="5"/>
      <c r="G58" s="27" t="s">
        <v>194</v>
      </c>
      <c r="H58" s="30" t="s">
        <v>580</v>
      </c>
      <c r="I58" s="31" t="s">
        <v>415</v>
      </c>
    </row>
    <row r="59" spans="2:9" s="1" customFormat="1" ht="15.75" customHeight="1">
      <c r="B59" s="43"/>
      <c r="C59" s="27" t="s">
        <v>195</v>
      </c>
      <c r="D59" s="28"/>
      <c r="E59" s="28"/>
      <c r="F59" s="5"/>
      <c r="G59" s="27" t="s">
        <v>196</v>
      </c>
      <c r="H59" s="30" t="s">
        <v>581</v>
      </c>
      <c r="I59" s="31" t="s">
        <v>424</v>
      </c>
    </row>
    <row r="60" spans="2:9" s="1" customFormat="1" ht="15">
      <c r="B60" s="43"/>
      <c r="C60" s="27" t="s">
        <v>197</v>
      </c>
      <c r="D60" s="28"/>
      <c r="E60" s="29"/>
      <c r="F60" s="5"/>
      <c r="G60" s="27" t="s">
        <v>198</v>
      </c>
      <c r="H60" s="30" t="s">
        <v>582</v>
      </c>
      <c r="I60" s="31" t="s">
        <v>416</v>
      </c>
    </row>
    <row r="61" spans="2:9" s="1" customFormat="1" ht="15">
      <c r="B61" s="43"/>
      <c r="C61" s="27" t="s">
        <v>199</v>
      </c>
      <c r="D61" s="28"/>
      <c r="E61" s="28"/>
      <c r="F61" s="5"/>
      <c r="G61" s="27" t="s">
        <v>200</v>
      </c>
      <c r="H61" s="30" t="s">
        <v>583</v>
      </c>
      <c r="I61" s="31" t="s">
        <v>425</v>
      </c>
    </row>
    <row r="62" spans="2:9" s="1" customFormat="1" ht="15">
      <c r="B62" s="43"/>
      <c r="C62" s="27" t="s">
        <v>201</v>
      </c>
      <c r="D62" s="28"/>
      <c r="E62" s="28"/>
      <c r="F62" s="5"/>
      <c r="G62" s="27" t="s">
        <v>202</v>
      </c>
      <c r="H62" s="30" t="s">
        <v>584</v>
      </c>
      <c r="I62" s="31" t="s">
        <v>417</v>
      </c>
    </row>
    <row r="63" spans="2:9" s="1" customFormat="1" ht="15">
      <c r="B63" s="43"/>
      <c r="C63" s="27" t="s">
        <v>203</v>
      </c>
      <c r="D63" s="28"/>
      <c r="E63" s="29"/>
      <c r="F63" s="5"/>
      <c r="G63" s="27" t="s">
        <v>204</v>
      </c>
      <c r="H63" s="30" t="s">
        <v>585</v>
      </c>
      <c r="I63" s="31" t="s">
        <v>426</v>
      </c>
    </row>
    <row r="64" spans="2:9" s="1" customFormat="1" ht="15">
      <c r="B64" s="43"/>
      <c r="C64" s="27" t="s">
        <v>205</v>
      </c>
      <c r="D64" s="28"/>
      <c r="E64" s="28"/>
      <c r="F64" s="5"/>
      <c r="G64" s="27" t="s">
        <v>206</v>
      </c>
      <c r="H64" s="30" t="s">
        <v>586</v>
      </c>
      <c r="I64" s="31" t="s">
        <v>418</v>
      </c>
    </row>
    <row r="65" spans="2:9" s="1" customFormat="1" ht="15">
      <c r="B65" s="43"/>
      <c r="C65" s="27" t="s">
        <v>207</v>
      </c>
      <c r="D65" s="28"/>
      <c r="E65" s="44"/>
      <c r="F65" s="5"/>
      <c r="G65" s="27" t="s">
        <v>208</v>
      </c>
      <c r="H65" s="30" t="s">
        <v>587</v>
      </c>
      <c r="I65" s="31" t="s">
        <v>427</v>
      </c>
    </row>
    <row r="66" spans="2:9" s="1" customFormat="1" ht="15">
      <c r="B66" s="43"/>
      <c r="C66" s="27" t="s">
        <v>209</v>
      </c>
      <c r="D66" s="28"/>
      <c r="E66" s="28"/>
      <c r="F66" s="5"/>
      <c r="G66" s="27" t="s">
        <v>210</v>
      </c>
      <c r="H66" s="32" t="s">
        <v>588</v>
      </c>
      <c r="I66" s="28" t="s">
        <v>419</v>
      </c>
    </row>
    <row r="67" spans="2:9" s="1" customFormat="1" ht="15">
      <c r="B67" s="43"/>
      <c r="C67" s="27" t="s">
        <v>211</v>
      </c>
      <c r="D67" s="28"/>
      <c r="E67" s="28"/>
      <c r="F67" s="5"/>
      <c r="G67" s="27" t="s">
        <v>212</v>
      </c>
      <c r="H67" s="30" t="s">
        <v>589</v>
      </c>
      <c r="I67" s="31" t="s">
        <v>428</v>
      </c>
    </row>
    <row r="68" spans="2:9" s="1" customFormat="1" ht="15.75" customHeight="1">
      <c r="B68" s="43"/>
      <c r="C68" s="27" t="s">
        <v>213</v>
      </c>
      <c r="D68" s="28"/>
      <c r="E68" s="28"/>
      <c r="F68" s="5"/>
      <c r="G68" s="27" t="s">
        <v>214</v>
      </c>
      <c r="H68" s="30" t="s">
        <v>590</v>
      </c>
      <c r="I68" s="31" t="s">
        <v>420</v>
      </c>
    </row>
    <row r="69" spans="2:9" s="1" customFormat="1" ht="15">
      <c r="B69" s="43"/>
      <c r="C69" s="27" t="s">
        <v>215</v>
      </c>
      <c r="D69" s="28"/>
      <c r="E69" s="28"/>
      <c r="F69" s="5"/>
      <c r="G69" s="27" t="s">
        <v>216</v>
      </c>
      <c r="H69" s="30" t="s">
        <v>591</v>
      </c>
      <c r="I69" s="31" t="s">
        <v>429</v>
      </c>
    </row>
    <row r="70" spans="2:9" s="1" customFormat="1" ht="15">
      <c r="B70" s="43"/>
      <c r="C70" s="27" t="s">
        <v>217</v>
      </c>
      <c r="D70" s="28"/>
      <c r="E70" s="28"/>
      <c r="F70" s="5"/>
      <c r="G70" s="27" t="s">
        <v>218</v>
      </c>
      <c r="H70" s="30" t="s">
        <v>592</v>
      </c>
      <c r="I70" s="31" t="s">
        <v>421</v>
      </c>
    </row>
    <row r="71" spans="2:9" s="1" customFormat="1" ht="15">
      <c r="B71" s="43"/>
      <c r="C71" s="27" t="s">
        <v>219</v>
      </c>
      <c r="D71" s="28"/>
      <c r="E71" s="28"/>
      <c r="F71" s="5"/>
      <c r="G71" s="27" t="s">
        <v>220</v>
      </c>
      <c r="H71" s="30" t="s">
        <v>593</v>
      </c>
      <c r="I71" s="31" t="s">
        <v>430</v>
      </c>
    </row>
    <row r="72" spans="2:9" s="1" customFormat="1" ht="15">
      <c r="B72" s="50" t="s">
        <v>221</v>
      </c>
      <c r="C72" s="50"/>
      <c r="D72" s="33" t="s">
        <v>222</v>
      </c>
      <c r="E72" s="33" t="s">
        <v>450</v>
      </c>
      <c r="F72" s="5"/>
      <c r="G72" s="27" t="s">
        <v>223</v>
      </c>
      <c r="H72" s="30" t="s">
        <v>594</v>
      </c>
      <c r="I72" s="31" t="s">
        <v>422</v>
      </c>
    </row>
    <row r="73" spans="2:9" s="1" customFormat="1" ht="15">
      <c r="B73" s="43"/>
      <c r="C73" s="27" t="s">
        <v>224</v>
      </c>
      <c r="D73" s="28"/>
      <c r="E73" s="28"/>
      <c r="F73" s="5"/>
      <c r="G73" s="27" t="s">
        <v>225</v>
      </c>
      <c r="H73" s="30" t="s">
        <v>595</v>
      </c>
      <c r="I73" s="31" t="s">
        <v>431</v>
      </c>
    </row>
    <row r="74" spans="2:9" s="1" customFormat="1" ht="15">
      <c r="B74" s="43"/>
      <c r="C74" s="27" t="s">
        <v>226</v>
      </c>
      <c r="D74" s="28"/>
      <c r="E74" s="28"/>
      <c r="F74" s="5"/>
      <c r="G74" s="27" t="s">
        <v>227</v>
      </c>
      <c r="H74" s="29" t="s">
        <v>643</v>
      </c>
      <c r="I74" s="31" t="s">
        <v>640</v>
      </c>
    </row>
    <row r="75" spans="2:9" s="1" customFormat="1" ht="15.75" customHeight="1">
      <c r="B75" s="43"/>
      <c r="C75" s="27" t="s">
        <v>228</v>
      </c>
      <c r="D75" s="28"/>
      <c r="E75" s="28"/>
      <c r="F75" s="5"/>
      <c r="G75" s="27" t="s">
        <v>229</v>
      </c>
      <c r="H75" s="29" t="s">
        <v>645</v>
      </c>
      <c r="I75" s="31" t="s">
        <v>641</v>
      </c>
    </row>
    <row r="76" spans="2:9" s="1" customFormat="1" ht="15">
      <c r="B76" s="43"/>
      <c r="C76" s="27" t="s">
        <v>230</v>
      </c>
      <c r="D76" s="28"/>
      <c r="E76" s="28"/>
      <c r="F76" s="5"/>
      <c r="G76" s="27" t="s">
        <v>231</v>
      </c>
      <c r="H76" s="29" t="s">
        <v>660</v>
      </c>
      <c r="I76" s="31" t="s">
        <v>658</v>
      </c>
    </row>
    <row r="77" spans="2:9" s="1" customFormat="1" ht="15">
      <c r="B77" s="43"/>
      <c r="C77" s="27" t="s">
        <v>232</v>
      </c>
      <c r="D77" s="28"/>
      <c r="E77" s="28"/>
      <c r="F77" s="5"/>
      <c r="G77" s="27" t="s">
        <v>233</v>
      </c>
      <c r="H77" s="29" t="s">
        <v>661</v>
      </c>
      <c r="I77" s="31" t="s">
        <v>659</v>
      </c>
    </row>
    <row r="78" spans="2:9" s="1" customFormat="1" ht="15.75" customHeight="1">
      <c r="B78" s="43"/>
      <c r="C78" s="27" t="s">
        <v>234</v>
      </c>
      <c r="D78" s="28"/>
      <c r="E78" s="28"/>
      <c r="F78" s="5"/>
      <c r="G78" s="27" t="s">
        <v>235</v>
      </c>
      <c r="H78" s="29" t="s">
        <v>642</v>
      </c>
      <c r="I78" s="31" t="s">
        <v>640</v>
      </c>
    </row>
    <row r="79" spans="2:9" s="1" customFormat="1" ht="15">
      <c r="B79" s="43"/>
      <c r="C79" s="27" t="s">
        <v>236</v>
      </c>
      <c r="D79" s="28"/>
      <c r="E79" s="28"/>
      <c r="F79" s="5"/>
      <c r="G79" s="27" t="s">
        <v>237</v>
      </c>
      <c r="H79" s="29" t="s">
        <v>644</v>
      </c>
      <c r="I79" s="31" t="s">
        <v>641</v>
      </c>
    </row>
    <row r="80" spans="2:9" ht="15">
      <c r="B80" s="43"/>
      <c r="C80" s="27" t="s">
        <v>238</v>
      </c>
      <c r="D80" s="28"/>
      <c r="E80" s="28"/>
      <c r="F80" s="41"/>
      <c r="G80" s="27" t="s">
        <v>239</v>
      </c>
      <c r="H80" s="28"/>
      <c r="I80" s="28"/>
    </row>
    <row r="81" spans="2:9" ht="15">
      <c r="B81" s="43"/>
      <c r="C81" s="27" t="s">
        <v>240</v>
      </c>
      <c r="D81" s="28"/>
      <c r="E81" s="28"/>
      <c r="F81" s="41"/>
      <c r="G81" s="27" t="s">
        <v>241</v>
      </c>
      <c r="H81" s="28"/>
      <c r="I81" s="28"/>
    </row>
    <row r="82" spans="2:9" ht="15">
      <c r="B82" s="43"/>
      <c r="C82" s="27" t="s">
        <v>242</v>
      </c>
      <c r="D82" s="28"/>
      <c r="E82" s="28"/>
      <c r="F82" s="41"/>
      <c r="G82" s="27" t="s">
        <v>243</v>
      </c>
      <c r="H82" s="28"/>
      <c r="I82" s="28"/>
    </row>
    <row r="83" spans="2:9" ht="15">
      <c r="B83" s="43"/>
      <c r="C83" s="27" t="s">
        <v>244</v>
      </c>
      <c r="D83" s="28"/>
      <c r="E83" s="28"/>
      <c r="F83" s="41"/>
      <c r="G83" s="27" t="s">
        <v>245</v>
      </c>
      <c r="H83" s="28"/>
      <c r="I83" s="28"/>
    </row>
    <row r="84" spans="2:9" ht="15">
      <c r="B84" s="43"/>
      <c r="C84" s="27" t="s">
        <v>246</v>
      </c>
      <c r="D84" s="28"/>
      <c r="E84" s="28"/>
      <c r="F84" s="41"/>
      <c r="G84" s="27" t="s">
        <v>247</v>
      </c>
      <c r="H84" s="28"/>
      <c r="I84" s="28"/>
    </row>
    <row r="85" spans="2:9" ht="15">
      <c r="B85" s="43"/>
      <c r="C85" s="27" t="s">
        <v>248</v>
      </c>
      <c r="D85" s="28"/>
      <c r="E85" s="28"/>
      <c r="F85" s="41"/>
      <c r="G85" s="27" t="s">
        <v>249</v>
      </c>
      <c r="H85" s="28"/>
      <c r="I85" s="28"/>
    </row>
    <row r="86" spans="2:9" ht="15">
      <c r="B86" s="43"/>
      <c r="C86" s="27" t="s">
        <v>250</v>
      </c>
      <c r="D86" s="28"/>
      <c r="E86" s="28"/>
      <c r="F86" s="41"/>
      <c r="G86" s="27" t="s">
        <v>251</v>
      </c>
      <c r="H86" s="28"/>
      <c r="I86" s="28"/>
    </row>
    <row r="87" spans="2:9" ht="15">
      <c r="B87" s="43"/>
      <c r="C87" s="27" t="s">
        <v>252</v>
      </c>
      <c r="D87" s="28"/>
      <c r="E87" s="28"/>
      <c r="F87" s="41"/>
      <c r="G87" s="27" t="s">
        <v>253</v>
      </c>
      <c r="H87" s="28"/>
      <c r="I87" s="28"/>
    </row>
    <row r="88" spans="2:9" ht="15">
      <c r="B88" s="45"/>
      <c r="C88" s="27" t="s">
        <v>254</v>
      </c>
      <c r="D88" s="28"/>
      <c r="E88" s="28"/>
      <c r="F88" s="41"/>
      <c r="G88" s="27" t="s">
        <v>255</v>
      </c>
      <c r="H88" s="28"/>
      <c r="I88" s="28"/>
    </row>
    <row r="89" spans="2:9" ht="15">
      <c r="B89" s="50" t="s">
        <v>256</v>
      </c>
      <c r="C89" s="50"/>
      <c r="D89" s="33" t="s">
        <v>257</v>
      </c>
      <c r="E89" s="33" t="s">
        <v>451</v>
      </c>
      <c r="F89" s="41"/>
      <c r="G89" s="27" t="s">
        <v>258</v>
      </c>
      <c r="H89" s="28"/>
      <c r="I89" s="28"/>
    </row>
    <row r="90" spans="2:9" ht="15">
      <c r="B90" s="42"/>
      <c r="C90" s="27" t="s">
        <v>259</v>
      </c>
      <c r="D90" s="28"/>
      <c r="E90" s="28"/>
      <c r="F90" s="41"/>
      <c r="G90" s="27" t="s">
        <v>260</v>
      </c>
      <c r="H90" s="28"/>
      <c r="I90" s="28"/>
    </row>
    <row r="91" spans="2:9" ht="15">
      <c r="B91" s="43"/>
      <c r="C91" s="27" t="s">
        <v>261</v>
      </c>
      <c r="D91" s="28"/>
      <c r="E91" s="28"/>
      <c r="F91" s="41"/>
      <c r="G91" s="27" t="s">
        <v>262</v>
      </c>
      <c r="H91" s="28"/>
      <c r="I91" s="28"/>
    </row>
    <row r="92" spans="2:9" ht="15">
      <c r="B92" s="43"/>
      <c r="C92" s="27" t="s">
        <v>263</v>
      </c>
      <c r="D92" s="28"/>
      <c r="E92" s="28"/>
      <c r="F92" s="41"/>
      <c r="G92" s="27" t="s">
        <v>264</v>
      </c>
      <c r="H92" s="28"/>
      <c r="I92" s="28"/>
    </row>
    <row r="93" spans="2:9" ht="15">
      <c r="B93" s="43"/>
      <c r="C93" s="27" t="s">
        <v>265</v>
      </c>
      <c r="D93" s="28"/>
      <c r="E93" s="28"/>
      <c r="F93" s="41"/>
      <c r="G93" s="27" t="s">
        <v>266</v>
      </c>
      <c r="H93" s="28"/>
      <c r="I93" s="28"/>
    </row>
    <row r="94" spans="2:9" ht="15">
      <c r="B94" s="43"/>
      <c r="C94" s="27" t="s">
        <v>267</v>
      </c>
      <c r="D94" s="28"/>
      <c r="E94" s="28"/>
      <c r="F94" s="41"/>
      <c r="G94" s="27" t="s">
        <v>474</v>
      </c>
      <c r="H94" s="30" t="s">
        <v>596</v>
      </c>
      <c r="I94" s="31" t="s">
        <v>440</v>
      </c>
    </row>
    <row r="95" spans="2:9" ht="15">
      <c r="B95" s="43"/>
      <c r="C95" s="27" t="s">
        <v>268</v>
      </c>
      <c r="D95" s="28"/>
      <c r="E95" s="28"/>
      <c r="F95" s="41"/>
      <c r="G95" s="27" t="s">
        <v>475</v>
      </c>
      <c r="H95" s="30" t="s">
        <v>597</v>
      </c>
      <c r="I95" s="31" t="s">
        <v>442</v>
      </c>
    </row>
    <row r="96" spans="2:9" ht="15">
      <c r="B96" s="43"/>
      <c r="C96" s="27" t="s">
        <v>269</v>
      </c>
      <c r="D96" s="28"/>
      <c r="E96" s="28"/>
      <c r="F96" s="41"/>
      <c r="G96" s="27" t="s">
        <v>476</v>
      </c>
      <c r="H96" s="30" t="s">
        <v>598</v>
      </c>
      <c r="I96" s="31" t="s">
        <v>414</v>
      </c>
    </row>
    <row r="97" spans="1:9" ht="15">
      <c r="B97" s="43"/>
      <c r="C97" s="27" t="s">
        <v>270</v>
      </c>
      <c r="D97" s="28"/>
      <c r="E97" s="28"/>
      <c r="F97" s="41"/>
      <c r="G97" s="27" t="s">
        <v>477</v>
      </c>
      <c r="H97" s="30" t="s">
        <v>599</v>
      </c>
      <c r="I97" s="31" t="s">
        <v>423</v>
      </c>
    </row>
    <row r="98" spans="1:9" ht="15">
      <c r="B98" s="43"/>
      <c r="C98" s="27" t="s">
        <v>271</v>
      </c>
      <c r="D98" s="28"/>
      <c r="E98" s="28"/>
      <c r="F98" s="41"/>
      <c r="G98" s="27" t="s">
        <v>478</v>
      </c>
      <c r="H98" s="30" t="s">
        <v>600</v>
      </c>
      <c r="I98" s="31" t="s">
        <v>415</v>
      </c>
    </row>
    <row r="99" spans="1:9" ht="15">
      <c r="B99" s="43"/>
      <c r="C99" s="27" t="s">
        <v>272</v>
      </c>
      <c r="D99" s="28"/>
      <c r="E99" s="28"/>
      <c r="F99" s="41"/>
      <c r="G99" s="27" t="s">
        <v>479</v>
      </c>
      <c r="H99" s="30" t="s">
        <v>601</v>
      </c>
      <c r="I99" s="31" t="s">
        <v>424</v>
      </c>
    </row>
    <row r="100" spans="1:9" ht="15">
      <c r="B100" s="43"/>
      <c r="C100" s="27" t="s">
        <v>273</v>
      </c>
      <c r="D100" s="28"/>
      <c r="E100" s="28"/>
      <c r="F100" s="41"/>
      <c r="G100" s="27" t="s">
        <v>480</v>
      </c>
      <c r="H100" s="30" t="s">
        <v>602</v>
      </c>
      <c r="I100" s="31" t="s">
        <v>416</v>
      </c>
    </row>
    <row r="101" spans="1:9" ht="15">
      <c r="B101" s="43"/>
      <c r="C101" s="27" t="s">
        <v>274</v>
      </c>
      <c r="D101" s="28"/>
      <c r="E101" s="28"/>
      <c r="F101" s="41"/>
      <c r="G101" s="27" t="s">
        <v>481</v>
      </c>
      <c r="H101" s="30" t="s">
        <v>603</v>
      </c>
      <c r="I101" s="31" t="s">
        <v>425</v>
      </c>
    </row>
    <row r="102" spans="1:9" ht="15">
      <c r="B102" s="43"/>
      <c r="C102" s="27" t="s">
        <v>275</v>
      </c>
      <c r="D102" s="28"/>
      <c r="E102" s="28"/>
      <c r="F102" s="41"/>
      <c r="G102" s="27" t="s">
        <v>482</v>
      </c>
      <c r="H102" s="30" t="s">
        <v>604</v>
      </c>
      <c r="I102" s="31" t="s">
        <v>417</v>
      </c>
    </row>
    <row r="103" spans="1:9" ht="15">
      <c r="B103" s="43"/>
      <c r="C103" s="27" t="s">
        <v>276</v>
      </c>
      <c r="D103" s="28"/>
      <c r="E103" s="28"/>
      <c r="F103" s="41"/>
      <c r="G103" s="27" t="s">
        <v>483</v>
      </c>
      <c r="H103" s="30" t="s">
        <v>605</v>
      </c>
      <c r="I103" s="31" t="s">
        <v>426</v>
      </c>
    </row>
    <row r="104" spans="1:9" ht="15">
      <c r="B104" s="43"/>
      <c r="C104" s="27" t="s">
        <v>277</v>
      </c>
      <c r="D104" s="28"/>
      <c r="E104" s="28"/>
      <c r="F104" s="41"/>
      <c r="G104" s="27" t="s">
        <v>484</v>
      </c>
      <c r="H104" s="30" t="s">
        <v>606</v>
      </c>
      <c r="I104" s="31" t="s">
        <v>418</v>
      </c>
    </row>
    <row r="105" spans="1:9" s="7" customFormat="1" ht="15">
      <c r="A105" s="1"/>
      <c r="B105" s="45"/>
      <c r="C105" s="27" t="s">
        <v>278</v>
      </c>
      <c r="D105" s="28"/>
      <c r="E105" s="28"/>
      <c r="F105" s="41"/>
      <c r="G105" s="27" t="s">
        <v>485</v>
      </c>
      <c r="H105" s="30" t="s">
        <v>607</v>
      </c>
      <c r="I105" s="31" t="s">
        <v>427</v>
      </c>
    </row>
    <row r="106" spans="1:9" ht="15">
      <c r="B106" s="5"/>
      <c r="C106" s="5"/>
      <c r="D106" s="5"/>
      <c r="E106" s="5"/>
      <c r="F106" s="41"/>
      <c r="G106" s="27" t="s">
        <v>486</v>
      </c>
      <c r="H106" s="32" t="s">
        <v>608</v>
      </c>
      <c r="I106" s="28" t="s">
        <v>419</v>
      </c>
    </row>
    <row r="107" spans="1:9" ht="15">
      <c r="G107" s="27" t="s">
        <v>487</v>
      </c>
      <c r="H107" s="30" t="s">
        <v>609</v>
      </c>
      <c r="I107" s="31" t="s">
        <v>428</v>
      </c>
    </row>
    <row r="108" spans="1:9" ht="15">
      <c r="G108" s="27" t="s">
        <v>488</v>
      </c>
      <c r="H108" s="30" t="s">
        <v>610</v>
      </c>
      <c r="I108" s="31" t="s">
        <v>420</v>
      </c>
    </row>
    <row r="109" spans="1:9" ht="15">
      <c r="G109" s="27" t="s">
        <v>489</v>
      </c>
      <c r="H109" s="30" t="s">
        <v>611</v>
      </c>
      <c r="I109" s="31" t="s">
        <v>429</v>
      </c>
    </row>
    <row r="110" spans="1:9" ht="15">
      <c r="G110" s="27" t="s">
        <v>490</v>
      </c>
      <c r="H110" s="30" t="s">
        <v>612</v>
      </c>
      <c r="I110" s="31" t="s">
        <v>421</v>
      </c>
    </row>
    <row r="111" spans="1:9" ht="15">
      <c r="G111" s="27" t="s">
        <v>491</v>
      </c>
      <c r="H111" s="30" t="s">
        <v>613</v>
      </c>
      <c r="I111" s="31" t="s">
        <v>430</v>
      </c>
    </row>
    <row r="112" spans="1:9" ht="15">
      <c r="G112" s="27" t="s">
        <v>492</v>
      </c>
      <c r="H112" s="30" t="s">
        <v>614</v>
      </c>
      <c r="I112" s="31" t="s">
        <v>422</v>
      </c>
    </row>
    <row r="113" spans="3:9" ht="15">
      <c r="G113" s="27" t="s">
        <v>493</v>
      </c>
      <c r="H113" s="30" t="s">
        <v>615</v>
      </c>
      <c r="I113" s="31" t="s">
        <v>431</v>
      </c>
    </row>
    <row r="114" spans="3:9" ht="15">
      <c r="G114" s="27" t="s">
        <v>494</v>
      </c>
      <c r="H114" s="29" t="s">
        <v>647</v>
      </c>
      <c r="I114" s="31" t="s">
        <v>640</v>
      </c>
    </row>
    <row r="115" spans="3:9" ht="15">
      <c r="G115" s="27" t="s">
        <v>495</v>
      </c>
      <c r="H115" s="29" t="s">
        <v>649</v>
      </c>
      <c r="I115" s="31" t="s">
        <v>641</v>
      </c>
    </row>
    <row r="116" spans="3:9" ht="15">
      <c r="G116" s="27" t="s">
        <v>496</v>
      </c>
      <c r="H116" s="29" t="s">
        <v>662</v>
      </c>
      <c r="I116" s="31" t="s">
        <v>658</v>
      </c>
    </row>
    <row r="117" spans="3:9" ht="15">
      <c r="C117" s="34"/>
      <c r="G117" s="27" t="s">
        <v>497</v>
      </c>
      <c r="H117" s="29" t="s">
        <v>663</v>
      </c>
      <c r="I117" s="31" t="s">
        <v>659</v>
      </c>
    </row>
    <row r="118" spans="3:9" ht="15">
      <c r="G118" s="27" t="s">
        <v>498</v>
      </c>
      <c r="H118" s="29" t="s">
        <v>646</v>
      </c>
      <c r="I118" s="31" t="s">
        <v>640</v>
      </c>
    </row>
    <row r="119" spans="3:9" ht="15">
      <c r="G119" s="27" t="s">
        <v>499</v>
      </c>
      <c r="H119" s="29" t="s">
        <v>648</v>
      </c>
      <c r="I119" s="31" t="s">
        <v>641</v>
      </c>
    </row>
    <row r="120" spans="3:9" ht="15">
      <c r="G120" s="27" t="s">
        <v>500</v>
      </c>
      <c r="H120" s="28"/>
      <c r="I120" s="28"/>
    </row>
    <row r="121" spans="3:9" ht="15">
      <c r="G121" s="27" t="s">
        <v>501</v>
      </c>
      <c r="H121" s="28"/>
      <c r="I121" s="28"/>
    </row>
    <row r="122" spans="3:9" ht="15">
      <c r="G122" s="27" t="s">
        <v>502</v>
      </c>
      <c r="H122" s="28"/>
      <c r="I122" s="28"/>
    </row>
    <row r="123" spans="3:9" ht="15">
      <c r="G123" s="27" t="s">
        <v>503</v>
      </c>
      <c r="H123" s="28"/>
      <c r="I123" s="28"/>
    </row>
    <row r="124" spans="3:9" ht="15">
      <c r="G124" s="27" t="s">
        <v>504</v>
      </c>
      <c r="H124" s="28"/>
      <c r="I124" s="28"/>
    </row>
    <row r="125" spans="3:9" ht="15">
      <c r="G125" s="27" t="s">
        <v>505</v>
      </c>
      <c r="H125" s="28"/>
      <c r="I125" s="28"/>
    </row>
    <row r="126" spans="3:9" ht="15">
      <c r="G126" s="27" t="s">
        <v>506</v>
      </c>
      <c r="H126" s="28"/>
      <c r="I126" s="28"/>
    </row>
    <row r="127" spans="3:9" ht="15">
      <c r="G127" s="27" t="s">
        <v>507</v>
      </c>
      <c r="H127" s="28"/>
      <c r="I127" s="28"/>
    </row>
    <row r="128" spans="3:9" ht="15">
      <c r="G128" s="27" t="s">
        <v>508</v>
      </c>
      <c r="H128" s="28"/>
      <c r="I128" s="28"/>
    </row>
    <row r="129" spans="7:9" ht="15">
      <c r="G129" s="27" t="s">
        <v>509</v>
      </c>
      <c r="H129" s="28"/>
      <c r="I129" s="28"/>
    </row>
    <row r="130" spans="7:9" ht="15">
      <c r="G130" s="27" t="s">
        <v>510</v>
      </c>
      <c r="H130" s="28"/>
      <c r="I130" s="28"/>
    </row>
    <row r="131" spans="7:9" ht="15">
      <c r="G131" s="27" t="s">
        <v>511</v>
      </c>
      <c r="H131" s="28"/>
      <c r="I131" s="28"/>
    </row>
    <row r="132" spans="7:9" ht="15">
      <c r="G132" s="27" t="s">
        <v>512</v>
      </c>
      <c r="H132" s="28"/>
      <c r="I132" s="28"/>
    </row>
    <row r="133" spans="7:9" ht="15">
      <c r="G133" s="27" t="s">
        <v>513</v>
      </c>
      <c r="H133" s="28"/>
      <c r="I133" s="28"/>
    </row>
    <row r="134" spans="7:9" ht="15">
      <c r="G134" s="27" t="s">
        <v>514</v>
      </c>
      <c r="H134" s="30" t="s">
        <v>616</v>
      </c>
      <c r="I134" s="31" t="s">
        <v>440</v>
      </c>
    </row>
    <row r="135" spans="7:9" ht="15">
      <c r="G135" s="27" t="s">
        <v>515</v>
      </c>
      <c r="H135" s="30" t="s">
        <v>617</v>
      </c>
      <c r="I135" s="31" t="s">
        <v>442</v>
      </c>
    </row>
    <row r="136" spans="7:9" ht="15">
      <c r="G136" s="27" t="s">
        <v>516</v>
      </c>
      <c r="H136" s="30" t="s">
        <v>618</v>
      </c>
      <c r="I136" s="31" t="s">
        <v>414</v>
      </c>
    </row>
    <row r="137" spans="7:9" ht="15">
      <c r="G137" s="27" t="s">
        <v>517</v>
      </c>
      <c r="H137" s="30" t="s">
        <v>619</v>
      </c>
      <c r="I137" s="31" t="s">
        <v>423</v>
      </c>
    </row>
    <row r="138" spans="7:9" ht="15">
      <c r="G138" s="27" t="s">
        <v>518</v>
      </c>
      <c r="H138" s="30" t="s">
        <v>620</v>
      </c>
      <c r="I138" s="31" t="s">
        <v>415</v>
      </c>
    </row>
    <row r="139" spans="7:9" ht="15">
      <c r="G139" s="27" t="s">
        <v>519</v>
      </c>
      <c r="H139" s="30" t="s">
        <v>621</v>
      </c>
      <c r="I139" s="31" t="s">
        <v>424</v>
      </c>
    </row>
    <row r="140" spans="7:9" ht="15">
      <c r="G140" s="27" t="s">
        <v>520</v>
      </c>
      <c r="H140" s="30" t="s">
        <v>622</v>
      </c>
      <c r="I140" s="31" t="s">
        <v>416</v>
      </c>
    </row>
    <row r="141" spans="7:9" ht="15">
      <c r="G141" s="27" t="s">
        <v>521</v>
      </c>
      <c r="H141" s="30" t="s">
        <v>623</v>
      </c>
      <c r="I141" s="31" t="s">
        <v>425</v>
      </c>
    </row>
    <row r="142" spans="7:9" ht="15">
      <c r="G142" s="27" t="s">
        <v>522</v>
      </c>
      <c r="H142" s="30" t="s">
        <v>624</v>
      </c>
      <c r="I142" s="31" t="s">
        <v>417</v>
      </c>
    </row>
    <row r="143" spans="7:9" ht="15">
      <c r="G143" s="27" t="s">
        <v>523</v>
      </c>
      <c r="H143" s="30" t="s">
        <v>625</v>
      </c>
      <c r="I143" s="31" t="s">
        <v>426</v>
      </c>
    </row>
    <row r="144" spans="7:9" ht="15">
      <c r="G144" s="27" t="s">
        <v>524</v>
      </c>
      <c r="H144" s="30" t="s">
        <v>626</v>
      </c>
      <c r="I144" s="31" t="s">
        <v>418</v>
      </c>
    </row>
    <row r="145" spans="7:9" ht="15">
      <c r="G145" s="27" t="s">
        <v>525</v>
      </c>
      <c r="H145" s="30" t="s">
        <v>627</v>
      </c>
      <c r="I145" s="31" t="s">
        <v>427</v>
      </c>
    </row>
    <row r="146" spans="7:9" ht="15">
      <c r="G146" s="27" t="s">
        <v>526</v>
      </c>
      <c r="H146" s="32" t="s">
        <v>628</v>
      </c>
      <c r="I146" s="28" t="s">
        <v>419</v>
      </c>
    </row>
    <row r="147" spans="7:9" ht="15">
      <c r="G147" s="27" t="s">
        <v>527</v>
      </c>
      <c r="H147" s="30" t="s">
        <v>629</v>
      </c>
      <c r="I147" s="31" t="s">
        <v>428</v>
      </c>
    </row>
    <row r="148" spans="7:9" ht="15">
      <c r="G148" s="27" t="s">
        <v>528</v>
      </c>
      <c r="H148" s="30" t="s">
        <v>630</v>
      </c>
      <c r="I148" s="31" t="s">
        <v>420</v>
      </c>
    </row>
    <row r="149" spans="7:9" ht="15">
      <c r="G149" s="27" t="s">
        <v>529</v>
      </c>
      <c r="H149" s="30" t="s">
        <v>631</v>
      </c>
      <c r="I149" s="31" t="s">
        <v>429</v>
      </c>
    </row>
    <row r="150" spans="7:9" ht="15">
      <c r="G150" s="27" t="s">
        <v>530</v>
      </c>
      <c r="H150" s="30" t="s">
        <v>632</v>
      </c>
      <c r="I150" s="31" t="s">
        <v>421</v>
      </c>
    </row>
    <row r="151" spans="7:9" ht="15">
      <c r="G151" s="27" t="s">
        <v>531</v>
      </c>
      <c r="H151" s="30" t="s">
        <v>633</v>
      </c>
      <c r="I151" s="31" t="s">
        <v>430</v>
      </c>
    </row>
    <row r="152" spans="7:9" ht="15">
      <c r="G152" s="27" t="s">
        <v>532</v>
      </c>
      <c r="H152" s="30" t="s">
        <v>634</v>
      </c>
      <c r="I152" s="31" t="s">
        <v>422</v>
      </c>
    </row>
    <row r="153" spans="7:9" ht="15">
      <c r="G153" s="27" t="s">
        <v>533</v>
      </c>
      <c r="H153" s="30" t="s">
        <v>635</v>
      </c>
      <c r="I153" s="31" t="s">
        <v>431</v>
      </c>
    </row>
    <row r="154" spans="7:9" ht="15">
      <c r="G154" s="27" t="s">
        <v>534</v>
      </c>
      <c r="H154" s="29" t="s">
        <v>651</v>
      </c>
      <c r="I154" s="31" t="s">
        <v>640</v>
      </c>
    </row>
    <row r="155" spans="7:9" ht="15">
      <c r="G155" s="27" t="s">
        <v>535</v>
      </c>
      <c r="H155" s="29" t="s">
        <v>653</v>
      </c>
      <c r="I155" s="31" t="s">
        <v>641</v>
      </c>
    </row>
    <row r="156" spans="7:9" ht="15">
      <c r="G156" s="27" t="s">
        <v>536</v>
      </c>
      <c r="H156" s="29" t="s">
        <v>664</v>
      </c>
      <c r="I156" s="31" t="s">
        <v>658</v>
      </c>
    </row>
    <row r="157" spans="7:9" ht="15">
      <c r="G157" s="27" t="s">
        <v>537</v>
      </c>
      <c r="H157" s="29" t="s">
        <v>665</v>
      </c>
      <c r="I157" s="31" t="s">
        <v>659</v>
      </c>
    </row>
    <row r="158" spans="7:9" ht="15">
      <c r="G158" s="27" t="s">
        <v>538</v>
      </c>
      <c r="H158" s="29" t="s">
        <v>650</v>
      </c>
      <c r="I158" s="31" t="s">
        <v>640</v>
      </c>
    </row>
    <row r="159" spans="7:9" ht="15">
      <c r="G159" s="27" t="s">
        <v>539</v>
      </c>
      <c r="H159" s="29" t="s">
        <v>652</v>
      </c>
      <c r="I159" s="31" t="s">
        <v>641</v>
      </c>
    </row>
    <row r="160" spans="7:9" ht="15">
      <c r="G160" s="27" t="s">
        <v>540</v>
      </c>
      <c r="H160" s="28"/>
      <c r="I160" s="28"/>
    </row>
    <row r="161" spans="7:9" ht="15">
      <c r="G161" s="27" t="s">
        <v>541</v>
      </c>
      <c r="H161" s="28"/>
      <c r="I161" s="28"/>
    </row>
    <row r="162" spans="7:9" ht="15">
      <c r="G162" s="27" t="s">
        <v>542</v>
      </c>
      <c r="H162" s="28"/>
      <c r="I162" s="28"/>
    </row>
    <row r="163" spans="7:9" ht="15">
      <c r="G163" s="27" t="s">
        <v>543</v>
      </c>
      <c r="H163" s="28"/>
      <c r="I163" s="28"/>
    </row>
    <row r="164" spans="7:9" ht="15">
      <c r="G164" s="27" t="s">
        <v>544</v>
      </c>
      <c r="H164" s="28"/>
      <c r="I164" s="28"/>
    </row>
    <row r="165" spans="7:9" ht="15">
      <c r="G165" s="27" t="s">
        <v>545</v>
      </c>
      <c r="H165" s="28"/>
      <c r="I165" s="28"/>
    </row>
    <row r="166" spans="7:9" ht="15">
      <c r="G166" s="27" t="s">
        <v>546</v>
      </c>
      <c r="H166" s="28"/>
      <c r="I166" s="28"/>
    </row>
    <row r="167" spans="7:9" ht="15">
      <c r="G167" s="27" t="s">
        <v>547</v>
      </c>
      <c r="H167" s="28"/>
      <c r="I167" s="28"/>
    </row>
    <row r="168" spans="7:9" ht="15">
      <c r="G168" s="27" t="s">
        <v>548</v>
      </c>
      <c r="H168" s="28"/>
      <c r="I168" s="28"/>
    </row>
    <row r="169" spans="7:9" ht="15">
      <c r="G169" s="27" t="s">
        <v>549</v>
      </c>
      <c r="H169" s="28"/>
      <c r="I169" s="28"/>
    </row>
    <row r="170" spans="7:9" ht="15">
      <c r="G170" s="27" t="s">
        <v>550</v>
      </c>
      <c r="H170" s="28"/>
      <c r="I170" s="28"/>
    </row>
    <row r="171" spans="7:9" ht="15">
      <c r="G171" s="27" t="s">
        <v>551</v>
      </c>
      <c r="H171" s="28"/>
      <c r="I171" s="28"/>
    </row>
    <row r="172" spans="7:9" ht="15">
      <c r="G172" s="27" t="s">
        <v>552</v>
      </c>
      <c r="H172" s="28"/>
      <c r="I172" s="28"/>
    </row>
    <row r="173" spans="7:9" ht="15">
      <c r="G173" s="27" t="s">
        <v>553</v>
      </c>
      <c r="H173" s="28"/>
      <c r="I173" s="28"/>
    </row>
    <row r="174" spans="7:9" ht="15">
      <c r="G174" s="27" t="s">
        <v>554</v>
      </c>
      <c r="H174" s="28"/>
      <c r="I174" s="28"/>
    </row>
    <row r="175" spans="7:9" ht="15">
      <c r="G175" s="27" t="s">
        <v>555</v>
      </c>
      <c r="H175" s="28"/>
      <c r="I175" s="28"/>
    </row>
    <row r="176" spans="7:9" ht="15">
      <c r="G176" s="27" t="s">
        <v>556</v>
      </c>
      <c r="H176" s="28"/>
      <c r="I176" s="28"/>
    </row>
    <row r="177" spans="7:9" ht="15">
      <c r="G177" s="27" t="s">
        <v>557</v>
      </c>
      <c r="H177" s="28"/>
      <c r="I177" s="28"/>
    </row>
    <row r="178" spans="7:9" ht="15">
      <c r="G178" s="27" t="s">
        <v>558</v>
      </c>
      <c r="H178" s="28"/>
      <c r="I178" s="28"/>
    </row>
    <row r="179" spans="7:9" ht="15">
      <c r="G179" s="27" t="s">
        <v>559</v>
      </c>
      <c r="H179" s="28"/>
      <c r="I179" s="28"/>
    </row>
    <row r="180" spans="7:9" ht="15">
      <c r="G180" s="27" t="s">
        <v>560</v>
      </c>
      <c r="H180" s="28"/>
      <c r="I180" s="28"/>
    </row>
    <row r="181" spans="7:9" ht="15">
      <c r="G181" s="27" t="s">
        <v>561</v>
      </c>
      <c r="H181" s="28"/>
      <c r="I181" s="28"/>
    </row>
    <row r="182" spans="7:9" ht="15">
      <c r="G182" s="27" t="s">
        <v>562</v>
      </c>
      <c r="H182" s="28"/>
      <c r="I182" s="28"/>
    </row>
    <row r="183" spans="7:9" ht="15">
      <c r="G183" s="27" t="s">
        <v>563</v>
      </c>
      <c r="H183" s="28"/>
      <c r="I183" s="28"/>
    </row>
    <row r="184" spans="7:9" ht="15">
      <c r="G184" s="27" t="s">
        <v>564</v>
      </c>
      <c r="H184" s="28"/>
      <c r="I184" s="28"/>
    </row>
    <row r="185" spans="7:9" ht="15">
      <c r="G185" s="27" t="s">
        <v>565</v>
      </c>
      <c r="H185" s="28"/>
      <c r="I185" s="28"/>
    </row>
    <row r="186" spans="7:9" ht="15">
      <c r="G186" s="27" t="s">
        <v>566</v>
      </c>
      <c r="H186" s="28"/>
      <c r="I186" s="28"/>
    </row>
    <row r="187" spans="7:9" ht="15">
      <c r="G187" s="27" t="s">
        <v>567</v>
      </c>
      <c r="H187" s="28"/>
      <c r="I187" s="28"/>
    </row>
    <row r="188" spans="7:9" ht="15">
      <c r="G188" s="27" t="s">
        <v>568</v>
      </c>
      <c r="H188" s="28"/>
      <c r="I188" s="28"/>
    </row>
    <row r="189" spans="7:9" ht="15">
      <c r="G189" s="27" t="s">
        <v>569</v>
      </c>
      <c r="H189" s="28"/>
      <c r="I189" s="28"/>
    </row>
    <row r="190" spans="7:9" ht="15">
      <c r="G190" s="27" t="s">
        <v>570</v>
      </c>
      <c r="H190" s="28"/>
      <c r="I190" s="28"/>
    </row>
    <row r="191" spans="7:9" ht="15">
      <c r="G191" s="27" t="s">
        <v>571</v>
      </c>
      <c r="H191" s="28"/>
      <c r="I191" s="28"/>
    </row>
    <row r="192" spans="7:9" ht="15">
      <c r="G192" s="27" t="s">
        <v>572</v>
      </c>
      <c r="H192" s="28"/>
      <c r="I192" s="28"/>
    </row>
    <row r="193" spans="7:9" ht="15">
      <c r="G193" s="27" t="s">
        <v>573</v>
      </c>
      <c r="H193" s="28"/>
      <c r="I193" s="28"/>
    </row>
  </sheetData>
  <mergeCells count="7">
    <mergeCell ref="B72:C72"/>
    <mergeCell ref="B89:C89"/>
    <mergeCell ref="B3:C3"/>
    <mergeCell ref="B4:C4"/>
    <mergeCell ref="B21:C21"/>
    <mergeCell ref="B38:C38"/>
    <mergeCell ref="B55:C55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13"/>
  <sheetViews>
    <sheetView showGridLines="0" zoomScale="70" zoomScaleNormal="70" workbookViewId="0">
      <selection activeCell="D13" sqref="D13"/>
    </sheetView>
  </sheetViews>
  <sheetFormatPr defaultRowHeight="13.2"/>
  <cols>
    <col min="1" max="1" width="4.109375" style="1" customWidth="1"/>
    <col min="2" max="2" width="2.33203125" style="1" customWidth="1"/>
    <col min="3" max="3" width="12.77734375" style="1" customWidth="1"/>
    <col min="4" max="5" width="52.77734375" style="1" customWidth="1"/>
    <col min="6" max="6" width="5" style="7" customWidth="1"/>
    <col min="7" max="7" width="12.77734375" style="1" customWidth="1"/>
    <col min="8" max="9" width="52.77734375" style="1" customWidth="1"/>
    <col min="10" max="1025" width="8.88671875" style="1" customWidth="1"/>
  </cols>
  <sheetData>
    <row r="1" spans="1:9" ht="18.600000000000001">
      <c r="A1" s="5"/>
      <c r="B1" s="5"/>
      <c r="C1" s="40"/>
      <c r="D1" s="5"/>
      <c r="E1" s="5"/>
      <c r="F1" s="41"/>
      <c r="G1" s="5"/>
      <c r="H1" s="5"/>
      <c r="I1" s="5"/>
    </row>
    <row r="2" spans="1:9" s="1" customFormat="1" ht="15">
      <c r="A2" s="5"/>
      <c r="B2" s="5"/>
      <c r="C2" s="22" t="s">
        <v>458</v>
      </c>
      <c r="D2" s="5"/>
      <c r="E2" s="5"/>
      <c r="F2" s="5"/>
      <c r="G2" s="22" t="s">
        <v>459</v>
      </c>
      <c r="H2" s="5"/>
      <c r="I2" s="5"/>
    </row>
    <row r="3" spans="1:9" s="1" customFormat="1" ht="15">
      <c r="A3" s="5"/>
      <c r="B3" s="51" t="s">
        <v>41</v>
      </c>
      <c r="C3" s="51"/>
      <c r="D3" s="23" t="s">
        <v>42</v>
      </c>
      <c r="E3" s="23" t="s">
        <v>43</v>
      </c>
      <c r="F3" s="5"/>
      <c r="G3" s="23" t="s">
        <v>44</v>
      </c>
      <c r="H3" s="23" t="s">
        <v>42</v>
      </c>
      <c r="I3" s="23" t="s">
        <v>43</v>
      </c>
    </row>
    <row r="4" spans="1:9" s="1" customFormat="1" ht="15.75" customHeight="1">
      <c r="A4" s="5"/>
      <c r="B4" s="52" t="s">
        <v>45</v>
      </c>
      <c r="C4" s="52"/>
      <c r="D4" s="24" t="s">
        <v>46</v>
      </c>
      <c r="E4" s="24" t="s">
        <v>434</v>
      </c>
      <c r="F4" s="5"/>
      <c r="G4" s="25" t="s">
        <v>47</v>
      </c>
      <c r="H4" s="26" t="s">
        <v>279</v>
      </c>
      <c r="I4" s="26" t="s">
        <v>460</v>
      </c>
    </row>
    <row r="5" spans="1:9" s="1" customFormat="1" ht="15.75" customHeight="1">
      <c r="A5" s="5"/>
      <c r="B5" s="42"/>
      <c r="C5" s="27" t="s">
        <v>48</v>
      </c>
      <c r="D5" s="28"/>
      <c r="E5" s="28"/>
      <c r="F5" s="5"/>
      <c r="G5" s="27" t="s">
        <v>50</v>
      </c>
      <c r="H5" s="28" t="s">
        <v>280</v>
      </c>
      <c r="I5" s="28" t="s">
        <v>281</v>
      </c>
    </row>
    <row r="6" spans="1:9" s="1" customFormat="1" ht="15">
      <c r="A6" s="5"/>
      <c r="B6" s="43"/>
      <c r="C6" s="27" t="s">
        <v>51</v>
      </c>
      <c r="D6" s="28"/>
      <c r="E6" s="28"/>
      <c r="F6" s="5"/>
      <c r="G6" s="27" t="s">
        <v>53</v>
      </c>
      <c r="H6" s="29" t="s">
        <v>282</v>
      </c>
      <c r="I6" s="29" t="s">
        <v>283</v>
      </c>
    </row>
    <row r="7" spans="1:9" s="1" customFormat="1" ht="15">
      <c r="A7" s="5"/>
      <c r="B7" s="43"/>
      <c r="C7" s="27" t="s">
        <v>55</v>
      </c>
      <c r="D7" s="28"/>
      <c r="E7" s="28"/>
      <c r="F7" s="5"/>
      <c r="G7" s="27" t="s">
        <v>57</v>
      </c>
      <c r="H7" s="29" t="s">
        <v>284</v>
      </c>
      <c r="I7" s="29" t="s">
        <v>285</v>
      </c>
    </row>
    <row r="8" spans="1:9" s="1" customFormat="1" ht="15">
      <c r="A8" s="5"/>
      <c r="B8" s="43"/>
      <c r="C8" s="27" t="s">
        <v>58</v>
      </c>
      <c r="D8" s="28"/>
      <c r="E8" s="28"/>
      <c r="F8" s="5"/>
      <c r="G8" s="27" t="s">
        <v>59</v>
      </c>
      <c r="H8" s="28"/>
      <c r="I8" s="28"/>
    </row>
    <row r="9" spans="1:9" s="1" customFormat="1" ht="15">
      <c r="A9" s="5"/>
      <c r="B9" s="43"/>
      <c r="C9" s="27" t="s">
        <v>60</v>
      </c>
      <c r="D9" s="28"/>
      <c r="E9" s="29"/>
      <c r="F9" s="5"/>
      <c r="G9" s="27" t="s">
        <v>61</v>
      </c>
      <c r="H9" s="30" t="s">
        <v>461</v>
      </c>
      <c r="I9" s="31" t="s">
        <v>464</v>
      </c>
    </row>
    <row r="10" spans="1:9" s="1" customFormat="1" ht="15">
      <c r="A10" s="5"/>
      <c r="B10" s="43"/>
      <c r="C10" s="27" t="s">
        <v>63</v>
      </c>
      <c r="D10" s="28"/>
      <c r="E10" s="28"/>
      <c r="F10" s="5"/>
      <c r="G10" s="27" t="s">
        <v>64</v>
      </c>
      <c r="H10" s="30" t="s">
        <v>462</v>
      </c>
      <c r="I10" s="31" t="s">
        <v>465</v>
      </c>
    </row>
    <row r="11" spans="1:9" s="1" customFormat="1" ht="15">
      <c r="A11" s="5"/>
      <c r="B11" s="43"/>
      <c r="C11" s="27" t="s">
        <v>66</v>
      </c>
      <c r="D11" s="28"/>
      <c r="E11" s="28"/>
      <c r="F11" s="5"/>
      <c r="G11" s="27" t="s">
        <v>69</v>
      </c>
      <c r="H11" s="30" t="s">
        <v>463</v>
      </c>
      <c r="I11" s="31" t="s">
        <v>466</v>
      </c>
    </row>
    <row r="12" spans="1:9" s="1" customFormat="1" ht="15">
      <c r="A12" s="5"/>
      <c r="B12" s="43"/>
      <c r="C12" s="27" t="s">
        <v>71</v>
      </c>
      <c r="D12" s="28"/>
      <c r="E12" s="29"/>
      <c r="F12" s="5"/>
      <c r="G12" s="27" t="s">
        <v>74</v>
      </c>
      <c r="H12" s="30"/>
      <c r="I12" s="31"/>
    </row>
    <row r="13" spans="1:9" s="1" customFormat="1" ht="15">
      <c r="A13" s="5"/>
      <c r="B13" s="43"/>
      <c r="C13" s="27" t="s">
        <v>76</v>
      </c>
      <c r="D13" s="28"/>
      <c r="E13" s="28"/>
      <c r="F13" s="5"/>
      <c r="G13" s="27" t="s">
        <v>79</v>
      </c>
      <c r="H13" s="30"/>
      <c r="I13" s="31"/>
    </row>
    <row r="14" spans="1:9" s="1" customFormat="1" ht="15">
      <c r="A14" s="5"/>
      <c r="B14" s="43"/>
      <c r="C14" s="27" t="s">
        <v>81</v>
      </c>
      <c r="D14" s="28"/>
      <c r="E14" s="44"/>
      <c r="F14" s="5"/>
      <c r="G14" s="27" t="s">
        <v>84</v>
      </c>
      <c r="H14" s="30" t="s">
        <v>286</v>
      </c>
      <c r="I14" s="31" t="s">
        <v>440</v>
      </c>
    </row>
    <row r="15" spans="1:9" s="1" customFormat="1" ht="15">
      <c r="A15" s="5"/>
      <c r="B15" s="43"/>
      <c r="C15" s="27" t="s">
        <v>86</v>
      </c>
      <c r="D15" s="28"/>
      <c r="E15" s="28"/>
      <c r="F15" s="5"/>
      <c r="G15" s="27" t="s">
        <v>89</v>
      </c>
      <c r="H15" s="30" t="s">
        <v>287</v>
      </c>
      <c r="I15" s="31" t="s">
        <v>442</v>
      </c>
    </row>
    <row r="16" spans="1:9" s="1" customFormat="1" ht="15">
      <c r="A16" s="5"/>
      <c r="B16" s="43"/>
      <c r="C16" s="27" t="s">
        <v>90</v>
      </c>
      <c r="D16" s="28"/>
      <c r="E16" s="28"/>
      <c r="F16" s="5"/>
      <c r="G16" s="27" t="s">
        <v>92</v>
      </c>
      <c r="H16" s="30" t="s">
        <v>288</v>
      </c>
      <c r="I16" s="31" t="s">
        <v>414</v>
      </c>
    </row>
    <row r="17" spans="1:9" s="1" customFormat="1" ht="15">
      <c r="A17" s="5"/>
      <c r="B17" s="43"/>
      <c r="C17" s="27" t="s">
        <v>93</v>
      </c>
      <c r="D17" s="28"/>
      <c r="E17" s="28"/>
      <c r="F17" s="5"/>
      <c r="G17" s="27" t="s">
        <v>95</v>
      </c>
      <c r="H17" s="30" t="s">
        <v>289</v>
      </c>
      <c r="I17" s="31" t="s">
        <v>423</v>
      </c>
    </row>
    <row r="18" spans="1:9" s="1" customFormat="1" ht="15">
      <c r="A18" s="5"/>
      <c r="B18" s="43"/>
      <c r="C18" s="27" t="s">
        <v>97</v>
      </c>
      <c r="D18" s="28"/>
      <c r="E18" s="28"/>
      <c r="F18" s="5"/>
      <c r="G18" s="27" t="s">
        <v>99</v>
      </c>
      <c r="H18" s="30" t="s">
        <v>290</v>
      </c>
      <c r="I18" s="31" t="s">
        <v>415</v>
      </c>
    </row>
    <row r="19" spans="1:9" s="1" customFormat="1" ht="15">
      <c r="A19" s="5"/>
      <c r="B19" s="43"/>
      <c r="C19" s="27" t="s">
        <v>101</v>
      </c>
      <c r="D19" s="28"/>
      <c r="E19" s="28"/>
      <c r="F19" s="5"/>
      <c r="G19" s="27" t="s">
        <v>103</v>
      </c>
      <c r="H19" s="30" t="s">
        <v>291</v>
      </c>
      <c r="I19" s="31" t="s">
        <v>424</v>
      </c>
    </row>
    <row r="20" spans="1:9" s="1" customFormat="1" ht="15">
      <c r="A20" s="5"/>
      <c r="B20" s="43"/>
      <c r="C20" s="27" t="s">
        <v>105</v>
      </c>
      <c r="D20" s="28"/>
      <c r="E20" s="28"/>
      <c r="F20" s="5"/>
      <c r="G20" s="27" t="s">
        <v>106</v>
      </c>
      <c r="H20" s="30" t="s">
        <v>468</v>
      </c>
      <c r="I20" s="31" t="s">
        <v>416</v>
      </c>
    </row>
    <row r="21" spans="1:9" s="1" customFormat="1" ht="15">
      <c r="A21" s="5"/>
      <c r="B21" s="50" t="s">
        <v>108</v>
      </c>
      <c r="C21" s="50"/>
      <c r="D21" s="24" t="s">
        <v>109</v>
      </c>
      <c r="E21" s="33" t="s">
        <v>447</v>
      </c>
      <c r="F21" s="5"/>
      <c r="G21" s="27" t="s">
        <v>110</v>
      </c>
      <c r="H21" s="30" t="s">
        <v>469</v>
      </c>
      <c r="I21" s="31" t="s">
        <v>425</v>
      </c>
    </row>
    <row r="22" spans="1:9" s="1" customFormat="1" ht="15.75" customHeight="1">
      <c r="A22" s="5"/>
      <c r="B22" s="43"/>
      <c r="C22" s="27" t="s">
        <v>112</v>
      </c>
      <c r="D22" s="28"/>
      <c r="E22" s="28"/>
      <c r="F22" s="5"/>
      <c r="G22" s="27" t="s">
        <v>113</v>
      </c>
      <c r="H22" s="30" t="s">
        <v>470</v>
      </c>
      <c r="I22" s="31" t="s">
        <v>417</v>
      </c>
    </row>
    <row r="23" spans="1:9" s="1" customFormat="1" ht="15">
      <c r="A23" s="5"/>
      <c r="B23" s="43"/>
      <c r="C23" s="27" t="s">
        <v>115</v>
      </c>
      <c r="D23" s="28"/>
      <c r="E23" s="29"/>
      <c r="F23" s="5"/>
      <c r="G23" s="27" t="s">
        <v>116</v>
      </c>
      <c r="H23" s="30" t="s">
        <v>471</v>
      </c>
      <c r="I23" s="31" t="s">
        <v>426</v>
      </c>
    </row>
    <row r="24" spans="1:9" s="1" customFormat="1" ht="15">
      <c r="A24" s="5"/>
      <c r="B24" s="43"/>
      <c r="C24" s="27" t="s">
        <v>118</v>
      </c>
      <c r="D24" s="28"/>
      <c r="E24" s="28"/>
      <c r="F24" s="5"/>
      <c r="G24" s="27" t="s">
        <v>119</v>
      </c>
      <c r="H24" s="30" t="s">
        <v>472</v>
      </c>
      <c r="I24" s="31" t="s">
        <v>418</v>
      </c>
    </row>
    <row r="25" spans="1:9" s="1" customFormat="1" ht="15">
      <c r="A25" s="5"/>
      <c r="B25" s="43"/>
      <c r="C25" s="27" t="s">
        <v>121</v>
      </c>
      <c r="D25" s="28"/>
      <c r="E25" s="44"/>
      <c r="F25" s="5"/>
      <c r="G25" s="27" t="s">
        <v>122</v>
      </c>
      <c r="H25" s="30" t="s">
        <v>473</v>
      </c>
      <c r="I25" s="31" t="s">
        <v>427</v>
      </c>
    </row>
    <row r="26" spans="1:9" s="1" customFormat="1" ht="15">
      <c r="A26" s="5"/>
      <c r="B26" s="43"/>
      <c r="C26" s="27" t="s">
        <v>123</v>
      </c>
      <c r="D26" s="28"/>
      <c r="E26" s="28"/>
      <c r="F26" s="5"/>
      <c r="G26" s="27" t="s">
        <v>124</v>
      </c>
      <c r="H26" s="28"/>
      <c r="I26" s="28"/>
    </row>
    <row r="27" spans="1:9" s="1" customFormat="1" ht="15">
      <c r="A27" s="5"/>
      <c r="B27" s="43"/>
      <c r="C27" s="27" t="s">
        <v>125</v>
      </c>
      <c r="D27" s="28"/>
      <c r="E27" s="28"/>
      <c r="F27" s="5"/>
      <c r="G27" s="27" t="s">
        <v>126</v>
      </c>
      <c r="H27" s="28"/>
      <c r="I27" s="28"/>
    </row>
    <row r="28" spans="1:9" s="1" customFormat="1" ht="15">
      <c r="A28" s="5"/>
      <c r="B28" s="43"/>
      <c r="C28" s="27" t="s">
        <v>127</v>
      </c>
      <c r="D28" s="28"/>
      <c r="E28" s="28"/>
      <c r="F28" s="5"/>
      <c r="G28" s="27" t="s">
        <v>128</v>
      </c>
      <c r="H28" s="28"/>
      <c r="I28" s="28"/>
    </row>
    <row r="29" spans="1:9" s="1" customFormat="1" ht="15">
      <c r="A29" s="5"/>
      <c r="B29" s="43"/>
      <c r="C29" s="27" t="s">
        <v>129</v>
      </c>
      <c r="D29" s="28"/>
      <c r="E29" s="28"/>
      <c r="F29" s="5"/>
      <c r="G29" s="27" t="s">
        <v>130</v>
      </c>
      <c r="H29" s="28"/>
      <c r="I29" s="28"/>
    </row>
    <row r="30" spans="1:9" s="1" customFormat="1" ht="15">
      <c r="A30" s="5"/>
      <c r="B30" s="43"/>
      <c r="C30" s="27" t="s">
        <v>131</v>
      </c>
      <c r="D30" s="28"/>
      <c r="E30" s="28"/>
      <c r="F30" s="5"/>
      <c r="G30" s="27" t="s">
        <v>132</v>
      </c>
      <c r="H30" s="28"/>
      <c r="I30" s="28"/>
    </row>
    <row r="31" spans="1:9" s="1" customFormat="1" ht="15">
      <c r="A31" s="5"/>
      <c r="B31" s="43"/>
      <c r="C31" s="27" t="s">
        <v>133</v>
      </c>
      <c r="D31" s="28"/>
      <c r="E31" s="28"/>
      <c r="F31" s="5"/>
      <c r="G31" s="27" t="s">
        <v>134</v>
      </c>
      <c r="H31" s="28"/>
      <c r="I31" s="28"/>
    </row>
    <row r="32" spans="1:9" s="1" customFormat="1" ht="15">
      <c r="A32" s="5"/>
      <c r="B32" s="43"/>
      <c r="C32" s="27" t="s">
        <v>135</v>
      </c>
      <c r="D32" s="28"/>
      <c r="E32" s="28"/>
      <c r="F32" s="5"/>
      <c r="G32" s="27" t="s">
        <v>136</v>
      </c>
      <c r="H32" s="28"/>
      <c r="I32" s="28"/>
    </row>
    <row r="33" spans="1:9" s="1" customFormat="1" ht="15">
      <c r="A33" s="5"/>
      <c r="B33" s="43"/>
      <c r="C33" s="27" t="s">
        <v>137</v>
      </c>
      <c r="D33" s="28"/>
      <c r="E33" s="28"/>
      <c r="F33" s="5"/>
      <c r="G33" s="27" t="s">
        <v>138</v>
      </c>
      <c r="H33" s="30"/>
      <c r="I33" s="31"/>
    </row>
    <row r="34" spans="1:9" s="1" customFormat="1" ht="15">
      <c r="A34" s="5"/>
      <c r="B34" s="43"/>
      <c r="C34" s="27" t="s">
        <v>139</v>
      </c>
      <c r="D34" s="28"/>
      <c r="E34" s="28"/>
      <c r="F34" s="5"/>
      <c r="G34" s="27" t="s">
        <v>140</v>
      </c>
      <c r="H34" s="30"/>
      <c r="I34" s="31"/>
    </row>
    <row r="35" spans="1:9" s="1" customFormat="1" ht="15">
      <c r="A35" s="5"/>
      <c r="B35" s="43"/>
      <c r="C35" s="27" t="s">
        <v>141</v>
      </c>
      <c r="D35" s="28"/>
      <c r="E35" s="28"/>
      <c r="F35" s="5"/>
      <c r="G35" s="27" t="s">
        <v>142</v>
      </c>
      <c r="H35" s="30"/>
      <c r="I35" s="31"/>
    </row>
    <row r="36" spans="1:9" s="1" customFormat="1" ht="15">
      <c r="A36" s="5"/>
      <c r="B36" s="43"/>
      <c r="C36" s="27" t="s">
        <v>143</v>
      </c>
      <c r="D36" s="28"/>
      <c r="E36" s="28"/>
      <c r="F36" s="5"/>
      <c r="G36" s="27" t="s">
        <v>144</v>
      </c>
      <c r="H36" s="30"/>
      <c r="I36" s="31"/>
    </row>
    <row r="37" spans="1:9" s="1" customFormat="1" ht="15">
      <c r="A37" s="5"/>
      <c r="B37" s="45"/>
      <c r="C37" s="27" t="s">
        <v>145</v>
      </c>
      <c r="D37" s="28"/>
      <c r="E37" s="28"/>
      <c r="F37" s="5"/>
      <c r="G37" s="27" t="s">
        <v>146</v>
      </c>
      <c r="H37" s="30"/>
      <c r="I37" s="31"/>
    </row>
    <row r="38" spans="1:9" s="1" customFormat="1" ht="15">
      <c r="A38" s="5"/>
      <c r="B38" s="50" t="s">
        <v>147</v>
      </c>
      <c r="C38" s="50"/>
      <c r="D38" s="33" t="s">
        <v>148</v>
      </c>
      <c r="E38" s="33" t="s">
        <v>448</v>
      </c>
      <c r="F38" s="5"/>
      <c r="G38" s="27" t="s">
        <v>149</v>
      </c>
      <c r="H38" s="30"/>
      <c r="I38" s="31"/>
    </row>
    <row r="39" spans="1:9" s="1" customFormat="1" ht="15.75" customHeight="1">
      <c r="A39" s="5"/>
      <c r="B39" s="42"/>
      <c r="C39" s="27" t="s">
        <v>150</v>
      </c>
      <c r="D39" s="28" t="s">
        <v>292</v>
      </c>
      <c r="E39" s="28" t="s">
        <v>293</v>
      </c>
      <c r="F39" s="5"/>
      <c r="G39" s="27" t="s">
        <v>153</v>
      </c>
      <c r="H39" s="30"/>
      <c r="I39" s="31"/>
    </row>
    <row r="40" spans="1:9" s="1" customFormat="1" ht="15.75" customHeight="1">
      <c r="A40" s="5"/>
      <c r="B40" s="43"/>
      <c r="C40" s="27" t="s">
        <v>154</v>
      </c>
      <c r="D40" s="28" t="s">
        <v>294</v>
      </c>
      <c r="E40" s="28" t="s">
        <v>295</v>
      </c>
      <c r="F40" s="5"/>
      <c r="G40" s="27" t="s">
        <v>157</v>
      </c>
      <c r="H40" s="30"/>
      <c r="I40" s="31"/>
    </row>
    <row r="41" spans="1:9" s="1" customFormat="1" ht="15">
      <c r="A41" s="5"/>
      <c r="B41" s="43"/>
      <c r="C41" s="27" t="s">
        <v>158</v>
      </c>
      <c r="D41" s="28" t="s">
        <v>296</v>
      </c>
      <c r="E41" s="28" t="s">
        <v>297</v>
      </c>
      <c r="F41" s="5"/>
      <c r="G41" s="27" t="s">
        <v>159</v>
      </c>
      <c r="H41" s="30"/>
      <c r="I41" s="31"/>
    </row>
    <row r="42" spans="1:9" s="1" customFormat="1" ht="15">
      <c r="A42" s="5"/>
      <c r="B42" s="43"/>
      <c r="C42" s="27" t="s">
        <v>160</v>
      </c>
      <c r="D42" s="28"/>
      <c r="E42" s="28"/>
      <c r="F42" s="5"/>
      <c r="G42" s="27" t="s">
        <v>161</v>
      </c>
      <c r="H42" s="30"/>
      <c r="I42" s="31"/>
    </row>
    <row r="43" spans="1:9" s="1" customFormat="1" ht="15">
      <c r="A43" s="5"/>
      <c r="B43" s="43"/>
      <c r="C43" s="27" t="s">
        <v>162</v>
      </c>
      <c r="D43" s="28"/>
      <c r="E43" s="28"/>
      <c r="F43" s="5"/>
      <c r="G43" s="27" t="s">
        <v>163</v>
      </c>
      <c r="H43" s="30"/>
      <c r="I43" s="31"/>
    </row>
    <row r="44" spans="1:9" s="1" customFormat="1" ht="15">
      <c r="A44" s="5"/>
      <c r="B44" s="43"/>
      <c r="C44" s="27" t="s">
        <v>164</v>
      </c>
      <c r="D44" s="28"/>
      <c r="E44" s="28"/>
      <c r="F44" s="5"/>
      <c r="G44" s="27" t="s">
        <v>165</v>
      </c>
      <c r="H44" s="30"/>
      <c r="I44" s="31"/>
    </row>
    <row r="45" spans="1:9" s="1" customFormat="1" ht="15">
      <c r="A45" s="5"/>
      <c r="B45" s="43"/>
      <c r="C45" s="27" t="s">
        <v>166</v>
      </c>
      <c r="D45" s="28"/>
      <c r="E45" s="28"/>
      <c r="F45" s="5"/>
      <c r="G45" s="27" t="s">
        <v>167</v>
      </c>
      <c r="H45" s="28"/>
      <c r="I45" s="28"/>
    </row>
    <row r="46" spans="1:9" s="1" customFormat="1" ht="15">
      <c r="A46" s="5"/>
      <c r="B46" s="43"/>
      <c r="C46" s="27" t="s">
        <v>168</v>
      </c>
      <c r="D46" s="28"/>
      <c r="E46" s="28"/>
      <c r="F46" s="5"/>
      <c r="G46" s="27" t="s">
        <v>169</v>
      </c>
      <c r="H46" s="28"/>
      <c r="I46" s="28"/>
    </row>
    <row r="47" spans="1:9" s="1" customFormat="1" ht="15">
      <c r="A47" s="5"/>
      <c r="B47" s="43"/>
      <c r="C47" s="27" t="s">
        <v>170</v>
      </c>
      <c r="D47" s="28"/>
      <c r="E47" s="28"/>
      <c r="F47" s="5"/>
      <c r="G47" s="27" t="s">
        <v>171</v>
      </c>
      <c r="H47" s="28"/>
      <c r="I47" s="28"/>
    </row>
    <row r="48" spans="1:9" s="1" customFormat="1" ht="15">
      <c r="A48" s="5"/>
      <c r="B48" s="43"/>
      <c r="C48" s="27" t="s">
        <v>172</v>
      </c>
      <c r="D48" s="28"/>
      <c r="E48" s="28"/>
      <c r="F48" s="5"/>
      <c r="G48" s="27" t="s">
        <v>173</v>
      </c>
      <c r="H48" s="28"/>
      <c r="I48" s="28"/>
    </row>
    <row r="49" spans="1:9" s="1" customFormat="1" ht="15">
      <c r="A49" s="5"/>
      <c r="B49" s="43"/>
      <c r="C49" s="27" t="s">
        <v>174</v>
      </c>
      <c r="D49" s="28"/>
      <c r="E49" s="28"/>
      <c r="F49" s="5"/>
      <c r="G49" s="27" t="s">
        <v>175</v>
      </c>
      <c r="H49" s="28"/>
      <c r="I49" s="28"/>
    </row>
    <row r="50" spans="1:9" s="1" customFormat="1" ht="15">
      <c r="A50" s="5"/>
      <c r="B50" s="43"/>
      <c r="C50" s="27" t="s">
        <v>176</v>
      </c>
      <c r="D50" s="28"/>
      <c r="E50" s="28"/>
      <c r="F50" s="5"/>
      <c r="G50" s="27" t="s">
        <v>177</v>
      </c>
      <c r="H50" s="28"/>
      <c r="I50" s="28"/>
    </row>
    <row r="51" spans="1:9" s="1" customFormat="1" ht="15">
      <c r="A51" s="5"/>
      <c r="B51" s="43"/>
      <c r="C51" s="27" t="s">
        <v>178</v>
      </c>
      <c r="D51" s="28"/>
      <c r="E51" s="28"/>
      <c r="F51" s="5"/>
      <c r="G51" s="27" t="s">
        <v>179</v>
      </c>
      <c r="H51" s="28"/>
      <c r="I51" s="28"/>
    </row>
    <row r="52" spans="1:9" s="1" customFormat="1" ht="15">
      <c r="A52" s="5"/>
      <c r="B52" s="43"/>
      <c r="C52" s="27" t="s">
        <v>180</v>
      </c>
      <c r="D52" s="28"/>
      <c r="E52" s="28"/>
      <c r="F52" s="5"/>
      <c r="G52" s="27" t="s">
        <v>181</v>
      </c>
      <c r="H52" s="28"/>
      <c r="I52" s="28"/>
    </row>
    <row r="53" spans="1:9" s="1" customFormat="1" ht="15">
      <c r="A53" s="5"/>
      <c r="B53" s="43"/>
      <c r="C53" s="27" t="s">
        <v>182</v>
      </c>
      <c r="D53" s="28"/>
      <c r="E53" s="28"/>
      <c r="F53" s="5"/>
      <c r="G53" s="27" t="s">
        <v>183</v>
      </c>
      <c r="H53" s="28"/>
      <c r="I53" s="28"/>
    </row>
    <row r="54" spans="1:9" s="1" customFormat="1" ht="15">
      <c r="A54" s="5"/>
      <c r="B54" s="45"/>
      <c r="C54" s="27" t="s">
        <v>184</v>
      </c>
      <c r="D54" s="28"/>
      <c r="E54" s="28"/>
      <c r="F54" s="5"/>
      <c r="G54" s="27" t="s">
        <v>185</v>
      </c>
      <c r="H54" s="28"/>
      <c r="I54" s="28"/>
    </row>
    <row r="55" spans="1:9" s="1" customFormat="1" ht="15">
      <c r="A55" s="5"/>
      <c r="B55" s="50" t="s">
        <v>186</v>
      </c>
      <c r="C55" s="50"/>
      <c r="D55" s="24" t="s">
        <v>187</v>
      </c>
      <c r="E55" s="33" t="s">
        <v>449</v>
      </c>
      <c r="F55" s="5"/>
      <c r="G55" s="5"/>
      <c r="H55" s="5"/>
      <c r="I55" s="5"/>
    </row>
    <row r="56" spans="1:9" s="1" customFormat="1" ht="15">
      <c r="A56" s="5"/>
      <c r="B56" s="42"/>
      <c r="C56" s="27" t="s">
        <v>189</v>
      </c>
      <c r="D56" s="28"/>
      <c r="E56" s="28"/>
      <c r="F56" s="5"/>
      <c r="G56" s="5"/>
      <c r="H56" s="5"/>
      <c r="I56" s="5"/>
    </row>
    <row r="57" spans="1:9" s="1" customFormat="1" ht="15">
      <c r="A57" s="5"/>
      <c r="B57" s="43"/>
      <c r="C57" s="27" t="s">
        <v>191</v>
      </c>
      <c r="D57" s="28"/>
      <c r="E57" s="28"/>
      <c r="F57" s="5"/>
      <c r="G57" s="5"/>
      <c r="H57" s="5"/>
      <c r="I57" s="5"/>
    </row>
    <row r="58" spans="1:9" s="1" customFormat="1" ht="15.75" customHeight="1">
      <c r="A58" s="5"/>
      <c r="B58" s="43"/>
      <c r="C58" s="27" t="s">
        <v>193</v>
      </c>
      <c r="D58" s="28"/>
      <c r="E58" s="28"/>
      <c r="F58" s="5"/>
      <c r="G58" s="5"/>
      <c r="H58" s="5"/>
      <c r="I58" s="5"/>
    </row>
    <row r="59" spans="1:9" s="1" customFormat="1" ht="15">
      <c r="A59" s="5"/>
      <c r="B59" s="43"/>
      <c r="C59" s="27" t="s">
        <v>195</v>
      </c>
      <c r="D59" s="28"/>
      <c r="E59" s="28"/>
      <c r="F59" s="5"/>
      <c r="G59" s="5"/>
      <c r="H59" s="5"/>
      <c r="I59" s="5"/>
    </row>
    <row r="60" spans="1:9" s="1" customFormat="1" ht="15">
      <c r="A60" s="5"/>
      <c r="B60" s="43"/>
      <c r="C60" s="27" t="s">
        <v>197</v>
      </c>
      <c r="D60" s="28"/>
      <c r="E60" s="29"/>
      <c r="F60" s="5"/>
      <c r="G60" s="5"/>
      <c r="H60" s="5"/>
      <c r="I60" s="5"/>
    </row>
    <row r="61" spans="1:9" s="1" customFormat="1" ht="15">
      <c r="A61" s="5"/>
      <c r="B61" s="43"/>
      <c r="C61" s="27" t="s">
        <v>199</v>
      </c>
      <c r="D61" s="28"/>
      <c r="E61" s="28"/>
      <c r="F61" s="5"/>
      <c r="G61" s="5"/>
      <c r="H61" s="5"/>
      <c r="I61" s="5"/>
    </row>
    <row r="62" spans="1:9" s="1" customFormat="1" ht="15">
      <c r="A62" s="5"/>
      <c r="B62" s="43"/>
      <c r="C62" s="27" t="s">
        <v>201</v>
      </c>
      <c r="D62" s="28"/>
      <c r="E62" s="28"/>
      <c r="F62" s="5"/>
      <c r="G62" s="5"/>
      <c r="H62" s="5"/>
      <c r="I62" s="5"/>
    </row>
    <row r="63" spans="1:9" s="1" customFormat="1" ht="15">
      <c r="A63" s="5"/>
      <c r="B63" s="43"/>
      <c r="C63" s="27" t="s">
        <v>203</v>
      </c>
      <c r="D63" s="28"/>
      <c r="E63" s="29"/>
      <c r="F63" s="5"/>
      <c r="G63" s="5"/>
      <c r="H63" s="5"/>
      <c r="I63" s="5"/>
    </row>
    <row r="64" spans="1:9" s="1" customFormat="1" ht="15.75" customHeight="1">
      <c r="A64" s="5"/>
      <c r="B64" s="43"/>
      <c r="C64" s="27" t="s">
        <v>205</v>
      </c>
      <c r="D64" s="28"/>
      <c r="E64" s="28"/>
      <c r="F64" s="5"/>
      <c r="G64" s="5"/>
      <c r="H64" s="5"/>
      <c r="I64" s="5"/>
    </row>
    <row r="65" spans="1:9" s="1" customFormat="1" ht="15">
      <c r="A65" s="5"/>
      <c r="B65" s="43"/>
      <c r="C65" s="27" t="s">
        <v>207</v>
      </c>
      <c r="D65" s="28"/>
      <c r="E65" s="44"/>
      <c r="F65" s="5"/>
      <c r="G65" s="5"/>
      <c r="H65" s="5"/>
      <c r="I65" s="5"/>
    </row>
    <row r="66" spans="1:9" s="1" customFormat="1" ht="15">
      <c r="A66" s="5"/>
      <c r="B66" s="43"/>
      <c r="C66" s="27" t="s">
        <v>209</v>
      </c>
      <c r="D66" s="28"/>
      <c r="E66" s="28"/>
      <c r="F66" s="5"/>
      <c r="G66" s="5"/>
      <c r="H66" s="5"/>
      <c r="I66" s="5"/>
    </row>
    <row r="67" spans="1:9" s="1" customFormat="1" ht="15">
      <c r="A67" s="5"/>
      <c r="B67" s="43"/>
      <c r="C67" s="27" t="s">
        <v>211</v>
      </c>
      <c r="D67" s="28"/>
      <c r="E67" s="28"/>
      <c r="F67" s="5"/>
      <c r="G67" s="5"/>
      <c r="H67" s="5"/>
      <c r="I67" s="5"/>
    </row>
    <row r="68" spans="1:9" s="1" customFormat="1" ht="15">
      <c r="A68" s="5"/>
      <c r="B68" s="43"/>
      <c r="C68" s="27" t="s">
        <v>213</v>
      </c>
      <c r="D68" s="28"/>
      <c r="E68" s="28"/>
      <c r="F68" s="5"/>
      <c r="G68" s="5"/>
      <c r="H68" s="5"/>
      <c r="I68" s="5"/>
    </row>
    <row r="69" spans="1:9" s="1" customFormat="1" ht="15">
      <c r="A69" s="5"/>
      <c r="B69" s="43"/>
      <c r="C69" s="27" t="s">
        <v>215</v>
      </c>
      <c r="D69" s="28"/>
      <c r="E69" s="28"/>
      <c r="F69" s="5"/>
      <c r="G69" s="5"/>
      <c r="H69" s="5"/>
      <c r="I69" s="5"/>
    </row>
    <row r="70" spans="1:9" s="1" customFormat="1" ht="15">
      <c r="A70" s="5"/>
      <c r="B70" s="43"/>
      <c r="C70" s="27" t="s">
        <v>217</v>
      </c>
      <c r="D70" s="28"/>
      <c r="E70" s="28"/>
      <c r="F70" s="5"/>
      <c r="G70" s="5"/>
      <c r="H70" s="5"/>
      <c r="I70" s="5"/>
    </row>
    <row r="71" spans="1:9" s="1" customFormat="1" ht="15.75" customHeight="1">
      <c r="A71" s="5"/>
      <c r="B71" s="43"/>
      <c r="C71" s="27" t="s">
        <v>219</v>
      </c>
      <c r="D71" s="28"/>
      <c r="E71" s="28"/>
      <c r="F71" s="5"/>
      <c r="G71" s="5"/>
      <c r="H71" s="5"/>
      <c r="I71" s="5"/>
    </row>
    <row r="72" spans="1:9" s="1" customFormat="1" ht="15">
      <c r="A72" s="5"/>
      <c r="B72" s="50" t="s">
        <v>221</v>
      </c>
      <c r="C72" s="50"/>
      <c r="D72" s="33" t="s">
        <v>222</v>
      </c>
      <c r="E72" s="33" t="s">
        <v>450</v>
      </c>
      <c r="F72" s="5"/>
      <c r="G72" s="5"/>
      <c r="H72" s="5"/>
      <c r="I72" s="5"/>
    </row>
    <row r="73" spans="1:9" s="1" customFormat="1" ht="15">
      <c r="A73" s="5"/>
      <c r="B73" s="43"/>
      <c r="C73" s="27" t="s">
        <v>224</v>
      </c>
      <c r="D73" s="28" t="s">
        <v>67</v>
      </c>
      <c r="E73" s="28" t="s">
        <v>298</v>
      </c>
      <c r="F73" s="5"/>
      <c r="G73" s="5"/>
      <c r="H73" s="5"/>
      <c r="I73" s="5"/>
    </row>
    <row r="74" spans="1:9" s="1" customFormat="1" ht="15.75" customHeight="1">
      <c r="A74" s="5"/>
      <c r="B74" s="43"/>
      <c r="C74" s="27" t="s">
        <v>226</v>
      </c>
      <c r="D74" s="28" t="s">
        <v>72</v>
      </c>
      <c r="E74" s="28" t="s">
        <v>299</v>
      </c>
      <c r="F74" s="5"/>
      <c r="G74" s="5"/>
      <c r="H74" s="5"/>
      <c r="I74" s="5"/>
    </row>
    <row r="75" spans="1:9" s="1" customFormat="1" ht="15">
      <c r="A75" s="5"/>
      <c r="B75" s="43"/>
      <c r="C75" s="27" t="s">
        <v>228</v>
      </c>
      <c r="D75" s="28" t="s">
        <v>77</v>
      </c>
      <c r="E75" s="28" t="s">
        <v>300</v>
      </c>
      <c r="F75" s="5"/>
      <c r="G75" s="5"/>
      <c r="H75" s="5"/>
      <c r="I75" s="5"/>
    </row>
    <row r="76" spans="1:9" ht="15">
      <c r="A76" s="5"/>
      <c r="B76" s="43"/>
      <c r="C76" s="27" t="s">
        <v>230</v>
      </c>
      <c r="D76" s="28" t="s">
        <v>87</v>
      </c>
      <c r="E76" s="28" t="s">
        <v>301</v>
      </c>
      <c r="F76" s="41"/>
      <c r="G76" s="5"/>
      <c r="H76" s="5"/>
      <c r="I76" s="5"/>
    </row>
    <row r="77" spans="1:9" ht="15">
      <c r="A77" s="5"/>
      <c r="B77" s="43"/>
      <c r="C77" s="27" t="s">
        <v>232</v>
      </c>
      <c r="D77" s="28"/>
      <c r="E77" s="28"/>
      <c r="F77" s="41"/>
      <c r="G77" s="5"/>
      <c r="H77" s="5"/>
      <c r="I77" s="5"/>
    </row>
    <row r="78" spans="1:9" ht="15">
      <c r="A78" s="5"/>
      <c r="B78" s="43"/>
      <c r="C78" s="27" t="s">
        <v>234</v>
      </c>
      <c r="D78" s="28"/>
      <c r="E78" s="28"/>
      <c r="F78" s="41"/>
      <c r="G78" s="5"/>
      <c r="H78" s="5"/>
      <c r="I78" s="5"/>
    </row>
    <row r="79" spans="1:9" ht="15">
      <c r="A79" s="5"/>
      <c r="B79" s="43"/>
      <c r="C79" s="27" t="s">
        <v>236</v>
      </c>
      <c r="D79" s="28"/>
      <c r="E79" s="28"/>
      <c r="F79" s="41"/>
      <c r="G79" s="5"/>
      <c r="H79" s="5"/>
      <c r="I79" s="5"/>
    </row>
    <row r="80" spans="1:9" ht="15">
      <c r="A80" s="5"/>
      <c r="B80" s="43"/>
      <c r="C80" s="27" t="s">
        <v>238</v>
      </c>
      <c r="D80" s="28"/>
      <c r="E80" s="28"/>
      <c r="F80" s="41"/>
      <c r="G80" s="5"/>
      <c r="H80" s="5"/>
      <c r="I80" s="5"/>
    </row>
    <row r="81" spans="1:9" ht="15">
      <c r="A81" s="5"/>
      <c r="B81" s="43"/>
      <c r="C81" s="27" t="s">
        <v>240</v>
      </c>
      <c r="D81" s="28"/>
      <c r="E81" s="28"/>
      <c r="F81" s="41"/>
      <c r="G81" s="5"/>
      <c r="H81" s="5"/>
      <c r="I81" s="5"/>
    </row>
    <row r="82" spans="1:9" ht="15">
      <c r="A82" s="5"/>
      <c r="B82" s="43"/>
      <c r="C82" s="27" t="s">
        <v>242</v>
      </c>
      <c r="D82" s="28"/>
      <c r="E82" s="28"/>
      <c r="F82" s="41"/>
      <c r="G82" s="5"/>
      <c r="H82" s="5"/>
      <c r="I82" s="5"/>
    </row>
    <row r="83" spans="1:9" ht="15">
      <c r="A83" s="5"/>
      <c r="B83" s="43"/>
      <c r="C83" s="27" t="s">
        <v>244</v>
      </c>
      <c r="D83" s="28"/>
      <c r="E83" s="28"/>
      <c r="F83" s="41"/>
      <c r="G83" s="5"/>
      <c r="H83" s="5"/>
      <c r="I83" s="5"/>
    </row>
    <row r="84" spans="1:9" ht="15">
      <c r="A84" s="5"/>
      <c r="B84" s="43"/>
      <c r="C84" s="27" t="s">
        <v>246</v>
      </c>
      <c r="D84" s="28"/>
      <c r="E84" s="28"/>
      <c r="F84" s="41"/>
      <c r="G84" s="5"/>
      <c r="H84" s="5"/>
      <c r="I84" s="5"/>
    </row>
    <row r="85" spans="1:9" ht="15">
      <c r="A85" s="5"/>
      <c r="B85" s="43"/>
      <c r="C85" s="27" t="s">
        <v>248</v>
      </c>
      <c r="D85" s="28"/>
      <c r="E85" s="28"/>
      <c r="F85" s="41"/>
      <c r="G85" s="5"/>
      <c r="H85" s="5"/>
      <c r="I85" s="5"/>
    </row>
    <row r="86" spans="1:9" ht="15">
      <c r="A86" s="5"/>
      <c r="B86" s="43"/>
      <c r="C86" s="27" t="s">
        <v>250</v>
      </c>
      <c r="D86" s="28"/>
      <c r="E86" s="28"/>
      <c r="F86" s="41"/>
      <c r="G86" s="5"/>
      <c r="H86" s="5"/>
      <c r="I86" s="5"/>
    </row>
    <row r="87" spans="1:9" ht="15">
      <c r="A87" s="5"/>
      <c r="B87" s="43"/>
      <c r="C87" s="27" t="s">
        <v>252</v>
      </c>
      <c r="D87" s="28"/>
      <c r="E87" s="28"/>
      <c r="F87" s="41"/>
      <c r="G87" s="5"/>
      <c r="H87" s="5"/>
      <c r="I87" s="5"/>
    </row>
    <row r="88" spans="1:9" ht="15">
      <c r="A88" s="5"/>
      <c r="B88" s="45"/>
      <c r="C88" s="27" t="s">
        <v>254</v>
      </c>
      <c r="D88" s="28"/>
      <c r="E88" s="28"/>
      <c r="F88" s="41"/>
      <c r="G88" s="5"/>
      <c r="H88" s="5"/>
      <c r="I88" s="5"/>
    </row>
    <row r="89" spans="1:9" ht="15">
      <c r="A89" s="5"/>
      <c r="B89" s="50" t="s">
        <v>256</v>
      </c>
      <c r="C89" s="50"/>
      <c r="D89" s="33" t="s">
        <v>257</v>
      </c>
      <c r="E89" s="33" t="s">
        <v>451</v>
      </c>
      <c r="F89" s="41"/>
      <c r="G89" s="5"/>
      <c r="H89" s="5"/>
      <c r="I89" s="5"/>
    </row>
    <row r="90" spans="1:9" ht="15">
      <c r="A90" s="5"/>
      <c r="B90" s="42"/>
      <c r="C90" s="27" t="s">
        <v>259</v>
      </c>
      <c r="D90" s="28"/>
      <c r="E90" s="28"/>
      <c r="F90" s="41"/>
      <c r="G90" s="5"/>
      <c r="H90" s="5"/>
      <c r="I90" s="5"/>
    </row>
    <row r="91" spans="1:9" ht="15">
      <c r="A91" s="5"/>
      <c r="B91" s="43"/>
      <c r="C91" s="27" t="s">
        <v>261</v>
      </c>
      <c r="D91" s="28"/>
      <c r="E91" s="28"/>
      <c r="F91" s="41"/>
      <c r="G91" s="5"/>
      <c r="H91" s="5"/>
      <c r="I91" s="5"/>
    </row>
    <row r="92" spans="1:9" ht="15">
      <c r="A92" s="5"/>
      <c r="B92" s="43"/>
      <c r="C92" s="27" t="s">
        <v>263</v>
      </c>
      <c r="D92" s="28"/>
      <c r="E92" s="28"/>
      <c r="F92" s="41"/>
      <c r="G92" s="5"/>
      <c r="H92" s="5"/>
      <c r="I92" s="5"/>
    </row>
    <row r="93" spans="1:9" ht="15">
      <c r="A93" s="5"/>
      <c r="B93" s="43"/>
      <c r="C93" s="27" t="s">
        <v>265</v>
      </c>
      <c r="D93" s="28"/>
      <c r="E93" s="28"/>
      <c r="F93" s="41"/>
      <c r="G93" s="5"/>
      <c r="H93" s="5"/>
      <c r="I93" s="5"/>
    </row>
    <row r="94" spans="1:9" ht="15">
      <c r="A94" s="5"/>
      <c r="B94" s="43"/>
      <c r="C94" s="27" t="s">
        <v>267</v>
      </c>
      <c r="D94" s="28"/>
      <c r="E94" s="28"/>
      <c r="F94" s="41"/>
      <c r="G94" s="5"/>
      <c r="H94" s="5"/>
      <c r="I94" s="5"/>
    </row>
    <row r="95" spans="1:9" ht="15">
      <c r="A95" s="5"/>
      <c r="B95" s="43"/>
      <c r="C95" s="27" t="s">
        <v>268</v>
      </c>
      <c r="D95" s="28"/>
      <c r="E95" s="28"/>
      <c r="F95" s="41"/>
      <c r="G95" s="5"/>
      <c r="H95" s="5"/>
      <c r="I95" s="5"/>
    </row>
    <row r="96" spans="1:9" ht="15">
      <c r="A96" s="5"/>
      <c r="B96" s="43"/>
      <c r="C96" s="27" t="s">
        <v>269</v>
      </c>
      <c r="D96" s="28"/>
      <c r="E96" s="28"/>
      <c r="F96" s="41"/>
      <c r="G96" s="5"/>
      <c r="H96" s="5"/>
      <c r="I96" s="5"/>
    </row>
    <row r="97" spans="1:9" ht="15">
      <c r="A97" s="5"/>
      <c r="B97" s="43"/>
      <c r="C97" s="27" t="s">
        <v>270</v>
      </c>
      <c r="D97" s="28"/>
      <c r="E97" s="28"/>
      <c r="F97" s="41"/>
      <c r="G97" s="5"/>
      <c r="H97" s="5"/>
      <c r="I97" s="5"/>
    </row>
    <row r="98" spans="1:9" ht="15">
      <c r="A98" s="5"/>
      <c r="B98" s="43"/>
      <c r="C98" s="27" t="s">
        <v>271</v>
      </c>
      <c r="D98" s="28"/>
      <c r="E98" s="28"/>
      <c r="F98" s="41"/>
      <c r="G98" s="5"/>
      <c r="H98" s="5"/>
      <c r="I98" s="5"/>
    </row>
    <row r="99" spans="1:9" ht="15">
      <c r="A99" s="5"/>
      <c r="B99" s="43"/>
      <c r="C99" s="27" t="s">
        <v>272</v>
      </c>
      <c r="D99" s="28"/>
      <c r="E99" s="28"/>
      <c r="F99" s="41"/>
      <c r="G99" s="5"/>
      <c r="H99" s="5"/>
      <c r="I99" s="5"/>
    </row>
    <row r="100" spans="1:9" ht="15">
      <c r="A100" s="5"/>
      <c r="B100" s="43"/>
      <c r="C100" s="27" t="s">
        <v>273</v>
      </c>
      <c r="D100" s="28"/>
      <c r="E100" s="28"/>
      <c r="F100" s="41"/>
      <c r="G100" s="5"/>
      <c r="H100" s="5"/>
      <c r="I100" s="5"/>
    </row>
    <row r="101" spans="1:9" s="7" customFormat="1" ht="15">
      <c r="A101" s="5"/>
      <c r="B101" s="43"/>
      <c r="C101" s="27" t="s">
        <v>274</v>
      </c>
      <c r="D101" s="28"/>
      <c r="E101" s="28"/>
      <c r="F101" s="41"/>
      <c r="G101" s="41"/>
      <c r="H101" s="41"/>
      <c r="I101" s="41"/>
    </row>
    <row r="102" spans="1:9" ht="15">
      <c r="A102" s="5"/>
      <c r="B102" s="43"/>
      <c r="C102" s="27" t="s">
        <v>275</v>
      </c>
      <c r="D102" s="28"/>
      <c r="E102" s="28"/>
      <c r="F102" s="41"/>
      <c r="G102" s="5"/>
      <c r="H102" s="5"/>
      <c r="I102" s="5"/>
    </row>
    <row r="103" spans="1:9" ht="15">
      <c r="A103" s="5"/>
      <c r="B103" s="43"/>
      <c r="C103" s="27" t="s">
        <v>276</v>
      </c>
      <c r="D103" s="28"/>
      <c r="E103" s="28"/>
      <c r="F103" s="41"/>
      <c r="G103" s="5"/>
      <c r="H103" s="5"/>
      <c r="I103" s="5"/>
    </row>
    <row r="104" spans="1:9" ht="15">
      <c r="A104" s="5"/>
      <c r="B104" s="43"/>
      <c r="C104" s="27" t="s">
        <v>277</v>
      </c>
      <c r="D104" s="28"/>
      <c r="E104" s="28"/>
      <c r="F104" s="41"/>
      <c r="G104" s="5"/>
      <c r="H104" s="5"/>
      <c r="I104" s="5"/>
    </row>
    <row r="105" spans="1:9" ht="15">
      <c r="A105" s="5"/>
      <c r="B105" s="45"/>
      <c r="C105" s="27" t="s">
        <v>278</v>
      </c>
      <c r="D105" s="28"/>
      <c r="E105" s="28"/>
      <c r="F105" s="41"/>
      <c r="G105" s="5"/>
      <c r="H105" s="5"/>
      <c r="I105" s="5"/>
    </row>
    <row r="106" spans="1:9" ht="15">
      <c r="A106" s="5"/>
      <c r="B106" s="5"/>
      <c r="C106" s="5"/>
      <c r="D106" s="5"/>
      <c r="E106" s="5"/>
      <c r="F106" s="41"/>
      <c r="G106" s="5"/>
      <c r="H106" s="5"/>
      <c r="I106" s="5"/>
    </row>
    <row r="107" spans="1:9" ht="15">
      <c r="A107" s="5"/>
      <c r="B107" s="5"/>
      <c r="C107" s="5"/>
      <c r="D107" s="5"/>
      <c r="E107" s="5"/>
      <c r="F107" s="41"/>
      <c r="G107" s="5"/>
      <c r="H107" s="5"/>
      <c r="I107" s="5"/>
    </row>
    <row r="113" spans="3:3" ht="14.4">
      <c r="C113" s="34"/>
    </row>
  </sheetData>
  <mergeCells count="7">
    <mergeCell ref="B72:C72"/>
    <mergeCell ref="B89:C89"/>
    <mergeCell ref="B3:C3"/>
    <mergeCell ref="B4:C4"/>
    <mergeCell ref="B21:C21"/>
    <mergeCell ref="B38:C38"/>
    <mergeCell ref="B55:C55"/>
  </mergeCells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H11"/>
  <sheetViews>
    <sheetView zoomScaleNormal="100" workbookViewId="0">
      <selection activeCell="C6" sqref="C6"/>
    </sheetView>
  </sheetViews>
  <sheetFormatPr defaultRowHeight="13.2"/>
  <cols>
    <col min="1" max="1" width="4.21875" customWidth="1"/>
    <col min="2" max="2" width="14.33203125" customWidth="1"/>
    <col min="3" max="3" width="6.44140625" customWidth="1"/>
    <col min="4" max="4" width="8.44140625" customWidth="1"/>
    <col min="5" max="5" width="12.88671875" customWidth="1"/>
    <col min="6" max="6" width="6.44140625" customWidth="1"/>
    <col min="7" max="1025" width="8.44140625" customWidth="1"/>
  </cols>
  <sheetData>
    <row r="2" spans="2:8" ht="15">
      <c r="B2" s="35" t="str">
        <f>"IN_LOWER"</f>
        <v>IN_LOWER</v>
      </c>
      <c r="C2" s="36">
        <f>F2</f>
        <v>200</v>
      </c>
      <c r="D2" s="35"/>
      <c r="E2" s="35" t="s">
        <v>302</v>
      </c>
      <c r="F2" s="37">
        <v>200</v>
      </c>
      <c r="G2" s="35" t="s">
        <v>574</v>
      </c>
      <c r="H2" s="35"/>
    </row>
    <row r="3" spans="2:8" ht="15">
      <c r="B3" s="35" t="str">
        <f>"IN_UPPER"</f>
        <v>IN_UPPER</v>
      </c>
      <c r="C3" s="36">
        <f>F2+C10-1</f>
        <v>398</v>
      </c>
      <c r="D3" s="35"/>
      <c r="E3" s="35" t="s">
        <v>303</v>
      </c>
      <c r="F3" s="37">
        <v>0</v>
      </c>
      <c r="G3" s="35" t="s">
        <v>575</v>
      </c>
      <c r="H3" s="35"/>
    </row>
    <row r="4" spans="2:8" ht="15">
      <c r="B4" s="35" t="str">
        <f>"OUT_LOWER"</f>
        <v>OUT_LOWER</v>
      </c>
      <c r="C4" s="36">
        <f>F3</f>
        <v>0</v>
      </c>
      <c r="D4" s="35"/>
      <c r="E4" s="35"/>
      <c r="F4" s="35"/>
    </row>
    <row r="5" spans="2:8" ht="15">
      <c r="B5" s="35" t="str">
        <f>"OUT_UPPER"</f>
        <v>OUT_UPPER</v>
      </c>
      <c r="C5" s="36">
        <f>F3+C11-1</f>
        <v>198</v>
      </c>
      <c r="D5" s="35"/>
      <c r="E5" s="35"/>
      <c r="F5" s="35"/>
    </row>
    <row r="6" spans="2:8" ht="15">
      <c r="B6" s="35" t="str">
        <f>"IN_W"</f>
        <v>IN_W</v>
      </c>
      <c r="C6" s="36">
        <f>COUNTIF(IN_W!C3:C1000,"*")</f>
        <v>10</v>
      </c>
      <c r="D6" s="35"/>
      <c r="E6" s="35"/>
      <c r="F6" s="35"/>
    </row>
    <row r="7" spans="2:8" ht="15">
      <c r="B7" s="35" t="str">
        <f>"IN_D"</f>
        <v>IN_D</v>
      </c>
      <c r="C7" s="36">
        <v>189</v>
      </c>
      <c r="D7" s="35"/>
      <c r="E7" s="35"/>
      <c r="F7" s="35"/>
    </row>
    <row r="8" spans="2:8" ht="15">
      <c r="B8" s="35" t="str">
        <f>"OUT_W"</f>
        <v>OUT_W</v>
      </c>
      <c r="C8" s="36">
        <f>COUNTIF(OUT_W!C3:C981,"*")</f>
        <v>10</v>
      </c>
      <c r="D8" s="35"/>
      <c r="E8" s="35"/>
      <c r="F8" s="35"/>
    </row>
    <row r="9" spans="2:8" ht="15">
      <c r="B9" s="35" t="str">
        <f>"OUT_D"</f>
        <v>OUT_D</v>
      </c>
      <c r="C9" s="36">
        <v>189</v>
      </c>
      <c r="D9" s="35"/>
      <c r="E9" s="35"/>
      <c r="F9" s="35"/>
    </row>
    <row r="10" spans="2:8" ht="15">
      <c r="B10" s="35" t="str">
        <f>"IN_SUM"</f>
        <v>IN_SUM</v>
      </c>
      <c r="C10" s="36">
        <f>SUM(C6:C7)</f>
        <v>199</v>
      </c>
      <c r="D10" s="35"/>
      <c r="E10" s="35"/>
      <c r="F10" s="35"/>
    </row>
    <row r="11" spans="2:8" ht="15">
      <c r="B11" s="35" t="str">
        <f>"OUT_SUM"</f>
        <v>OUT_SUM</v>
      </c>
      <c r="C11" s="36">
        <f>SUM(C8:C9)</f>
        <v>199</v>
      </c>
      <c r="D11" s="35"/>
      <c r="E11" s="35"/>
      <c r="F11" s="35"/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U12"/>
  <sheetViews>
    <sheetView zoomScale="70" zoomScaleNormal="70" workbookViewId="0">
      <selection activeCell="F41" sqref="F41"/>
    </sheetView>
  </sheetViews>
  <sheetFormatPr defaultRowHeight="13.2"/>
  <cols>
    <col min="1" max="1" width="2.33203125" customWidth="1"/>
    <col min="2" max="2" width="7.44140625" customWidth="1"/>
    <col min="3" max="19" width="15.33203125" customWidth="1"/>
    <col min="20" max="1025" width="8.44140625" customWidth="1"/>
  </cols>
  <sheetData>
    <row r="2" spans="2:21" ht="15">
      <c r="C2" s="38" t="s">
        <v>304</v>
      </c>
      <c r="D2" s="38" t="s">
        <v>305</v>
      </c>
      <c r="E2" s="38" t="s">
        <v>306</v>
      </c>
      <c r="F2" s="38" t="s">
        <v>307</v>
      </c>
      <c r="G2" s="38" t="s">
        <v>308</v>
      </c>
      <c r="H2" s="38" t="s">
        <v>309</v>
      </c>
      <c r="I2" s="38" t="s">
        <v>310</v>
      </c>
      <c r="J2" s="38" t="s">
        <v>311</v>
      </c>
      <c r="K2" s="38" t="s">
        <v>312</v>
      </c>
      <c r="L2" s="38" t="s">
        <v>313</v>
      </c>
      <c r="M2" s="38" t="s">
        <v>314</v>
      </c>
      <c r="N2" s="38" t="s">
        <v>315</v>
      </c>
      <c r="O2" s="38" t="s">
        <v>316</v>
      </c>
      <c r="P2" s="38" t="s">
        <v>317</v>
      </c>
      <c r="Q2" s="38" t="s">
        <v>318</v>
      </c>
      <c r="R2" s="38" t="s">
        <v>319</v>
      </c>
      <c r="S2" s="38" t="s">
        <v>320</v>
      </c>
    </row>
    <row r="3" spans="2:21" ht="15">
      <c r="B3" s="38" t="s">
        <v>321</v>
      </c>
      <c r="C3" s="39" t="str">
        <f>IF('PLC-&gt;PC割付'!$D4&lt;&gt;"",'PLC-&gt;PC割付'!$D4,"")</f>
        <v>REQ_COM</v>
      </c>
      <c r="D3" s="39" t="str">
        <f>IF('PLC-&gt;PC割付'!$D5&lt;&gt;"",'PLC-&gt;PC割付'!$D5,"")</f>
        <v>SET_X_SERVO</v>
      </c>
      <c r="E3" s="39" t="str">
        <f>IF('PLC-&gt;PC割付'!$D6&lt;&gt;"",'PLC-&gt;PC割付'!$D6,"")</f>
        <v>SET_Y_SERVO</v>
      </c>
      <c r="F3" s="39" t="str">
        <f>IF('PLC-&gt;PC割付'!$D7&lt;&gt;"",'PLC-&gt;PC割付'!$D7,"")</f>
        <v>SET_Z_SERVO</v>
      </c>
      <c r="G3" s="39" t="str">
        <f>IF('PLC-&gt;PC割付'!$D8&lt;&gt;"",'PLC-&gt;PC割付'!$D8,"")</f>
        <v>SET_RX_SERVO</v>
      </c>
      <c r="H3" s="39" t="str">
        <f>IF('PLC-&gt;PC割付'!$D9&lt;&gt;"",'PLC-&gt;PC割付'!$D9,"")</f>
        <v>SET_RY_SERVO</v>
      </c>
      <c r="I3" s="39" t="str">
        <f>IF('PLC-&gt;PC割付'!$D10&lt;&gt;"",'PLC-&gt;PC割付'!$D10,"")</f>
        <v>SET_RZ_SERVO</v>
      </c>
      <c r="J3" s="39" t="str">
        <f>IF('PLC-&gt;PC割付'!$D11&lt;&gt;"",'PLC-&gt;PC割付'!$D11,"")</f>
        <v>INITIAL</v>
      </c>
      <c r="K3" s="39" t="str">
        <f>IF('PLC-&gt;PC割付'!$D12&lt;&gt;"",'PLC-&gt;PC割付'!$D12,"")</f>
        <v>MOVE</v>
      </c>
      <c r="L3" s="39" t="str">
        <f>IF('PLC-&gt;PC割付'!$D13&lt;&gt;"",'PLC-&gt;PC割付'!$D13,"")</f>
        <v>ORIGIN</v>
      </c>
      <c r="M3" s="39" t="str">
        <f>IF('PLC-&gt;PC割付'!$D14&lt;&gt;"",'PLC-&gt;PC割付'!$D14,"")</f>
        <v>STOP</v>
      </c>
      <c r="N3" s="39" t="str">
        <f>IF('PLC-&gt;PC割付'!$D15&lt;&gt;"",'PLC-&gt;PC割付'!$D15,"")</f>
        <v>RESET_ALARM</v>
      </c>
      <c r="O3" s="39" t="str">
        <f>IF('PLC-&gt;PC割付'!$D16&lt;&gt;"",'PLC-&gt;PC割付'!$D16,"")</f>
        <v>PLUS_JOG</v>
      </c>
      <c r="P3" s="39" t="str">
        <f>IF('PLC-&gt;PC割付'!$D17&lt;&gt;"",'PLC-&gt;PC割付'!$D17,"")</f>
        <v>MINUS_JOG</v>
      </c>
      <c r="Q3" s="39" t="str">
        <f>IF('PLC-&gt;PC割付'!$D18&lt;&gt;"",'PLC-&gt;PC割付'!$D18,"")</f>
        <v>PLUS_INCH</v>
      </c>
      <c r="R3" s="39" t="str">
        <f>IF('PLC-&gt;PC割付'!$D19&lt;&gt;"",'PLC-&gt;PC割付'!$D19,"")</f>
        <v>MINUS_INCH</v>
      </c>
      <c r="S3" s="39" t="str">
        <f>IF('PLC-&gt;PC割付'!$D20&lt;&gt;"",'PLC-&gt;PC割付'!$D20,"")</f>
        <v/>
      </c>
    </row>
    <row r="4" spans="2:21" ht="15">
      <c r="B4" s="38" t="s">
        <v>322</v>
      </c>
      <c r="C4" s="39" t="str">
        <f>IF('PLC-&gt;PC割付'!$D21&lt;&gt;"",'PLC-&gt;PC割付'!$D21,"")</f>
        <v>REQ_OPT</v>
      </c>
      <c r="D4" s="39" t="str">
        <f>IF('PLC-&gt;PC割付'!$D22&lt;&gt;"",'PLC-&gt;PC割付'!$D22,"")</f>
        <v/>
      </c>
      <c r="E4" s="39" t="str">
        <f>IF('PLC-&gt;PC割付'!$D23&lt;&gt;"",'PLC-&gt;PC割付'!$D23,"")</f>
        <v/>
      </c>
      <c r="F4" s="39" t="str">
        <f>IF('PLC-&gt;PC割付'!$D24&lt;&gt;"",'PLC-&gt;PC割付'!$D24,"")</f>
        <v/>
      </c>
      <c r="G4" s="39" t="str">
        <f>IF('PLC-&gt;PC割付'!$D25&lt;&gt;"",'PLC-&gt;PC割付'!$D25,"")</f>
        <v/>
      </c>
      <c r="H4" s="39" t="str">
        <f>IF('PLC-&gt;PC割付'!$D26&lt;&gt;"",'PLC-&gt;PC割付'!$D26,"")</f>
        <v/>
      </c>
      <c r="I4" s="39" t="str">
        <f>IF('PLC-&gt;PC割付'!$D27&lt;&gt;"",'PLC-&gt;PC割付'!$D27,"")</f>
        <v/>
      </c>
      <c r="J4" s="39" t="str">
        <f>IF('PLC-&gt;PC割付'!$D28&lt;&gt;"",'PLC-&gt;PC割付'!$D28,"")</f>
        <v/>
      </c>
      <c r="K4" s="39" t="str">
        <f>IF('PLC-&gt;PC割付'!$D29&lt;&gt;"",'PLC-&gt;PC割付'!$D29,"")</f>
        <v/>
      </c>
      <c r="L4" s="39" t="str">
        <f>IF('PLC-&gt;PC割付'!$D30&lt;&gt;"",'PLC-&gt;PC割付'!$D30,"")</f>
        <v/>
      </c>
      <c r="M4" s="39" t="str">
        <f>IF('PLC-&gt;PC割付'!$D31&lt;&gt;"",'PLC-&gt;PC割付'!$D31,"")</f>
        <v/>
      </c>
      <c r="N4" s="39" t="str">
        <f>IF('PLC-&gt;PC割付'!$D32&lt;&gt;"",'PLC-&gt;PC割付'!$D32,"")</f>
        <v/>
      </c>
      <c r="O4" s="39" t="str">
        <f>IF('PLC-&gt;PC割付'!$D33&lt;&gt;"",'PLC-&gt;PC割付'!$D33,"")</f>
        <v/>
      </c>
      <c r="P4" s="39" t="str">
        <f>IF('PLC-&gt;PC割付'!$D34&lt;&gt;"",'PLC-&gt;PC割付'!$D34,"")</f>
        <v/>
      </c>
      <c r="Q4" s="39" t="str">
        <f>IF('PLC-&gt;PC割付'!$D35&lt;&gt;"",'PLC-&gt;PC割付'!$D35,"")</f>
        <v/>
      </c>
      <c r="R4" s="39" t="str">
        <f>IF('PLC-&gt;PC割付'!$D36&lt;&gt;"",'PLC-&gt;PC割付'!$D36,"")</f>
        <v/>
      </c>
      <c r="S4" s="39" t="str">
        <f>IF('PLC-&gt;PC割付'!$D37&lt;&gt;"",'PLC-&gt;PC割付'!$D37,"")</f>
        <v/>
      </c>
    </row>
    <row r="5" spans="2:21" ht="15">
      <c r="B5" s="38" t="s">
        <v>323</v>
      </c>
      <c r="C5" s="39" t="str">
        <f>IF('PLC-&gt;PC割付'!$D38&lt;&gt;"",'PLC-&gt;PC割付'!$D38,"")</f>
        <v>STATUS_COM</v>
      </c>
      <c r="D5" s="39" t="str">
        <f>IF('PLC-&gt;PC割付'!$D39&lt;&gt;"",'PLC-&gt;PC割付'!$D39,"")</f>
        <v>AUTO</v>
      </c>
      <c r="E5" s="39" t="str">
        <f>IF('PLC-&gt;PC割付'!$D40&lt;&gt;"",'PLC-&gt;PC割付'!$D40,"")</f>
        <v>MANUAL</v>
      </c>
      <c r="F5" s="39" t="str">
        <f>IF('PLC-&gt;PC割付'!$D41&lt;&gt;"",'PLC-&gt;PC割付'!$D41,"")</f>
        <v/>
      </c>
      <c r="G5" s="39" t="str">
        <f>IF('PLC-&gt;PC割付'!$D42&lt;&gt;"",'PLC-&gt;PC割付'!$D42,"")</f>
        <v/>
      </c>
      <c r="H5" s="39" t="str">
        <f>IF('PLC-&gt;PC割付'!$D43&lt;&gt;"",'PLC-&gt;PC割付'!$D43,"")</f>
        <v/>
      </c>
      <c r="I5" s="39" t="str">
        <f>IF('PLC-&gt;PC割付'!$D44&lt;&gt;"",'PLC-&gt;PC割付'!$D44,"")</f>
        <v/>
      </c>
      <c r="J5" s="39" t="str">
        <f>IF('PLC-&gt;PC割付'!$D45&lt;&gt;"",'PLC-&gt;PC割付'!$D45,"")</f>
        <v/>
      </c>
      <c r="K5" s="39" t="str">
        <f>IF('PLC-&gt;PC割付'!$D46&lt;&gt;"",'PLC-&gt;PC割付'!$D46,"")</f>
        <v/>
      </c>
      <c r="L5" s="39" t="str">
        <f>IF('PLC-&gt;PC割付'!$D47&lt;&gt;"",'PLC-&gt;PC割付'!$D47,"")</f>
        <v/>
      </c>
      <c r="M5" s="39" t="str">
        <f>IF('PLC-&gt;PC割付'!$D48&lt;&gt;"",'PLC-&gt;PC割付'!$D48,"")</f>
        <v/>
      </c>
      <c r="N5" s="39" t="str">
        <f>IF('PLC-&gt;PC割付'!$D49&lt;&gt;"",'PLC-&gt;PC割付'!$D49,"")</f>
        <v/>
      </c>
      <c r="O5" s="39" t="str">
        <f>IF('PLC-&gt;PC割付'!$D50&lt;&gt;"",'PLC-&gt;PC割付'!$D50,"")</f>
        <v/>
      </c>
      <c r="P5" s="39" t="str">
        <f>IF('PLC-&gt;PC割付'!$D51&lt;&gt;"",'PLC-&gt;PC割付'!$D51,"")</f>
        <v/>
      </c>
      <c r="Q5" s="39" t="str">
        <f>IF('PLC-&gt;PC割付'!$D52&lt;&gt;"",'PLC-&gt;PC割付'!$D52,"")</f>
        <v/>
      </c>
      <c r="R5" s="39" t="str">
        <f>IF('PLC-&gt;PC割付'!$D53&lt;&gt;"",'PLC-&gt;PC割付'!$D53,"")</f>
        <v/>
      </c>
      <c r="S5" s="39" t="str">
        <f>IF('PLC-&gt;PC割付'!$D54&lt;&gt;"",'PLC-&gt;PC割付'!$D54,"")</f>
        <v/>
      </c>
    </row>
    <row r="6" spans="2:21" ht="15">
      <c r="B6" s="38" t="s">
        <v>324</v>
      </c>
      <c r="C6" s="39" t="str">
        <f>IF('PLC-&gt;PC割付'!$D55&lt;&gt;"",'PLC-&gt;PC割付'!$D55,"")</f>
        <v>STATUS_OPT</v>
      </c>
      <c r="D6" s="39" t="str">
        <f>IF('PLC-&gt;PC割付'!$D56&lt;&gt;"",'PLC-&gt;PC割付'!$D56,"")</f>
        <v/>
      </c>
      <c r="E6" s="39" t="str">
        <f>IF('PLC-&gt;PC割付'!$D57&lt;&gt;"",'PLC-&gt;PC割付'!$D57,"")</f>
        <v/>
      </c>
      <c r="F6" s="39" t="str">
        <f>IF('PLC-&gt;PC割付'!$D58&lt;&gt;"",'PLC-&gt;PC割付'!$D58,"")</f>
        <v/>
      </c>
      <c r="G6" s="39" t="str">
        <f>IF('PLC-&gt;PC割付'!$D59&lt;&gt;"",'PLC-&gt;PC割付'!$D59,"")</f>
        <v/>
      </c>
      <c r="H6" s="39" t="str">
        <f>IF('PLC-&gt;PC割付'!$D60&lt;&gt;"",'PLC-&gt;PC割付'!$D60,"")</f>
        <v/>
      </c>
      <c r="I6" s="39" t="str">
        <f>IF('PLC-&gt;PC割付'!$D61&lt;&gt;"",'PLC-&gt;PC割付'!$D61,"")</f>
        <v/>
      </c>
      <c r="J6" s="39" t="str">
        <f>IF('PLC-&gt;PC割付'!$D62&lt;&gt;"",'PLC-&gt;PC割付'!$D62,"")</f>
        <v/>
      </c>
      <c r="K6" s="39" t="str">
        <f>IF('PLC-&gt;PC割付'!$D63&lt;&gt;"",'PLC-&gt;PC割付'!$D63,"")</f>
        <v/>
      </c>
      <c r="L6" s="39" t="str">
        <f>IF('PLC-&gt;PC割付'!$D64&lt;&gt;"",'PLC-&gt;PC割付'!$D64,"")</f>
        <v/>
      </c>
      <c r="M6" s="39" t="str">
        <f>IF('PLC-&gt;PC割付'!$D65&lt;&gt;"",'PLC-&gt;PC割付'!$D65,"")</f>
        <v/>
      </c>
      <c r="N6" s="39" t="str">
        <f>IF('PLC-&gt;PC割付'!$D66&lt;&gt;"",'PLC-&gt;PC割付'!$D66,"")</f>
        <v/>
      </c>
      <c r="O6" s="39" t="str">
        <f>IF('PLC-&gt;PC割付'!$D67&lt;&gt;"",'PLC-&gt;PC割付'!$D67,"")</f>
        <v/>
      </c>
      <c r="P6" s="39" t="str">
        <f>IF('PLC-&gt;PC割付'!$D68&lt;&gt;"",'PLC-&gt;PC割付'!$D68,"")</f>
        <v/>
      </c>
      <c r="Q6" s="39" t="str">
        <f>IF('PLC-&gt;PC割付'!$D69&lt;&gt;"",'PLC-&gt;PC割付'!$D69,"")</f>
        <v/>
      </c>
      <c r="R6" s="39" t="str">
        <f>IF('PLC-&gt;PC割付'!$D70&lt;&gt;"",'PLC-&gt;PC割付'!$D70,"")</f>
        <v/>
      </c>
      <c r="S6" s="39" t="str">
        <f>IF('PLC-&gt;PC割付'!$D71&lt;&gt;"",'PLC-&gt;PC割付'!$D71,"")</f>
        <v/>
      </c>
      <c r="U6" t="str">
        <f>IF('PLC-&gt;PC割付'!$D73&lt;&gt;"",'PLC-&gt;PC割付'!$D73,"")</f>
        <v/>
      </c>
    </row>
    <row r="7" spans="2:21" ht="15">
      <c r="B7" s="38" t="s">
        <v>325</v>
      </c>
      <c r="C7" s="39" t="str">
        <f>IF('PLC-&gt;PC割付'!$D72&lt;&gt;"",'PLC-&gt;PC割付'!$D72,"")</f>
        <v>CMP_COM</v>
      </c>
      <c r="D7" s="39" t="str">
        <f>IF('PLC-&gt;PC割付'!$D73&lt;&gt;"",'PLC-&gt;PC割付'!$D73,"")</f>
        <v/>
      </c>
      <c r="E7" s="39" t="str">
        <f>IF('PLC-&gt;PC割付'!$D74&lt;&gt;"",'PLC-&gt;PC割付'!$D74,"")</f>
        <v/>
      </c>
      <c r="F7" s="39" t="str">
        <f>IF('PLC-&gt;PC割付'!$D75&lt;&gt;"",'PLC-&gt;PC割付'!$D75,"")</f>
        <v/>
      </c>
      <c r="G7" s="39" t="str">
        <f>IF('PLC-&gt;PC割付'!$D76&lt;&gt;"",'PLC-&gt;PC割付'!$D76,"")</f>
        <v/>
      </c>
      <c r="H7" s="39" t="str">
        <f>IF('PLC-&gt;PC割付'!$D77&lt;&gt;"",'PLC-&gt;PC割付'!$D77,"")</f>
        <v/>
      </c>
      <c r="I7" s="39" t="str">
        <f>IF('PLC-&gt;PC割付'!$D78&lt;&gt;"",'PLC-&gt;PC割付'!$D78,"")</f>
        <v/>
      </c>
      <c r="J7" s="39" t="str">
        <f>IF('PLC-&gt;PC割付'!$D79&lt;&gt;"",'PLC-&gt;PC割付'!$D79,"")</f>
        <v/>
      </c>
      <c r="K7" s="39" t="str">
        <f>IF('PLC-&gt;PC割付'!$D80&lt;&gt;"",'PLC-&gt;PC割付'!$D80,"")</f>
        <v/>
      </c>
      <c r="L7" s="39" t="str">
        <f>IF('PLC-&gt;PC割付'!$D81&lt;&gt;"",'PLC-&gt;PC割付'!$D81,"")</f>
        <v/>
      </c>
      <c r="M7" s="39" t="str">
        <f>IF('PLC-&gt;PC割付'!$D82&lt;&gt;"",'PLC-&gt;PC割付'!$D82,"")</f>
        <v/>
      </c>
      <c r="N7" s="39" t="str">
        <f>IF('PLC-&gt;PC割付'!$D83&lt;&gt;"",'PLC-&gt;PC割付'!$D83,"")</f>
        <v/>
      </c>
      <c r="O7" s="39" t="str">
        <f>IF('PLC-&gt;PC割付'!$D84&lt;&gt;"",'PLC-&gt;PC割付'!$D84,"")</f>
        <v/>
      </c>
      <c r="P7" s="39" t="str">
        <f>IF('PLC-&gt;PC割付'!$D85&lt;&gt;"",'PLC-&gt;PC割付'!$D85,"")</f>
        <v/>
      </c>
      <c r="Q7" s="39" t="str">
        <f>IF('PLC-&gt;PC割付'!$D86&lt;&gt;"",'PLC-&gt;PC割付'!$D86,"")</f>
        <v/>
      </c>
      <c r="R7" s="39" t="str">
        <f>IF('PLC-&gt;PC割付'!$D87&lt;&gt;"",'PLC-&gt;PC割付'!$D87,"")</f>
        <v/>
      </c>
      <c r="S7" s="39" t="str">
        <f>IF('PLC-&gt;PC割付'!$D88&lt;&gt;"",'PLC-&gt;PC割付'!$D88,"")</f>
        <v/>
      </c>
      <c r="U7" t="str">
        <f>IF('PLC-&gt;PC割付'!$D90&lt;&gt;"",'PLC-&gt;PC割付'!$D90,"")</f>
        <v/>
      </c>
    </row>
    <row r="8" spans="2:21" ht="15">
      <c r="B8" s="38" t="s">
        <v>326</v>
      </c>
      <c r="C8" s="39" t="str">
        <f>IF('PLC-&gt;PC割付'!$D89&lt;&gt;"",'PLC-&gt;PC割付'!$D89,"")</f>
        <v>CMP_OPT</v>
      </c>
      <c r="D8" s="39" t="str">
        <f>IF('PLC-&gt;PC割付'!$D90&lt;&gt;"",'PLC-&gt;PC割付'!$D90,"")</f>
        <v/>
      </c>
      <c r="E8" s="39" t="str">
        <f>IF('PLC-&gt;PC割付'!$D91&lt;&gt;"",'PLC-&gt;PC割付'!$D91,"")</f>
        <v/>
      </c>
      <c r="F8" s="39" t="str">
        <f>IF('PLC-&gt;PC割付'!$D92&lt;&gt;"",'PLC-&gt;PC割付'!$D92,"")</f>
        <v/>
      </c>
      <c r="G8" s="39" t="str">
        <f>IF('PLC-&gt;PC割付'!$D93&lt;&gt;"",'PLC-&gt;PC割付'!$D93,"")</f>
        <v/>
      </c>
      <c r="H8" s="39" t="str">
        <f>IF('PLC-&gt;PC割付'!$D94&lt;&gt;"",'PLC-&gt;PC割付'!$D94,"")</f>
        <v/>
      </c>
      <c r="I8" s="39" t="str">
        <f>IF('PLC-&gt;PC割付'!$D95&lt;&gt;"",'PLC-&gt;PC割付'!$D95,"")</f>
        <v/>
      </c>
      <c r="J8" s="39" t="str">
        <f>IF('PLC-&gt;PC割付'!$D96&lt;&gt;"",'PLC-&gt;PC割付'!$D96,"")</f>
        <v/>
      </c>
      <c r="K8" s="39" t="str">
        <f>IF('PLC-&gt;PC割付'!$D97&lt;&gt;"",'PLC-&gt;PC割付'!$D97,"")</f>
        <v/>
      </c>
      <c r="L8" s="39" t="str">
        <f>IF('PLC-&gt;PC割付'!$D98&lt;&gt;"",'PLC-&gt;PC割付'!$D98,"")</f>
        <v/>
      </c>
      <c r="M8" s="39" t="str">
        <f>IF('PLC-&gt;PC割付'!$D99&lt;&gt;"",'PLC-&gt;PC割付'!$D99,"")</f>
        <v/>
      </c>
      <c r="N8" s="39" t="str">
        <f>IF('PLC-&gt;PC割付'!$D100&lt;&gt;"",'PLC-&gt;PC割付'!$D100,"")</f>
        <v/>
      </c>
      <c r="O8" s="39" t="str">
        <f>IF('PLC-&gt;PC割付'!$D101&lt;&gt;"",'PLC-&gt;PC割付'!$D101,"")</f>
        <v/>
      </c>
      <c r="P8" s="39" t="str">
        <f>IF('PLC-&gt;PC割付'!$D102&lt;&gt;"",'PLC-&gt;PC割付'!$D102,"")</f>
        <v/>
      </c>
      <c r="Q8" s="39" t="str">
        <f>IF('PLC-&gt;PC割付'!$D103&lt;&gt;"",'PLC-&gt;PC割付'!$D103,"")</f>
        <v/>
      </c>
      <c r="R8" s="39" t="str">
        <f>IF('PLC-&gt;PC割付'!$D104&lt;&gt;"",'PLC-&gt;PC割付'!$D104,"")</f>
        <v/>
      </c>
      <c r="S8" s="39" t="str">
        <f>IF('PLC-&gt;PC割付'!$D105&lt;&gt;"",'PLC-&gt;PC割付'!$D105,"")</f>
        <v/>
      </c>
      <c r="T8" t="str">
        <f>IF('PLC-&gt;PC割付'!$D106&lt;&gt;"",'PLC-&gt;PC割付'!$D106,"")</f>
        <v/>
      </c>
      <c r="U8" t="str">
        <f>IF('PLC-&gt;PC割付'!$D107&lt;&gt;"",'PLC-&gt;PC割付'!$D107,"")</f>
        <v/>
      </c>
    </row>
    <row r="9" spans="2:21" ht="15">
      <c r="B9" s="38" t="s">
        <v>327</v>
      </c>
      <c r="C9" s="39" t="str">
        <f>IF('PLC-&gt;PC割付'!$D106&lt;&gt;"",'PLC-&gt;PC割付'!$D106,"")</f>
        <v/>
      </c>
      <c r="D9" s="39" t="str">
        <f>IF('PLC-&gt;PC割付'!$D107&lt;&gt;"",'PLC-&gt;PC割付'!$D107,"")</f>
        <v/>
      </c>
      <c r="E9" s="39" t="str">
        <f>IF('PLC-&gt;PC割付'!$D108&lt;&gt;"",'PLC-&gt;PC割付'!$D108,"")</f>
        <v/>
      </c>
      <c r="F9" s="39" t="str">
        <f>IF('PLC-&gt;PC割付'!$D109&lt;&gt;"",'PLC-&gt;PC割付'!$D109,"")</f>
        <v/>
      </c>
      <c r="G9" s="39" t="str">
        <f>IF('PLC-&gt;PC割付'!$D110&lt;&gt;"",'PLC-&gt;PC割付'!$D110,"")</f>
        <v/>
      </c>
      <c r="H9" s="39" t="str">
        <f>IF('PLC-&gt;PC割付'!$D111&lt;&gt;"",'PLC-&gt;PC割付'!$D111,"")</f>
        <v/>
      </c>
      <c r="I9" s="39" t="str">
        <f>IF('PLC-&gt;PC割付'!$D112&lt;&gt;"",'PLC-&gt;PC割付'!$D112,"")</f>
        <v/>
      </c>
      <c r="J9" s="39" t="str">
        <f>IF('PLC-&gt;PC割付'!$D113&lt;&gt;"",'PLC-&gt;PC割付'!$D113,"")</f>
        <v/>
      </c>
      <c r="K9" s="39" t="str">
        <f>IF('PLC-&gt;PC割付'!$D114&lt;&gt;"",'PLC-&gt;PC割付'!$D114,"")</f>
        <v/>
      </c>
      <c r="L9" s="39" t="str">
        <f>IF('PLC-&gt;PC割付'!$D115&lt;&gt;"",'PLC-&gt;PC割付'!$D115,"")</f>
        <v/>
      </c>
      <c r="M9" s="39" t="str">
        <f>IF('PLC-&gt;PC割付'!$D116&lt;&gt;"",'PLC-&gt;PC割付'!$D116,"")</f>
        <v/>
      </c>
      <c r="N9" s="39" t="str">
        <f>IF('PLC-&gt;PC割付'!$D117&lt;&gt;"",'PLC-&gt;PC割付'!$D117,"")</f>
        <v/>
      </c>
      <c r="O9" s="39" t="str">
        <f>IF('PLC-&gt;PC割付'!$D118&lt;&gt;"",'PLC-&gt;PC割付'!$D118,"")</f>
        <v/>
      </c>
      <c r="P9" s="39" t="str">
        <f>IF('PLC-&gt;PC割付'!$D119&lt;&gt;"",'PLC-&gt;PC割付'!$D119,"")</f>
        <v/>
      </c>
      <c r="Q9" s="39" t="str">
        <f>IF('PLC-&gt;PC割付'!$D120&lt;&gt;"",'PLC-&gt;PC割付'!$D120,"")</f>
        <v/>
      </c>
      <c r="R9" s="39" t="str">
        <f>IF('PLC-&gt;PC割付'!$D121&lt;&gt;"",'PLC-&gt;PC割付'!$D121,"")</f>
        <v/>
      </c>
      <c r="S9" s="39" t="str">
        <f>IF('PLC-&gt;PC割付'!$D122&lt;&gt;"",'PLC-&gt;PC割付'!$D122,"")</f>
        <v/>
      </c>
      <c r="T9" t="str">
        <f>IF('PLC-&gt;PC割付'!$D123&lt;&gt;"",'PLC-&gt;PC割付'!$D123,"")</f>
        <v/>
      </c>
      <c r="U9" t="str">
        <f>IF('PLC-&gt;PC割付'!$D124&lt;&gt;"",'PLC-&gt;PC割付'!$D124,"")</f>
        <v/>
      </c>
    </row>
    <row r="10" spans="2:21" ht="15">
      <c r="B10" s="38" t="s">
        <v>328</v>
      </c>
      <c r="C10" s="39" t="str">
        <f>IF('PLC-&gt;PC割付'!$D123&lt;&gt;"",'PLC-&gt;PC割付'!$D123,"")</f>
        <v/>
      </c>
      <c r="D10" s="39" t="str">
        <f>IF('PLC-&gt;PC割付'!$D124&lt;&gt;"",'PLC-&gt;PC割付'!$D124,"")</f>
        <v/>
      </c>
      <c r="E10" s="39" t="str">
        <f>IF('PLC-&gt;PC割付'!$D125&lt;&gt;"",'PLC-&gt;PC割付'!$D125,"")</f>
        <v/>
      </c>
      <c r="F10" s="39" t="str">
        <f>IF('PLC-&gt;PC割付'!$D126&lt;&gt;"",'PLC-&gt;PC割付'!$D126,"")</f>
        <v/>
      </c>
      <c r="G10" s="39" t="str">
        <f>IF('PLC-&gt;PC割付'!$D127&lt;&gt;"",'PLC-&gt;PC割付'!$D127,"")</f>
        <v/>
      </c>
      <c r="H10" s="39" t="str">
        <f>IF('PLC-&gt;PC割付'!$D128&lt;&gt;"",'PLC-&gt;PC割付'!$D128,"")</f>
        <v/>
      </c>
      <c r="I10" s="39" t="str">
        <f>IF('PLC-&gt;PC割付'!$D129&lt;&gt;"",'PLC-&gt;PC割付'!$D129,"")</f>
        <v/>
      </c>
      <c r="J10" s="39" t="str">
        <f>IF('PLC-&gt;PC割付'!$D130&lt;&gt;"",'PLC-&gt;PC割付'!$D130,"")</f>
        <v/>
      </c>
      <c r="K10" s="39" t="str">
        <f>IF('PLC-&gt;PC割付'!$D131&lt;&gt;"",'PLC-&gt;PC割付'!$D131,"")</f>
        <v/>
      </c>
      <c r="L10" s="39" t="str">
        <f>IF('PLC-&gt;PC割付'!$D132&lt;&gt;"",'PLC-&gt;PC割付'!$D132,"")</f>
        <v/>
      </c>
      <c r="M10" s="39" t="str">
        <f>IF('PLC-&gt;PC割付'!$D133&lt;&gt;"",'PLC-&gt;PC割付'!$D133,"")</f>
        <v/>
      </c>
      <c r="N10" s="39" t="str">
        <f>IF('PLC-&gt;PC割付'!$D134&lt;&gt;"",'PLC-&gt;PC割付'!$D134,"")</f>
        <v/>
      </c>
      <c r="O10" s="39" t="str">
        <f>IF('PLC-&gt;PC割付'!$D135&lt;&gt;"",'PLC-&gt;PC割付'!$D135,"")</f>
        <v/>
      </c>
      <c r="P10" s="39" t="str">
        <f>IF('PLC-&gt;PC割付'!$D136&lt;&gt;"",'PLC-&gt;PC割付'!$D136,"")</f>
        <v/>
      </c>
      <c r="Q10" s="39" t="str">
        <f>IF('PLC-&gt;PC割付'!$D137&lt;&gt;"",'PLC-&gt;PC割付'!$D137,"")</f>
        <v/>
      </c>
      <c r="R10" s="39" t="str">
        <f>IF('PLC-&gt;PC割付'!$D138&lt;&gt;"",'PLC-&gt;PC割付'!$D138,"")</f>
        <v/>
      </c>
      <c r="S10" s="39" t="str">
        <f>IF('PLC-&gt;PC割付'!$D139&lt;&gt;"",'PLC-&gt;PC割付'!$D139,"")</f>
        <v/>
      </c>
      <c r="T10" t="str">
        <f>IF('PLC-&gt;PC割付'!$D140&lt;&gt;"",'PLC-&gt;PC割付'!$D140,"")</f>
        <v/>
      </c>
      <c r="U10" t="str">
        <f>IF('PLC-&gt;PC割付'!$D141&lt;&gt;"",'PLC-&gt;PC割付'!$D141,"")</f>
        <v/>
      </c>
    </row>
    <row r="11" spans="2:21" ht="15">
      <c r="B11" s="38" t="s">
        <v>329</v>
      </c>
      <c r="C11" s="39" t="str">
        <f>IF('PLC-&gt;PC割付'!$D140&lt;&gt;"",'PLC-&gt;PC割付'!$D140,"")</f>
        <v/>
      </c>
      <c r="D11" s="39" t="str">
        <f>IF('PLC-&gt;PC割付'!$D141&lt;&gt;"",'PLC-&gt;PC割付'!$D141,"")</f>
        <v/>
      </c>
      <c r="E11" s="39" t="str">
        <f>IF('PLC-&gt;PC割付'!$D142&lt;&gt;"",'PLC-&gt;PC割付'!$D142,"")</f>
        <v/>
      </c>
      <c r="F11" s="39" t="str">
        <f>IF('PLC-&gt;PC割付'!$D143&lt;&gt;"",'PLC-&gt;PC割付'!$D143,"")</f>
        <v/>
      </c>
      <c r="G11" s="39" t="str">
        <f>IF('PLC-&gt;PC割付'!$D144&lt;&gt;"",'PLC-&gt;PC割付'!$D144,"")</f>
        <v/>
      </c>
      <c r="H11" s="39" t="str">
        <f>IF('PLC-&gt;PC割付'!$D145&lt;&gt;"",'PLC-&gt;PC割付'!$D145,"")</f>
        <v/>
      </c>
      <c r="I11" s="39" t="str">
        <f>IF('PLC-&gt;PC割付'!$D146&lt;&gt;"",'PLC-&gt;PC割付'!$D146,"")</f>
        <v/>
      </c>
      <c r="J11" s="39" t="str">
        <f>IF('PLC-&gt;PC割付'!$D147&lt;&gt;"",'PLC-&gt;PC割付'!$D147,"")</f>
        <v/>
      </c>
      <c r="K11" s="39" t="str">
        <f>IF('PLC-&gt;PC割付'!$D148&lt;&gt;"",'PLC-&gt;PC割付'!$D148,"")</f>
        <v/>
      </c>
      <c r="L11" s="39" t="str">
        <f>IF('PLC-&gt;PC割付'!$D149&lt;&gt;"",'PLC-&gt;PC割付'!$D149,"")</f>
        <v/>
      </c>
      <c r="M11" s="39" t="str">
        <f>IF('PLC-&gt;PC割付'!$D150&lt;&gt;"",'PLC-&gt;PC割付'!$D150,"")</f>
        <v/>
      </c>
      <c r="N11" s="39" t="str">
        <f>IF('PLC-&gt;PC割付'!$D151&lt;&gt;"",'PLC-&gt;PC割付'!$D151,"")</f>
        <v/>
      </c>
      <c r="O11" s="39" t="str">
        <f>IF('PLC-&gt;PC割付'!$D152&lt;&gt;"",'PLC-&gt;PC割付'!$D152,"")</f>
        <v/>
      </c>
      <c r="P11" s="39" t="str">
        <f>IF('PLC-&gt;PC割付'!$D153&lt;&gt;"",'PLC-&gt;PC割付'!$D153,"")</f>
        <v/>
      </c>
      <c r="Q11" s="39" t="str">
        <f>IF('PLC-&gt;PC割付'!$D154&lt;&gt;"",'PLC-&gt;PC割付'!$D154,"")</f>
        <v/>
      </c>
      <c r="R11" s="39" t="str">
        <f>IF('PLC-&gt;PC割付'!$D155&lt;&gt;"",'PLC-&gt;PC割付'!$D155,"")</f>
        <v/>
      </c>
      <c r="S11" s="39" t="str">
        <f>IF('PLC-&gt;PC割付'!$D156&lt;&gt;"",'PLC-&gt;PC割付'!$D156,"")</f>
        <v/>
      </c>
      <c r="T11" t="str">
        <f>IF('PLC-&gt;PC割付'!$D157&lt;&gt;"",'PLC-&gt;PC割付'!$D157,"")</f>
        <v/>
      </c>
      <c r="U11" t="str">
        <f>IF('PLC-&gt;PC割付'!$D158&lt;&gt;"",'PLC-&gt;PC割付'!$D158,"")</f>
        <v/>
      </c>
    </row>
    <row r="12" spans="2:21" ht="15">
      <c r="B12" s="38" t="s">
        <v>330</v>
      </c>
      <c r="C12" s="39" t="str">
        <f>IF('PLC-&gt;PC割付'!$D157&lt;&gt;"",'PLC-&gt;PC割付'!$D157,"")</f>
        <v/>
      </c>
      <c r="D12" s="39" t="str">
        <f>IF('PLC-&gt;PC割付'!$D158&lt;&gt;"",'PLC-&gt;PC割付'!$D158,"")</f>
        <v/>
      </c>
      <c r="E12" s="39" t="str">
        <f>IF('PLC-&gt;PC割付'!$D159&lt;&gt;"",'PLC-&gt;PC割付'!$D159,"")</f>
        <v/>
      </c>
      <c r="F12" s="39" t="str">
        <f>IF('PLC-&gt;PC割付'!$D160&lt;&gt;"",'PLC-&gt;PC割付'!$D160,"")</f>
        <v/>
      </c>
      <c r="G12" s="39" t="str">
        <f>IF('PLC-&gt;PC割付'!$D161&lt;&gt;"",'PLC-&gt;PC割付'!$D161,"")</f>
        <v/>
      </c>
      <c r="H12" s="39" t="str">
        <f>IF('PLC-&gt;PC割付'!$D162&lt;&gt;"",'PLC-&gt;PC割付'!$D162,"")</f>
        <v/>
      </c>
      <c r="I12" s="39" t="str">
        <f>IF('PLC-&gt;PC割付'!$D163&lt;&gt;"",'PLC-&gt;PC割付'!$D163,"")</f>
        <v/>
      </c>
      <c r="J12" s="39" t="str">
        <f>IF('PLC-&gt;PC割付'!$D164&lt;&gt;"",'PLC-&gt;PC割付'!$D164,"")</f>
        <v/>
      </c>
      <c r="K12" s="39" t="str">
        <f>IF('PLC-&gt;PC割付'!$D165&lt;&gt;"",'PLC-&gt;PC割付'!$D165,"")</f>
        <v/>
      </c>
      <c r="L12" s="39" t="str">
        <f>IF('PLC-&gt;PC割付'!$D166&lt;&gt;"",'PLC-&gt;PC割付'!$D166,"")</f>
        <v/>
      </c>
      <c r="M12" s="39" t="str">
        <f>IF('PLC-&gt;PC割付'!$D167&lt;&gt;"",'PLC-&gt;PC割付'!$D167,"")</f>
        <v/>
      </c>
      <c r="N12" s="39" t="str">
        <f>IF('PLC-&gt;PC割付'!$D168&lt;&gt;"",'PLC-&gt;PC割付'!$D168,"")</f>
        <v/>
      </c>
      <c r="O12" s="39" t="str">
        <f>IF('PLC-&gt;PC割付'!$D169&lt;&gt;"",'PLC-&gt;PC割付'!$D169,"")</f>
        <v/>
      </c>
      <c r="P12" s="39" t="str">
        <f>IF('PLC-&gt;PC割付'!$D170&lt;&gt;"",'PLC-&gt;PC割付'!$D170,"")</f>
        <v/>
      </c>
      <c r="Q12" s="39" t="str">
        <f>IF('PLC-&gt;PC割付'!$D171&lt;&gt;"",'PLC-&gt;PC割付'!$D171,"")</f>
        <v/>
      </c>
      <c r="R12" s="39" t="str">
        <f>IF('PLC-&gt;PC割付'!$D172&lt;&gt;"",'PLC-&gt;PC割付'!$D172,"")</f>
        <v/>
      </c>
      <c r="S12" s="39" t="str">
        <f>IF('PLC-&gt;PC割付'!$D173&lt;&gt;"",'PLC-&gt;PC割付'!$D173,"")</f>
        <v/>
      </c>
      <c r="T12" t="str">
        <f>IF('PLC-&gt;PC割付'!$D174&lt;&gt;"",'PLC-&gt;PC割付'!$D174,"")</f>
        <v/>
      </c>
      <c r="U12" t="str">
        <f>IF('PLC-&gt;PC割付'!$D175&lt;&gt;"",'PLC-&gt;PC割付'!$D175,"")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3:C193"/>
  <sheetViews>
    <sheetView tabSelected="1" zoomScale="85" zoomScaleNormal="85" workbookViewId="0">
      <selection activeCell="J12" sqref="J12"/>
    </sheetView>
  </sheetViews>
  <sheetFormatPr defaultRowHeight="13.2"/>
  <cols>
    <col min="1" max="1" width="2.33203125" customWidth="1"/>
    <col min="2" max="2" width="11" customWidth="1"/>
    <col min="3" max="3" width="19.44140625" customWidth="1"/>
    <col min="4" max="1025" width="8.44140625" customWidth="1"/>
  </cols>
  <sheetData>
    <row r="3" spans="2:3" ht="15">
      <c r="B3" s="38" t="s">
        <v>321</v>
      </c>
      <c r="C3" s="39" t="str">
        <f>IF('PLC-&gt;PC割付'!$H4&lt;&gt;"",'PLC-&gt;PC割付'!$H4,"")</f>
        <v>PROGRAM_NO</v>
      </c>
    </row>
    <row r="4" spans="2:3" ht="15">
      <c r="B4" s="38" t="s">
        <v>322</v>
      </c>
      <c r="C4" s="39" t="str">
        <f>IF('PLC-&gt;PC割付'!$H5&lt;&gt;"",'PLC-&gt;PC割付'!$H5,"")</f>
        <v>JOB_NO</v>
      </c>
    </row>
    <row r="5" spans="2:3" ht="15">
      <c r="B5" s="38" t="s">
        <v>323</v>
      </c>
      <c r="C5" s="39" t="str">
        <f>IF('PLC-&gt;PC割付'!$H6&lt;&gt;"",'PLC-&gt;PC割付'!$H6,"")</f>
        <v>ENABLE_AXIS_NO</v>
      </c>
    </row>
    <row r="6" spans="2:3" ht="15">
      <c r="B6" s="38" t="s">
        <v>324</v>
      </c>
      <c r="C6" s="39" t="str">
        <f>IF('PLC-&gt;PC割付'!$H7&lt;&gt;"",'PLC-&gt;PC割付'!$H7,"")</f>
        <v>WRITE_FLAG_NO</v>
      </c>
    </row>
    <row r="7" spans="2:3" ht="15">
      <c r="B7" s="38" t="s">
        <v>325</v>
      </c>
      <c r="C7" s="39" t="str">
        <f>IF('PLC-&gt;PC割付'!$H8&lt;&gt;"",'PLC-&gt;PC割付'!$H8,"")</f>
        <v>READ_FLAG_NO</v>
      </c>
    </row>
    <row r="8" spans="2:3" ht="15">
      <c r="B8" s="38" t="s">
        <v>326</v>
      </c>
      <c r="C8" s="39" t="str">
        <f>IF('PLC-&gt;PC割付'!$H9&lt;&gt;"",'PLC-&gt;PC割付'!$H9,"")</f>
        <v>START_NO</v>
      </c>
    </row>
    <row r="9" spans="2:3" ht="15">
      <c r="B9" s="38" t="s">
        <v>327</v>
      </c>
      <c r="C9" s="39" t="str">
        <f>IF('PLC-&gt;PC割付'!$H10&lt;&gt;"",'PLC-&gt;PC割付'!$H10,"")</f>
        <v>RANGE_NO</v>
      </c>
    </row>
    <row r="10" spans="2:3" ht="15">
      <c r="B10" s="38" t="s">
        <v>328</v>
      </c>
      <c r="C10" s="39" t="str">
        <f>IF('PLC-&gt;PC割付'!$H11&lt;&gt;"",'PLC-&gt;PC割付'!$H11,"")</f>
        <v>INPUT1_NO</v>
      </c>
    </row>
    <row r="11" spans="2:3" ht="15">
      <c r="B11" s="38" t="s">
        <v>329</v>
      </c>
      <c r="C11" s="39" t="str">
        <f>IF('PLC-&gt;PC割付'!$H12&lt;&gt;"",'PLC-&gt;PC割付'!$H12,"")</f>
        <v>INPUT2_NO</v>
      </c>
    </row>
    <row r="12" spans="2:3" ht="15">
      <c r="B12" s="38" t="s">
        <v>330</v>
      </c>
      <c r="C12" s="39" t="str">
        <f>IF('PLC-&gt;PC割付'!$H13&lt;&gt;"",'PLC-&gt;PC割付'!$H13,"")</f>
        <v/>
      </c>
    </row>
    <row r="13" spans="2:3" ht="15">
      <c r="B13" s="38" t="s">
        <v>331</v>
      </c>
      <c r="C13" s="39" t="str">
        <f>IF('PLC-&gt;PC割付'!$H14&lt;&gt;"",'PLC-&gt;PC割付'!$H14,"")</f>
        <v>PLC_X1_LOW</v>
      </c>
    </row>
    <row r="14" spans="2:3" ht="15">
      <c r="B14" s="38" t="s">
        <v>332</v>
      </c>
      <c r="C14" s="39" t="str">
        <f>IF('PLC-&gt;PC割付'!$H15&lt;&gt;"",'PLC-&gt;PC割付'!$H15,"")</f>
        <v>PLC_X1_HIGH</v>
      </c>
    </row>
    <row r="15" spans="2:3" ht="15">
      <c r="B15" s="38" t="s">
        <v>333</v>
      </c>
      <c r="C15" s="39" t="str">
        <f>IF('PLC-&gt;PC割付'!$H16&lt;&gt;"",'PLC-&gt;PC割付'!$H16,"")</f>
        <v>PLC_Y1_LOW</v>
      </c>
    </row>
    <row r="16" spans="2:3" ht="15">
      <c r="B16" s="38" t="s">
        <v>334</v>
      </c>
      <c r="C16" s="39" t="str">
        <f>IF('PLC-&gt;PC割付'!$H17&lt;&gt;"",'PLC-&gt;PC割付'!$H17,"")</f>
        <v>PLC_Y1_HIGH</v>
      </c>
    </row>
    <row r="17" spans="2:3" ht="15">
      <c r="B17" s="38" t="s">
        <v>335</v>
      </c>
      <c r="C17" s="39" t="str">
        <f>IF('PLC-&gt;PC割付'!$H18&lt;&gt;"",'PLC-&gt;PC割付'!$H18,"")</f>
        <v>PLC_Z1_LOW</v>
      </c>
    </row>
    <row r="18" spans="2:3" ht="15">
      <c r="B18" s="38" t="s">
        <v>336</v>
      </c>
      <c r="C18" s="39" t="str">
        <f>IF('PLC-&gt;PC割付'!$H19&lt;&gt;"",'PLC-&gt;PC割付'!$H19,"")</f>
        <v>PLC_Z1_HIGH</v>
      </c>
    </row>
    <row r="19" spans="2:3" ht="15">
      <c r="B19" s="38" t="s">
        <v>337</v>
      </c>
      <c r="C19" s="39" t="str">
        <f>IF('PLC-&gt;PC割付'!$H20&lt;&gt;"",'PLC-&gt;PC割付'!$H20,"")</f>
        <v>PLC_RX1_LOW</v>
      </c>
    </row>
    <row r="20" spans="2:3" ht="15">
      <c r="B20" s="38" t="s">
        <v>338</v>
      </c>
      <c r="C20" s="39" t="str">
        <f>IF('PLC-&gt;PC割付'!$H21&lt;&gt;"",'PLC-&gt;PC割付'!$H21,"")</f>
        <v>PLC_RX1_HIGH</v>
      </c>
    </row>
    <row r="21" spans="2:3" ht="15">
      <c r="B21" s="38" t="s">
        <v>339</v>
      </c>
      <c r="C21" s="39" t="str">
        <f>IF('PLC-&gt;PC割付'!$H22&lt;&gt;"",'PLC-&gt;PC割付'!$H22,"")</f>
        <v>PLC_RY1_LOW</v>
      </c>
    </row>
    <row r="22" spans="2:3" ht="15">
      <c r="B22" s="38" t="s">
        <v>340</v>
      </c>
      <c r="C22" s="39" t="str">
        <f>IF('PLC-&gt;PC割付'!$H23&lt;&gt;"",'PLC-&gt;PC割付'!$H23,"")</f>
        <v>PLC_RY1_HIGH</v>
      </c>
    </row>
    <row r="23" spans="2:3" ht="15">
      <c r="B23" s="38" t="s">
        <v>341</v>
      </c>
      <c r="C23" s="39" t="str">
        <f>IF('PLC-&gt;PC割付'!$H24&lt;&gt;"",'PLC-&gt;PC割付'!$H24,"")</f>
        <v>PLC_RZ1_LOW</v>
      </c>
    </row>
    <row r="24" spans="2:3" ht="15">
      <c r="B24" s="38" t="s">
        <v>342</v>
      </c>
      <c r="C24" s="39" t="str">
        <f>IF('PLC-&gt;PC割付'!$H25&lt;&gt;"",'PLC-&gt;PC割付'!$H25,"")</f>
        <v>PLC_RZ1_HIGH</v>
      </c>
    </row>
    <row r="25" spans="2:3" ht="15">
      <c r="B25" s="38" t="s">
        <v>343</v>
      </c>
      <c r="C25" s="39" t="str">
        <f>IF('PLC-&gt;PC割付'!$H26&lt;&gt;"",'PLC-&gt;PC割付'!$H26,"")</f>
        <v>PLC_VEL1_LOW</v>
      </c>
    </row>
    <row r="26" spans="2:3" ht="15">
      <c r="B26" s="38" t="s">
        <v>344</v>
      </c>
      <c r="C26" s="39" t="str">
        <f>IF('PLC-&gt;PC割付'!$H27&lt;&gt;"",'PLC-&gt;PC割付'!$H27,"")</f>
        <v>PLC_VEL1_HIGH</v>
      </c>
    </row>
    <row r="27" spans="2:3" ht="15">
      <c r="B27" s="38" t="s">
        <v>345</v>
      </c>
      <c r="C27" s="39" t="str">
        <f>IF('PLC-&gt;PC割付'!$H28&lt;&gt;"",'PLC-&gt;PC割付'!$H28,"")</f>
        <v>PLC_ACC1_LOW</v>
      </c>
    </row>
    <row r="28" spans="2:3" ht="15">
      <c r="B28" s="38" t="s">
        <v>346</v>
      </c>
      <c r="C28" s="39" t="str">
        <f>IF('PLC-&gt;PC割付'!$H29&lt;&gt;"",'PLC-&gt;PC割付'!$H29,"")</f>
        <v>PLC_ACC1_HIGH</v>
      </c>
    </row>
    <row r="29" spans="2:3" ht="15">
      <c r="B29" s="38" t="s">
        <v>347</v>
      </c>
      <c r="C29" s="39" t="str">
        <f>IF('PLC-&gt;PC割付'!$H30&lt;&gt;"",'PLC-&gt;PC割付'!$H30,"")</f>
        <v>PLC_DEC1_LOW</v>
      </c>
    </row>
    <row r="30" spans="2:3" ht="15">
      <c r="B30" s="38" t="s">
        <v>348</v>
      </c>
      <c r="C30" s="39" t="str">
        <f>IF('PLC-&gt;PC割付'!$H31&lt;&gt;"",'PLC-&gt;PC割付'!$H31,"")</f>
        <v>PLC_DEC1_HIGH</v>
      </c>
    </row>
    <row r="31" spans="2:3" ht="15">
      <c r="B31" s="38" t="s">
        <v>349</v>
      </c>
      <c r="C31" s="39" t="str">
        <f>IF('PLC-&gt;PC割付'!$H32&lt;&gt;"",'PLC-&gt;PC割付'!$H32,"")</f>
        <v>PLC_AREA1_LOW</v>
      </c>
    </row>
    <row r="32" spans="2:3" ht="15">
      <c r="B32" s="38" t="s">
        <v>350</v>
      </c>
      <c r="C32" s="39" t="str">
        <f>IF('PLC-&gt;PC割付'!$H33&lt;&gt;"",'PLC-&gt;PC割付'!$H33,"")</f>
        <v>PLC_AREA1_HIGH</v>
      </c>
    </row>
    <row r="33" spans="2:3" ht="15">
      <c r="B33" s="38" t="s">
        <v>351</v>
      </c>
      <c r="C33" s="39" t="str">
        <f>IF('PLC-&gt;PC割付'!$H34&lt;&gt;"",'PLC-&gt;PC割付'!$H34,"")</f>
        <v>PLC_STIME1_LOW</v>
      </c>
    </row>
    <row r="34" spans="2:3" ht="15">
      <c r="B34" s="38" t="s">
        <v>352</v>
      </c>
      <c r="C34" s="39" t="str">
        <f>IF('PLC-&gt;PC割付'!$H35&lt;&gt;"",'PLC-&gt;PC割付'!$H35,"")</f>
        <v>PLC_STIME1_HIGH</v>
      </c>
    </row>
    <row r="35" spans="2:3" ht="15">
      <c r="B35" s="38" t="s">
        <v>353</v>
      </c>
      <c r="C35" s="39" t="str">
        <f>IF('PLC-&gt;PC割付'!$H36&lt;&gt;"",'PLC-&gt;PC割付'!$H36,"")</f>
        <v>PLC_TOOL1_LOW</v>
      </c>
    </row>
    <row r="36" spans="2:3" ht="15">
      <c r="B36" s="38" t="s">
        <v>354</v>
      </c>
      <c r="C36" s="39" t="str">
        <f>IF('PLC-&gt;PC割付'!$H37&lt;&gt;"",'PLC-&gt;PC割付'!$H37,"")</f>
        <v>PLC_TOOL1_HIGH</v>
      </c>
    </row>
    <row r="37" spans="2:3" ht="15">
      <c r="B37" s="38" t="s">
        <v>355</v>
      </c>
      <c r="C37" s="39" t="str">
        <f>IF('PLC-&gt;PC割付'!$H38&lt;&gt;"",'PLC-&gt;PC割付'!$H38,"")</f>
        <v/>
      </c>
    </row>
    <row r="38" spans="2:3" ht="15">
      <c r="B38" s="38" t="s">
        <v>356</v>
      </c>
      <c r="C38" s="39" t="str">
        <f>IF('PLC-&gt;PC割付'!$H39&lt;&gt;"",'PLC-&gt;PC割付'!$H39,"")</f>
        <v/>
      </c>
    </row>
    <row r="39" spans="2:3" ht="15">
      <c r="B39" s="38" t="s">
        <v>357</v>
      </c>
      <c r="C39" s="39" t="str">
        <f>IF('PLC-&gt;PC割付'!$H40&lt;&gt;"",'PLC-&gt;PC割付'!$H40,"")</f>
        <v/>
      </c>
    </row>
    <row r="40" spans="2:3" ht="15">
      <c r="B40" s="38" t="s">
        <v>358</v>
      </c>
      <c r="C40" s="39" t="str">
        <f>IF('PLC-&gt;PC割付'!$H41&lt;&gt;"",'PLC-&gt;PC割付'!$H41,"")</f>
        <v/>
      </c>
    </row>
    <row r="41" spans="2:3" ht="15">
      <c r="B41" s="38" t="s">
        <v>359</v>
      </c>
      <c r="C41" s="39" t="str">
        <f>IF('PLC-&gt;PC割付'!$H42&lt;&gt;"",'PLC-&gt;PC割付'!$H42,"")</f>
        <v/>
      </c>
    </row>
    <row r="42" spans="2:3" ht="15">
      <c r="B42" s="38" t="s">
        <v>360</v>
      </c>
      <c r="C42" s="39" t="str">
        <f>IF('PLC-&gt;PC割付'!$H43&lt;&gt;"",'PLC-&gt;PC割付'!$H43,"")</f>
        <v/>
      </c>
    </row>
    <row r="43" spans="2:3" ht="15">
      <c r="B43" s="38" t="s">
        <v>361</v>
      </c>
      <c r="C43" s="39" t="str">
        <f>IF('PLC-&gt;PC割付'!$H44&lt;&gt;"",'PLC-&gt;PC割付'!$H44,"")</f>
        <v/>
      </c>
    </row>
    <row r="44" spans="2:3" ht="15">
      <c r="B44" s="38" t="s">
        <v>362</v>
      </c>
      <c r="C44" s="39" t="str">
        <f>IF('PLC-&gt;PC割付'!$H45&lt;&gt;"",'PLC-&gt;PC割付'!$H45,"")</f>
        <v/>
      </c>
    </row>
    <row r="45" spans="2:3" ht="15">
      <c r="B45" s="38" t="s">
        <v>363</v>
      </c>
      <c r="C45" s="39" t="str">
        <f>IF('PLC-&gt;PC割付'!$H46&lt;&gt;"",'PLC-&gt;PC割付'!$H46,"")</f>
        <v/>
      </c>
    </row>
    <row r="46" spans="2:3" ht="15">
      <c r="B46" s="38" t="s">
        <v>364</v>
      </c>
      <c r="C46" s="39" t="str">
        <f>IF('PLC-&gt;PC割付'!$H47&lt;&gt;"",'PLC-&gt;PC割付'!$H47,"")</f>
        <v/>
      </c>
    </row>
    <row r="47" spans="2:3" ht="15">
      <c r="B47" s="38" t="s">
        <v>365</v>
      </c>
      <c r="C47" s="39" t="str">
        <f>IF('PLC-&gt;PC割付'!$H48&lt;&gt;"",'PLC-&gt;PC割付'!$H48,"")</f>
        <v/>
      </c>
    </row>
    <row r="48" spans="2:3" ht="15">
      <c r="B48" s="38" t="s">
        <v>366</v>
      </c>
      <c r="C48" s="39" t="str">
        <f>IF('PLC-&gt;PC割付'!$H49&lt;&gt;"",'PLC-&gt;PC割付'!$H49,"")</f>
        <v/>
      </c>
    </row>
    <row r="49" spans="2:3" ht="15">
      <c r="B49" s="38" t="s">
        <v>367</v>
      </c>
      <c r="C49" s="39" t="str">
        <f>IF('PLC-&gt;PC割付'!$H50&lt;&gt;"",'PLC-&gt;PC割付'!$H50,"")</f>
        <v/>
      </c>
    </row>
    <row r="50" spans="2:3" ht="15">
      <c r="B50" s="38" t="s">
        <v>368</v>
      </c>
      <c r="C50" s="39" t="str">
        <f>IF('PLC-&gt;PC割付'!$H51&lt;&gt;"",'PLC-&gt;PC割付'!$H51,"")</f>
        <v/>
      </c>
    </row>
    <row r="51" spans="2:3" ht="15">
      <c r="B51" s="38" t="s">
        <v>369</v>
      </c>
      <c r="C51" s="39" t="str">
        <f>IF('PLC-&gt;PC割付'!$H52&lt;&gt;"",'PLC-&gt;PC割付'!$H52,"")</f>
        <v/>
      </c>
    </row>
    <row r="52" spans="2:3" ht="15">
      <c r="B52" s="38" t="s">
        <v>370</v>
      </c>
      <c r="C52" s="39" t="str">
        <f>IF('PLC-&gt;PC割付'!$H53&lt;&gt;"",'PLC-&gt;PC割付'!$H53,"")</f>
        <v/>
      </c>
    </row>
    <row r="53" spans="2:3" ht="15">
      <c r="B53" s="38" t="s">
        <v>371</v>
      </c>
      <c r="C53" s="39" t="str">
        <f>IF('PLC-&gt;PC割付'!$H54&lt;&gt;"",'PLC-&gt;PC割付'!$H54,"")</f>
        <v>PLC_X2_LOW</v>
      </c>
    </row>
    <row r="54" spans="2:3" ht="15">
      <c r="B54" s="38" t="s">
        <v>372</v>
      </c>
      <c r="C54" s="39" t="str">
        <f>IF('PLC-&gt;PC割付'!$H55&lt;&gt;"",'PLC-&gt;PC割付'!$H55,"")</f>
        <v>PLC_X2_HIGH</v>
      </c>
    </row>
    <row r="55" spans="2:3" ht="15">
      <c r="B55" s="38" t="s">
        <v>373</v>
      </c>
      <c r="C55" s="39" t="str">
        <f>IF('PLC-&gt;PC割付'!$H56&lt;&gt;"",'PLC-&gt;PC割付'!$H56,"")</f>
        <v>PLC_Y2_LOW</v>
      </c>
    </row>
    <row r="56" spans="2:3" ht="15">
      <c r="B56" s="38" t="s">
        <v>374</v>
      </c>
      <c r="C56" s="39" t="str">
        <f>IF('PLC-&gt;PC割付'!$H57&lt;&gt;"",'PLC-&gt;PC割付'!$H57,"")</f>
        <v>PLC_Y2_HIGH</v>
      </c>
    </row>
    <row r="57" spans="2:3" ht="15">
      <c r="B57" s="38" t="s">
        <v>375</v>
      </c>
      <c r="C57" s="39" t="str">
        <f>IF('PLC-&gt;PC割付'!$H58&lt;&gt;"",'PLC-&gt;PC割付'!$H58,"")</f>
        <v>PLC_Z2_LOW</v>
      </c>
    </row>
    <row r="58" spans="2:3" ht="15">
      <c r="B58" s="38" t="s">
        <v>376</v>
      </c>
      <c r="C58" s="39" t="str">
        <f>IF('PLC-&gt;PC割付'!$H59&lt;&gt;"",'PLC-&gt;PC割付'!$H59,"")</f>
        <v>PLC_Z2_HIGH</v>
      </c>
    </row>
    <row r="59" spans="2:3" ht="15">
      <c r="B59" s="38" t="s">
        <v>377</v>
      </c>
      <c r="C59" s="39" t="str">
        <f>IF('PLC-&gt;PC割付'!$H60&lt;&gt;"",'PLC-&gt;PC割付'!$H60,"")</f>
        <v>PLC_RX2_LOW</v>
      </c>
    </row>
    <row r="60" spans="2:3" ht="15">
      <c r="B60" s="38" t="s">
        <v>378</v>
      </c>
      <c r="C60" s="39" t="str">
        <f>IF('PLC-&gt;PC割付'!$H61&lt;&gt;"",'PLC-&gt;PC割付'!$H61,"")</f>
        <v>PLC_RX2_HIGH</v>
      </c>
    </row>
    <row r="61" spans="2:3" ht="15">
      <c r="B61" s="38" t="s">
        <v>379</v>
      </c>
      <c r="C61" s="39" t="str">
        <f>IF('PLC-&gt;PC割付'!$H62&lt;&gt;"",'PLC-&gt;PC割付'!$H62,"")</f>
        <v>PLC_RY2_LOW</v>
      </c>
    </row>
    <row r="62" spans="2:3" ht="15">
      <c r="B62" s="38" t="s">
        <v>380</v>
      </c>
      <c r="C62" s="39" t="str">
        <f>IF('PLC-&gt;PC割付'!$H63&lt;&gt;"",'PLC-&gt;PC割付'!$H63,"")</f>
        <v>PLC_RY2_HIGH</v>
      </c>
    </row>
    <row r="63" spans="2:3" ht="15">
      <c r="B63" s="38" t="s">
        <v>381</v>
      </c>
      <c r="C63" s="39" t="str">
        <f>IF('PLC-&gt;PC割付'!$H64&lt;&gt;"",'PLC-&gt;PC割付'!$H64,"")</f>
        <v>PLC_RZ2_LOW</v>
      </c>
    </row>
    <row r="64" spans="2:3" ht="15">
      <c r="B64" s="38" t="s">
        <v>382</v>
      </c>
      <c r="C64" s="39" t="str">
        <f>IF('PLC-&gt;PC割付'!$H65&lt;&gt;"",'PLC-&gt;PC割付'!$H65,"")</f>
        <v>PLC_RZ2_HIGH</v>
      </c>
    </row>
    <row r="65" spans="2:3" ht="15">
      <c r="B65" s="38" t="s">
        <v>383</v>
      </c>
      <c r="C65" s="39" t="str">
        <f>IF('PLC-&gt;PC割付'!$H66&lt;&gt;"",'PLC-&gt;PC割付'!$H66,"")</f>
        <v>PLC_VEL2_LOW</v>
      </c>
    </row>
    <row r="66" spans="2:3" ht="15">
      <c r="B66" s="38" t="s">
        <v>384</v>
      </c>
      <c r="C66" s="39" t="str">
        <f>IF('PLC-&gt;PC割付'!$H67&lt;&gt;"",'PLC-&gt;PC割付'!$H67,"")</f>
        <v>PLC_VEL2_HIGH</v>
      </c>
    </row>
    <row r="67" spans="2:3" ht="15">
      <c r="B67" s="38" t="s">
        <v>385</v>
      </c>
      <c r="C67" s="39" t="str">
        <f>IF('PLC-&gt;PC割付'!$H68&lt;&gt;"",'PLC-&gt;PC割付'!$H68,"")</f>
        <v>PLC_ACC2_LOW</v>
      </c>
    </row>
    <row r="68" spans="2:3" ht="15">
      <c r="B68" s="38" t="s">
        <v>386</v>
      </c>
      <c r="C68" s="39" t="str">
        <f>IF('PLC-&gt;PC割付'!$H69&lt;&gt;"",'PLC-&gt;PC割付'!$H69,"")</f>
        <v>PLC_ACC2_HIGH</v>
      </c>
    </row>
    <row r="69" spans="2:3" ht="15">
      <c r="B69" s="38" t="s">
        <v>387</v>
      </c>
      <c r="C69" s="39" t="str">
        <f>IF('PLC-&gt;PC割付'!$H70&lt;&gt;"",'PLC-&gt;PC割付'!$H70,"")</f>
        <v>PLC_DEC2_LOW</v>
      </c>
    </row>
    <row r="70" spans="2:3" ht="15">
      <c r="B70" s="38" t="s">
        <v>388</v>
      </c>
      <c r="C70" s="39" t="str">
        <f>IF('PLC-&gt;PC割付'!$H71&lt;&gt;"",'PLC-&gt;PC割付'!$H71,"")</f>
        <v>PLC_DEC2_HIGH</v>
      </c>
    </row>
    <row r="71" spans="2:3" ht="15">
      <c r="B71" s="38" t="s">
        <v>389</v>
      </c>
      <c r="C71" s="39" t="str">
        <f>IF('PLC-&gt;PC割付'!$H72&lt;&gt;"",'PLC-&gt;PC割付'!$H72,"")</f>
        <v>PLC_AREA2_LOW</v>
      </c>
    </row>
    <row r="72" spans="2:3" ht="15">
      <c r="B72" s="38" t="s">
        <v>390</v>
      </c>
      <c r="C72" s="39" t="str">
        <f>IF('PLC-&gt;PC割付'!$H73&lt;&gt;"",'PLC-&gt;PC割付'!$H73,"")</f>
        <v>PLC_AREA2_HIGH</v>
      </c>
    </row>
    <row r="73" spans="2:3" ht="15">
      <c r="B73" s="38" t="s">
        <v>391</v>
      </c>
      <c r="C73" s="39" t="str">
        <f>IF('PLC-&gt;PC割付'!$H74&lt;&gt;"",'PLC-&gt;PC割付'!$H74,"")</f>
        <v>PLC_TOOL2_LOW</v>
      </c>
    </row>
    <row r="74" spans="2:3" ht="15">
      <c r="B74" s="38" t="s">
        <v>392</v>
      </c>
      <c r="C74" s="39" t="str">
        <f>IF('PLC-&gt;PC割付'!$H75&lt;&gt;"",'PLC-&gt;PC割付'!$H75,"")</f>
        <v>PLC_TOOL2_HIGH</v>
      </c>
    </row>
    <row r="75" spans="2:3" ht="15">
      <c r="B75" s="38" t="s">
        <v>393</v>
      </c>
      <c r="C75" s="39" t="str">
        <f>IF('PLC-&gt;PC割付'!$H76&lt;&gt;"",'PLC-&gt;PC割付'!$H76,"")</f>
        <v>PLC_STIME2_LOW</v>
      </c>
    </row>
    <row r="76" spans="2:3" ht="15">
      <c r="B76" s="38" t="s">
        <v>394</v>
      </c>
      <c r="C76" s="39" t="str">
        <f>IF('PLC-&gt;PC割付'!$H77&lt;&gt;"",'PLC-&gt;PC割付'!$H77,"")</f>
        <v>PLC_STIME2_HIGH</v>
      </c>
    </row>
    <row r="77" spans="2:3" ht="15">
      <c r="B77" s="38" t="s">
        <v>395</v>
      </c>
      <c r="C77" s="39" t="str">
        <f>IF('PLC-&gt;PC割付'!$H78&lt;&gt;"",'PLC-&gt;PC割付'!$H78,"")</f>
        <v>PLC_TOOL2_LOW</v>
      </c>
    </row>
    <row r="78" spans="2:3" ht="15">
      <c r="B78" s="38" t="s">
        <v>396</v>
      </c>
      <c r="C78" s="39" t="str">
        <f>IF('PLC-&gt;PC割付'!$H79&lt;&gt;"",'PLC-&gt;PC割付'!$H79,"")</f>
        <v>PLC_TOOL2_HIGH</v>
      </c>
    </row>
    <row r="79" spans="2:3" ht="15">
      <c r="B79" s="38" t="s">
        <v>397</v>
      </c>
      <c r="C79" s="39" t="str">
        <f>IF('PLC-&gt;PC割付'!$H80&lt;&gt;"",'PLC-&gt;PC割付'!$H80,"")</f>
        <v/>
      </c>
    </row>
    <row r="80" spans="2:3" ht="15">
      <c r="B80" s="38" t="s">
        <v>398</v>
      </c>
      <c r="C80" s="39" t="str">
        <f>IF('PLC-&gt;PC割付'!$H81&lt;&gt;"",'PLC-&gt;PC割付'!$H81,"")</f>
        <v/>
      </c>
    </row>
    <row r="81" spans="2:3" ht="15">
      <c r="B81" s="38" t="s">
        <v>399</v>
      </c>
      <c r="C81" s="39" t="str">
        <f>IF('PLC-&gt;PC割付'!$H82&lt;&gt;"",'PLC-&gt;PC割付'!$H82,"")</f>
        <v/>
      </c>
    </row>
    <row r="82" spans="2:3" ht="15">
      <c r="B82" s="38" t="s">
        <v>400</v>
      </c>
      <c r="C82" s="39" t="str">
        <f>IF('PLC-&gt;PC割付'!$H83&lt;&gt;"",'PLC-&gt;PC割付'!$H83,"")</f>
        <v/>
      </c>
    </row>
    <row r="83" spans="2:3" ht="15">
      <c r="B83" s="38" t="s">
        <v>401</v>
      </c>
      <c r="C83" s="39" t="str">
        <f>IF('PLC-&gt;PC割付'!$H84&lt;&gt;"",'PLC-&gt;PC割付'!$H84,"")</f>
        <v/>
      </c>
    </row>
    <row r="84" spans="2:3" ht="15">
      <c r="B84" s="38" t="s">
        <v>402</v>
      </c>
      <c r="C84" s="39" t="str">
        <f>IF('PLC-&gt;PC割付'!$H85&lt;&gt;"",'PLC-&gt;PC割付'!$H85,"")</f>
        <v/>
      </c>
    </row>
    <row r="85" spans="2:3" ht="15">
      <c r="B85" s="38" t="s">
        <v>403</v>
      </c>
      <c r="C85" s="39" t="str">
        <f>IF('PLC-&gt;PC割付'!$H86&lt;&gt;"",'PLC-&gt;PC割付'!$H86,"")</f>
        <v/>
      </c>
    </row>
    <row r="86" spans="2:3" ht="15">
      <c r="B86" s="38" t="s">
        <v>404</v>
      </c>
      <c r="C86" s="39" t="str">
        <f>IF('PLC-&gt;PC割付'!$H87&lt;&gt;"",'PLC-&gt;PC割付'!$H87,"")</f>
        <v/>
      </c>
    </row>
    <row r="87" spans="2:3" ht="15">
      <c r="B87" s="38" t="s">
        <v>405</v>
      </c>
      <c r="C87" s="39" t="str">
        <f>IF('PLC-&gt;PC割付'!$H88&lt;&gt;"",'PLC-&gt;PC割付'!$H88,"")</f>
        <v/>
      </c>
    </row>
    <row r="88" spans="2:3" ht="15">
      <c r="B88" s="38" t="s">
        <v>406</v>
      </c>
      <c r="C88" s="39" t="str">
        <f>IF('PLC-&gt;PC割付'!$H89&lt;&gt;"",'PLC-&gt;PC割付'!$H89,"")</f>
        <v/>
      </c>
    </row>
    <row r="89" spans="2:3" ht="15">
      <c r="B89" s="38" t="s">
        <v>407</v>
      </c>
      <c r="C89" s="39" t="str">
        <f>IF('PLC-&gt;PC割付'!$H90&lt;&gt;"",'PLC-&gt;PC割付'!$H90,"")</f>
        <v/>
      </c>
    </row>
    <row r="90" spans="2:3" ht="15">
      <c r="B90" s="38" t="s">
        <v>408</v>
      </c>
      <c r="C90" s="39" t="str">
        <f>IF('PLC-&gt;PC割付'!$H91&lt;&gt;"",'PLC-&gt;PC割付'!$H91,"")</f>
        <v/>
      </c>
    </row>
    <row r="91" spans="2:3" ht="15">
      <c r="B91" s="38" t="s">
        <v>409</v>
      </c>
      <c r="C91" s="39" t="str">
        <f>IF('PLC-&gt;PC割付'!$H92&lt;&gt;"",'PLC-&gt;PC割付'!$H92,"")</f>
        <v/>
      </c>
    </row>
    <row r="92" spans="2:3" ht="15">
      <c r="B92" s="38" t="s">
        <v>410</v>
      </c>
      <c r="C92" s="39" t="str">
        <f>IF('PLC-&gt;PC割付'!$H93&lt;&gt;"",'PLC-&gt;PC割付'!$H93,"")</f>
        <v/>
      </c>
    </row>
    <row r="93" spans="2:3" ht="15">
      <c r="B93" s="38" t="s">
        <v>667</v>
      </c>
      <c r="C93" s="39" t="str">
        <f>IF('PLC-&gt;PC割付'!$H94&lt;&gt;"",'PLC-&gt;PC割付'!$H94,"")</f>
        <v>PLC_X3_LOW</v>
      </c>
    </row>
    <row r="94" spans="2:3" ht="15">
      <c r="B94" s="38" t="s">
        <v>668</v>
      </c>
      <c r="C94" s="39" t="str">
        <f>IF('PLC-&gt;PC割付'!$H95&lt;&gt;"",'PLC-&gt;PC割付'!$H95,"")</f>
        <v>PLC_X3_HIGH</v>
      </c>
    </row>
    <row r="95" spans="2:3" ht="15">
      <c r="B95" s="38" t="s">
        <v>669</v>
      </c>
      <c r="C95" s="39" t="str">
        <f>IF('PLC-&gt;PC割付'!$H96&lt;&gt;"",'PLC-&gt;PC割付'!$H96,"")</f>
        <v>PLC_Y3_LOW</v>
      </c>
    </row>
    <row r="96" spans="2:3" ht="15">
      <c r="B96" s="38" t="s">
        <v>670</v>
      </c>
      <c r="C96" s="39" t="str">
        <f>IF('PLC-&gt;PC割付'!$H97&lt;&gt;"",'PLC-&gt;PC割付'!$H97,"")</f>
        <v>PLC_Y3_HIGH</v>
      </c>
    </row>
    <row r="97" spans="2:3" ht="15">
      <c r="B97" s="38" t="s">
        <v>671</v>
      </c>
      <c r="C97" s="39" t="str">
        <f>IF('PLC-&gt;PC割付'!$H98&lt;&gt;"",'PLC-&gt;PC割付'!$H98,"")</f>
        <v>PLC_Z3_LOW</v>
      </c>
    </row>
    <row r="98" spans="2:3" ht="15">
      <c r="B98" s="38" t="s">
        <v>672</v>
      </c>
      <c r="C98" s="39" t="str">
        <f>IF('PLC-&gt;PC割付'!$H99&lt;&gt;"",'PLC-&gt;PC割付'!$H99,"")</f>
        <v>PLC_Z3_HIGH</v>
      </c>
    </row>
    <row r="99" spans="2:3" ht="15">
      <c r="B99" s="38" t="s">
        <v>673</v>
      </c>
      <c r="C99" s="39" t="str">
        <f>IF('PLC-&gt;PC割付'!$H100&lt;&gt;"",'PLC-&gt;PC割付'!$H100,"")</f>
        <v>PLC_RX3_LOW</v>
      </c>
    </row>
    <row r="100" spans="2:3" ht="15">
      <c r="B100" s="38" t="s">
        <v>674</v>
      </c>
      <c r="C100" s="39" t="str">
        <f>IF('PLC-&gt;PC割付'!$H101&lt;&gt;"",'PLC-&gt;PC割付'!$H101,"")</f>
        <v>PLC_RX3_HIGH</v>
      </c>
    </row>
    <row r="101" spans="2:3" ht="15">
      <c r="B101" s="38" t="s">
        <v>675</v>
      </c>
      <c r="C101" s="39" t="str">
        <f>IF('PLC-&gt;PC割付'!$H102&lt;&gt;"",'PLC-&gt;PC割付'!$H102,"")</f>
        <v>PLC_RY3_LOW</v>
      </c>
    </row>
    <row r="102" spans="2:3" ht="15">
      <c r="B102" s="38" t="s">
        <v>676</v>
      </c>
      <c r="C102" s="39" t="str">
        <f>IF('PLC-&gt;PC割付'!$H103&lt;&gt;"",'PLC-&gt;PC割付'!$H103,"")</f>
        <v>PLC_RY3_HIGH</v>
      </c>
    </row>
    <row r="103" spans="2:3" ht="15">
      <c r="B103" s="38" t="s">
        <v>677</v>
      </c>
      <c r="C103" s="39" t="str">
        <f>IF('PLC-&gt;PC割付'!$H104&lt;&gt;"",'PLC-&gt;PC割付'!$H104,"")</f>
        <v>PLC_RZ3_LOW</v>
      </c>
    </row>
    <row r="104" spans="2:3" ht="15">
      <c r="B104" s="38" t="s">
        <v>678</v>
      </c>
      <c r="C104" s="39" t="str">
        <f>IF('PLC-&gt;PC割付'!$H105&lt;&gt;"",'PLC-&gt;PC割付'!$H105,"")</f>
        <v>PLC_RZ3_HIGH</v>
      </c>
    </row>
    <row r="105" spans="2:3" ht="15">
      <c r="B105" s="38" t="s">
        <v>679</v>
      </c>
      <c r="C105" s="39" t="str">
        <f>IF('PLC-&gt;PC割付'!$H106&lt;&gt;"",'PLC-&gt;PC割付'!$H106,"")</f>
        <v>PLC_VEL3_LOW</v>
      </c>
    </row>
    <row r="106" spans="2:3" ht="15">
      <c r="B106" s="38" t="s">
        <v>680</v>
      </c>
      <c r="C106" s="39" t="str">
        <f>IF('PLC-&gt;PC割付'!$H107&lt;&gt;"",'PLC-&gt;PC割付'!$H107,"")</f>
        <v>PLC_VEL3_HIGH</v>
      </c>
    </row>
    <row r="107" spans="2:3" ht="15">
      <c r="B107" s="38" t="s">
        <v>681</v>
      </c>
      <c r="C107" s="39" t="str">
        <f>IF('PLC-&gt;PC割付'!$H108&lt;&gt;"",'PLC-&gt;PC割付'!$H108,"")</f>
        <v>PLC_ACC3_LOW</v>
      </c>
    </row>
    <row r="108" spans="2:3" ht="15">
      <c r="B108" s="38" t="s">
        <v>682</v>
      </c>
      <c r="C108" s="39" t="str">
        <f>IF('PLC-&gt;PC割付'!$H109&lt;&gt;"",'PLC-&gt;PC割付'!$H109,"")</f>
        <v>PLC_ACC3_HIGH</v>
      </c>
    </row>
    <row r="109" spans="2:3" ht="15">
      <c r="B109" s="38" t="s">
        <v>683</v>
      </c>
      <c r="C109" s="39" t="str">
        <f>IF('PLC-&gt;PC割付'!$H110&lt;&gt;"",'PLC-&gt;PC割付'!$H110,"")</f>
        <v>PLC_DEC3_LOW</v>
      </c>
    </row>
    <row r="110" spans="2:3" ht="15">
      <c r="B110" s="38" t="s">
        <v>684</v>
      </c>
      <c r="C110" s="39" t="str">
        <f>IF('PLC-&gt;PC割付'!$H111&lt;&gt;"",'PLC-&gt;PC割付'!$H111,"")</f>
        <v>PLC_DEC3_HIGH</v>
      </c>
    </row>
    <row r="111" spans="2:3" ht="15">
      <c r="B111" s="38" t="s">
        <v>685</v>
      </c>
      <c r="C111" s="39" t="str">
        <f>IF('PLC-&gt;PC割付'!$H112&lt;&gt;"",'PLC-&gt;PC割付'!$H112,"")</f>
        <v>PLC_AREA3_LOW</v>
      </c>
    </row>
    <row r="112" spans="2:3" ht="15">
      <c r="B112" s="38" t="s">
        <v>686</v>
      </c>
      <c r="C112" s="39" t="str">
        <f>IF('PLC-&gt;PC割付'!$H113&lt;&gt;"",'PLC-&gt;PC割付'!$H113,"")</f>
        <v>PLC_AREA3_HIGH</v>
      </c>
    </row>
    <row r="113" spans="2:3" ht="15">
      <c r="B113" s="38" t="s">
        <v>687</v>
      </c>
      <c r="C113" s="39" t="str">
        <f>IF('PLC-&gt;PC割付'!$H114&lt;&gt;"",'PLC-&gt;PC割付'!$H114,"")</f>
        <v>PLC_TOOL3_LOW</v>
      </c>
    </row>
    <row r="114" spans="2:3" ht="15">
      <c r="B114" s="38" t="s">
        <v>688</v>
      </c>
      <c r="C114" s="39" t="str">
        <f>IF('PLC-&gt;PC割付'!$H115&lt;&gt;"",'PLC-&gt;PC割付'!$H115,"")</f>
        <v>PLC_TOOL3_HIGH</v>
      </c>
    </row>
    <row r="115" spans="2:3" ht="15">
      <c r="B115" s="38" t="s">
        <v>689</v>
      </c>
      <c r="C115" s="39" t="str">
        <f>IF('PLC-&gt;PC割付'!$H116&lt;&gt;"",'PLC-&gt;PC割付'!$H116,"")</f>
        <v>PLC_STIME3_LOW</v>
      </c>
    </row>
    <row r="116" spans="2:3" ht="15">
      <c r="B116" s="38" t="s">
        <v>690</v>
      </c>
      <c r="C116" s="39" t="str">
        <f>IF('PLC-&gt;PC割付'!$H117&lt;&gt;"",'PLC-&gt;PC割付'!$H117,"")</f>
        <v>PLC_STIME3_HIGH</v>
      </c>
    </row>
    <row r="117" spans="2:3" ht="15">
      <c r="B117" s="38" t="s">
        <v>691</v>
      </c>
      <c r="C117" s="39" t="str">
        <f>IF('PLC-&gt;PC割付'!$H118&lt;&gt;"",'PLC-&gt;PC割付'!$H118,"")</f>
        <v>PLC_TOOL3_LOW</v>
      </c>
    </row>
    <row r="118" spans="2:3" ht="15">
      <c r="B118" s="38" t="s">
        <v>692</v>
      </c>
      <c r="C118" s="39" t="str">
        <f>IF('PLC-&gt;PC割付'!$H119&lt;&gt;"",'PLC-&gt;PC割付'!$H119,"")</f>
        <v>PLC_TOOL3_HIGH</v>
      </c>
    </row>
    <row r="119" spans="2:3" ht="15">
      <c r="B119" s="38" t="s">
        <v>693</v>
      </c>
      <c r="C119" s="39" t="str">
        <f>IF('PLC-&gt;PC割付'!$H120&lt;&gt;"",'PLC-&gt;PC割付'!$H120,"")</f>
        <v/>
      </c>
    </row>
    <row r="120" spans="2:3" ht="15">
      <c r="B120" s="38" t="s">
        <v>694</v>
      </c>
      <c r="C120" s="39" t="str">
        <f>IF('PLC-&gt;PC割付'!$H121&lt;&gt;"",'PLC-&gt;PC割付'!$H121,"")</f>
        <v/>
      </c>
    </row>
    <row r="121" spans="2:3" ht="15">
      <c r="B121" s="38" t="s">
        <v>695</v>
      </c>
      <c r="C121" s="39" t="str">
        <f>IF('PLC-&gt;PC割付'!$H122&lt;&gt;"",'PLC-&gt;PC割付'!$H122,"")</f>
        <v/>
      </c>
    </row>
    <row r="122" spans="2:3" ht="15">
      <c r="B122" s="38" t="s">
        <v>696</v>
      </c>
      <c r="C122" s="39" t="str">
        <f>IF('PLC-&gt;PC割付'!$H123&lt;&gt;"",'PLC-&gt;PC割付'!$H123,"")</f>
        <v/>
      </c>
    </row>
    <row r="123" spans="2:3" ht="15">
      <c r="B123" s="38" t="s">
        <v>697</v>
      </c>
      <c r="C123" s="39" t="str">
        <f>IF('PLC-&gt;PC割付'!$H124&lt;&gt;"",'PLC-&gt;PC割付'!$H124,"")</f>
        <v/>
      </c>
    </row>
    <row r="124" spans="2:3" ht="15">
      <c r="B124" s="38" t="s">
        <v>698</v>
      </c>
      <c r="C124" s="39" t="str">
        <f>IF('PLC-&gt;PC割付'!$H125&lt;&gt;"",'PLC-&gt;PC割付'!$H125,"")</f>
        <v/>
      </c>
    </row>
    <row r="125" spans="2:3" ht="15">
      <c r="B125" s="38" t="s">
        <v>699</v>
      </c>
      <c r="C125" s="39" t="str">
        <f>IF('PLC-&gt;PC割付'!$H126&lt;&gt;"",'PLC-&gt;PC割付'!$H126,"")</f>
        <v/>
      </c>
    </row>
    <row r="126" spans="2:3" ht="15">
      <c r="B126" s="38" t="s">
        <v>700</v>
      </c>
      <c r="C126" s="39" t="str">
        <f>IF('PLC-&gt;PC割付'!$H127&lt;&gt;"",'PLC-&gt;PC割付'!$H127,"")</f>
        <v/>
      </c>
    </row>
    <row r="127" spans="2:3" ht="15">
      <c r="B127" s="38" t="s">
        <v>701</v>
      </c>
      <c r="C127" s="39" t="str">
        <f>IF('PLC-&gt;PC割付'!$H128&lt;&gt;"",'PLC-&gt;PC割付'!$H128,"")</f>
        <v/>
      </c>
    </row>
    <row r="128" spans="2:3" ht="15">
      <c r="B128" s="38" t="s">
        <v>702</v>
      </c>
      <c r="C128" s="39" t="str">
        <f>IF('PLC-&gt;PC割付'!$H129&lt;&gt;"",'PLC-&gt;PC割付'!$H129,"")</f>
        <v/>
      </c>
    </row>
    <row r="129" spans="2:3" ht="15">
      <c r="B129" s="38" t="s">
        <v>703</v>
      </c>
      <c r="C129" s="39" t="str">
        <f>IF('PLC-&gt;PC割付'!$H130&lt;&gt;"",'PLC-&gt;PC割付'!$H130,"")</f>
        <v/>
      </c>
    </row>
    <row r="130" spans="2:3" ht="15">
      <c r="B130" s="38" t="s">
        <v>704</v>
      </c>
      <c r="C130" s="39" t="str">
        <f>IF('PLC-&gt;PC割付'!$H131&lt;&gt;"",'PLC-&gt;PC割付'!$H131,"")</f>
        <v/>
      </c>
    </row>
    <row r="131" spans="2:3" ht="15">
      <c r="B131" s="38" t="s">
        <v>705</v>
      </c>
      <c r="C131" s="39" t="str">
        <f>IF('PLC-&gt;PC割付'!$H132&lt;&gt;"",'PLC-&gt;PC割付'!$H132,"")</f>
        <v/>
      </c>
    </row>
    <row r="132" spans="2:3" ht="15">
      <c r="B132" s="38" t="s">
        <v>706</v>
      </c>
      <c r="C132" s="39" t="str">
        <f>IF('PLC-&gt;PC割付'!$H133&lt;&gt;"",'PLC-&gt;PC割付'!$H133,"")</f>
        <v/>
      </c>
    </row>
    <row r="133" spans="2:3" ht="15">
      <c r="B133" s="38" t="s">
        <v>707</v>
      </c>
      <c r="C133" s="39" t="str">
        <f>IF('PLC-&gt;PC割付'!$H134&lt;&gt;"",'PLC-&gt;PC割付'!$H134,"")</f>
        <v>PLC_X4_LOW</v>
      </c>
    </row>
    <row r="134" spans="2:3" ht="15">
      <c r="B134" s="38" t="s">
        <v>708</v>
      </c>
      <c r="C134" s="39" t="str">
        <f>IF('PLC-&gt;PC割付'!$H135&lt;&gt;"",'PLC-&gt;PC割付'!$H135,"")</f>
        <v>PLC_X4_HIGH</v>
      </c>
    </row>
    <row r="135" spans="2:3" ht="15">
      <c r="B135" s="38" t="s">
        <v>709</v>
      </c>
      <c r="C135" s="39" t="str">
        <f>IF('PLC-&gt;PC割付'!$H136&lt;&gt;"",'PLC-&gt;PC割付'!$H136,"")</f>
        <v>PLC_Y4_LOW</v>
      </c>
    </row>
    <row r="136" spans="2:3" ht="15">
      <c r="B136" s="38" t="s">
        <v>710</v>
      </c>
      <c r="C136" s="39" t="str">
        <f>IF('PLC-&gt;PC割付'!$H137&lt;&gt;"",'PLC-&gt;PC割付'!$H137,"")</f>
        <v>PLC_Y4_HIGH</v>
      </c>
    </row>
    <row r="137" spans="2:3" ht="15">
      <c r="B137" s="38" t="s">
        <v>711</v>
      </c>
      <c r="C137" s="39" t="str">
        <f>IF('PLC-&gt;PC割付'!$H138&lt;&gt;"",'PLC-&gt;PC割付'!$H138,"")</f>
        <v>PLC_Z4_LOW</v>
      </c>
    </row>
    <row r="138" spans="2:3" ht="15">
      <c r="B138" s="38" t="s">
        <v>712</v>
      </c>
      <c r="C138" s="39" t="str">
        <f>IF('PLC-&gt;PC割付'!$H139&lt;&gt;"",'PLC-&gt;PC割付'!$H139,"")</f>
        <v>PLC_Z4_HIGH</v>
      </c>
    </row>
    <row r="139" spans="2:3" ht="15">
      <c r="B139" s="38" t="s">
        <v>713</v>
      </c>
      <c r="C139" s="39" t="str">
        <f>IF('PLC-&gt;PC割付'!$H140&lt;&gt;"",'PLC-&gt;PC割付'!$H140,"")</f>
        <v>PLC_RX4_LOW</v>
      </c>
    </row>
    <row r="140" spans="2:3" ht="15">
      <c r="B140" s="38" t="s">
        <v>714</v>
      </c>
      <c r="C140" s="39" t="str">
        <f>IF('PLC-&gt;PC割付'!$H141&lt;&gt;"",'PLC-&gt;PC割付'!$H141,"")</f>
        <v>PLC_RX4_HIGH</v>
      </c>
    </row>
    <row r="141" spans="2:3" ht="15">
      <c r="B141" s="38" t="s">
        <v>715</v>
      </c>
      <c r="C141" s="39" t="str">
        <f>IF('PLC-&gt;PC割付'!$H142&lt;&gt;"",'PLC-&gt;PC割付'!$H142,"")</f>
        <v>PLC_RY4_LOW</v>
      </c>
    </row>
    <row r="142" spans="2:3" ht="15">
      <c r="B142" s="38" t="s">
        <v>716</v>
      </c>
      <c r="C142" s="39" t="str">
        <f>IF('PLC-&gt;PC割付'!$H143&lt;&gt;"",'PLC-&gt;PC割付'!$H143,"")</f>
        <v>PLC_RY4_HIGH</v>
      </c>
    </row>
    <row r="143" spans="2:3" ht="15">
      <c r="B143" s="38" t="s">
        <v>717</v>
      </c>
      <c r="C143" s="39" t="str">
        <f>IF('PLC-&gt;PC割付'!$H144&lt;&gt;"",'PLC-&gt;PC割付'!$H144,"")</f>
        <v>PLC_RZ4_LOW</v>
      </c>
    </row>
    <row r="144" spans="2:3" ht="15">
      <c r="B144" s="38" t="s">
        <v>718</v>
      </c>
      <c r="C144" s="39" t="str">
        <f>IF('PLC-&gt;PC割付'!$H145&lt;&gt;"",'PLC-&gt;PC割付'!$H145,"")</f>
        <v>PLC_RZ4_HIGH</v>
      </c>
    </row>
    <row r="145" spans="2:3" ht="15">
      <c r="B145" s="38" t="s">
        <v>719</v>
      </c>
      <c r="C145" s="39" t="str">
        <f>IF('PLC-&gt;PC割付'!$H146&lt;&gt;"",'PLC-&gt;PC割付'!$H146,"")</f>
        <v>PLC_VEL4_LOW</v>
      </c>
    </row>
    <row r="146" spans="2:3" ht="15">
      <c r="B146" s="38" t="s">
        <v>720</v>
      </c>
      <c r="C146" s="39" t="str">
        <f>IF('PLC-&gt;PC割付'!$H147&lt;&gt;"",'PLC-&gt;PC割付'!$H147,"")</f>
        <v>PLC_VEL4_HIGH</v>
      </c>
    </row>
    <row r="147" spans="2:3" ht="15">
      <c r="B147" s="38" t="s">
        <v>721</v>
      </c>
      <c r="C147" s="39" t="str">
        <f>IF('PLC-&gt;PC割付'!$H148&lt;&gt;"",'PLC-&gt;PC割付'!$H148,"")</f>
        <v>PLC_ACC4_LOW</v>
      </c>
    </row>
    <row r="148" spans="2:3" ht="15">
      <c r="B148" s="38" t="s">
        <v>722</v>
      </c>
      <c r="C148" s="39" t="str">
        <f>IF('PLC-&gt;PC割付'!$H149&lt;&gt;"",'PLC-&gt;PC割付'!$H149,"")</f>
        <v>PLC_ACC4_HIGH</v>
      </c>
    </row>
    <row r="149" spans="2:3" ht="15">
      <c r="B149" s="38" t="s">
        <v>723</v>
      </c>
      <c r="C149" s="39" t="str">
        <f>IF('PLC-&gt;PC割付'!$H150&lt;&gt;"",'PLC-&gt;PC割付'!$H150,"")</f>
        <v>PLC_DEC4_LOW</v>
      </c>
    </row>
    <row r="150" spans="2:3" ht="15">
      <c r="B150" s="38" t="s">
        <v>724</v>
      </c>
      <c r="C150" s="39" t="str">
        <f>IF('PLC-&gt;PC割付'!$H151&lt;&gt;"",'PLC-&gt;PC割付'!$H151,"")</f>
        <v>PLC_DEC4_HIGH</v>
      </c>
    </row>
    <row r="151" spans="2:3" ht="15">
      <c r="B151" s="38" t="s">
        <v>725</v>
      </c>
      <c r="C151" s="39" t="str">
        <f>IF('PLC-&gt;PC割付'!$H152&lt;&gt;"",'PLC-&gt;PC割付'!$H152,"")</f>
        <v>PLC_AREA4_LOW</v>
      </c>
    </row>
    <row r="152" spans="2:3" ht="15">
      <c r="B152" s="38" t="s">
        <v>726</v>
      </c>
      <c r="C152" s="39" t="str">
        <f>IF('PLC-&gt;PC割付'!$H153&lt;&gt;"",'PLC-&gt;PC割付'!$H153,"")</f>
        <v>PLC_AREA4_HIGH</v>
      </c>
    </row>
    <row r="153" spans="2:3" ht="15">
      <c r="B153" s="38" t="s">
        <v>727</v>
      </c>
      <c r="C153" s="39" t="str">
        <f>IF('PLC-&gt;PC割付'!$H154&lt;&gt;"",'PLC-&gt;PC割付'!$H154,"")</f>
        <v>PLC_TOOL4_LOW</v>
      </c>
    </row>
    <row r="154" spans="2:3" ht="15">
      <c r="B154" s="38" t="s">
        <v>728</v>
      </c>
      <c r="C154" s="39" t="str">
        <f>IF('PLC-&gt;PC割付'!$H155&lt;&gt;"",'PLC-&gt;PC割付'!$H155,"")</f>
        <v>PLC_TOOL4_HIGH</v>
      </c>
    </row>
    <row r="155" spans="2:3" ht="15">
      <c r="B155" s="38" t="s">
        <v>729</v>
      </c>
      <c r="C155" s="39" t="str">
        <f>IF('PLC-&gt;PC割付'!$H156&lt;&gt;"",'PLC-&gt;PC割付'!$H156,"")</f>
        <v>PLC_STIME4_LOW</v>
      </c>
    </row>
    <row r="156" spans="2:3" ht="15">
      <c r="B156" s="38" t="s">
        <v>730</v>
      </c>
      <c r="C156" s="39" t="str">
        <f>IF('PLC-&gt;PC割付'!$H157&lt;&gt;"",'PLC-&gt;PC割付'!$H157,"")</f>
        <v>PLC_STIME4_HIGH</v>
      </c>
    </row>
    <row r="157" spans="2:3" ht="15">
      <c r="B157" s="38" t="s">
        <v>731</v>
      </c>
      <c r="C157" s="39" t="str">
        <f>IF('PLC-&gt;PC割付'!$H158&lt;&gt;"",'PLC-&gt;PC割付'!$H158,"")</f>
        <v>PLC_TOOL4_LOW</v>
      </c>
    </row>
    <row r="158" spans="2:3" ht="15">
      <c r="B158" s="38" t="s">
        <v>732</v>
      </c>
      <c r="C158" s="39" t="str">
        <f>IF('PLC-&gt;PC割付'!$H159&lt;&gt;"",'PLC-&gt;PC割付'!$H159,"")</f>
        <v>PLC_TOOL4_HIGH</v>
      </c>
    </row>
    <row r="159" spans="2:3" ht="15">
      <c r="B159" s="38" t="s">
        <v>733</v>
      </c>
      <c r="C159" s="39" t="str">
        <f>IF('PLC-&gt;PC割付'!$H160&lt;&gt;"",'PLC-&gt;PC割付'!$H160,"")</f>
        <v/>
      </c>
    </row>
    <row r="160" spans="2:3" ht="15">
      <c r="B160" s="38" t="s">
        <v>734</v>
      </c>
      <c r="C160" s="39" t="str">
        <f>IF('PLC-&gt;PC割付'!$H161&lt;&gt;"",'PLC-&gt;PC割付'!$H161,"")</f>
        <v/>
      </c>
    </row>
    <row r="161" spans="2:3" ht="15">
      <c r="B161" s="38" t="s">
        <v>735</v>
      </c>
      <c r="C161" s="39" t="str">
        <f>IF('PLC-&gt;PC割付'!$H162&lt;&gt;"",'PLC-&gt;PC割付'!$H162,"")</f>
        <v/>
      </c>
    </row>
    <row r="162" spans="2:3" ht="15">
      <c r="B162" s="38" t="s">
        <v>736</v>
      </c>
      <c r="C162" s="39" t="str">
        <f>IF('PLC-&gt;PC割付'!$H163&lt;&gt;"",'PLC-&gt;PC割付'!$H163,"")</f>
        <v/>
      </c>
    </row>
    <row r="163" spans="2:3" ht="15">
      <c r="B163" s="38" t="s">
        <v>737</v>
      </c>
      <c r="C163" s="39" t="str">
        <f>IF('PLC-&gt;PC割付'!$H164&lt;&gt;"",'PLC-&gt;PC割付'!$H164,"")</f>
        <v/>
      </c>
    </row>
    <row r="164" spans="2:3" ht="15">
      <c r="B164" s="38" t="s">
        <v>738</v>
      </c>
      <c r="C164" s="39" t="str">
        <f>IF('PLC-&gt;PC割付'!$H165&lt;&gt;"",'PLC-&gt;PC割付'!$H165,"")</f>
        <v/>
      </c>
    </row>
    <row r="165" spans="2:3" ht="15">
      <c r="B165" s="38" t="s">
        <v>739</v>
      </c>
      <c r="C165" s="39" t="str">
        <f>IF('PLC-&gt;PC割付'!$H166&lt;&gt;"",'PLC-&gt;PC割付'!$H166,"")</f>
        <v/>
      </c>
    </row>
    <row r="166" spans="2:3" ht="15">
      <c r="B166" s="38" t="s">
        <v>740</v>
      </c>
      <c r="C166" s="39" t="str">
        <f>IF('PLC-&gt;PC割付'!$H167&lt;&gt;"",'PLC-&gt;PC割付'!$H167,"")</f>
        <v/>
      </c>
    </row>
    <row r="167" spans="2:3" ht="15">
      <c r="B167" s="38" t="s">
        <v>741</v>
      </c>
      <c r="C167" s="39" t="str">
        <f>IF('PLC-&gt;PC割付'!$H168&lt;&gt;"",'PLC-&gt;PC割付'!$H168,"")</f>
        <v/>
      </c>
    </row>
    <row r="168" spans="2:3" ht="15">
      <c r="B168" s="38" t="s">
        <v>742</v>
      </c>
      <c r="C168" s="39" t="str">
        <f>IF('PLC-&gt;PC割付'!$H169&lt;&gt;"",'PLC-&gt;PC割付'!$H169,"")</f>
        <v/>
      </c>
    </row>
    <row r="169" spans="2:3" ht="15">
      <c r="B169" s="38" t="s">
        <v>743</v>
      </c>
      <c r="C169" s="39" t="str">
        <f>IF('PLC-&gt;PC割付'!$H170&lt;&gt;"",'PLC-&gt;PC割付'!$H170,"")</f>
        <v/>
      </c>
    </row>
    <row r="170" spans="2:3" ht="15">
      <c r="B170" s="38" t="s">
        <v>744</v>
      </c>
      <c r="C170" s="39" t="str">
        <f>IF('PLC-&gt;PC割付'!$H171&lt;&gt;"",'PLC-&gt;PC割付'!$H171,"")</f>
        <v/>
      </c>
    </row>
    <row r="171" spans="2:3" ht="15">
      <c r="B171" s="38" t="s">
        <v>745</v>
      </c>
      <c r="C171" s="39" t="str">
        <f>IF('PLC-&gt;PC割付'!$H172&lt;&gt;"",'PLC-&gt;PC割付'!$H172,"")</f>
        <v/>
      </c>
    </row>
    <row r="172" spans="2:3" ht="15">
      <c r="B172" s="38" t="s">
        <v>746</v>
      </c>
      <c r="C172" s="39" t="str">
        <f>IF('PLC-&gt;PC割付'!$H173&lt;&gt;"",'PLC-&gt;PC割付'!$H173,"")</f>
        <v/>
      </c>
    </row>
    <row r="173" spans="2:3" ht="15">
      <c r="B173" s="38" t="s">
        <v>747</v>
      </c>
      <c r="C173" s="39" t="str">
        <f>IF('PLC-&gt;PC割付'!$H174&lt;&gt;"",'PLC-&gt;PC割付'!$H174,"")</f>
        <v/>
      </c>
    </row>
    <row r="174" spans="2:3" ht="15">
      <c r="B174" s="38" t="s">
        <v>748</v>
      </c>
      <c r="C174" s="39" t="str">
        <f>IF('PLC-&gt;PC割付'!$H175&lt;&gt;"",'PLC-&gt;PC割付'!$H175,"")</f>
        <v/>
      </c>
    </row>
    <row r="175" spans="2:3" ht="15">
      <c r="B175" s="38" t="s">
        <v>749</v>
      </c>
      <c r="C175" s="39" t="str">
        <f>IF('PLC-&gt;PC割付'!$H176&lt;&gt;"",'PLC-&gt;PC割付'!$H176,"")</f>
        <v/>
      </c>
    </row>
    <row r="176" spans="2:3" ht="15">
      <c r="B176" s="38" t="s">
        <v>750</v>
      </c>
      <c r="C176" s="39" t="str">
        <f>IF('PLC-&gt;PC割付'!$H177&lt;&gt;"",'PLC-&gt;PC割付'!$H177,"")</f>
        <v/>
      </c>
    </row>
    <row r="177" spans="2:3" ht="15">
      <c r="B177" s="38" t="s">
        <v>751</v>
      </c>
      <c r="C177" s="39" t="str">
        <f>IF('PLC-&gt;PC割付'!$H178&lt;&gt;"",'PLC-&gt;PC割付'!$H178,"")</f>
        <v/>
      </c>
    </row>
    <row r="178" spans="2:3" ht="15">
      <c r="B178" s="38" t="s">
        <v>752</v>
      </c>
      <c r="C178" s="39" t="str">
        <f>IF('PLC-&gt;PC割付'!$H179&lt;&gt;"",'PLC-&gt;PC割付'!$H179,"")</f>
        <v/>
      </c>
    </row>
    <row r="179" spans="2:3" ht="15">
      <c r="B179" s="38" t="s">
        <v>753</v>
      </c>
      <c r="C179" s="39" t="str">
        <f>IF('PLC-&gt;PC割付'!$H180&lt;&gt;"",'PLC-&gt;PC割付'!$H180,"")</f>
        <v/>
      </c>
    </row>
    <row r="180" spans="2:3" ht="15">
      <c r="B180" s="38" t="s">
        <v>754</v>
      </c>
      <c r="C180" s="39" t="str">
        <f>IF('PLC-&gt;PC割付'!$H181&lt;&gt;"",'PLC-&gt;PC割付'!$H181,"")</f>
        <v/>
      </c>
    </row>
    <row r="181" spans="2:3" ht="15">
      <c r="B181" s="38" t="s">
        <v>755</v>
      </c>
      <c r="C181" s="39" t="str">
        <f>IF('PLC-&gt;PC割付'!$H182&lt;&gt;"",'PLC-&gt;PC割付'!$H182,"")</f>
        <v/>
      </c>
    </row>
    <row r="182" spans="2:3" ht="15">
      <c r="B182" s="38" t="s">
        <v>756</v>
      </c>
      <c r="C182" s="39" t="str">
        <f>IF('PLC-&gt;PC割付'!$H183&lt;&gt;"",'PLC-&gt;PC割付'!$H183,"")</f>
        <v/>
      </c>
    </row>
    <row r="183" spans="2:3" ht="15">
      <c r="B183" s="38" t="s">
        <v>757</v>
      </c>
      <c r="C183" s="39" t="str">
        <f>IF('PLC-&gt;PC割付'!$H184&lt;&gt;"",'PLC-&gt;PC割付'!$H184,"")</f>
        <v/>
      </c>
    </row>
    <row r="184" spans="2:3" ht="15">
      <c r="B184" s="38" t="s">
        <v>758</v>
      </c>
      <c r="C184" s="39" t="str">
        <f>IF('PLC-&gt;PC割付'!$H185&lt;&gt;"",'PLC-&gt;PC割付'!$H185,"")</f>
        <v/>
      </c>
    </row>
    <row r="185" spans="2:3" ht="15">
      <c r="B185" s="38" t="s">
        <v>759</v>
      </c>
      <c r="C185" s="39" t="str">
        <f>IF('PLC-&gt;PC割付'!$H186&lt;&gt;"",'PLC-&gt;PC割付'!$H186,"")</f>
        <v/>
      </c>
    </row>
    <row r="186" spans="2:3" ht="15">
      <c r="B186" s="38" t="s">
        <v>760</v>
      </c>
      <c r="C186" s="39" t="str">
        <f>IF('PLC-&gt;PC割付'!$H187&lt;&gt;"",'PLC-&gt;PC割付'!$H187,"")</f>
        <v/>
      </c>
    </row>
    <row r="187" spans="2:3" ht="15">
      <c r="B187" s="38" t="s">
        <v>761</v>
      </c>
      <c r="C187" s="39" t="str">
        <f>IF('PLC-&gt;PC割付'!$H188&lt;&gt;"",'PLC-&gt;PC割付'!$H188,"")</f>
        <v/>
      </c>
    </row>
    <row r="188" spans="2:3" ht="15">
      <c r="B188" s="38" t="s">
        <v>762</v>
      </c>
      <c r="C188" s="39" t="str">
        <f>IF('PLC-&gt;PC割付'!$H189&lt;&gt;"",'PLC-&gt;PC割付'!$H189,"")</f>
        <v/>
      </c>
    </row>
    <row r="189" spans="2:3" ht="15">
      <c r="B189" s="38" t="s">
        <v>763</v>
      </c>
      <c r="C189" s="39" t="str">
        <f>IF('PLC-&gt;PC割付'!$H190&lt;&gt;"",'PLC-&gt;PC割付'!$H190,"")</f>
        <v/>
      </c>
    </row>
    <row r="190" spans="2:3" ht="15">
      <c r="B190" s="38" t="s">
        <v>764</v>
      </c>
      <c r="C190" s="39" t="str">
        <f>IF('PLC-&gt;PC割付'!$H191&lt;&gt;"",'PLC-&gt;PC割付'!$H191,"")</f>
        <v/>
      </c>
    </row>
    <row r="191" spans="2:3" ht="15">
      <c r="B191" s="38" t="s">
        <v>765</v>
      </c>
      <c r="C191" s="39" t="str">
        <f>IF('PLC-&gt;PC割付'!$H192&lt;&gt;"",'PLC-&gt;PC割付'!$H192,"")</f>
        <v/>
      </c>
    </row>
    <row r="192" spans="2:3" ht="15">
      <c r="B192" s="38" t="s">
        <v>766</v>
      </c>
      <c r="C192" s="39" t="str">
        <f>IF('PLC-&gt;PC割付'!$H193&lt;&gt;"",'PLC-&gt;PC割付'!$H193,"")</f>
        <v/>
      </c>
    </row>
    <row r="193" spans="2:3" ht="15">
      <c r="B193" s="38" t="s">
        <v>767</v>
      </c>
      <c r="C193" s="39" t="str">
        <f>IF('PLC-&gt;PC割付'!$H194&lt;&gt;"",'PLC-&gt;PC割付'!$H194,"")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2:S12"/>
  <sheetViews>
    <sheetView zoomScale="85" zoomScaleNormal="85" workbookViewId="0">
      <selection activeCell="C3" sqref="C3"/>
    </sheetView>
  </sheetViews>
  <sheetFormatPr defaultRowHeight="13.2"/>
  <cols>
    <col min="1" max="1" width="2.33203125" customWidth="1"/>
    <col min="2" max="2" width="7.44140625" customWidth="1"/>
    <col min="3" max="19" width="15.33203125" customWidth="1"/>
    <col min="20" max="1025" width="8.44140625" customWidth="1"/>
  </cols>
  <sheetData>
    <row r="2" spans="2:19" ht="15">
      <c r="C2" s="38" t="s">
        <v>304</v>
      </c>
      <c r="D2" s="38" t="s">
        <v>305</v>
      </c>
      <c r="E2" s="38" t="s">
        <v>306</v>
      </c>
      <c r="F2" s="38" t="s">
        <v>307</v>
      </c>
      <c r="G2" s="38" t="s">
        <v>308</v>
      </c>
      <c r="H2" s="38" t="s">
        <v>309</v>
      </c>
      <c r="I2" s="38" t="s">
        <v>310</v>
      </c>
      <c r="J2" s="38" t="s">
        <v>311</v>
      </c>
      <c r="K2" s="38" t="s">
        <v>312</v>
      </c>
      <c r="L2" s="38" t="s">
        <v>313</v>
      </c>
      <c r="M2" s="38" t="s">
        <v>314</v>
      </c>
      <c r="N2" s="38" t="s">
        <v>315</v>
      </c>
      <c r="O2" s="38" t="s">
        <v>316</v>
      </c>
      <c r="P2" s="38" t="s">
        <v>317</v>
      </c>
      <c r="Q2" s="38" t="s">
        <v>318</v>
      </c>
      <c r="R2" s="38" t="s">
        <v>319</v>
      </c>
      <c r="S2" s="38" t="s">
        <v>320</v>
      </c>
    </row>
    <row r="3" spans="2:19" ht="15">
      <c r="B3" s="38" t="s">
        <v>321</v>
      </c>
      <c r="C3" s="39" t="str">
        <f>IF('PLC&lt;-PC割付'!$D4&lt;&gt;"",'PLC&lt;-PC割付'!$D4,"")</f>
        <v>REQ_COM</v>
      </c>
      <c r="D3" s="39" t="str">
        <f>IF('PLC&lt;-PC割付'!$D5&lt;&gt;"",'PLC&lt;-PC割付'!$D5,"")</f>
        <v/>
      </c>
      <c r="E3" s="39" t="str">
        <f>IF('PLC&lt;-PC割付'!$D6&lt;&gt;"",'PLC&lt;-PC割付'!$D6,"")</f>
        <v/>
      </c>
      <c r="F3" s="39" t="str">
        <f>IF('PLC&lt;-PC割付'!$D7&lt;&gt;"",'PLC&lt;-PC割付'!$D7,"")</f>
        <v/>
      </c>
      <c r="G3" s="39" t="str">
        <f>IF('PLC&lt;-PC割付'!$D8&lt;&gt;"",'PLC&lt;-PC割付'!$D8,"")</f>
        <v/>
      </c>
      <c r="H3" s="39" t="str">
        <f>IF('PLC&lt;-PC割付'!$D9&lt;&gt;"",'PLC&lt;-PC割付'!$D9,"")</f>
        <v/>
      </c>
      <c r="I3" s="39" t="str">
        <f>IF('PLC&lt;-PC割付'!$D10&lt;&gt;"",'PLC&lt;-PC割付'!$D10,"")</f>
        <v/>
      </c>
      <c r="J3" s="39" t="str">
        <f>IF('PLC&lt;-PC割付'!$D11&lt;&gt;"",'PLC&lt;-PC割付'!$D11,"")</f>
        <v/>
      </c>
      <c r="K3" s="39" t="str">
        <f>IF('PLC&lt;-PC割付'!$D12&lt;&gt;"",'PLC&lt;-PC割付'!$D12,"")</f>
        <v/>
      </c>
      <c r="L3" s="39" t="str">
        <f>IF('PLC&lt;-PC割付'!$D13&lt;&gt;"",'PLC&lt;-PC割付'!$D13,"")</f>
        <v/>
      </c>
      <c r="M3" s="39" t="str">
        <f>IF('PLC&lt;-PC割付'!$D14&lt;&gt;"",'PLC&lt;-PC割付'!$D14,"")</f>
        <v/>
      </c>
      <c r="N3" s="39" t="str">
        <f>IF('PLC&lt;-PC割付'!$D15&lt;&gt;"",'PLC&lt;-PC割付'!$D15,"")</f>
        <v/>
      </c>
      <c r="O3" s="39" t="str">
        <f>IF('PLC&lt;-PC割付'!$D16&lt;&gt;"",'PLC&lt;-PC割付'!$D16,"")</f>
        <v/>
      </c>
      <c r="P3" s="39" t="str">
        <f>IF('PLC&lt;-PC割付'!$D17&lt;&gt;"",'PLC&lt;-PC割付'!$D17,"")</f>
        <v/>
      </c>
      <c r="Q3" s="39" t="str">
        <f>IF('PLC&lt;-PC割付'!$D18&lt;&gt;"",'PLC&lt;-PC割付'!$D18,"")</f>
        <v/>
      </c>
      <c r="R3" s="39" t="str">
        <f>IF('PLC&lt;-PC割付'!$D19&lt;&gt;"",'PLC&lt;-PC割付'!$D19,"")</f>
        <v/>
      </c>
      <c r="S3" s="39" t="str">
        <f>IF('PLC&lt;-PC割付'!$D20&lt;&gt;"",'PLC&lt;-PC割付'!$D20,"")</f>
        <v/>
      </c>
    </row>
    <row r="4" spans="2:19" ht="15">
      <c r="B4" s="38" t="s">
        <v>322</v>
      </c>
      <c r="C4" s="39" t="str">
        <f>IF('PLC&lt;-PC割付'!$D21&lt;&gt;"",'PLC&lt;-PC割付'!$D21,"")</f>
        <v>REQ_OPT</v>
      </c>
      <c r="D4" s="39" t="str">
        <f>IF('PLC&lt;-PC割付'!$D22&lt;&gt;"",'PLC&lt;-PC割付'!$D22,"")</f>
        <v/>
      </c>
      <c r="E4" s="39" t="str">
        <f>IF('PLC&lt;-PC割付'!$D23&lt;&gt;"",'PLC&lt;-PC割付'!$D23,"")</f>
        <v/>
      </c>
      <c r="F4" s="39" t="str">
        <f>IF('PLC&lt;-PC割付'!$D24&lt;&gt;"",'PLC&lt;-PC割付'!$D24,"")</f>
        <v/>
      </c>
      <c r="G4" s="39" t="str">
        <f>IF('PLC&lt;-PC割付'!$D25&lt;&gt;"",'PLC&lt;-PC割付'!$D25,"")</f>
        <v/>
      </c>
      <c r="H4" s="39" t="str">
        <f>IF('PLC&lt;-PC割付'!$D26&lt;&gt;"",'PLC&lt;-PC割付'!$D26,"")</f>
        <v/>
      </c>
      <c r="I4" s="39" t="str">
        <f>IF('PLC&lt;-PC割付'!$D27&lt;&gt;"",'PLC&lt;-PC割付'!$D27,"")</f>
        <v/>
      </c>
      <c r="J4" s="39" t="str">
        <f>IF('PLC&lt;-PC割付'!$D28&lt;&gt;"",'PLC&lt;-PC割付'!$D28,"")</f>
        <v/>
      </c>
      <c r="K4" s="39" t="str">
        <f>IF('PLC&lt;-PC割付'!$D29&lt;&gt;"",'PLC&lt;-PC割付'!$D29,"")</f>
        <v/>
      </c>
      <c r="L4" s="39" t="str">
        <f>IF('PLC&lt;-PC割付'!$D30&lt;&gt;"",'PLC&lt;-PC割付'!$D30,"")</f>
        <v/>
      </c>
      <c r="M4" s="39" t="str">
        <f>IF('PLC&lt;-PC割付'!$D31&lt;&gt;"",'PLC&lt;-PC割付'!$D31,"")</f>
        <v/>
      </c>
      <c r="N4" s="39" t="str">
        <f>IF('PLC&lt;-PC割付'!$D32&lt;&gt;"",'PLC&lt;-PC割付'!$D32,"")</f>
        <v/>
      </c>
      <c r="O4" s="39" t="str">
        <f>IF('PLC&lt;-PC割付'!$D33&lt;&gt;"",'PLC&lt;-PC割付'!$D33,"")</f>
        <v/>
      </c>
      <c r="P4" s="39" t="str">
        <f>IF('PLC&lt;-PC割付'!$D34&lt;&gt;"",'PLC&lt;-PC割付'!$D34,"")</f>
        <v/>
      </c>
      <c r="Q4" s="39" t="str">
        <f>IF('PLC&lt;-PC割付'!$D35&lt;&gt;"",'PLC&lt;-PC割付'!$D35,"")</f>
        <v/>
      </c>
      <c r="R4" s="39" t="str">
        <f>IF('PLC&lt;-PC割付'!$D36&lt;&gt;"",'PLC&lt;-PC割付'!$D36,"")</f>
        <v/>
      </c>
      <c r="S4" s="39" t="str">
        <f>IF('PLC&lt;-PC割付'!$D37&lt;&gt;"",'PLC&lt;-PC割付'!$D37,"")</f>
        <v/>
      </c>
    </row>
    <row r="5" spans="2:19" ht="15">
      <c r="B5" s="38" t="s">
        <v>323</v>
      </c>
      <c r="C5" s="39" t="str">
        <f>IF('PLC&lt;-PC割付'!$D38&lt;&gt;"",'PLC&lt;-PC割付'!$D38,"")</f>
        <v>STATUS_COM</v>
      </c>
      <c r="D5" s="39" t="str">
        <f>IF('PLC&lt;-PC割付'!$D39&lt;&gt;"",'PLC&lt;-PC割付'!$D39,"")</f>
        <v>MOVING</v>
      </c>
      <c r="E5" s="39" t="str">
        <f>IF('PLC&lt;-PC割付'!$D40&lt;&gt;"",'PLC&lt;-PC割付'!$D40,"")</f>
        <v>ONLINE</v>
      </c>
      <c r="F5" s="39" t="str">
        <f>IF('PLC&lt;-PC割付'!$D41&lt;&gt;"",'PLC&lt;-PC割付'!$D41,"")</f>
        <v>ERR</v>
      </c>
      <c r="G5" s="39" t="str">
        <f>IF('PLC&lt;-PC割付'!$D42&lt;&gt;"",'PLC&lt;-PC割付'!$D42,"")</f>
        <v/>
      </c>
      <c r="H5" s="39" t="str">
        <f>IF('PLC&lt;-PC割付'!$D43&lt;&gt;"",'PLC&lt;-PC割付'!$D43,"")</f>
        <v/>
      </c>
      <c r="I5" s="39" t="str">
        <f>IF('PLC&lt;-PC割付'!$D44&lt;&gt;"",'PLC&lt;-PC割付'!$D44,"")</f>
        <v/>
      </c>
      <c r="J5" s="39" t="str">
        <f>IF('PLC&lt;-PC割付'!$D45&lt;&gt;"",'PLC&lt;-PC割付'!$D45,"")</f>
        <v/>
      </c>
      <c r="K5" s="39" t="str">
        <f>IF('PLC&lt;-PC割付'!$D46&lt;&gt;"",'PLC&lt;-PC割付'!$D46,"")</f>
        <v/>
      </c>
      <c r="L5" s="39" t="str">
        <f>IF('PLC&lt;-PC割付'!$D47&lt;&gt;"",'PLC&lt;-PC割付'!$D47,"")</f>
        <v/>
      </c>
      <c r="M5" s="39" t="str">
        <f>IF('PLC&lt;-PC割付'!$D48&lt;&gt;"",'PLC&lt;-PC割付'!$D48,"")</f>
        <v/>
      </c>
      <c r="N5" s="39" t="str">
        <f>IF('PLC&lt;-PC割付'!$D49&lt;&gt;"",'PLC&lt;-PC割付'!$D49,"")</f>
        <v/>
      </c>
      <c r="O5" s="39" t="str">
        <f>IF('PLC&lt;-PC割付'!$D50&lt;&gt;"",'PLC&lt;-PC割付'!$D50,"")</f>
        <v/>
      </c>
      <c r="P5" s="39" t="str">
        <f>IF('PLC&lt;-PC割付'!$D51&lt;&gt;"",'PLC&lt;-PC割付'!$D51,"")</f>
        <v/>
      </c>
      <c r="Q5" s="39" t="str">
        <f>IF('PLC&lt;-PC割付'!$D52&lt;&gt;"",'PLC&lt;-PC割付'!$D52,"")</f>
        <v/>
      </c>
      <c r="R5" s="39" t="str">
        <f>IF('PLC&lt;-PC割付'!$D53&lt;&gt;"",'PLC&lt;-PC割付'!$D53,"")</f>
        <v/>
      </c>
      <c r="S5" s="39" t="str">
        <f>IF('PLC&lt;-PC割付'!$D54&lt;&gt;"",'PLC&lt;-PC割付'!$D54,"")</f>
        <v/>
      </c>
    </row>
    <row r="6" spans="2:19" ht="15">
      <c r="B6" s="38" t="s">
        <v>324</v>
      </c>
      <c r="C6" s="39" t="str">
        <f>IF('PLC&lt;-PC割付'!$D55&lt;&gt;"",'PLC&lt;-PC割付'!$D55,"")</f>
        <v>STATUS_OPT</v>
      </c>
      <c r="D6" s="39" t="str">
        <f>IF('PLC&lt;-PC割付'!$D56&lt;&gt;"",'PLC&lt;-PC割付'!$D56,"")</f>
        <v/>
      </c>
      <c r="E6" s="39" t="str">
        <f>IF('PLC&lt;-PC割付'!$D57&lt;&gt;"",'PLC&lt;-PC割付'!$D57,"")</f>
        <v/>
      </c>
      <c r="F6" s="39" t="str">
        <f>IF('PLC&lt;-PC割付'!$D58&lt;&gt;"",'PLC&lt;-PC割付'!$D58,"")</f>
        <v/>
      </c>
      <c r="G6" s="39" t="str">
        <f>IF('PLC&lt;-PC割付'!$D59&lt;&gt;"",'PLC&lt;-PC割付'!$D59,"")</f>
        <v/>
      </c>
      <c r="H6" s="39" t="str">
        <f>IF('PLC&lt;-PC割付'!$D60&lt;&gt;"",'PLC&lt;-PC割付'!$D60,"")</f>
        <v/>
      </c>
      <c r="I6" s="39" t="str">
        <f>IF('PLC&lt;-PC割付'!$D61&lt;&gt;"",'PLC&lt;-PC割付'!$D61,"")</f>
        <v/>
      </c>
      <c r="J6" s="39" t="str">
        <f>IF('PLC&lt;-PC割付'!$D62&lt;&gt;"",'PLC&lt;-PC割付'!$D62,"")</f>
        <v/>
      </c>
      <c r="K6" s="39" t="str">
        <f>IF('PLC&lt;-PC割付'!$D63&lt;&gt;"",'PLC&lt;-PC割付'!$D63,"")</f>
        <v/>
      </c>
      <c r="L6" s="39" t="str">
        <f>IF('PLC&lt;-PC割付'!$D64&lt;&gt;"",'PLC&lt;-PC割付'!$D64,"")</f>
        <v/>
      </c>
      <c r="M6" s="39" t="str">
        <f>IF('PLC&lt;-PC割付'!$D65&lt;&gt;"",'PLC&lt;-PC割付'!$D65,"")</f>
        <v/>
      </c>
      <c r="N6" s="39" t="str">
        <f>IF('PLC&lt;-PC割付'!$D66&lt;&gt;"",'PLC&lt;-PC割付'!$D66,"")</f>
        <v/>
      </c>
      <c r="O6" s="39" t="str">
        <f>IF('PLC&lt;-PC割付'!$D67&lt;&gt;"",'PLC&lt;-PC割付'!$D67,"")</f>
        <v/>
      </c>
      <c r="P6" s="39" t="str">
        <f>IF('PLC&lt;-PC割付'!$D68&lt;&gt;"",'PLC&lt;-PC割付'!$D68,"")</f>
        <v/>
      </c>
      <c r="Q6" s="39" t="str">
        <f>IF('PLC&lt;-PC割付'!$D69&lt;&gt;"",'PLC&lt;-PC割付'!$D69,"")</f>
        <v/>
      </c>
      <c r="R6" s="39" t="str">
        <f>IF('PLC&lt;-PC割付'!$D70&lt;&gt;"",'PLC&lt;-PC割付'!$D70,"")</f>
        <v/>
      </c>
      <c r="S6" s="39" t="str">
        <f>IF('PLC&lt;-PC割付'!$D71&lt;&gt;"",'PLC&lt;-PC割付'!$D71,"")</f>
        <v/>
      </c>
    </row>
    <row r="7" spans="2:19" ht="15">
      <c r="B7" s="38" t="s">
        <v>325</v>
      </c>
      <c r="C7" s="39" t="str">
        <f>IF('PLC&lt;-PC割付'!$D72&lt;&gt;"",'PLC&lt;-PC割付'!$D72,"")</f>
        <v>CMP_COM</v>
      </c>
      <c r="D7" s="39" t="str">
        <f>IF('PLC&lt;-PC割付'!$D73&lt;&gt;"",'PLC&lt;-PC割付'!$D73,"")</f>
        <v>INITIAL</v>
      </c>
      <c r="E7" s="39" t="str">
        <f>IF('PLC&lt;-PC割付'!$D74&lt;&gt;"",'PLC&lt;-PC割付'!$D74,"")</f>
        <v>MOVE</v>
      </c>
      <c r="F7" s="39" t="str">
        <f>IF('PLC&lt;-PC割付'!$D75&lt;&gt;"",'PLC&lt;-PC割付'!$D75,"")</f>
        <v>ORIGIN</v>
      </c>
      <c r="G7" s="39" t="str">
        <f>IF('PLC&lt;-PC割付'!$D76&lt;&gt;"",'PLC&lt;-PC割付'!$D76,"")</f>
        <v>RESET_ALARM</v>
      </c>
      <c r="H7" s="39" t="str">
        <f>IF('PLC&lt;-PC割付'!$D77&lt;&gt;"",'PLC&lt;-PC割付'!$D77,"")</f>
        <v/>
      </c>
      <c r="I7" s="39" t="str">
        <f>IF('PLC&lt;-PC割付'!$D78&lt;&gt;"",'PLC&lt;-PC割付'!$D78,"")</f>
        <v/>
      </c>
      <c r="J7" s="39" t="str">
        <f>IF('PLC&lt;-PC割付'!$D79&lt;&gt;"",'PLC&lt;-PC割付'!$D79,"")</f>
        <v/>
      </c>
      <c r="K7" s="39" t="str">
        <f>IF('PLC&lt;-PC割付'!$D80&lt;&gt;"",'PLC&lt;-PC割付'!$D80,"")</f>
        <v/>
      </c>
      <c r="L7" s="39" t="str">
        <f>IF('PLC&lt;-PC割付'!$D81&lt;&gt;"",'PLC&lt;-PC割付'!$D81,"")</f>
        <v/>
      </c>
      <c r="M7" s="39" t="str">
        <f>IF('PLC&lt;-PC割付'!$D82&lt;&gt;"",'PLC&lt;-PC割付'!$D82,"")</f>
        <v/>
      </c>
      <c r="N7" s="39" t="str">
        <f>IF('PLC&lt;-PC割付'!$D83&lt;&gt;"",'PLC&lt;-PC割付'!$D83,"")</f>
        <v/>
      </c>
      <c r="O7" s="39" t="str">
        <f>IF('PLC&lt;-PC割付'!$D84&lt;&gt;"",'PLC&lt;-PC割付'!$D84,"")</f>
        <v/>
      </c>
      <c r="P7" s="39" t="str">
        <f>IF('PLC&lt;-PC割付'!$D85&lt;&gt;"",'PLC&lt;-PC割付'!$D85,"")</f>
        <v/>
      </c>
      <c r="Q7" s="39" t="str">
        <f>IF('PLC&lt;-PC割付'!$D86&lt;&gt;"",'PLC&lt;-PC割付'!$D86,"")</f>
        <v/>
      </c>
      <c r="R7" s="39" t="str">
        <f>IF('PLC&lt;-PC割付'!$D87&lt;&gt;"",'PLC&lt;-PC割付'!$D87,"")</f>
        <v/>
      </c>
      <c r="S7" s="39" t="str">
        <f>IF('PLC&lt;-PC割付'!$D88&lt;&gt;"",'PLC&lt;-PC割付'!$D88,"")</f>
        <v/>
      </c>
    </row>
    <row r="8" spans="2:19" ht="15">
      <c r="B8" s="38" t="s">
        <v>326</v>
      </c>
      <c r="C8" s="39" t="str">
        <f>IF('PLC&lt;-PC割付'!$D89&lt;&gt;"",'PLC&lt;-PC割付'!$D89,"")</f>
        <v>CMP_OPT</v>
      </c>
      <c r="D8" s="39" t="str">
        <f>IF('PLC&lt;-PC割付'!$D90&lt;&gt;"",'PLC&lt;-PC割付'!$D90,"")</f>
        <v/>
      </c>
      <c r="E8" s="39" t="str">
        <f>IF('PLC&lt;-PC割付'!$D91&lt;&gt;"",'PLC&lt;-PC割付'!$D91,"")</f>
        <v/>
      </c>
      <c r="F8" s="39" t="str">
        <f>IF('PLC&lt;-PC割付'!$D92&lt;&gt;"",'PLC&lt;-PC割付'!$D92,"")</f>
        <v/>
      </c>
      <c r="G8" s="39" t="str">
        <f>IF('PLC&lt;-PC割付'!$D93&lt;&gt;"",'PLC&lt;-PC割付'!$D93,"")</f>
        <v/>
      </c>
      <c r="H8" s="39" t="str">
        <f>IF('PLC&lt;-PC割付'!$D94&lt;&gt;"",'PLC&lt;-PC割付'!$D94,"")</f>
        <v/>
      </c>
      <c r="I8" s="39" t="str">
        <f>IF('PLC&lt;-PC割付'!$D95&lt;&gt;"",'PLC&lt;-PC割付'!$D95,"")</f>
        <v/>
      </c>
      <c r="J8" s="39" t="str">
        <f>IF('PLC&lt;-PC割付'!$D96&lt;&gt;"",'PLC&lt;-PC割付'!$D96,"")</f>
        <v/>
      </c>
      <c r="K8" s="39" t="str">
        <f>IF('PLC&lt;-PC割付'!$D97&lt;&gt;"",'PLC&lt;-PC割付'!$D97,"")</f>
        <v/>
      </c>
      <c r="L8" s="39" t="str">
        <f>IF('PLC&lt;-PC割付'!$D98&lt;&gt;"",'PLC&lt;-PC割付'!$D98,"")</f>
        <v/>
      </c>
      <c r="M8" s="39" t="str">
        <f>IF('PLC&lt;-PC割付'!$D99&lt;&gt;"",'PLC&lt;-PC割付'!$D99,"")</f>
        <v/>
      </c>
      <c r="N8" s="39" t="str">
        <f>IF('PLC&lt;-PC割付'!$D100&lt;&gt;"",'PLC&lt;-PC割付'!$D100,"")</f>
        <v/>
      </c>
      <c r="O8" s="39" t="str">
        <f>IF('PLC&lt;-PC割付'!$D101&lt;&gt;"",'PLC&lt;-PC割付'!$D101,"")</f>
        <v/>
      </c>
      <c r="P8" s="39" t="str">
        <f>IF('PLC&lt;-PC割付'!$D102&lt;&gt;"",'PLC&lt;-PC割付'!$D102,"")</f>
        <v/>
      </c>
      <c r="Q8" s="39" t="str">
        <f>IF('PLC&lt;-PC割付'!$D103&lt;&gt;"",'PLC&lt;-PC割付'!$D103,"")</f>
        <v/>
      </c>
      <c r="R8" s="39" t="str">
        <f>IF('PLC&lt;-PC割付'!$D104&lt;&gt;"",'PLC&lt;-PC割付'!$D104,"")</f>
        <v/>
      </c>
      <c r="S8" s="39" t="str">
        <f>IF('PLC&lt;-PC割付'!$D105&lt;&gt;"",'PLC&lt;-PC割付'!$D105,"")</f>
        <v/>
      </c>
    </row>
    <row r="9" spans="2:19" ht="15">
      <c r="B9" s="38" t="s">
        <v>327</v>
      </c>
      <c r="C9" s="39" t="str">
        <f>IF('PLC&lt;-PC割付'!$D106&lt;&gt;"",'PLC&lt;-PC割付'!$D106,"")</f>
        <v/>
      </c>
      <c r="D9" s="39" t="str">
        <f>IF('PLC&lt;-PC割付'!$D107&lt;&gt;"",'PLC&lt;-PC割付'!$D107,"")</f>
        <v/>
      </c>
      <c r="E9" s="39" t="str">
        <f>IF('PLC&lt;-PC割付'!$D108&lt;&gt;"",'PLC&lt;-PC割付'!$D108,"")</f>
        <v/>
      </c>
      <c r="F9" s="39" t="str">
        <f>IF('PLC&lt;-PC割付'!$D109&lt;&gt;"",'PLC&lt;-PC割付'!$D109,"")</f>
        <v/>
      </c>
      <c r="G9" s="39" t="str">
        <f>IF('PLC&lt;-PC割付'!$D110&lt;&gt;"",'PLC&lt;-PC割付'!$D110,"")</f>
        <v/>
      </c>
      <c r="H9" s="39" t="str">
        <f>IF('PLC&lt;-PC割付'!$D111&lt;&gt;"",'PLC&lt;-PC割付'!$D111,"")</f>
        <v/>
      </c>
      <c r="I9" s="39" t="str">
        <f>IF('PLC&lt;-PC割付'!$D112&lt;&gt;"",'PLC&lt;-PC割付'!$D112,"")</f>
        <v/>
      </c>
      <c r="J9" s="39" t="str">
        <f>IF('PLC&lt;-PC割付'!$D113&lt;&gt;"",'PLC&lt;-PC割付'!$D113,"")</f>
        <v/>
      </c>
      <c r="K9" s="39" t="str">
        <f>IF('PLC&lt;-PC割付'!$D114&lt;&gt;"",'PLC&lt;-PC割付'!$D114,"")</f>
        <v/>
      </c>
      <c r="L9" s="39" t="str">
        <f>IF('PLC&lt;-PC割付'!$D115&lt;&gt;"",'PLC&lt;-PC割付'!$D115,"")</f>
        <v/>
      </c>
      <c r="M9" s="39" t="str">
        <f>IF('PLC&lt;-PC割付'!$D116&lt;&gt;"",'PLC&lt;-PC割付'!$D116,"")</f>
        <v/>
      </c>
      <c r="N9" s="39" t="str">
        <f>IF('PLC&lt;-PC割付'!$D117&lt;&gt;"",'PLC&lt;-PC割付'!$D117,"")</f>
        <v/>
      </c>
      <c r="O9" s="39" t="str">
        <f>IF('PLC&lt;-PC割付'!$D118&lt;&gt;"",'PLC&lt;-PC割付'!$D118,"")</f>
        <v/>
      </c>
      <c r="P9" s="39" t="str">
        <f>IF('PLC&lt;-PC割付'!$D119&lt;&gt;"",'PLC&lt;-PC割付'!$D119,"")</f>
        <v/>
      </c>
      <c r="Q9" s="39" t="str">
        <f>IF('PLC&lt;-PC割付'!$D120&lt;&gt;"",'PLC&lt;-PC割付'!$D120,"")</f>
        <v/>
      </c>
      <c r="R9" s="39" t="str">
        <f>IF('PLC&lt;-PC割付'!$D121&lt;&gt;"",'PLC&lt;-PC割付'!$D121,"")</f>
        <v/>
      </c>
      <c r="S9" s="39" t="str">
        <f>IF('PLC&lt;-PC割付'!$D122&lt;&gt;"",'PLC&lt;-PC割付'!$D122,"")</f>
        <v/>
      </c>
    </row>
    <row r="10" spans="2:19" ht="15">
      <c r="B10" s="38" t="s">
        <v>328</v>
      </c>
      <c r="C10" s="39" t="str">
        <f>IF('PLC&lt;-PC割付'!$D123&lt;&gt;"",'PLC&lt;-PC割付'!$D123,"")</f>
        <v/>
      </c>
      <c r="D10" s="39" t="str">
        <f>IF('PLC&lt;-PC割付'!$D124&lt;&gt;"",'PLC&lt;-PC割付'!$D124,"")</f>
        <v/>
      </c>
      <c r="E10" s="39" t="str">
        <f>IF('PLC&lt;-PC割付'!$D125&lt;&gt;"",'PLC&lt;-PC割付'!$D125,"")</f>
        <v/>
      </c>
      <c r="F10" s="39" t="str">
        <f>IF('PLC&lt;-PC割付'!$D126&lt;&gt;"",'PLC&lt;-PC割付'!$D126,"")</f>
        <v/>
      </c>
      <c r="G10" s="39" t="str">
        <f>IF('PLC&lt;-PC割付'!$D127&lt;&gt;"",'PLC&lt;-PC割付'!$D127,"")</f>
        <v/>
      </c>
      <c r="H10" s="39" t="str">
        <f>IF('PLC&lt;-PC割付'!$D128&lt;&gt;"",'PLC&lt;-PC割付'!$D128,"")</f>
        <v/>
      </c>
      <c r="I10" s="39" t="str">
        <f>IF('PLC&lt;-PC割付'!$D129&lt;&gt;"",'PLC&lt;-PC割付'!$D129,"")</f>
        <v/>
      </c>
      <c r="J10" s="39" t="str">
        <f>IF('PLC&lt;-PC割付'!$D130&lt;&gt;"",'PLC&lt;-PC割付'!$D130,"")</f>
        <v/>
      </c>
      <c r="K10" s="39" t="str">
        <f>IF('PLC&lt;-PC割付'!$D131&lt;&gt;"",'PLC&lt;-PC割付'!$D131,"")</f>
        <v/>
      </c>
      <c r="L10" s="39" t="str">
        <f>IF('PLC&lt;-PC割付'!$D132&lt;&gt;"",'PLC&lt;-PC割付'!$D132,"")</f>
        <v/>
      </c>
      <c r="M10" s="39" t="str">
        <f>IF('PLC&lt;-PC割付'!$D133&lt;&gt;"",'PLC&lt;-PC割付'!$D133,"")</f>
        <v/>
      </c>
      <c r="N10" s="39" t="str">
        <f>IF('PLC&lt;-PC割付'!$D134&lt;&gt;"",'PLC&lt;-PC割付'!$D134,"")</f>
        <v/>
      </c>
      <c r="O10" s="39" t="str">
        <f>IF('PLC&lt;-PC割付'!$D135&lt;&gt;"",'PLC&lt;-PC割付'!$D135,"")</f>
        <v/>
      </c>
      <c r="P10" s="39" t="str">
        <f>IF('PLC&lt;-PC割付'!$D136&lt;&gt;"",'PLC&lt;-PC割付'!$D136,"")</f>
        <v/>
      </c>
      <c r="Q10" s="39" t="str">
        <f>IF('PLC&lt;-PC割付'!$D137&lt;&gt;"",'PLC&lt;-PC割付'!$D137,"")</f>
        <v/>
      </c>
      <c r="R10" s="39" t="str">
        <f>IF('PLC&lt;-PC割付'!$D138&lt;&gt;"",'PLC&lt;-PC割付'!$D138,"")</f>
        <v/>
      </c>
      <c r="S10" s="39" t="str">
        <f>IF('PLC&lt;-PC割付'!$D139&lt;&gt;"",'PLC&lt;-PC割付'!$D139,"")</f>
        <v/>
      </c>
    </row>
    <row r="11" spans="2:19" ht="15">
      <c r="B11" s="38" t="s">
        <v>329</v>
      </c>
      <c r="C11" s="39" t="str">
        <f>IF('PLC&lt;-PC割付'!$D140&lt;&gt;"",'PLC&lt;-PC割付'!$D140,"")</f>
        <v/>
      </c>
      <c r="D11" s="39" t="str">
        <f>IF('PLC&lt;-PC割付'!$D141&lt;&gt;"",'PLC&lt;-PC割付'!$D141,"")</f>
        <v/>
      </c>
      <c r="E11" s="39" t="str">
        <f>IF('PLC&lt;-PC割付'!$D142&lt;&gt;"",'PLC&lt;-PC割付'!$D142,"")</f>
        <v/>
      </c>
      <c r="F11" s="39" t="str">
        <f>IF('PLC&lt;-PC割付'!$D143&lt;&gt;"",'PLC&lt;-PC割付'!$D143,"")</f>
        <v/>
      </c>
      <c r="G11" s="39" t="str">
        <f>IF('PLC&lt;-PC割付'!$D144&lt;&gt;"",'PLC&lt;-PC割付'!$D144,"")</f>
        <v/>
      </c>
      <c r="H11" s="39" t="str">
        <f>IF('PLC&lt;-PC割付'!$D145&lt;&gt;"",'PLC&lt;-PC割付'!$D145,"")</f>
        <v/>
      </c>
      <c r="I11" s="39" t="str">
        <f>IF('PLC&lt;-PC割付'!$D146&lt;&gt;"",'PLC&lt;-PC割付'!$D146,"")</f>
        <v/>
      </c>
      <c r="J11" s="39" t="str">
        <f>IF('PLC&lt;-PC割付'!$D147&lt;&gt;"",'PLC&lt;-PC割付'!$D147,"")</f>
        <v/>
      </c>
      <c r="K11" s="39" t="str">
        <f>IF('PLC&lt;-PC割付'!$D148&lt;&gt;"",'PLC&lt;-PC割付'!$D148,"")</f>
        <v/>
      </c>
      <c r="L11" s="39" t="str">
        <f>IF('PLC&lt;-PC割付'!$D149&lt;&gt;"",'PLC&lt;-PC割付'!$D149,"")</f>
        <v/>
      </c>
      <c r="M11" s="39" t="str">
        <f>IF('PLC&lt;-PC割付'!$D150&lt;&gt;"",'PLC&lt;-PC割付'!$D150,"")</f>
        <v/>
      </c>
      <c r="N11" s="39" t="str">
        <f>IF('PLC&lt;-PC割付'!$D151&lt;&gt;"",'PLC&lt;-PC割付'!$D151,"")</f>
        <v/>
      </c>
      <c r="O11" s="39" t="str">
        <f>IF('PLC&lt;-PC割付'!$D152&lt;&gt;"",'PLC&lt;-PC割付'!$D152,"")</f>
        <v/>
      </c>
      <c r="P11" s="39" t="str">
        <f>IF('PLC&lt;-PC割付'!$D153&lt;&gt;"",'PLC&lt;-PC割付'!$D153,"")</f>
        <v/>
      </c>
      <c r="Q11" s="39" t="str">
        <f>IF('PLC&lt;-PC割付'!$D154&lt;&gt;"",'PLC&lt;-PC割付'!$D154,"")</f>
        <v/>
      </c>
      <c r="R11" s="39" t="str">
        <f>IF('PLC&lt;-PC割付'!$D155&lt;&gt;"",'PLC&lt;-PC割付'!$D155,"")</f>
        <v/>
      </c>
      <c r="S11" s="39" t="str">
        <f>IF('PLC&lt;-PC割付'!$D156&lt;&gt;"",'PLC&lt;-PC割付'!$D156,"")</f>
        <v/>
      </c>
    </row>
    <row r="12" spans="2:19" ht="15">
      <c r="B12" s="38" t="s">
        <v>330</v>
      </c>
      <c r="C12" s="39" t="str">
        <f>IF('PLC&lt;-PC割付'!$D157&lt;&gt;"",'PLC&lt;-PC割付'!$D157,"")</f>
        <v/>
      </c>
      <c r="D12" s="39" t="str">
        <f>IF('PLC&lt;-PC割付'!$D158&lt;&gt;"",'PLC&lt;-PC割付'!$D158,"")</f>
        <v/>
      </c>
      <c r="E12" s="39" t="str">
        <f>IF('PLC&lt;-PC割付'!$D159&lt;&gt;"",'PLC&lt;-PC割付'!$D159,"")</f>
        <v/>
      </c>
      <c r="F12" s="39" t="str">
        <f>IF('PLC&lt;-PC割付'!$D160&lt;&gt;"",'PLC&lt;-PC割付'!$D160,"")</f>
        <v/>
      </c>
      <c r="G12" s="39" t="str">
        <f>IF('PLC&lt;-PC割付'!$D161&lt;&gt;"",'PLC&lt;-PC割付'!$D161,"")</f>
        <v/>
      </c>
      <c r="H12" s="39" t="str">
        <f>IF('PLC&lt;-PC割付'!$D162&lt;&gt;"",'PLC&lt;-PC割付'!$D162,"")</f>
        <v/>
      </c>
      <c r="I12" s="39" t="str">
        <f>IF('PLC&lt;-PC割付'!$D163&lt;&gt;"",'PLC&lt;-PC割付'!$D163,"")</f>
        <v/>
      </c>
      <c r="J12" s="39" t="str">
        <f>IF('PLC&lt;-PC割付'!$D164&lt;&gt;"",'PLC&lt;-PC割付'!$D164,"")</f>
        <v/>
      </c>
      <c r="K12" s="39" t="str">
        <f>IF('PLC&lt;-PC割付'!$D165&lt;&gt;"",'PLC&lt;-PC割付'!$D165,"")</f>
        <v/>
      </c>
      <c r="L12" s="39" t="str">
        <f>IF('PLC&lt;-PC割付'!$D166&lt;&gt;"",'PLC&lt;-PC割付'!$D166,"")</f>
        <v/>
      </c>
      <c r="M12" s="39" t="str">
        <f>IF('PLC&lt;-PC割付'!$D167&lt;&gt;"",'PLC&lt;-PC割付'!$D167,"")</f>
        <v/>
      </c>
      <c r="N12" s="39" t="str">
        <f>IF('PLC&lt;-PC割付'!$D168&lt;&gt;"",'PLC&lt;-PC割付'!$D168,"")</f>
        <v/>
      </c>
      <c r="O12" s="39" t="str">
        <f>IF('PLC&lt;-PC割付'!$D169&lt;&gt;"",'PLC&lt;-PC割付'!$D169,"")</f>
        <v/>
      </c>
      <c r="P12" s="39" t="str">
        <f>IF('PLC&lt;-PC割付'!$D170&lt;&gt;"",'PLC&lt;-PC割付'!$D170,"")</f>
        <v/>
      </c>
      <c r="Q12" s="39" t="str">
        <f>IF('PLC&lt;-PC割付'!$D171&lt;&gt;"",'PLC&lt;-PC割付'!$D171,"")</f>
        <v/>
      </c>
      <c r="R12" s="39" t="str">
        <f>IF('PLC&lt;-PC割付'!$D172&lt;&gt;"",'PLC&lt;-PC割付'!$D172,"")</f>
        <v/>
      </c>
      <c r="S12" s="39" t="str">
        <f>IF('PLC&lt;-PC割付'!$D173&lt;&gt;"",'PLC&lt;-PC割付'!$D173,"")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B3:C52"/>
  <sheetViews>
    <sheetView topLeftCell="A43" zoomScale="85" zoomScaleNormal="85" workbookViewId="0">
      <selection activeCell="C3" sqref="C3"/>
    </sheetView>
  </sheetViews>
  <sheetFormatPr defaultRowHeight="13.2"/>
  <cols>
    <col min="1" max="1" width="2.33203125" customWidth="1"/>
    <col min="2" max="2" width="11" customWidth="1"/>
    <col min="3" max="3" width="19.44140625" customWidth="1"/>
    <col min="4" max="1025" width="8.44140625" customWidth="1"/>
  </cols>
  <sheetData>
    <row r="3" spans="2:3" ht="15">
      <c r="B3" s="38" t="s">
        <v>321</v>
      </c>
      <c r="C3" s="39" t="str">
        <f>IF('PLC&lt;-PC割付'!$H4&lt;&gt;"",'PLC&lt;-PC割付'!$H4,"")</f>
        <v>PC_ERR_CODE</v>
      </c>
    </row>
    <row r="4" spans="2:3" ht="15">
      <c r="B4" s="38" t="s">
        <v>322</v>
      </c>
      <c r="C4" s="39" t="str">
        <f>IF('PLC&lt;-PC割付'!$H5&lt;&gt;"",'PLC&lt;-PC割付'!$H5,"")</f>
        <v>ROBOT_NO</v>
      </c>
    </row>
    <row r="5" spans="2:3" ht="15">
      <c r="B5" s="38" t="s">
        <v>323</v>
      </c>
      <c r="C5" s="39" t="str">
        <f>IF('PLC&lt;-PC割付'!$H6&lt;&gt;"",'PLC&lt;-PC割付'!$H6,"")</f>
        <v>ACK_JOB_NO</v>
      </c>
    </row>
    <row r="6" spans="2:3" ht="15">
      <c r="B6" s="38" t="s">
        <v>324</v>
      </c>
      <c r="C6" s="39" t="str">
        <f>IF('PLC&lt;-PC割付'!$H7&lt;&gt;"",'PLC&lt;-PC割付'!$H7,"")</f>
        <v>ACK_TOOL_NO</v>
      </c>
    </row>
    <row r="7" spans="2:3" ht="15">
      <c r="B7" s="38" t="s">
        <v>325</v>
      </c>
      <c r="C7" s="39" t="str">
        <f>IF('PLC&lt;-PC割付'!$H8&lt;&gt;"",'PLC&lt;-PC割付'!$H8,"")</f>
        <v/>
      </c>
    </row>
    <row r="8" spans="2:3" ht="15">
      <c r="B8" s="38" t="s">
        <v>326</v>
      </c>
      <c r="C8" s="39" t="str">
        <f>IF('PLC&lt;-PC割付'!$H9&lt;&gt;"",'PLC&lt;-PC割付'!$H9,"")</f>
        <v>PROG_VER_MAJOR</v>
      </c>
    </row>
    <row r="9" spans="2:3" ht="15">
      <c r="B9" s="38" t="s">
        <v>327</v>
      </c>
      <c r="C9" s="39" t="str">
        <f>IF('PLC&lt;-PC割付'!$H10&lt;&gt;"",'PLC&lt;-PC割付'!$H10,"")</f>
        <v>PROG_VER_MINOR</v>
      </c>
    </row>
    <row r="10" spans="2:3" ht="15">
      <c r="B10" s="38" t="s">
        <v>328</v>
      </c>
      <c r="C10" s="39" t="str">
        <f>IF('PLC&lt;-PC割付'!$H11&lt;&gt;"",'PLC&lt;-PC割付'!$H11,"")</f>
        <v>PROG_VER_PATCH</v>
      </c>
    </row>
    <row r="11" spans="2:3" ht="15">
      <c r="B11" s="38" t="s">
        <v>329</v>
      </c>
      <c r="C11" s="39" t="str">
        <f>IF('PLC&lt;-PC割付'!$H12&lt;&gt;"",'PLC&lt;-PC割付'!$H12,"")</f>
        <v/>
      </c>
    </row>
    <row r="12" spans="2:3" ht="15">
      <c r="B12" s="38" t="s">
        <v>330</v>
      </c>
      <c r="C12" s="39" t="str">
        <f>IF('PLC&lt;-PC割付'!$H13&lt;&gt;"",'PLC&lt;-PC割付'!$H13,"")</f>
        <v/>
      </c>
    </row>
    <row r="13" spans="2:3" ht="15">
      <c r="B13" s="38" t="s">
        <v>331</v>
      </c>
      <c r="C13" s="39" t="str">
        <f>IF('PLC&lt;-PC割付'!$H14&lt;&gt;"",'PLC&lt;-PC割付'!$H14,"")</f>
        <v>CR_X_LOW</v>
      </c>
    </row>
    <row r="14" spans="2:3" ht="15">
      <c r="B14" s="38" t="s">
        <v>332</v>
      </c>
      <c r="C14" s="39" t="str">
        <f>IF('PLC&lt;-PC割付'!$H15&lt;&gt;"",'PLC&lt;-PC割付'!$H15,"")</f>
        <v>CR_X_HIGH</v>
      </c>
    </row>
    <row r="15" spans="2:3" ht="15">
      <c r="B15" s="38" t="s">
        <v>333</v>
      </c>
      <c r="C15" s="39" t="str">
        <f>IF('PLC&lt;-PC割付'!$H16&lt;&gt;"",'PLC&lt;-PC割付'!$H16,"")</f>
        <v>CR_Y_LOW</v>
      </c>
    </row>
    <row r="16" spans="2:3" ht="15">
      <c r="B16" s="38" t="s">
        <v>334</v>
      </c>
      <c r="C16" s="39" t="str">
        <f>IF('PLC&lt;-PC割付'!$H17&lt;&gt;"",'PLC&lt;-PC割付'!$H17,"")</f>
        <v>CR_Y_HIGH</v>
      </c>
    </row>
    <row r="17" spans="2:3" ht="15">
      <c r="B17" s="38" t="s">
        <v>335</v>
      </c>
      <c r="C17" s="39" t="str">
        <f>IF('PLC&lt;-PC割付'!$H18&lt;&gt;"",'PLC&lt;-PC割付'!$H18,"")</f>
        <v>CR_Z_LOW</v>
      </c>
    </row>
    <row r="18" spans="2:3" ht="15">
      <c r="B18" s="38" t="s">
        <v>336</v>
      </c>
      <c r="C18" s="39" t="str">
        <f>IF('PLC&lt;-PC割付'!$H19&lt;&gt;"",'PLC&lt;-PC割付'!$H19,"")</f>
        <v>CR_Z_HIGH</v>
      </c>
    </row>
    <row r="19" spans="2:3" ht="15">
      <c r="B19" s="38" t="s">
        <v>337</v>
      </c>
      <c r="C19" s="39" t="str">
        <f>IF('PLC&lt;-PC割付'!$H20&lt;&gt;"",'PLC&lt;-PC割付'!$H20,"")</f>
        <v>CR_RX_LOW</v>
      </c>
    </row>
    <row r="20" spans="2:3" ht="15">
      <c r="B20" s="38" t="s">
        <v>338</v>
      </c>
      <c r="C20" s="39" t="str">
        <f>IF('PLC&lt;-PC割付'!$H21&lt;&gt;"",'PLC&lt;-PC割付'!$H21,"")</f>
        <v>CR_RX_HIGH</v>
      </c>
    </row>
    <row r="21" spans="2:3" ht="15">
      <c r="B21" s="38" t="s">
        <v>339</v>
      </c>
      <c r="C21" s="39" t="str">
        <f>IF('PLC&lt;-PC割付'!$H22&lt;&gt;"",'PLC&lt;-PC割付'!$H22,"")</f>
        <v>CR_RY_LOW</v>
      </c>
    </row>
    <row r="22" spans="2:3" ht="15">
      <c r="B22" s="38" t="s">
        <v>340</v>
      </c>
      <c r="C22" s="39" t="str">
        <f>IF('PLC&lt;-PC割付'!$H23&lt;&gt;"",'PLC&lt;-PC割付'!$H23,"")</f>
        <v>CR_RY_HIGH</v>
      </c>
    </row>
    <row r="23" spans="2:3" ht="15">
      <c r="B23" s="38" t="s">
        <v>341</v>
      </c>
      <c r="C23" s="39" t="str">
        <f>IF('PLC&lt;-PC割付'!$H24&lt;&gt;"",'PLC&lt;-PC割付'!$H24,"")</f>
        <v>CR_RZ_LOW</v>
      </c>
    </row>
    <row r="24" spans="2:3" ht="15">
      <c r="B24" s="38" t="s">
        <v>342</v>
      </c>
      <c r="C24" s="39" t="str">
        <f>IF('PLC&lt;-PC割付'!$H25&lt;&gt;"",'PLC&lt;-PC割付'!$H25,"")</f>
        <v>CR_RZ_HIGH</v>
      </c>
    </row>
    <row r="25" spans="2:3" ht="15">
      <c r="B25" s="38" t="s">
        <v>343</v>
      </c>
      <c r="C25" s="39" t="str">
        <f>IF('PLC&lt;-PC割付'!$H26&lt;&gt;"",'PLC&lt;-PC割付'!$H26,"")</f>
        <v/>
      </c>
    </row>
    <row r="26" spans="2:3" ht="15">
      <c r="B26" s="38" t="s">
        <v>344</v>
      </c>
      <c r="C26" s="39" t="str">
        <f>IF('PLC&lt;-PC割付'!$H27&lt;&gt;"",'PLC&lt;-PC割付'!$H27,"")</f>
        <v/>
      </c>
    </row>
    <row r="27" spans="2:3" ht="15">
      <c r="B27" s="38" t="s">
        <v>345</v>
      </c>
      <c r="C27" s="39" t="str">
        <f>IF('PLC&lt;-PC割付'!$H28&lt;&gt;"",'PLC&lt;-PC割付'!$H28,"")</f>
        <v/>
      </c>
    </row>
    <row r="28" spans="2:3" ht="15">
      <c r="B28" s="38" t="s">
        <v>346</v>
      </c>
      <c r="C28" s="39" t="str">
        <f>IF('PLC&lt;-PC割付'!$H29&lt;&gt;"",'PLC&lt;-PC割付'!$H29,"")</f>
        <v/>
      </c>
    </row>
    <row r="29" spans="2:3" ht="15">
      <c r="B29" s="38" t="s">
        <v>347</v>
      </c>
      <c r="C29" s="39" t="str">
        <f>IF('PLC&lt;-PC割付'!$H30&lt;&gt;"",'PLC&lt;-PC割付'!$H30,"")</f>
        <v/>
      </c>
    </row>
    <row r="30" spans="2:3" ht="15">
      <c r="B30" s="38" t="s">
        <v>348</v>
      </c>
      <c r="C30" s="39" t="str">
        <f>IF('PLC&lt;-PC割付'!$H31&lt;&gt;"",'PLC&lt;-PC割付'!$H31,"")</f>
        <v/>
      </c>
    </row>
    <row r="31" spans="2:3" ht="15">
      <c r="B31" s="38" t="s">
        <v>349</v>
      </c>
      <c r="C31" s="39" t="str">
        <f>IF('PLC&lt;-PC割付'!$H32&lt;&gt;"",'PLC&lt;-PC割付'!$H32,"")</f>
        <v/>
      </c>
    </row>
    <row r="32" spans="2:3" ht="15">
      <c r="B32" s="38" t="s">
        <v>350</v>
      </c>
      <c r="C32" s="39" t="str">
        <f>IF('PLC&lt;-PC割付'!$H33&lt;&gt;"",'PLC&lt;-PC割付'!$H33,"")</f>
        <v/>
      </c>
    </row>
    <row r="33" spans="2:3" ht="15">
      <c r="B33" s="38" t="s">
        <v>351</v>
      </c>
      <c r="C33" s="39" t="str">
        <f>IF('PLC&lt;-PC割付'!$H34&lt;&gt;"",'PLC&lt;-PC割付'!$H34,"")</f>
        <v/>
      </c>
    </row>
    <row r="34" spans="2:3" ht="15">
      <c r="B34" s="38" t="s">
        <v>352</v>
      </c>
      <c r="C34" s="39" t="str">
        <f>IF('PLC&lt;-PC割付'!$H35&lt;&gt;"",'PLC&lt;-PC割付'!$H35,"")</f>
        <v/>
      </c>
    </row>
    <row r="35" spans="2:3" ht="15">
      <c r="B35" s="38" t="s">
        <v>353</v>
      </c>
      <c r="C35" s="39" t="str">
        <f>IF('PLC&lt;-PC割付'!$H36&lt;&gt;"",'PLC&lt;-PC割付'!$H36,"")</f>
        <v/>
      </c>
    </row>
    <row r="36" spans="2:3" ht="15">
      <c r="B36" s="38" t="s">
        <v>354</v>
      </c>
      <c r="C36" s="39" t="str">
        <f>IF('PLC&lt;-PC割付'!$H37&lt;&gt;"",'PLC&lt;-PC割付'!$H37,"")</f>
        <v/>
      </c>
    </row>
    <row r="37" spans="2:3" ht="15">
      <c r="B37" s="38" t="s">
        <v>355</v>
      </c>
      <c r="C37" s="39" t="str">
        <f>IF('PLC&lt;-PC割付'!$H38&lt;&gt;"",'PLC&lt;-PC割付'!$H38,"")</f>
        <v/>
      </c>
    </row>
    <row r="38" spans="2:3" ht="15">
      <c r="B38" s="38" t="s">
        <v>356</v>
      </c>
      <c r="C38" s="39" t="str">
        <f>IF('PLC&lt;-PC割付'!$H39&lt;&gt;"",'PLC&lt;-PC割付'!$H39,"")</f>
        <v/>
      </c>
    </row>
    <row r="39" spans="2:3" ht="15">
      <c r="B39" s="38" t="s">
        <v>357</v>
      </c>
      <c r="C39" s="39" t="str">
        <f>IF('PLC&lt;-PC割付'!$H40&lt;&gt;"",'PLC&lt;-PC割付'!$H40,"")</f>
        <v/>
      </c>
    </row>
    <row r="40" spans="2:3" ht="15">
      <c r="B40" s="38" t="s">
        <v>358</v>
      </c>
      <c r="C40" s="39" t="str">
        <f>IF('PLC&lt;-PC割付'!$H41&lt;&gt;"",'PLC&lt;-PC割付'!$H41,"")</f>
        <v/>
      </c>
    </row>
    <row r="41" spans="2:3" ht="15">
      <c r="B41" s="38" t="s">
        <v>359</v>
      </c>
      <c r="C41" s="39" t="str">
        <f>IF('PLC&lt;-PC割付'!$H42&lt;&gt;"",'PLC&lt;-PC割付'!$H42,"")</f>
        <v/>
      </c>
    </row>
    <row r="42" spans="2:3" ht="15">
      <c r="B42" s="38" t="s">
        <v>360</v>
      </c>
      <c r="C42" s="39" t="str">
        <f>IF('PLC&lt;-PC割付'!$H43&lt;&gt;"",'PLC&lt;-PC割付'!$H43,"")</f>
        <v/>
      </c>
    </row>
    <row r="43" spans="2:3" ht="15">
      <c r="B43" s="38" t="s">
        <v>361</v>
      </c>
      <c r="C43" s="39" t="str">
        <f>IF('PLC&lt;-PC割付'!$H44&lt;&gt;"",'PLC&lt;-PC割付'!$H44,"")</f>
        <v/>
      </c>
    </row>
    <row r="44" spans="2:3" ht="15">
      <c r="B44" s="38" t="s">
        <v>362</v>
      </c>
      <c r="C44" s="39" t="str">
        <f>IF('PLC&lt;-PC割付'!$H45&lt;&gt;"",'PLC&lt;-PC割付'!$H45,"")</f>
        <v/>
      </c>
    </row>
    <row r="45" spans="2:3" ht="15">
      <c r="B45" s="38" t="s">
        <v>363</v>
      </c>
      <c r="C45" s="39" t="str">
        <f>IF('PLC&lt;-PC割付'!$H46&lt;&gt;"",'PLC&lt;-PC割付'!$H46,"")</f>
        <v/>
      </c>
    </row>
    <row r="46" spans="2:3" ht="15">
      <c r="B46" s="38" t="s">
        <v>364</v>
      </c>
      <c r="C46" s="39" t="str">
        <f>IF('PLC&lt;-PC割付'!$H47&lt;&gt;"",'PLC&lt;-PC割付'!$H47,"")</f>
        <v/>
      </c>
    </row>
    <row r="47" spans="2:3" ht="15">
      <c r="B47" s="38" t="s">
        <v>365</v>
      </c>
      <c r="C47" s="39" t="str">
        <f>IF('PLC&lt;-PC割付'!$H48&lt;&gt;"",'PLC&lt;-PC割付'!$H48,"")</f>
        <v/>
      </c>
    </row>
    <row r="48" spans="2:3" ht="15">
      <c r="B48" s="38" t="s">
        <v>366</v>
      </c>
      <c r="C48" s="39" t="str">
        <f>IF('PLC&lt;-PC割付'!$H49&lt;&gt;"",'PLC&lt;-PC割付'!$H49,"")</f>
        <v/>
      </c>
    </row>
    <row r="49" spans="2:3" ht="15">
      <c r="B49" s="38" t="s">
        <v>367</v>
      </c>
      <c r="C49" s="39" t="str">
        <f>IF('PLC&lt;-PC割付'!$H50&lt;&gt;"",'PLC&lt;-PC割付'!$H50,"")</f>
        <v/>
      </c>
    </row>
    <row r="50" spans="2:3" ht="15">
      <c r="B50" s="38" t="s">
        <v>368</v>
      </c>
      <c r="C50" s="39" t="str">
        <f>IF('PLC&lt;-PC割付'!$H51&lt;&gt;"",'PLC&lt;-PC割付'!$H51,"")</f>
        <v/>
      </c>
    </row>
    <row r="51" spans="2:3" ht="15">
      <c r="B51" s="38" t="s">
        <v>369</v>
      </c>
      <c r="C51" s="39" t="str">
        <f>IF('PLC&lt;-PC割付'!$H52&lt;&gt;"",'PLC&lt;-PC割付'!$H52,"")</f>
        <v/>
      </c>
    </row>
    <row r="52" spans="2:3" ht="15">
      <c r="B52" s="38" t="s">
        <v>370</v>
      </c>
      <c r="C52" s="39" t="str">
        <f>IF('PLC&lt;-PC割付'!$H53&lt;&gt;"",'PLC&lt;-PC割付'!$H53,"")</f>
        <v/>
      </c>
    </row>
  </sheetData>
  <phoneticPr fontId="1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タイミングチャート</vt:lpstr>
      <vt:lpstr>PLC-&gt;PC割付</vt:lpstr>
      <vt:lpstr>PLC&lt;-PC割付</vt:lpstr>
      <vt:lpstr>RANGE</vt:lpstr>
      <vt:lpstr>IN_W</vt:lpstr>
      <vt:lpstr>IN_D</vt:lpstr>
      <vt:lpstr>OUT_W</vt:lpstr>
      <vt:lpstr>OUT_D</vt:lpstr>
    </vt:vector>
  </TitlesOfParts>
  <Company>NIDEC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dc:description/>
  <cp:lastModifiedBy>Windows ユーザー</cp:lastModifiedBy>
  <cp:revision>17</cp:revision>
  <dcterms:created xsi:type="dcterms:W3CDTF">2022-04-26T22:59:17Z</dcterms:created>
  <dcterms:modified xsi:type="dcterms:W3CDTF">2024-07-17T07:51:36Z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NIDEC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