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Desktop\esriDocument\"/>
    </mc:Choice>
  </mc:AlternateContent>
  <xr:revisionPtr revIDLastSave="0" documentId="13_ncr:1_{D1D42A54-47C0-47BC-A0B1-DA1B6571DB3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5" l="1"/>
  <c r="D3" i="5" s="1"/>
  <c r="K5" i="4"/>
  <c r="K6" i="4"/>
  <c r="K7" i="4"/>
  <c r="K8" i="4"/>
  <c r="K9" i="4"/>
  <c r="K4" i="4"/>
  <c r="J5" i="4"/>
  <c r="J6" i="4"/>
  <c r="J7" i="4"/>
  <c r="J8" i="4"/>
  <c r="J9" i="4"/>
  <c r="J4" i="4"/>
  <c r="I5" i="4"/>
  <c r="I6" i="4"/>
  <c r="I7" i="4"/>
  <c r="I8" i="4"/>
  <c r="I9" i="4"/>
  <c r="I4" i="4"/>
  <c r="H5" i="2"/>
  <c r="H7" i="2"/>
  <c r="H9" i="2"/>
  <c r="H11" i="2"/>
  <c r="H13" i="2"/>
  <c r="H3" i="2"/>
  <c r="G5" i="2"/>
  <c r="G7" i="2"/>
  <c r="G9" i="2"/>
  <c r="G11" i="2"/>
  <c r="G13" i="2"/>
  <c r="G3" i="2"/>
  <c r="F5" i="2"/>
  <c r="F7" i="2"/>
  <c r="F9" i="2"/>
  <c r="F11" i="2"/>
  <c r="F13" i="2"/>
  <c r="F3" i="2"/>
  <c r="D2" i="5" l="1"/>
  <c r="D5" i="5"/>
  <c r="D4" i="5"/>
</calcChain>
</file>

<file path=xl/sharedStrings.xml><?xml version="1.0" encoding="utf-8"?>
<sst xmlns="http://schemas.openxmlformats.org/spreadsheetml/2006/main" count="56" uniqueCount="43">
  <si>
    <t>Soil type</t>
  </si>
  <si>
    <t>Allowable bearing capacity</t>
  </si>
  <si>
    <t>1:Pebble,crushed gravel soil</t>
  </si>
  <si>
    <t>Rf=-0.3959MAGT+0.6092</t>
  </si>
  <si>
    <t>2:Gravelly san and coarse sand</t>
  </si>
  <si>
    <t>Rf=-0.3021MAGT+0.4954</t>
  </si>
  <si>
    <t>3:Medium sand,fine sand,silt</t>
  </si>
  <si>
    <t>Rf=-0.3021MAGT+0.3454</t>
  </si>
  <si>
    <t>4:Clay,sub-clay,and sandy loam</t>
  </si>
  <si>
    <t>Rf=-0.1979MAGT+0.3046</t>
  </si>
  <si>
    <t>5:Ice layer with soil</t>
  </si>
  <si>
    <t>Rf=-0.1000MAGT+0.0500</t>
  </si>
  <si>
    <t>项目名称</t>
  </si>
  <si>
    <t>预期寿命</t>
  </si>
  <si>
    <t>评估寿命</t>
  </si>
  <si>
    <t>寿命损失（年）</t>
  </si>
  <si>
    <t>RCP26</t>
  </si>
  <si>
    <t>RCP45</t>
  </si>
  <si>
    <t>RCP85</t>
  </si>
  <si>
    <t>青藏铁路</t>
  </si>
  <si>
    <t>青藏公路</t>
  </si>
  <si>
    <t>高速路</t>
  </si>
  <si>
    <t>主干线路</t>
  </si>
  <si>
    <t>城市主干道（一级）</t>
  </si>
  <si>
    <t>城市主干道（二级）</t>
  </si>
  <si>
    <t>RCP45-26</t>
  </si>
  <si>
    <t>RCP85-45</t>
  </si>
  <si>
    <t>RCP85-26</t>
  </si>
  <si>
    <t>冻土所带来损失金额（亿元）</t>
  </si>
  <si>
    <t>总置换成本（亿元）</t>
  </si>
  <si>
    <t>占比</t>
    <phoneticPr fontId="3" type="noConversion"/>
  </si>
  <si>
    <t>RCP2.6</t>
  </si>
  <si>
    <t>RCP4.5</t>
  </si>
  <si>
    <t>RCP8.5</t>
  </si>
  <si>
    <t>RCP4.5-2.6</t>
  </si>
  <si>
    <t>RCP8.5-4.5</t>
  </si>
  <si>
    <t>RCP8.5-2.6</t>
  </si>
  <si>
    <t>Histogram</t>
  </si>
  <si>
    <t>DN</t>
  </si>
  <si>
    <t>Count</t>
  </si>
  <si>
    <t>Percent</t>
  </si>
  <si>
    <t>Acc Pct</t>
  </si>
  <si>
    <t>Binsize=1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</si>
</sst>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_ "/>
    <numFmt numFmtId="181" formatCode="0.00_);[Red]\(0.00\)"/>
  </numFmts>
  <fonts count="6" x14ac:knownFonts="1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0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DEE0E3"/>
      </left>
      <right/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/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/>
      <right/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/>
      <top/>
      <bottom/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180" fontId="2" fillId="0" borderId="1" xfId="0" applyNumberFormat="1" applyFont="1" applyBorder="1" applyAlignment="1">
      <alignment vertical="center" wrapText="1"/>
    </xf>
    <xf numFmtId="180" fontId="2" fillId="0" borderId="2" xfId="0" applyNumberFormat="1" applyFont="1" applyBorder="1" applyAlignment="1">
      <alignment vertical="center" wrapText="1"/>
    </xf>
    <xf numFmtId="180" fontId="2" fillId="0" borderId="3" xfId="0" applyNumberFormat="1" applyFont="1" applyBorder="1" applyAlignment="1">
      <alignment vertical="center" wrapText="1"/>
    </xf>
    <xf numFmtId="180" fontId="2" fillId="0" borderId="4" xfId="0" applyNumberFormat="1" applyFont="1" applyBorder="1" applyAlignment="1">
      <alignment vertical="center" wrapText="1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2" sqref="B12"/>
    </sheetView>
  </sheetViews>
  <sheetFormatPr defaultColWidth="9" defaultRowHeight="14.4" x14ac:dyDescent="0.25"/>
  <cols>
    <col min="1" max="1" width="38.21875" customWidth="1"/>
    <col min="2" max="2" width="37.33203125" customWidth="1"/>
  </cols>
  <sheetData>
    <row r="1" spans="1:2" ht="15.6" x14ac:dyDescent="0.25">
      <c r="A1" s="1" t="s">
        <v>0</v>
      </c>
      <c r="B1" s="1" t="s">
        <v>1</v>
      </c>
    </row>
    <row r="2" spans="1:2" ht="15.6" x14ac:dyDescent="0.25">
      <c r="A2" s="1" t="s">
        <v>2</v>
      </c>
      <c r="B2" s="1" t="s">
        <v>3</v>
      </c>
    </row>
    <row r="3" spans="1:2" ht="15.6" x14ac:dyDescent="0.25">
      <c r="A3" s="1" t="s">
        <v>4</v>
      </c>
      <c r="B3" s="1" t="s">
        <v>5</v>
      </c>
    </row>
    <row r="4" spans="1:2" ht="15.6" x14ac:dyDescent="0.25">
      <c r="A4" s="1" t="s">
        <v>6</v>
      </c>
      <c r="B4" s="1" t="s">
        <v>7</v>
      </c>
    </row>
    <row r="5" spans="1:2" ht="15.6" x14ac:dyDescent="0.25">
      <c r="A5" s="1" t="s">
        <v>8</v>
      </c>
      <c r="B5" s="1" t="s">
        <v>9</v>
      </c>
    </row>
    <row r="6" spans="1:2" ht="15.6" x14ac:dyDescent="0.25">
      <c r="A6" s="1" t="s">
        <v>10</v>
      </c>
      <c r="B6" s="1" t="s">
        <v>11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F3" sqref="F3:F4"/>
    </sheetView>
  </sheetViews>
  <sheetFormatPr defaultColWidth="9" defaultRowHeight="14.4" x14ac:dyDescent="0.25"/>
  <sheetData>
    <row r="1" spans="1:8" ht="15" thickBot="1" x14ac:dyDescent="0.3">
      <c r="A1" s="9" t="s">
        <v>12</v>
      </c>
      <c r="B1" s="9" t="s">
        <v>13</v>
      </c>
      <c r="C1" s="11" t="s">
        <v>14</v>
      </c>
      <c r="D1" s="12"/>
      <c r="E1" s="13"/>
      <c r="F1" s="11" t="s">
        <v>15</v>
      </c>
      <c r="G1" s="12"/>
      <c r="H1" s="12"/>
    </row>
    <row r="2" spans="1:8" ht="15" thickBot="1" x14ac:dyDescent="0.3">
      <c r="A2" s="10"/>
      <c r="B2" s="10"/>
      <c r="C2" s="2" t="s">
        <v>16</v>
      </c>
      <c r="D2" s="2" t="s">
        <v>17</v>
      </c>
      <c r="E2" s="2" t="s">
        <v>18</v>
      </c>
      <c r="F2" s="4" t="s">
        <v>25</v>
      </c>
      <c r="G2" s="4" t="s">
        <v>26</v>
      </c>
      <c r="H2" s="5" t="s">
        <v>27</v>
      </c>
    </row>
    <row r="3" spans="1:8" x14ac:dyDescent="0.25">
      <c r="A3" s="9" t="s">
        <v>19</v>
      </c>
      <c r="B3" s="9">
        <v>30</v>
      </c>
      <c r="C3" s="9">
        <v>27.204000000000001</v>
      </c>
      <c r="D3" s="9">
        <v>28.164999999999999</v>
      </c>
      <c r="E3" s="9">
        <v>29.1</v>
      </c>
      <c r="F3" s="9">
        <f>$D3-$C3</f>
        <v>0.96099999999999852</v>
      </c>
      <c r="G3" s="9">
        <f>$E3-$D3</f>
        <v>0.93500000000000227</v>
      </c>
      <c r="H3" s="9">
        <f>$E3-$C3</f>
        <v>1.8960000000000008</v>
      </c>
    </row>
    <row r="4" spans="1:8" ht="15" thickBot="1" x14ac:dyDescent="0.3">
      <c r="A4" s="10"/>
      <c r="B4" s="10"/>
      <c r="C4" s="10"/>
      <c r="D4" s="10"/>
      <c r="E4" s="10"/>
      <c r="F4" s="10"/>
      <c r="G4" s="10"/>
      <c r="H4" s="10"/>
    </row>
    <row r="5" spans="1:8" x14ac:dyDescent="0.25">
      <c r="A5" s="9" t="s">
        <v>20</v>
      </c>
      <c r="B5" s="9">
        <v>13</v>
      </c>
      <c r="C5" s="9">
        <v>11.808</v>
      </c>
      <c r="D5" s="9">
        <v>12.157</v>
      </c>
      <c r="E5" s="9">
        <v>12.534000000000001</v>
      </c>
      <c r="F5" s="9">
        <f t="shared" ref="F5" si="0">$D5-$C5</f>
        <v>0.3490000000000002</v>
      </c>
      <c r="G5" s="9">
        <f t="shared" ref="G5" si="1">$E5-$D5</f>
        <v>0.37700000000000067</v>
      </c>
      <c r="H5" s="9">
        <f t="shared" ref="H5" si="2">$E5-$C5</f>
        <v>0.72600000000000087</v>
      </c>
    </row>
    <row r="6" spans="1:8" ht="15" thickBot="1" x14ac:dyDescent="0.3">
      <c r="A6" s="10"/>
      <c r="B6" s="10"/>
      <c r="C6" s="10"/>
      <c r="D6" s="10"/>
      <c r="E6" s="10"/>
      <c r="F6" s="10"/>
      <c r="G6" s="10"/>
      <c r="H6" s="10"/>
    </row>
    <row r="7" spans="1:8" x14ac:dyDescent="0.25">
      <c r="A7" s="9" t="s">
        <v>21</v>
      </c>
      <c r="B7" s="9">
        <v>15</v>
      </c>
      <c r="C7" s="9">
        <v>14.51</v>
      </c>
      <c r="D7" s="9">
        <v>14.617000000000001</v>
      </c>
      <c r="E7" s="9">
        <v>14.913</v>
      </c>
      <c r="F7" s="9">
        <f t="shared" ref="F7" si="3">$D7-$C7</f>
        <v>0.10700000000000109</v>
      </c>
      <c r="G7" s="9">
        <f t="shared" ref="G7" si="4">$E7-$D7</f>
        <v>0.29599999999999937</v>
      </c>
      <c r="H7" s="9">
        <f t="shared" ref="H7" si="5">$E7-$C7</f>
        <v>0.40300000000000047</v>
      </c>
    </row>
    <row r="8" spans="1:8" ht="15" thickBot="1" x14ac:dyDescent="0.3">
      <c r="A8" s="10"/>
      <c r="B8" s="10"/>
      <c r="C8" s="10"/>
      <c r="D8" s="10"/>
      <c r="E8" s="10"/>
      <c r="F8" s="10"/>
      <c r="G8" s="10"/>
      <c r="H8" s="10"/>
    </row>
    <row r="9" spans="1:8" x14ac:dyDescent="0.25">
      <c r="A9" s="9" t="s">
        <v>22</v>
      </c>
      <c r="B9" s="9">
        <v>15</v>
      </c>
      <c r="C9" s="9">
        <v>14.483000000000001</v>
      </c>
      <c r="D9" s="9">
        <v>14.685</v>
      </c>
      <c r="E9" s="9">
        <v>14.856999999999999</v>
      </c>
      <c r="F9" s="9">
        <f t="shared" ref="F9" si="6">$D9-$C9</f>
        <v>0.20199999999999996</v>
      </c>
      <c r="G9" s="9">
        <f t="shared" ref="G9" si="7">$E9-$D9</f>
        <v>0.17199999999999882</v>
      </c>
      <c r="H9" s="9">
        <f t="shared" ref="H9" si="8">$E9-$C9</f>
        <v>0.37399999999999878</v>
      </c>
    </row>
    <row r="10" spans="1:8" ht="15" thickBot="1" x14ac:dyDescent="0.3">
      <c r="A10" s="10"/>
      <c r="B10" s="10"/>
      <c r="C10" s="10"/>
      <c r="D10" s="10"/>
      <c r="E10" s="10"/>
      <c r="F10" s="10"/>
      <c r="G10" s="10"/>
      <c r="H10" s="10"/>
    </row>
    <row r="11" spans="1:8" ht="21" customHeight="1" x14ac:dyDescent="0.25">
      <c r="A11" s="9" t="s">
        <v>23</v>
      </c>
      <c r="B11" s="9">
        <v>30</v>
      </c>
      <c r="C11" s="9">
        <v>29.181000000000001</v>
      </c>
      <c r="D11" s="9">
        <v>29.545999999999999</v>
      </c>
      <c r="E11" s="9">
        <v>29.734999999999999</v>
      </c>
      <c r="F11" s="9">
        <f t="shared" ref="F11" si="9">$D11-$C11</f>
        <v>0.36499999999999844</v>
      </c>
      <c r="G11" s="9">
        <f t="shared" ref="G11" si="10">$E11-$D11</f>
        <v>0.18900000000000006</v>
      </c>
      <c r="H11" s="9">
        <f t="shared" ref="H11" si="11">$E11-$C11</f>
        <v>0.55399999999999849</v>
      </c>
    </row>
    <row r="12" spans="1:8" ht="15" thickBot="1" x14ac:dyDescent="0.3">
      <c r="A12" s="10"/>
      <c r="B12" s="10"/>
      <c r="C12" s="10"/>
      <c r="D12" s="10"/>
      <c r="E12" s="10"/>
      <c r="F12" s="10"/>
      <c r="G12" s="10"/>
      <c r="H12" s="10"/>
    </row>
    <row r="13" spans="1:8" ht="21" customHeight="1" x14ac:dyDescent="0.25">
      <c r="A13" s="9" t="s">
        <v>24</v>
      </c>
      <c r="B13" s="9">
        <v>20</v>
      </c>
      <c r="C13" s="9">
        <v>28.849</v>
      </c>
      <c r="D13" s="9">
        <v>29.34</v>
      </c>
      <c r="E13" s="9">
        <v>29.695</v>
      </c>
      <c r="F13" s="9">
        <f t="shared" ref="F13" si="12">$D13-$C13</f>
        <v>0.49099999999999966</v>
      </c>
      <c r="G13" s="9">
        <f t="shared" ref="G13" si="13">$E13-$D13</f>
        <v>0.35500000000000043</v>
      </c>
      <c r="H13" s="9">
        <f t="shared" ref="H13" si="14">$E13-$C13</f>
        <v>0.84600000000000009</v>
      </c>
    </row>
    <row r="14" spans="1:8" ht="15" thickBot="1" x14ac:dyDescent="0.3">
      <c r="A14" s="10"/>
      <c r="B14" s="10"/>
      <c r="C14" s="10"/>
      <c r="D14" s="10"/>
      <c r="E14" s="10"/>
      <c r="F14" s="10"/>
      <c r="G14" s="10"/>
      <c r="H14" s="10"/>
    </row>
  </sheetData>
  <mergeCells count="52">
    <mergeCell ref="G11:G12"/>
    <mergeCell ref="H11:H12"/>
    <mergeCell ref="A13:A14"/>
    <mergeCell ref="B13:B14"/>
    <mergeCell ref="C13:C14"/>
    <mergeCell ref="D13:D14"/>
    <mergeCell ref="E13:E14"/>
    <mergeCell ref="F13:F14"/>
    <mergeCell ref="G13:G14"/>
    <mergeCell ref="H13:H14"/>
    <mergeCell ref="A11:A12"/>
    <mergeCell ref="B11:B12"/>
    <mergeCell ref="C11:C12"/>
    <mergeCell ref="D11:D12"/>
    <mergeCell ref="E11:E12"/>
    <mergeCell ref="F11:F12"/>
    <mergeCell ref="F9:F10"/>
    <mergeCell ref="G9:G10"/>
    <mergeCell ref="H9:H10"/>
    <mergeCell ref="A7:A8"/>
    <mergeCell ref="B7:B8"/>
    <mergeCell ref="C7:C8"/>
    <mergeCell ref="D7:D8"/>
    <mergeCell ref="E7:E8"/>
    <mergeCell ref="F7:F8"/>
    <mergeCell ref="A9:A10"/>
    <mergeCell ref="B9:B10"/>
    <mergeCell ref="C9:C10"/>
    <mergeCell ref="D9:D10"/>
    <mergeCell ref="E9:E10"/>
    <mergeCell ref="F5:F6"/>
    <mergeCell ref="G5:G6"/>
    <mergeCell ref="H5:H6"/>
    <mergeCell ref="G7:G8"/>
    <mergeCell ref="H7:H8"/>
    <mergeCell ref="A5:A6"/>
    <mergeCell ref="B5:B6"/>
    <mergeCell ref="C5:C6"/>
    <mergeCell ref="D5:D6"/>
    <mergeCell ref="E5:E6"/>
    <mergeCell ref="A1:A2"/>
    <mergeCell ref="B1:B2"/>
    <mergeCell ref="C1:E1"/>
    <mergeCell ref="F1:H1"/>
    <mergeCell ref="A3:A4"/>
    <mergeCell ref="B3:B4"/>
    <mergeCell ref="C3:C4"/>
    <mergeCell ref="D3:D4"/>
    <mergeCell ref="E3:E4"/>
    <mergeCell ref="F3:F4"/>
    <mergeCell ref="G3:G4"/>
    <mergeCell ref="H3:H4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C3" sqref="C3:C8"/>
    </sheetView>
  </sheetViews>
  <sheetFormatPr defaultColWidth="9" defaultRowHeight="14.4" x14ac:dyDescent="0.25"/>
  <sheetData>
    <row r="1" spans="1:3" ht="33" customHeight="1" x14ac:dyDescent="0.25">
      <c r="A1" s="9" t="s">
        <v>28</v>
      </c>
      <c r="B1" s="9" t="s">
        <v>29</v>
      </c>
      <c r="C1" s="14" t="s">
        <v>30</v>
      </c>
    </row>
    <row r="2" spans="1:3" ht="15" thickBot="1" x14ac:dyDescent="0.3">
      <c r="A2" s="10"/>
      <c r="B2" s="10"/>
      <c r="C2" s="15"/>
    </row>
    <row r="3" spans="1:3" ht="15" thickBot="1" x14ac:dyDescent="0.3">
      <c r="A3" s="2">
        <v>283.44200000000001</v>
      </c>
      <c r="B3" s="3">
        <v>1218</v>
      </c>
      <c r="C3" s="8">
        <v>0.11753006913533399</v>
      </c>
    </row>
    <row r="4" spans="1:3" ht="15" thickBot="1" x14ac:dyDescent="0.3">
      <c r="A4" s="2">
        <v>484.14100000000002</v>
      </c>
      <c r="B4" s="3">
        <v>974</v>
      </c>
      <c r="C4" s="8">
        <v>0.10878461977729099</v>
      </c>
    </row>
    <row r="5" spans="1:3" ht="15" thickBot="1" x14ac:dyDescent="0.3">
      <c r="A5" s="2">
        <v>853.28399999999999</v>
      </c>
      <c r="B5" s="3">
        <v>5142.8</v>
      </c>
      <c r="C5" s="8">
        <v>4.1898287856167303E-2</v>
      </c>
    </row>
    <row r="6" spans="1:3" ht="15" thickBot="1" x14ac:dyDescent="0.3">
      <c r="A6" s="2">
        <v>2134.7910000000002</v>
      </c>
      <c r="B6" s="3">
        <v>11731.2</v>
      </c>
      <c r="C6" s="8">
        <v>4.5953133889940198E-2</v>
      </c>
    </row>
    <row r="7" spans="1:3" ht="15" thickBot="1" x14ac:dyDescent="0.3">
      <c r="A7" s="2">
        <v>582.20899999999995</v>
      </c>
      <c r="B7" s="3">
        <v>6560.7</v>
      </c>
      <c r="C7" s="8">
        <v>4.1066912326044099E-2</v>
      </c>
    </row>
    <row r="8" spans="1:3" ht="15" thickBot="1" x14ac:dyDescent="0.3">
      <c r="A8" s="6">
        <v>582.21</v>
      </c>
      <c r="B8" s="7">
        <v>6022.8</v>
      </c>
      <c r="C8" s="8">
        <v>4.8821737703146503E-2</v>
      </c>
    </row>
  </sheetData>
  <mergeCells count="3">
    <mergeCell ref="A1:A2"/>
    <mergeCell ref="B1:B2"/>
    <mergeCell ref="C1:C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5B3F-FC0F-434F-A1C0-C3FA42478D7B}">
  <dimension ref="A1:K9"/>
  <sheetViews>
    <sheetView workbookViewId="0">
      <selection activeCell="L15" sqref="L15"/>
    </sheetView>
  </sheetViews>
  <sheetFormatPr defaultRowHeight="14.4" x14ac:dyDescent="0.25"/>
  <sheetData>
    <row r="1" spans="1:11" ht="15" thickBot="1" x14ac:dyDescent="0.3">
      <c r="A1" s="9" t="s">
        <v>12</v>
      </c>
      <c r="B1" s="9" t="s">
        <v>13</v>
      </c>
      <c r="C1" s="11" t="s">
        <v>14</v>
      </c>
      <c r="D1" s="12"/>
      <c r="E1" s="13"/>
      <c r="F1" s="11" t="s">
        <v>15</v>
      </c>
      <c r="G1" s="12"/>
      <c r="H1" s="12"/>
    </row>
    <row r="2" spans="1:11" x14ac:dyDescent="0.25">
      <c r="A2" s="16"/>
      <c r="B2" s="16"/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36</v>
      </c>
      <c r="I2" s="9" t="s">
        <v>34</v>
      </c>
      <c r="J2" s="9" t="s">
        <v>35</v>
      </c>
      <c r="K2" s="9" t="s">
        <v>36</v>
      </c>
    </row>
    <row r="3" spans="1:11" ht="15" thickBo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15" thickBot="1" x14ac:dyDescent="0.3">
      <c r="A4" s="2" t="s">
        <v>19</v>
      </c>
      <c r="B4" s="2">
        <v>30</v>
      </c>
      <c r="C4" s="2">
        <v>27.204000000000001</v>
      </c>
      <c r="D4" s="2">
        <v>28.164999999999999</v>
      </c>
      <c r="E4" s="2">
        <v>29.1</v>
      </c>
      <c r="F4" s="17">
        <v>0.96099999999999997</v>
      </c>
      <c r="G4" s="17">
        <v>0.93500000000000005</v>
      </c>
      <c r="H4" s="18">
        <v>1.8959999999999999</v>
      </c>
      <c r="I4" s="8">
        <f>($B4-$C4)/$B4</f>
        <v>9.3199999999999977E-2</v>
      </c>
      <c r="J4" s="8">
        <f>($B4-$D4)/$B4</f>
        <v>6.1166666666666696E-2</v>
      </c>
      <c r="K4" s="8">
        <f>($B4-$E4)/$B4</f>
        <v>2.9999999999999954E-2</v>
      </c>
    </row>
    <row r="5" spans="1:11" ht="15" thickBot="1" x14ac:dyDescent="0.3">
      <c r="A5" s="2" t="s">
        <v>20</v>
      </c>
      <c r="B5" s="2">
        <v>13</v>
      </c>
      <c r="C5" s="2">
        <v>11.808</v>
      </c>
      <c r="D5" s="2">
        <v>12.157</v>
      </c>
      <c r="E5" s="2">
        <v>12.534000000000001</v>
      </c>
      <c r="F5" s="17">
        <v>0.34899999999999998</v>
      </c>
      <c r="G5" s="17">
        <v>0.377</v>
      </c>
      <c r="H5" s="18">
        <v>0.72599999999999998</v>
      </c>
      <c r="I5" s="8">
        <f t="shared" ref="I5:I9" si="0">($B5-$C5)/$B5</f>
        <v>9.1692307692307712E-2</v>
      </c>
      <c r="J5" s="8">
        <f t="shared" ref="J5:J9" si="1">($B5-$D5)/$B5</f>
        <v>6.4846153846153845E-2</v>
      </c>
      <c r="K5" s="8">
        <f t="shared" ref="K5:K9" si="2">($B5-$E5)/$B5</f>
        <v>3.5846153846153792E-2</v>
      </c>
    </row>
    <row r="6" spans="1:11" ht="15" thickBot="1" x14ac:dyDescent="0.3">
      <c r="A6" s="2" t="s">
        <v>21</v>
      </c>
      <c r="B6" s="2">
        <v>15</v>
      </c>
      <c r="C6" s="2">
        <v>14.51</v>
      </c>
      <c r="D6" s="2">
        <v>14.617000000000001</v>
      </c>
      <c r="E6" s="2">
        <v>14.913</v>
      </c>
      <c r="F6" s="17">
        <v>0.107</v>
      </c>
      <c r="G6" s="17">
        <v>0.29599999999999999</v>
      </c>
      <c r="H6" s="18">
        <v>0.40300000000000002</v>
      </c>
      <c r="I6" s="8">
        <f t="shared" si="0"/>
        <v>3.2666666666666684E-2</v>
      </c>
      <c r="J6" s="8">
        <f t="shared" si="1"/>
        <v>2.5533333333333276E-2</v>
      </c>
      <c r="K6" s="8">
        <f t="shared" si="2"/>
        <v>5.7999999999999831E-3</v>
      </c>
    </row>
    <row r="7" spans="1:11" ht="15" thickBot="1" x14ac:dyDescent="0.3">
      <c r="A7" s="2" t="s">
        <v>22</v>
      </c>
      <c r="B7" s="2">
        <v>15</v>
      </c>
      <c r="C7" s="2">
        <v>14.483000000000001</v>
      </c>
      <c r="D7" s="2">
        <v>14.685</v>
      </c>
      <c r="E7" s="2">
        <v>14.856999999999999</v>
      </c>
      <c r="F7" s="17">
        <v>0.20200000000000001</v>
      </c>
      <c r="G7" s="17">
        <v>0.17199999999999999</v>
      </c>
      <c r="H7" s="18">
        <v>0.374</v>
      </c>
      <c r="I7" s="8">
        <f t="shared" si="0"/>
        <v>3.4466666666666632E-2</v>
      </c>
      <c r="J7" s="8">
        <f t="shared" si="1"/>
        <v>2.0999999999999967E-2</v>
      </c>
      <c r="K7" s="8">
        <f t="shared" si="2"/>
        <v>9.533333333333378E-3</v>
      </c>
    </row>
    <row r="8" spans="1:11" ht="36.6" thickBot="1" x14ac:dyDescent="0.3">
      <c r="A8" s="2" t="s">
        <v>23</v>
      </c>
      <c r="B8" s="2">
        <v>30</v>
      </c>
      <c r="C8" s="2">
        <v>29.181000000000001</v>
      </c>
      <c r="D8" s="2">
        <v>29.545999999999999</v>
      </c>
      <c r="E8" s="2">
        <v>29.734999999999999</v>
      </c>
      <c r="F8" s="17">
        <v>0.36499999999999999</v>
      </c>
      <c r="G8" s="17">
        <v>0.189</v>
      </c>
      <c r="H8" s="18">
        <v>0.55400000000000005</v>
      </c>
      <c r="I8" s="8">
        <f t="shared" si="0"/>
        <v>2.729999999999997E-2</v>
      </c>
      <c r="J8" s="8">
        <f t="shared" si="1"/>
        <v>1.5133333333333355E-2</v>
      </c>
      <c r="K8" s="8">
        <f t="shared" si="2"/>
        <v>8.8333333333333527E-3</v>
      </c>
    </row>
    <row r="9" spans="1:11" ht="36.6" thickBot="1" x14ac:dyDescent="0.3">
      <c r="A9" s="6" t="s">
        <v>24</v>
      </c>
      <c r="B9" s="6">
        <v>30</v>
      </c>
      <c r="C9" s="6">
        <v>28.849</v>
      </c>
      <c r="D9" s="6">
        <v>29.34</v>
      </c>
      <c r="E9" s="6">
        <v>29.695</v>
      </c>
      <c r="F9" s="19">
        <v>0.49099999999999999</v>
      </c>
      <c r="G9" s="19">
        <v>0.35499999999999998</v>
      </c>
      <c r="H9" s="20">
        <v>0.84599999999999997</v>
      </c>
      <c r="I9" s="8">
        <f t="shared" si="0"/>
        <v>3.836666666666666E-2</v>
      </c>
      <c r="J9" s="8">
        <f t="shared" si="1"/>
        <v>2.2000000000000006E-2</v>
      </c>
      <c r="K9" s="8">
        <f t="shared" si="2"/>
        <v>1.0166666666666657E-2</v>
      </c>
    </row>
  </sheetData>
  <mergeCells count="13">
    <mergeCell ref="I2:I3"/>
    <mergeCell ref="J2:J3"/>
    <mergeCell ref="K2:K3"/>
    <mergeCell ref="A1:A3"/>
    <mergeCell ref="B1:B3"/>
    <mergeCell ref="C1:E1"/>
    <mergeCell ref="F1:H1"/>
    <mergeCell ref="C2:C3"/>
    <mergeCell ref="D2:D3"/>
    <mergeCell ref="E2:E3"/>
    <mergeCell ref="F2:F3"/>
    <mergeCell ref="G2:G3"/>
    <mergeCell ref="H2:H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67D3-88F9-45AD-9FD3-0FA129351842}">
  <dimension ref="A1:E6"/>
  <sheetViews>
    <sheetView tabSelected="1" workbookViewId="0">
      <selection activeCell="C10" sqref="C10"/>
    </sheetView>
  </sheetViews>
  <sheetFormatPr defaultRowHeight="14.4" x14ac:dyDescent="0.25"/>
  <cols>
    <col min="1" max="1" width="14.6640625" customWidth="1"/>
    <col min="2" max="2" width="22.109375" customWidth="1"/>
    <col min="3" max="3" width="12.77734375" bestFit="1" customWidth="1"/>
    <col min="4" max="4" width="13.6640625" customWidth="1"/>
    <col min="5" max="5" width="19.109375" customWidth="1"/>
  </cols>
  <sheetData>
    <row r="1" spans="1:5" x14ac:dyDescent="0.25">
      <c r="A1" s="8" t="s">
        <v>37</v>
      </c>
      <c r="B1" s="8" t="s">
        <v>38</v>
      </c>
      <c r="C1" s="8" t="s">
        <v>39</v>
      </c>
      <c r="D1" t="s">
        <v>40</v>
      </c>
      <c r="E1" t="s">
        <v>41</v>
      </c>
    </row>
    <row r="2" spans="1:5" x14ac:dyDescent="0.25">
      <c r="A2" s="8" t="s">
        <v>42</v>
      </c>
      <c r="B2" s="21">
        <v>1</v>
      </c>
      <c r="C2" s="21">
        <v>351</v>
      </c>
      <c r="D2" s="8">
        <f xml:space="preserve"> $C2/$C$6</f>
        <v>9.1692789968652044E-2</v>
      </c>
      <c r="E2" s="8"/>
    </row>
    <row r="3" spans="1:5" x14ac:dyDescent="0.25">
      <c r="B3" s="21">
        <v>2</v>
      </c>
      <c r="C3" s="21">
        <v>688</v>
      </c>
      <c r="D3" s="8">
        <f t="shared" ref="D3:D5" si="0" xml:space="preserve"> $C3/$C$6</f>
        <v>0.17972831765935215</v>
      </c>
      <c r="E3" s="8"/>
    </row>
    <row r="4" spans="1:5" x14ac:dyDescent="0.25">
      <c r="B4" s="21">
        <v>3</v>
      </c>
      <c r="C4" s="21">
        <v>1070</v>
      </c>
      <c r="D4" s="8">
        <f t="shared" si="0"/>
        <v>0.27951933124346917</v>
      </c>
      <c r="E4" s="8"/>
    </row>
    <row r="5" spans="1:5" x14ac:dyDescent="0.25">
      <c r="B5" s="21">
        <v>4</v>
      </c>
      <c r="C5" s="21">
        <v>1719</v>
      </c>
      <c r="D5" s="8">
        <f t="shared" si="0"/>
        <v>0.44905956112852663</v>
      </c>
      <c r="E5" s="8"/>
    </row>
    <row r="6" spans="1:5" x14ac:dyDescent="0.25">
      <c r="C6" s="21">
        <f xml:space="preserve"> SUM(C2:C5)</f>
        <v>3828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7BFD-13CD-47AA-B43E-F3E72E09C853}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胡雨黎</dc:creator>
  <cp:lastModifiedBy>ycl</cp:lastModifiedBy>
  <dcterms:created xsi:type="dcterms:W3CDTF">2022-08-04T08:03:00Z</dcterms:created>
  <dcterms:modified xsi:type="dcterms:W3CDTF">2022-08-06T15:38:45Z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