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okay-examples\doc41\principle\calc\"/>
    </mc:Choice>
  </mc:AlternateContent>
  <xr:revisionPtr revIDLastSave="0" documentId="13_ncr:1_{F61D682A-3CB2-47CD-96E8-221425590363}" xr6:coauthVersionLast="47" xr6:coauthVersionMax="47" xr10:uidLastSave="{00000000-0000-0000-0000-000000000000}"/>
  <bookViews>
    <workbookView xWindow="-110" yWindow="-110" windowWidth="21820" windowHeight="13900" activeTab="3" xr2:uid="{00000000-000D-0000-FFFF-FFFF00000000}"/>
  </bookViews>
  <sheets>
    <sheet name="case1-average" sheetId="1" r:id="rId1"/>
    <sheet name="case2-cash" sheetId="2" r:id="rId2"/>
    <sheet name="case3-etf" sheetId="3" r:id="rId3"/>
    <sheet name="compare12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4" l="1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7" i="4"/>
  <c r="J19" i="4"/>
  <c r="L7" i="4"/>
  <c r="K7" i="4"/>
  <c r="H36" i="3"/>
  <c r="I36" i="3" s="1"/>
  <c r="F36" i="3"/>
  <c r="E36" i="3"/>
  <c r="D36" i="3"/>
  <c r="H35" i="3"/>
  <c r="I35" i="3" s="1"/>
  <c r="F35" i="3"/>
  <c r="E35" i="3"/>
  <c r="D35" i="3"/>
  <c r="H34" i="3"/>
  <c r="I34" i="3" s="1"/>
  <c r="F34" i="3"/>
  <c r="E34" i="3"/>
  <c r="D34" i="3"/>
  <c r="H33" i="3"/>
  <c r="I33" i="3" s="1"/>
  <c r="F33" i="3"/>
  <c r="E33" i="3"/>
  <c r="D33" i="3"/>
  <c r="H32" i="3"/>
  <c r="I32" i="3" s="1"/>
  <c r="F32" i="3"/>
  <c r="E32" i="3"/>
  <c r="D32" i="3"/>
  <c r="I31" i="3"/>
  <c r="H31" i="3"/>
  <c r="F31" i="3"/>
  <c r="E31" i="3"/>
  <c r="D31" i="3"/>
  <c r="H30" i="3"/>
  <c r="I30" i="3" s="1"/>
  <c r="F30" i="3"/>
  <c r="E30" i="3"/>
  <c r="D30" i="3"/>
  <c r="H29" i="3"/>
  <c r="I29" i="3" s="1"/>
  <c r="F29" i="3"/>
  <c r="E29" i="3"/>
  <c r="D29" i="3"/>
  <c r="H28" i="3"/>
  <c r="I28" i="3" s="1"/>
  <c r="F28" i="3"/>
  <c r="E28" i="3"/>
  <c r="D28" i="3"/>
  <c r="H27" i="3"/>
  <c r="I27" i="3" s="1"/>
  <c r="F27" i="3"/>
  <c r="E27" i="3"/>
  <c r="D27" i="3"/>
  <c r="H26" i="3"/>
  <c r="I26" i="3" s="1"/>
  <c r="F26" i="3"/>
  <c r="E26" i="3"/>
  <c r="D26" i="3"/>
  <c r="H25" i="3"/>
  <c r="I25" i="3" s="1"/>
  <c r="F25" i="3"/>
  <c r="E25" i="3"/>
  <c r="D25" i="3"/>
  <c r="H24" i="3"/>
  <c r="I24" i="3" s="1"/>
  <c r="F24" i="3"/>
  <c r="E24" i="3"/>
  <c r="D24" i="3"/>
  <c r="I23" i="3"/>
  <c r="H23" i="3"/>
  <c r="F23" i="3"/>
  <c r="E23" i="3"/>
  <c r="D23" i="3"/>
  <c r="H22" i="3"/>
  <c r="I22" i="3" s="1"/>
  <c r="F22" i="3"/>
  <c r="E22" i="3"/>
  <c r="D22" i="3"/>
  <c r="H21" i="3"/>
  <c r="I21" i="3" s="1"/>
  <c r="F21" i="3"/>
  <c r="E21" i="3"/>
  <c r="D21" i="3"/>
  <c r="H20" i="3"/>
  <c r="I20" i="3" s="1"/>
  <c r="F20" i="3"/>
  <c r="E20" i="3"/>
  <c r="D20" i="3"/>
  <c r="H19" i="3"/>
  <c r="I19" i="3" s="1"/>
  <c r="F19" i="3"/>
  <c r="E19" i="3"/>
  <c r="D19" i="3"/>
  <c r="H18" i="3"/>
  <c r="I18" i="3" s="1"/>
  <c r="F18" i="3"/>
  <c r="E18" i="3"/>
  <c r="D18" i="3"/>
  <c r="H17" i="3"/>
  <c r="I17" i="3" s="1"/>
  <c r="F17" i="3"/>
  <c r="E17" i="3"/>
  <c r="D17" i="3"/>
  <c r="H16" i="3"/>
  <c r="I16" i="3" s="1"/>
  <c r="F16" i="3"/>
  <c r="E16" i="3"/>
  <c r="D16" i="3"/>
  <c r="I15" i="3"/>
  <c r="H15" i="3"/>
  <c r="F15" i="3"/>
  <c r="E15" i="3"/>
  <c r="D15" i="3"/>
  <c r="H14" i="3"/>
  <c r="I14" i="3" s="1"/>
  <c r="F14" i="3"/>
  <c r="E14" i="3"/>
  <c r="D14" i="3"/>
  <c r="H13" i="3"/>
  <c r="I13" i="3" s="1"/>
  <c r="F13" i="3"/>
  <c r="E13" i="3"/>
  <c r="D13" i="3"/>
  <c r="H12" i="3"/>
  <c r="I12" i="3" s="1"/>
  <c r="F12" i="3"/>
  <c r="E12" i="3"/>
  <c r="D12" i="3"/>
  <c r="H11" i="3"/>
  <c r="I11" i="3" s="1"/>
  <c r="F11" i="3"/>
  <c r="E11" i="3"/>
  <c r="D11" i="3"/>
  <c r="H10" i="3"/>
  <c r="I10" i="3" s="1"/>
  <c r="F10" i="3"/>
  <c r="E10" i="3"/>
  <c r="D10" i="3"/>
  <c r="H9" i="3"/>
  <c r="I9" i="3" s="1"/>
  <c r="F9" i="3"/>
  <c r="E9" i="3"/>
  <c r="D9" i="3"/>
  <c r="H8" i="3"/>
  <c r="I8" i="3" s="1"/>
  <c r="F8" i="3"/>
  <c r="E8" i="3"/>
  <c r="D8" i="3"/>
  <c r="I7" i="3"/>
  <c r="J7" i="3" s="1"/>
  <c r="H7" i="3"/>
  <c r="H36" i="2"/>
  <c r="I36" i="2" s="1"/>
  <c r="F36" i="2"/>
  <c r="E36" i="2"/>
  <c r="D36" i="2"/>
  <c r="H35" i="2"/>
  <c r="I35" i="2" s="1"/>
  <c r="F35" i="2"/>
  <c r="E35" i="2"/>
  <c r="D35" i="2"/>
  <c r="H34" i="2"/>
  <c r="I34" i="2" s="1"/>
  <c r="F34" i="2"/>
  <c r="E34" i="2"/>
  <c r="D34" i="2"/>
  <c r="H33" i="2"/>
  <c r="I33" i="2" s="1"/>
  <c r="F33" i="2"/>
  <c r="E33" i="2"/>
  <c r="D33" i="2"/>
  <c r="H32" i="2"/>
  <c r="I32" i="2" s="1"/>
  <c r="F32" i="2"/>
  <c r="E32" i="2"/>
  <c r="D32" i="2"/>
  <c r="H31" i="2"/>
  <c r="I31" i="2" s="1"/>
  <c r="F31" i="2"/>
  <c r="E31" i="2"/>
  <c r="D31" i="2"/>
  <c r="H30" i="2"/>
  <c r="I30" i="2" s="1"/>
  <c r="F30" i="2"/>
  <c r="E30" i="2"/>
  <c r="D30" i="2"/>
  <c r="H29" i="2"/>
  <c r="I29" i="2" s="1"/>
  <c r="F29" i="2"/>
  <c r="E29" i="2"/>
  <c r="D29" i="2"/>
  <c r="H28" i="2"/>
  <c r="I28" i="2" s="1"/>
  <c r="F28" i="2"/>
  <c r="E28" i="2"/>
  <c r="D28" i="2"/>
  <c r="H27" i="2"/>
  <c r="I27" i="2" s="1"/>
  <c r="F27" i="2"/>
  <c r="E27" i="2"/>
  <c r="D27" i="2"/>
  <c r="H26" i="2"/>
  <c r="I26" i="2" s="1"/>
  <c r="F26" i="2"/>
  <c r="E26" i="2"/>
  <c r="D26" i="2"/>
  <c r="H25" i="2"/>
  <c r="I25" i="2" s="1"/>
  <c r="F25" i="2"/>
  <c r="E25" i="2"/>
  <c r="D25" i="2"/>
  <c r="H24" i="2"/>
  <c r="I24" i="2" s="1"/>
  <c r="F24" i="2"/>
  <c r="E24" i="2"/>
  <c r="D24" i="2"/>
  <c r="H23" i="2"/>
  <c r="I23" i="2" s="1"/>
  <c r="F23" i="2"/>
  <c r="E23" i="2"/>
  <c r="D23" i="2"/>
  <c r="H22" i="2"/>
  <c r="I22" i="2" s="1"/>
  <c r="F22" i="2"/>
  <c r="E22" i="2"/>
  <c r="D22" i="2"/>
  <c r="H21" i="2"/>
  <c r="I21" i="2" s="1"/>
  <c r="F21" i="2"/>
  <c r="E21" i="2"/>
  <c r="D21" i="2"/>
  <c r="H20" i="2"/>
  <c r="I20" i="2" s="1"/>
  <c r="F20" i="2"/>
  <c r="E20" i="2"/>
  <c r="D20" i="2"/>
  <c r="H19" i="2"/>
  <c r="I19" i="2" s="1"/>
  <c r="F19" i="2"/>
  <c r="E19" i="2"/>
  <c r="D19" i="2"/>
  <c r="H18" i="2"/>
  <c r="I18" i="2" s="1"/>
  <c r="F18" i="2"/>
  <c r="E18" i="2"/>
  <c r="D18" i="2"/>
  <c r="H17" i="2"/>
  <c r="I17" i="2" s="1"/>
  <c r="F17" i="2"/>
  <c r="E17" i="2"/>
  <c r="D17" i="2"/>
  <c r="H16" i="2"/>
  <c r="I16" i="2" s="1"/>
  <c r="F16" i="2"/>
  <c r="E16" i="2"/>
  <c r="D16" i="2"/>
  <c r="H15" i="2"/>
  <c r="I15" i="2" s="1"/>
  <c r="F15" i="2"/>
  <c r="E15" i="2"/>
  <c r="D15" i="2"/>
  <c r="H14" i="2"/>
  <c r="I14" i="2" s="1"/>
  <c r="F14" i="2"/>
  <c r="E14" i="2"/>
  <c r="D14" i="2"/>
  <c r="H13" i="2"/>
  <c r="I13" i="2" s="1"/>
  <c r="F13" i="2"/>
  <c r="E13" i="2"/>
  <c r="D13" i="2"/>
  <c r="H12" i="2"/>
  <c r="I12" i="2" s="1"/>
  <c r="F12" i="2"/>
  <c r="E12" i="2"/>
  <c r="D12" i="2"/>
  <c r="H11" i="2"/>
  <c r="I11" i="2" s="1"/>
  <c r="F11" i="2"/>
  <c r="E11" i="2"/>
  <c r="D11" i="2"/>
  <c r="H10" i="2"/>
  <c r="I10" i="2" s="1"/>
  <c r="F10" i="2"/>
  <c r="E10" i="2"/>
  <c r="D10" i="2"/>
  <c r="H9" i="2"/>
  <c r="I9" i="2" s="1"/>
  <c r="F9" i="2"/>
  <c r="E9" i="2"/>
  <c r="D9" i="2"/>
  <c r="H8" i="2"/>
  <c r="I8" i="2" s="1"/>
  <c r="F8" i="2"/>
  <c r="E8" i="2"/>
  <c r="D8" i="2"/>
  <c r="H7" i="2"/>
  <c r="I7" i="2" s="1"/>
  <c r="J7" i="2" s="1"/>
  <c r="I32" i="1"/>
  <c r="I33" i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J18" i="1" s="1"/>
  <c r="J18" i="4" s="1"/>
  <c r="H19" i="1"/>
  <c r="I19" i="1" s="1"/>
  <c r="J19" i="1" s="1"/>
  <c r="H20" i="1"/>
  <c r="I20" i="1" s="1"/>
  <c r="J20" i="1" s="1"/>
  <c r="J20" i="4" s="1"/>
  <c r="H21" i="1"/>
  <c r="I21" i="1" s="1"/>
  <c r="J21" i="1" s="1"/>
  <c r="J21" i="4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H33" i="1"/>
  <c r="H34" i="1"/>
  <c r="I34" i="1" s="1"/>
  <c r="H35" i="1"/>
  <c r="I35" i="1" s="1"/>
  <c r="H36" i="1"/>
  <c r="I36" i="1" s="1"/>
  <c r="H7" i="1"/>
  <c r="I7" i="1" s="1"/>
  <c r="J7" i="1" s="1"/>
  <c r="J7" i="4" s="1"/>
  <c r="F9" i="1"/>
  <c r="E32" i="1"/>
  <c r="E33" i="1"/>
  <c r="E34" i="1"/>
  <c r="E35" i="1"/>
  <c r="E36" i="1"/>
  <c r="F32" i="1"/>
  <c r="F33" i="1"/>
  <c r="F34" i="1"/>
  <c r="F35" i="1"/>
  <c r="F36" i="1"/>
  <c r="D32" i="1"/>
  <c r="D33" i="1"/>
  <c r="D34" i="1"/>
  <c r="D35" i="1"/>
  <c r="D36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8" i="1"/>
  <c r="J17" i="3" l="1"/>
  <c r="L17" i="4" s="1"/>
  <c r="J13" i="3"/>
  <c r="L13" i="4" s="1"/>
  <c r="J21" i="3"/>
  <c r="L21" i="4" s="1"/>
  <c r="J9" i="3"/>
  <c r="L9" i="4" s="1"/>
  <c r="J17" i="1"/>
  <c r="J17" i="4" s="1"/>
  <c r="J28" i="1"/>
  <c r="J28" i="4" s="1"/>
  <c r="J26" i="1"/>
  <c r="J26" i="4" s="1"/>
  <c r="J10" i="1"/>
  <c r="J10" i="4" s="1"/>
  <c r="J16" i="1"/>
  <c r="J16" i="4" s="1"/>
  <c r="J27" i="1"/>
  <c r="J27" i="4" s="1"/>
  <c r="J25" i="1"/>
  <c r="J25" i="4" s="1"/>
  <c r="J9" i="1"/>
  <c r="J9" i="4" s="1"/>
  <c r="J24" i="1"/>
  <c r="J24" i="4" s="1"/>
  <c r="J11" i="1"/>
  <c r="J11" i="4" s="1"/>
  <c r="J23" i="1"/>
  <c r="J23" i="4" s="1"/>
  <c r="J33" i="1"/>
  <c r="J33" i="4" s="1"/>
  <c r="J12" i="1"/>
  <c r="J12" i="4" s="1"/>
  <c r="J22" i="1"/>
  <c r="J22" i="4" s="1"/>
  <c r="J32" i="1"/>
  <c r="J32" i="4" s="1"/>
  <c r="J36" i="1"/>
  <c r="J36" i="4" s="1"/>
  <c r="J31" i="1"/>
  <c r="J31" i="4" s="1"/>
  <c r="J15" i="1"/>
  <c r="J15" i="4" s="1"/>
  <c r="J34" i="1"/>
  <c r="J34" i="4" s="1"/>
  <c r="J30" i="1"/>
  <c r="J30" i="4" s="1"/>
  <c r="J14" i="1"/>
  <c r="J14" i="4" s="1"/>
  <c r="J8" i="1"/>
  <c r="J8" i="4" s="1"/>
  <c r="J35" i="1"/>
  <c r="J35" i="4" s="1"/>
  <c r="J29" i="1"/>
  <c r="J29" i="4" s="1"/>
  <c r="J13" i="1"/>
  <c r="J13" i="4" s="1"/>
  <c r="J8" i="3"/>
  <c r="L8" i="4" s="1"/>
  <c r="J12" i="3"/>
  <c r="L12" i="4" s="1"/>
  <c r="J29" i="3"/>
  <c r="L29" i="4" s="1"/>
  <c r="J25" i="3"/>
  <c r="L25" i="4" s="1"/>
  <c r="J26" i="3"/>
  <c r="L26" i="4" s="1"/>
  <c r="J11" i="3"/>
  <c r="L11" i="4" s="1"/>
  <c r="J15" i="3"/>
  <c r="L15" i="4" s="1"/>
  <c r="J19" i="3"/>
  <c r="L19" i="4" s="1"/>
  <c r="J33" i="3"/>
  <c r="L33" i="4" s="1"/>
  <c r="J22" i="3"/>
  <c r="L22" i="4" s="1"/>
  <c r="J30" i="3"/>
  <c r="L30" i="4" s="1"/>
  <c r="J23" i="3"/>
  <c r="L23" i="4" s="1"/>
  <c r="J31" i="3"/>
  <c r="L31" i="4" s="1"/>
  <c r="J35" i="3"/>
  <c r="L35" i="4" s="1"/>
  <c r="J14" i="3"/>
  <c r="L14" i="4" s="1"/>
  <c r="J27" i="3"/>
  <c r="L27" i="4" s="1"/>
  <c r="J16" i="3"/>
  <c r="L16" i="4" s="1"/>
  <c r="J20" i="3"/>
  <c r="L20" i="4" s="1"/>
  <c r="J10" i="3"/>
  <c r="L10" i="4" s="1"/>
  <c r="J24" i="3"/>
  <c r="L24" i="4" s="1"/>
  <c r="J28" i="3"/>
  <c r="L28" i="4" s="1"/>
  <c r="J18" i="3"/>
  <c r="L18" i="4" s="1"/>
  <c r="J34" i="3"/>
  <c r="L34" i="4" s="1"/>
  <c r="J32" i="3"/>
  <c r="L32" i="4" s="1"/>
  <c r="J36" i="3"/>
  <c r="L36" i="4" s="1"/>
  <c r="J25" i="2"/>
  <c r="K25" i="4" s="1"/>
  <c r="J26" i="2"/>
  <c r="K26" i="4" s="1"/>
  <c r="J27" i="2"/>
  <c r="K27" i="4" s="1"/>
  <c r="J35" i="2"/>
  <c r="K35" i="4" s="1"/>
  <c r="J11" i="2"/>
  <c r="K11" i="4" s="1"/>
  <c r="J34" i="2"/>
  <c r="K34" i="4" s="1"/>
  <c r="J8" i="2"/>
  <c r="K8" i="4" s="1"/>
  <c r="J20" i="2"/>
  <c r="K20" i="4" s="1"/>
  <c r="J14" i="2"/>
  <c r="K14" i="4" s="1"/>
  <c r="J18" i="2"/>
  <c r="K18" i="4" s="1"/>
  <c r="J19" i="2"/>
  <c r="K19" i="4" s="1"/>
  <c r="J28" i="2"/>
  <c r="K28" i="4" s="1"/>
  <c r="J29" i="2"/>
  <c r="K29" i="4" s="1"/>
  <c r="J33" i="2"/>
  <c r="K33" i="4" s="1"/>
  <c r="J30" i="2"/>
  <c r="K30" i="4" s="1"/>
  <c r="J12" i="2"/>
  <c r="K12" i="4" s="1"/>
  <c r="J16" i="2"/>
  <c r="K16" i="4" s="1"/>
  <c r="J31" i="2"/>
  <c r="K31" i="4" s="1"/>
  <c r="J13" i="2"/>
  <c r="K13" i="4" s="1"/>
  <c r="J10" i="2"/>
  <c r="K10" i="4" s="1"/>
  <c r="J22" i="2"/>
  <c r="K22" i="4" s="1"/>
  <c r="J15" i="2"/>
  <c r="K15" i="4" s="1"/>
  <c r="J23" i="2"/>
  <c r="K23" i="4" s="1"/>
  <c r="J9" i="2"/>
  <c r="K9" i="4" s="1"/>
  <c r="J24" i="2"/>
  <c r="K24" i="4" s="1"/>
  <c r="J17" i="2"/>
  <c r="K17" i="4" s="1"/>
  <c r="J21" i="2"/>
  <c r="K21" i="4" s="1"/>
  <c r="J32" i="2"/>
  <c r="K32" i="4" s="1"/>
  <c r="J36" i="2"/>
  <c r="K36" i="4" s="1"/>
</calcChain>
</file>

<file path=xl/sharedStrings.xml><?xml version="1.0" encoding="utf-8"?>
<sst xmlns="http://schemas.openxmlformats.org/spreadsheetml/2006/main" count="53" uniqueCount="21">
  <si>
    <t>年通胀率</t>
  </si>
  <si>
    <t>宽指收益率</t>
  </si>
  <si>
    <t>房产增值率</t>
  </si>
  <si>
    <t>存款年利率</t>
  </si>
  <si>
    <t>现金存款</t>
  </si>
  <si>
    <t>宽指</t>
  </si>
  <si>
    <t>房产</t>
  </si>
  <si>
    <t>年</t>
  </si>
  <si>
    <t>等额本息月供</t>
  </si>
  <si>
    <t>房贷款</t>
  </si>
  <si>
    <t>贷款年数</t>
  </si>
  <si>
    <t>月供 = [贷款本金 × 月利率 × (1 + 月利率) ^ 还款月数] ÷ [(1 + 月利率) ^ 还款月数 - 1]</t>
  </si>
  <si>
    <t>房贷年利率</t>
  </si>
  <si>
    <t>年还款</t>
  </si>
  <si>
    <t>总购买力</t>
  </si>
  <si>
    <t>股票</t>
  </si>
  <si>
    <t>Year</t>
  </si>
  <si>
    <t>Case1-average</t>
  </si>
  <si>
    <t>Case2-cash</t>
  </si>
  <si>
    <t>Case3-ETF</t>
  </si>
  <si>
    <t>ETF-Average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</si>
</sst>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indent="1"/>
    </xf>
    <xf numFmtId="0" fontId="0" fillId="2" borderId="1" xfId="0" applyFill="1" applyBorder="1"/>
    <xf numFmtId="0" fontId="1" fillId="3" borderId="0" xfId="0" applyFont="1" applyFill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B9" sqref="B9"/>
    </sheetView>
  </sheetViews>
  <sheetFormatPr defaultRowHeight="14"/>
  <cols>
    <col min="1" max="1" width="11.5" customWidth="1"/>
    <col min="2" max="2" width="15.6640625" customWidth="1"/>
    <col min="3" max="3" width="5.1640625" customWidth="1"/>
    <col min="4" max="4" width="10.6640625" customWidth="1"/>
    <col min="5" max="5" width="10.58203125" customWidth="1"/>
    <col min="6" max="6" width="10.83203125" customWidth="1"/>
    <col min="7" max="7" width="10.25" customWidth="1"/>
    <col min="8" max="8" width="12.75" customWidth="1"/>
    <col min="10" max="10" width="11.75" customWidth="1"/>
    <col min="11" max="11" width="11.5" customWidth="1"/>
    <col min="14" max="14" width="16.4140625" customWidth="1"/>
  </cols>
  <sheetData>
    <row r="1" spans="1:10">
      <c r="A1" s="1" t="s">
        <v>0</v>
      </c>
      <c r="B1" s="4">
        <v>0.05</v>
      </c>
      <c r="D1" s="1" t="s">
        <v>9</v>
      </c>
      <c r="E1" s="4">
        <v>100</v>
      </c>
      <c r="G1" s="2"/>
      <c r="H1" s="2"/>
    </row>
    <row r="2" spans="1:10">
      <c r="A2" s="1" t="s">
        <v>3</v>
      </c>
      <c r="B2" s="4">
        <v>0.03</v>
      </c>
      <c r="D2" s="1" t="s">
        <v>10</v>
      </c>
      <c r="E2" s="6">
        <v>25</v>
      </c>
      <c r="G2" s="2"/>
      <c r="H2" s="2"/>
    </row>
    <row r="3" spans="1:10">
      <c r="A3" s="1" t="s">
        <v>1</v>
      </c>
      <c r="B3" s="4">
        <v>0.08</v>
      </c>
      <c r="D3" s="3" t="s">
        <v>11</v>
      </c>
    </row>
    <row r="4" spans="1:10">
      <c r="A4" s="1" t="s">
        <v>2</v>
      </c>
      <c r="B4" s="4">
        <v>7.0000000000000007E-2</v>
      </c>
    </row>
    <row r="5" spans="1:10">
      <c r="A5" s="1" t="s">
        <v>12</v>
      </c>
      <c r="B5" s="4">
        <v>3.3500000000000002E-2</v>
      </c>
    </row>
    <row r="6" spans="1:10">
      <c r="C6" s="1" t="s">
        <v>7</v>
      </c>
      <c r="D6" s="1" t="s">
        <v>4</v>
      </c>
      <c r="E6" s="1" t="s">
        <v>5</v>
      </c>
      <c r="F6" s="1" t="s">
        <v>6</v>
      </c>
      <c r="G6" s="1" t="s">
        <v>15</v>
      </c>
      <c r="H6" s="1" t="s">
        <v>8</v>
      </c>
      <c r="I6" s="1" t="s">
        <v>13</v>
      </c>
      <c r="J6" s="1" t="s">
        <v>14</v>
      </c>
    </row>
    <row r="7" spans="1:10">
      <c r="C7">
        <v>1</v>
      </c>
      <c r="D7" s="4">
        <v>10</v>
      </c>
      <c r="E7" s="4">
        <v>90</v>
      </c>
      <c r="F7" s="4">
        <v>100</v>
      </c>
      <c r="G7" s="4"/>
      <c r="H7">
        <f>$E$1*$B$5/12*POWER(1+$B$5/12, $E$2*12)/(POWER(1+$B$5/12, $E$2*12)-1)</f>
        <v>0.49261498879568394</v>
      </c>
      <c r="I7">
        <f>H7*12</f>
        <v>5.9113798655482075</v>
      </c>
      <c r="J7">
        <f>(SUM(D7,E7,F7,G7) - I7)*POWER(1-$B$1, C7-1)</f>
        <v>194.08862013445179</v>
      </c>
    </row>
    <row r="8" spans="1:10">
      <c r="C8">
        <v>2</v>
      </c>
      <c r="D8">
        <f>$D$7*POWER(1+$B$2, C8-1)</f>
        <v>10.3</v>
      </c>
      <c r="E8">
        <f>$E$7*POWER(1+$B$3, C8-1)</f>
        <v>97.2</v>
      </c>
      <c r="F8">
        <f>$F$7*POWER(1+$B$4, C8-1)</f>
        <v>107</v>
      </c>
      <c r="H8">
        <f t="shared" ref="H8:H37" si="0">$E$1*$B$5/12*POWER(1+$B$5/12, $E$2*12)/(POWER(1+$B$5/12, $E$2*12)-1)</f>
        <v>0.49261498879568394</v>
      </c>
      <c r="I8">
        <f t="shared" ref="I8:I36" si="1">H8*12</f>
        <v>5.9113798655482075</v>
      </c>
      <c r="J8">
        <f>(SUM(D8,E8,F8,G8) - I8)*POWER(1-$B$1, C8-1)</f>
        <v>198.15918912772918</v>
      </c>
    </row>
    <row r="9" spans="1:10">
      <c r="C9">
        <v>3</v>
      </c>
      <c r="D9">
        <f t="shared" ref="D9:D37" si="2">$D$7*POWER(1+$B$2, C9-1)</f>
        <v>10.609</v>
      </c>
      <c r="E9">
        <f t="shared" ref="E9:E37" si="3">$E$7*POWER(1+$B$3, C9-1)</f>
        <v>104.97600000000001</v>
      </c>
      <c r="F9">
        <f>$F$7*POWER(1+$B$4, C9-1)</f>
        <v>114.49000000000001</v>
      </c>
      <c r="H9">
        <f t="shared" si="0"/>
        <v>0.49261498879568394</v>
      </c>
      <c r="I9">
        <f t="shared" si="1"/>
        <v>5.9113798655482075</v>
      </c>
      <c r="J9">
        <f t="shared" ref="J8:J36" si="4">(SUM(D9,E9,F9,G9) - I9)*POWER(1-$B$1, C9-1)</f>
        <v>202.30766717134276</v>
      </c>
    </row>
    <row r="10" spans="1:10">
      <c r="C10">
        <v>4</v>
      </c>
      <c r="D10">
        <f t="shared" si="2"/>
        <v>10.92727</v>
      </c>
      <c r="E10">
        <f t="shared" si="3"/>
        <v>113.37408000000002</v>
      </c>
      <c r="F10">
        <f t="shared" ref="F9:F38" si="5">$F$7*POWER(1+$B$4, C10-1)</f>
        <v>122.50430000000001</v>
      </c>
      <c r="H10">
        <f t="shared" si="0"/>
        <v>0.49261498879568394</v>
      </c>
      <c r="I10">
        <f t="shared" si="1"/>
        <v>5.9113798655482075</v>
      </c>
      <c r="J10">
        <f t="shared" si="4"/>
        <v>206.53672485652558</v>
      </c>
    </row>
    <row r="11" spans="1:10">
      <c r="C11">
        <v>5</v>
      </c>
      <c r="D11">
        <f t="shared" si="2"/>
        <v>11.255088099999998</v>
      </c>
      <c r="E11">
        <f t="shared" si="3"/>
        <v>122.44400640000002</v>
      </c>
      <c r="F11">
        <f t="shared" si="5"/>
        <v>131.079601</v>
      </c>
      <c r="H11">
        <f t="shared" si="0"/>
        <v>0.49261498879568394</v>
      </c>
      <c r="I11">
        <f t="shared" si="1"/>
        <v>5.9113798655482075</v>
      </c>
      <c r="J11">
        <f t="shared" si="4"/>
        <v>210.8490465049837</v>
      </c>
    </row>
    <row r="12" spans="1:10">
      <c r="C12">
        <v>6</v>
      </c>
      <c r="D12">
        <f t="shared" si="2"/>
        <v>11.592740742999998</v>
      </c>
      <c r="E12">
        <f t="shared" si="3"/>
        <v>132.23952691200003</v>
      </c>
      <c r="F12">
        <f t="shared" si="5"/>
        <v>140.25517307000001</v>
      </c>
      <c r="H12">
        <f t="shared" si="0"/>
        <v>0.49261498879568394</v>
      </c>
      <c r="I12">
        <f t="shared" si="1"/>
        <v>5.9113798655482075</v>
      </c>
      <c r="J12">
        <f t="shared" si="4"/>
        <v>215.24733316188372</v>
      </c>
    </row>
    <row r="13" spans="1:10">
      <c r="C13">
        <v>7</v>
      </c>
      <c r="D13">
        <f t="shared" si="2"/>
        <v>11.940522965289999</v>
      </c>
      <c r="E13">
        <f t="shared" si="3"/>
        <v>142.81868906496004</v>
      </c>
      <c r="F13">
        <f t="shared" si="5"/>
        <v>150.07303518489999</v>
      </c>
      <c r="H13">
        <f t="shared" si="0"/>
        <v>0.49261498879568394</v>
      </c>
      <c r="I13">
        <f t="shared" si="1"/>
        <v>5.9113798655482075</v>
      </c>
      <c r="J13">
        <f t="shared" si="4"/>
        <v>219.7343055272836</v>
      </c>
    </row>
    <row r="14" spans="1:10">
      <c r="C14">
        <v>8</v>
      </c>
      <c r="D14">
        <f t="shared" si="2"/>
        <v>12.2987386542487</v>
      </c>
      <c r="E14">
        <f t="shared" si="3"/>
        <v>154.24418419015686</v>
      </c>
      <c r="F14">
        <f t="shared" si="5"/>
        <v>160.57814764784302</v>
      </c>
      <c r="H14">
        <f t="shared" si="0"/>
        <v>0.49261498879568394</v>
      </c>
      <c r="I14">
        <f t="shared" si="1"/>
        <v>5.9113798655482075</v>
      </c>
      <c r="J14">
        <f t="shared" si="4"/>
        <v>224.31270683135986</v>
      </c>
    </row>
    <row r="15" spans="1:10">
      <c r="C15">
        <v>9</v>
      </c>
      <c r="D15">
        <f t="shared" si="2"/>
        <v>12.667700813876159</v>
      </c>
      <c r="E15">
        <f t="shared" si="3"/>
        <v>166.5837189253694</v>
      </c>
      <c r="F15">
        <f t="shared" si="5"/>
        <v>171.81861798319201</v>
      </c>
      <c r="H15">
        <f t="shared" si="0"/>
        <v>0.49261498879568394</v>
      </c>
      <c r="I15">
        <f t="shared" si="1"/>
        <v>5.9113798655482075</v>
      </c>
      <c r="J15">
        <f t="shared" si="4"/>
        <v>228.98530565857149</v>
      </c>
    </row>
    <row r="16" spans="1:10">
      <c r="C16">
        <v>10</v>
      </c>
      <c r="D16">
        <f t="shared" si="2"/>
        <v>13.047731838292444</v>
      </c>
      <c r="E16">
        <f t="shared" si="3"/>
        <v>179.91041643939897</v>
      </c>
      <c r="F16">
        <f t="shared" si="5"/>
        <v>183.84592124201549</v>
      </c>
      <c r="H16">
        <f t="shared" si="0"/>
        <v>0.49261498879568394</v>
      </c>
      <c r="I16">
        <f t="shared" si="1"/>
        <v>5.9113798655482075</v>
      </c>
      <c r="J16">
        <f t="shared" si="4"/>
        <v>233.75489872570623</v>
      </c>
    </row>
    <row r="17" spans="3:10">
      <c r="C17">
        <v>11</v>
      </c>
      <c r="D17">
        <f t="shared" si="2"/>
        <v>13.439163793441217</v>
      </c>
      <c r="E17">
        <f t="shared" si="3"/>
        <v>194.3032497545509</v>
      </c>
      <c r="F17">
        <f t="shared" si="5"/>
        <v>196.71513572895657</v>
      </c>
      <c r="H17">
        <f t="shared" si="0"/>
        <v>0.49261498879568394</v>
      </c>
      <c r="I17">
        <f t="shared" si="1"/>
        <v>5.9113798655482075</v>
      </c>
      <c r="J17">
        <f t="shared" si="4"/>
        <v>238.62431361856238</v>
      </c>
    </row>
    <row r="18" spans="3:10">
      <c r="C18">
        <v>12</v>
      </c>
      <c r="D18">
        <f t="shared" si="2"/>
        <v>13.842338707244455</v>
      </c>
      <c r="E18">
        <f t="shared" si="3"/>
        <v>209.84750973491498</v>
      </c>
      <c r="F18">
        <f t="shared" si="5"/>
        <v>210.48519522998356</v>
      </c>
      <c r="H18">
        <f t="shared" si="0"/>
        <v>0.49261498879568394</v>
      </c>
      <c r="I18">
        <f t="shared" si="1"/>
        <v>5.9113798655482075</v>
      </c>
      <c r="J18">
        <f t="shared" si="4"/>
        <v>243.59641149184594</v>
      </c>
    </row>
    <row r="19" spans="3:10">
      <c r="C19">
        <v>13</v>
      </c>
      <c r="D19">
        <f t="shared" si="2"/>
        <v>14.257608868461787</v>
      </c>
      <c r="E19">
        <f t="shared" si="3"/>
        <v>226.63531051370819</v>
      </c>
      <c r="F19">
        <f t="shared" si="5"/>
        <v>225.21915889608235</v>
      </c>
      <c r="H19">
        <f t="shared" si="0"/>
        <v>0.49261498879568394</v>
      </c>
      <c r="I19">
        <f t="shared" si="1"/>
        <v>5.9113798655482075</v>
      </c>
      <c r="J19">
        <f t="shared" si="4"/>
        <v>248.67408973669549</v>
      </c>
    </row>
    <row r="20" spans="3:10">
      <c r="C20">
        <v>14</v>
      </c>
      <c r="D20">
        <f t="shared" si="2"/>
        <v>14.685337134515638</v>
      </c>
      <c r="E20">
        <f t="shared" si="3"/>
        <v>244.76613535480485</v>
      </c>
      <c r="F20">
        <f t="shared" si="5"/>
        <v>240.98450001880815</v>
      </c>
      <c r="H20">
        <f t="shared" si="0"/>
        <v>0.49261498879568394</v>
      </c>
      <c r="I20">
        <f t="shared" si="1"/>
        <v>5.9113798655482075</v>
      </c>
      <c r="J20">
        <f t="shared" si="4"/>
        <v>253.86028462009082</v>
      </c>
    </row>
    <row r="21" spans="3:10">
      <c r="C21">
        <v>15</v>
      </c>
      <c r="D21">
        <f t="shared" si="2"/>
        <v>15.125897248551111</v>
      </c>
      <c r="E21">
        <f t="shared" si="3"/>
        <v>264.34742618318927</v>
      </c>
      <c r="F21">
        <f t="shared" si="5"/>
        <v>257.85341502012471</v>
      </c>
      <c r="H21">
        <f t="shared" si="0"/>
        <v>0.49261498879568394</v>
      </c>
      <c r="I21">
        <f t="shared" si="1"/>
        <v>5.9113798655482075</v>
      </c>
      <c r="J21">
        <f t="shared" si="4"/>
        <v>259.15797390025392</v>
      </c>
    </row>
    <row r="22" spans="3:10">
      <c r="C22">
        <v>16</v>
      </c>
      <c r="D22">
        <f t="shared" si="2"/>
        <v>15.579674166007644</v>
      </c>
      <c r="E22">
        <f t="shared" si="3"/>
        <v>285.49522027784445</v>
      </c>
      <c r="F22">
        <f t="shared" si="5"/>
        <v>275.90315407153344</v>
      </c>
      <c r="H22">
        <f t="shared" si="0"/>
        <v>0.49261498879568394</v>
      </c>
      <c r="I22">
        <f t="shared" si="1"/>
        <v>5.9113798655482075</v>
      </c>
      <c r="J22">
        <f t="shared" si="4"/>
        <v>264.57017942201543</v>
      </c>
    </row>
    <row r="23" spans="3:10">
      <c r="C23">
        <v>17</v>
      </c>
      <c r="D23">
        <f t="shared" si="2"/>
        <v>16.04706439098787</v>
      </c>
      <c r="E23">
        <f t="shared" si="3"/>
        <v>308.33483790007199</v>
      </c>
      <c r="F23">
        <f t="shared" si="5"/>
        <v>295.21637485654077</v>
      </c>
      <c r="H23">
        <f t="shared" si="0"/>
        <v>0.49261498879568394</v>
      </c>
      <c r="I23">
        <f t="shared" si="1"/>
        <v>5.9113798655482075</v>
      </c>
      <c r="J23">
        <f t="shared" si="4"/>
        <v>270.09996969598802</v>
      </c>
    </row>
    <row r="24" spans="3:10">
      <c r="C24">
        <v>18</v>
      </c>
      <c r="D24">
        <f t="shared" si="2"/>
        <v>16.528476322717506</v>
      </c>
      <c r="E24">
        <f t="shared" si="3"/>
        <v>333.00162493207773</v>
      </c>
      <c r="F24">
        <f t="shared" si="5"/>
        <v>315.8815210964986</v>
      </c>
      <c r="H24">
        <f t="shared" si="0"/>
        <v>0.49261498879568394</v>
      </c>
      <c r="I24">
        <f t="shared" si="1"/>
        <v>5.9113798655482075</v>
      </c>
      <c r="J24">
        <f t="shared" si="4"/>
        <v>275.7504624652687</v>
      </c>
    </row>
    <row r="25" spans="3:10">
      <c r="C25">
        <v>19</v>
      </c>
      <c r="D25">
        <f t="shared" si="2"/>
        <v>17.024330612399034</v>
      </c>
      <c r="E25">
        <f t="shared" si="3"/>
        <v>359.64175492664401</v>
      </c>
      <c r="F25">
        <f t="shared" si="5"/>
        <v>337.99322757325353</v>
      </c>
      <c r="H25">
        <f t="shared" si="0"/>
        <v>0.49261498879568394</v>
      </c>
      <c r="I25">
        <f t="shared" si="1"/>
        <v>5.9113798655482075</v>
      </c>
      <c r="J25">
        <f t="shared" si="4"/>
        <v>281.5248272632781</v>
      </c>
    </row>
    <row r="26" spans="3:10">
      <c r="C26" s="1">
        <v>20</v>
      </c>
      <c r="D26" s="1">
        <f t="shared" si="2"/>
        <v>17.535060530771002</v>
      </c>
      <c r="E26" s="1">
        <f t="shared" si="3"/>
        <v>388.41309532077554</v>
      </c>
      <c r="F26" s="1">
        <f t="shared" si="5"/>
        <v>361.65275350338129</v>
      </c>
      <c r="G26" s="1"/>
      <c r="H26" s="1">
        <f t="shared" si="0"/>
        <v>0.49261498879568394</v>
      </c>
      <c r="I26" s="1">
        <f t="shared" si="1"/>
        <v>5.9113798655482075</v>
      </c>
      <c r="J26" s="1">
        <f t="shared" si="4"/>
        <v>287.42628796624075</v>
      </c>
    </row>
    <row r="27" spans="3:10">
      <c r="C27">
        <v>21</v>
      </c>
      <c r="D27">
        <f t="shared" si="2"/>
        <v>18.061112346694131</v>
      </c>
      <c r="E27">
        <f t="shared" si="3"/>
        <v>419.48614294643761</v>
      </c>
      <c r="F27">
        <f t="shared" si="5"/>
        <v>386.96844624861797</v>
      </c>
      <c r="H27">
        <f t="shared" si="0"/>
        <v>0.49261498879568394</v>
      </c>
      <c r="I27">
        <f t="shared" si="1"/>
        <v>5.9113798655482075</v>
      </c>
      <c r="J27">
        <f t="shared" si="4"/>
        <v>293.45812534371203</v>
      </c>
    </row>
    <row r="28" spans="3:10">
      <c r="C28">
        <v>22</v>
      </c>
      <c r="D28">
        <f t="shared" si="2"/>
        <v>18.602945717094954</v>
      </c>
      <c r="E28">
        <f t="shared" si="3"/>
        <v>453.04503438215261</v>
      </c>
      <c r="F28">
        <f t="shared" si="5"/>
        <v>414.05623748602125</v>
      </c>
      <c r="H28">
        <f t="shared" si="0"/>
        <v>0.49261498879568394</v>
      </c>
      <c r="I28">
        <f t="shared" si="1"/>
        <v>5.9113798655482075</v>
      </c>
      <c r="J28">
        <f t="shared" si="4"/>
        <v>299.6236796104638</v>
      </c>
    </row>
    <row r="29" spans="3:10">
      <c r="C29">
        <v>23</v>
      </c>
      <c r="D29">
        <f t="shared" si="2"/>
        <v>19.161034088607806</v>
      </c>
      <c r="E29">
        <f t="shared" si="3"/>
        <v>489.28863713272489</v>
      </c>
      <c r="F29">
        <f t="shared" si="5"/>
        <v>443.0401741100427</v>
      </c>
      <c r="H29">
        <f t="shared" si="0"/>
        <v>0.49261498879568394</v>
      </c>
      <c r="I29">
        <f t="shared" si="1"/>
        <v>5.9113798655482075</v>
      </c>
      <c r="J29">
        <f t="shared" si="4"/>
        <v>305.9263529829592</v>
      </c>
    </row>
    <row r="30" spans="3:10">
      <c r="C30">
        <v>24</v>
      </c>
      <c r="D30">
        <f t="shared" si="2"/>
        <v>19.73586511126604</v>
      </c>
      <c r="E30">
        <f t="shared" si="3"/>
        <v>528.43172810334283</v>
      </c>
      <c r="F30">
        <f t="shared" si="5"/>
        <v>474.05298629774569</v>
      </c>
      <c r="H30">
        <f t="shared" si="0"/>
        <v>0.49261498879568394</v>
      </c>
      <c r="I30">
        <f t="shared" si="1"/>
        <v>5.9113798655482075</v>
      </c>
      <c r="J30">
        <f t="shared" si="4"/>
        <v>312.36961224356833</v>
      </c>
    </row>
    <row r="31" spans="3:10">
      <c r="C31" s="5">
        <v>25</v>
      </c>
      <c r="D31" s="5">
        <f t="shared" si="2"/>
        <v>20.327941064604019</v>
      </c>
      <c r="E31" s="5">
        <f t="shared" si="3"/>
        <v>570.70626635161034</v>
      </c>
      <c r="F31" s="5">
        <f t="shared" si="5"/>
        <v>507.23669533858794</v>
      </c>
      <c r="G31" s="5"/>
      <c r="H31" s="5">
        <f t="shared" si="0"/>
        <v>0.49261498879568394</v>
      </c>
      <c r="I31" s="5">
        <f t="shared" si="1"/>
        <v>5.9113798655482075</v>
      </c>
      <c r="J31" s="5">
        <f t="shared" si="4"/>
        <v>318.95699131560053</v>
      </c>
    </row>
    <row r="32" spans="3:10">
      <c r="C32">
        <v>26</v>
      </c>
      <c r="D32">
        <f t="shared" si="2"/>
        <v>20.937779296542139</v>
      </c>
      <c r="E32">
        <f t="shared" si="3"/>
        <v>616.36276765973923</v>
      </c>
      <c r="F32">
        <f t="shared" si="5"/>
        <v>542.74326401228916</v>
      </c>
      <c r="H32">
        <f t="shared" si="0"/>
        <v>0.49261498879568394</v>
      </c>
      <c r="I32">
        <f t="shared" si="1"/>
        <v>5.9113798655482075</v>
      </c>
      <c r="J32">
        <f t="shared" si="4"/>
        <v>325.69209385216851</v>
      </c>
    </row>
    <row r="33" spans="3:10">
      <c r="C33">
        <v>27</v>
      </c>
      <c r="D33">
        <f t="shared" si="2"/>
        <v>21.565912675438405</v>
      </c>
      <c r="E33">
        <f t="shared" si="3"/>
        <v>665.67178907251832</v>
      </c>
      <c r="F33">
        <f t="shared" si="5"/>
        <v>580.73529249314925</v>
      </c>
      <c r="H33">
        <f t="shared" si="0"/>
        <v>0.49261498879568394</v>
      </c>
      <c r="I33">
        <f t="shared" si="1"/>
        <v>5.9113798655482075</v>
      </c>
      <c r="J33">
        <f t="shared" si="4"/>
        <v>332.57859584183421</v>
      </c>
    </row>
    <row r="34" spans="3:10">
      <c r="C34">
        <v>28</v>
      </c>
      <c r="D34">
        <f t="shared" si="2"/>
        <v>22.212890055701557</v>
      </c>
      <c r="E34">
        <f t="shared" si="3"/>
        <v>718.92553219831984</v>
      </c>
      <c r="F34">
        <f t="shared" si="5"/>
        <v>621.38676296766994</v>
      </c>
      <c r="H34">
        <f t="shared" si="0"/>
        <v>0.49261498879568394</v>
      </c>
      <c r="I34">
        <f t="shared" si="1"/>
        <v>5.9113798655482075</v>
      </c>
      <c r="J34">
        <f t="shared" si="4"/>
        <v>339.62024823393193</v>
      </c>
    </row>
    <row r="35" spans="3:10">
      <c r="C35">
        <v>29</v>
      </c>
      <c r="D35">
        <f t="shared" si="2"/>
        <v>22.879276757372601</v>
      </c>
      <c r="E35">
        <f t="shared" si="3"/>
        <v>776.43957477418542</v>
      </c>
      <c r="F35">
        <f t="shared" si="5"/>
        <v>664.88383637540664</v>
      </c>
      <c r="H35">
        <f t="shared" si="0"/>
        <v>0.49261498879568394</v>
      </c>
      <c r="I35">
        <f t="shared" si="1"/>
        <v>5.9113798655482075</v>
      </c>
      <c r="J35">
        <f t="shared" si="4"/>
        <v>346.82087958641455</v>
      </c>
    </row>
    <row r="36" spans="3:10">
      <c r="C36">
        <v>30</v>
      </c>
      <c r="D36">
        <f t="shared" si="2"/>
        <v>23.565655060093778</v>
      </c>
      <c r="E36">
        <f t="shared" si="3"/>
        <v>838.55474075612028</v>
      </c>
      <c r="F36">
        <f t="shared" si="5"/>
        <v>711.42570492168511</v>
      </c>
      <c r="H36">
        <f t="shared" si="0"/>
        <v>0.49261498879568394</v>
      </c>
      <c r="I36">
        <f t="shared" si="1"/>
        <v>5.9113798655482075</v>
      </c>
      <c r="J36">
        <f t="shared" si="4"/>
        <v>354.18439873902452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5F5C-D426-4D1C-B0BC-005D74084A63}">
  <dimension ref="A1:J36"/>
  <sheetViews>
    <sheetView workbookViewId="0">
      <selection activeCell="B11" sqref="B11"/>
    </sheetView>
  </sheetViews>
  <sheetFormatPr defaultRowHeight="14"/>
  <cols>
    <col min="1" max="1" width="11.5" customWidth="1"/>
    <col min="2" max="2" width="15.6640625" customWidth="1"/>
    <col min="3" max="3" width="5.1640625" customWidth="1"/>
    <col min="4" max="4" width="10.6640625" customWidth="1"/>
    <col min="5" max="5" width="10.58203125" customWidth="1"/>
    <col min="6" max="6" width="10.83203125" customWidth="1"/>
    <col min="7" max="7" width="9.1640625" customWidth="1"/>
    <col min="8" max="8" width="12.75" customWidth="1"/>
    <col min="10" max="10" width="11.75" customWidth="1"/>
    <col min="11" max="11" width="13.5" customWidth="1"/>
    <col min="14" max="14" width="16.4140625" customWidth="1"/>
  </cols>
  <sheetData>
    <row r="1" spans="1:10">
      <c r="A1" s="1" t="s">
        <v>0</v>
      </c>
      <c r="B1" s="4">
        <v>0.05</v>
      </c>
      <c r="D1" s="1" t="s">
        <v>9</v>
      </c>
      <c r="E1" s="4">
        <v>0</v>
      </c>
      <c r="G1" s="2"/>
      <c r="H1" s="2"/>
    </row>
    <row r="2" spans="1:10">
      <c r="A2" s="1" t="s">
        <v>3</v>
      </c>
      <c r="B2" s="4">
        <v>0.03</v>
      </c>
      <c r="D2" s="1" t="s">
        <v>10</v>
      </c>
      <c r="E2" s="6">
        <v>25</v>
      </c>
      <c r="G2" s="2"/>
      <c r="H2" s="2"/>
    </row>
    <row r="3" spans="1:10">
      <c r="A3" s="1" t="s">
        <v>1</v>
      </c>
      <c r="B3" s="4">
        <v>0.08</v>
      </c>
      <c r="D3" s="3" t="s">
        <v>11</v>
      </c>
    </row>
    <row r="4" spans="1:10">
      <c r="A4" s="1" t="s">
        <v>2</v>
      </c>
      <c r="B4" s="4">
        <v>7.0000000000000007E-2</v>
      </c>
    </row>
    <row r="5" spans="1:10">
      <c r="A5" s="1" t="s">
        <v>12</v>
      </c>
      <c r="B5" s="4">
        <v>3.3500000000000002E-2</v>
      </c>
    </row>
    <row r="6" spans="1:10">
      <c r="C6" s="1" t="s">
        <v>7</v>
      </c>
      <c r="D6" s="1" t="s">
        <v>4</v>
      </c>
      <c r="E6" s="1" t="s">
        <v>5</v>
      </c>
      <c r="F6" s="1" t="s">
        <v>6</v>
      </c>
      <c r="G6" s="1" t="s">
        <v>15</v>
      </c>
      <c r="H6" s="1" t="s">
        <v>8</v>
      </c>
      <c r="I6" s="1" t="s">
        <v>13</v>
      </c>
      <c r="J6" s="1" t="s">
        <v>14</v>
      </c>
    </row>
    <row r="7" spans="1:10">
      <c r="C7">
        <v>1</v>
      </c>
      <c r="D7" s="4">
        <v>200</v>
      </c>
      <c r="E7" s="4">
        <v>0</v>
      </c>
      <c r="F7" s="4">
        <v>0</v>
      </c>
      <c r="G7" s="4"/>
      <c r="H7">
        <f>$E$1*$B$5/12*POWER(1+$B$5/12, $E$2*12)/(POWER(1+$B$5/12, $E$2*12)-1)</f>
        <v>0</v>
      </c>
      <c r="I7">
        <f>H7*12</f>
        <v>0</v>
      </c>
      <c r="J7">
        <f>(SUM(D7,E7,F7,G7) - I7)*POWER(1-$B$1, C7-1)</f>
        <v>200</v>
      </c>
    </row>
    <row r="8" spans="1:10">
      <c r="C8">
        <v>2</v>
      </c>
      <c r="D8">
        <f>$D$7*POWER(1+$B$2, C8-1)</f>
        <v>206</v>
      </c>
      <c r="E8">
        <f>$E$7*POWER(1+$B$3, C8-1)</f>
        <v>0</v>
      </c>
      <c r="F8">
        <f>$F$7*POWER(1+$B$4, C8-1)</f>
        <v>0</v>
      </c>
      <c r="H8">
        <f t="shared" ref="H8:H37" si="0">$E$1*$B$5/12*POWER(1+$B$5/12, $E$2*12)/(POWER(1+$B$5/12, $E$2*12)-1)</f>
        <v>0</v>
      </c>
      <c r="I8">
        <f t="shared" ref="I8:I36" si="1">H8*12</f>
        <v>0</v>
      </c>
      <c r="J8">
        <f>(SUM(D8,E8,F8,G8) - I8)*POWER(1-$B$1, C8-1)</f>
        <v>195.7</v>
      </c>
    </row>
    <row r="9" spans="1:10">
      <c r="C9">
        <v>3</v>
      </c>
      <c r="D9">
        <f t="shared" ref="D9:D36" si="2">$D$7*POWER(1+$B$2, C9-1)</f>
        <v>212.17999999999998</v>
      </c>
      <c r="E9">
        <f t="shared" ref="E9:E37" si="3">$E$7*POWER(1+$B$3, C9-1)</f>
        <v>0</v>
      </c>
      <c r="F9">
        <f>$F$7*POWER(1+$B$4, C9-1)</f>
        <v>0</v>
      </c>
      <c r="H9">
        <f t="shared" si="0"/>
        <v>0</v>
      </c>
      <c r="I9">
        <f t="shared" si="1"/>
        <v>0</v>
      </c>
      <c r="J9">
        <f t="shared" ref="J9:J36" si="4">(SUM(D9,E9,F9,G9) - I9)*POWER(1-$B$1, C9-1)</f>
        <v>191.49244999999996</v>
      </c>
    </row>
    <row r="10" spans="1:10">
      <c r="C10">
        <v>4</v>
      </c>
      <c r="D10">
        <f t="shared" si="2"/>
        <v>218.5454</v>
      </c>
      <c r="E10">
        <f t="shared" si="3"/>
        <v>0</v>
      </c>
      <c r="F10">
        <f t="shared" ref="F10:F39" si="5">$F$7*POWER(1+$B$4, C10-1)</f>
        <v>0</v>
      </c>
      <c r="H10">
        <f t="shared" si="0"/>
        <v>0</v>
      </c>
      <c r="I10">
        <f t="shared" si="1"/>
        <v>0</v>
      </c>
      <c r="J10">
        <f t="shared" si="4"/>
        <v>187.37536232499997</v>
      </c>
    </row>
    <row r="11" spans="1:10">
      <c r="C11">
        <v>5</v>
      </c>
      <c r="D11">
        <f t="shared" si="2"/>
        <v>225.10176199999998</v>
      </c>
      <c r="E11">
        <f t="shared" si="3"/>
        <v>0</v>
      </c>
      <c r="F11">
        <f t="shared" si="5"/>
        <v>0</v>
      </c>
      <c r="H11">
        <f t="shared" si="0"/>
        <v>0</v>
      </c>
      <c r="I11">
        <f t="shared" si="1"/>
        <v>0</v>
      </c>
      <c r="J11">
        <f t="shared" si="4"/>
        <v>183.34679203501247</v>
      </c>
    </row>
    <row r="12" spans="1:10">
      <c r="C12">
        <v>6</v>
      </c>
      <c r="D12">
        <f t="shared" si="2"/>
        <v>231.85481485999998</v>
      </c>
      <c r="E12">
        <f t="shared" si="3"/>
        <v>0</v>
      </c>
      <c r="F12">
        <f t="shared" si="5"/>
        <v>0</v>
      </c>
      <c r="H12">
        <f t="shared" si="0"/>
        <v>0</v>
      </c>
      <c r="I12">
        <f t="shared" si="1"/>
        <v>0</v>
      </c>
      <c r="J12">
        <f t="shared" si="4"/>
        <v>179.4048360062597</v>
      </c>
    </row>
    <row r="13" spans="1:10">
      <c r="C13">
        <v>7</v>
      </c>
      <c r="D13">
        <f t="shared" si="2"/>
        <v>238.81045930579998</v>
      </c>
      <c r="E13">
        <f t="shared" si="3"/>
        <v>0</v>
      </c>
      <c r="F13">
        <f t="shared" si="5"/>
        <v>0</v>
      </c>
      <c r="H13">
        <f t="shared" si="0"/>
        <v>0</v>
      </c>
      <c r="I13">
        <f t="shared" si="1"/>
        <v>0</v>
      </c>
      <c r="J13">
        <f t="shared" si="4"/>
        <v>175.54763203212511</v>
      </c>
    </row>
    <row r="14" spans="1:10">
      <c r="C14">
        <v>8</v>
      </c>
      <c r="D14">
        <f t="shared" si="2"/>
        <v>245.974773084974</v>
      </c>
      <c r="E14">
        <f t="shared" si="3"/>
        <v>0</v>
      </c>
      <c r="F14">
        <f t="shared" si="5"/>
        <v>0</v>
      </c>
      <c r="H14">
        <f t="shared" si="0"/>
        <v>0</v>
      </c>
      <c r="I14">
        <f t="shared" si="1"/>
        <v>0</v>
      </c>
      <c r="J14">
        <f t="shared" si="4"/>
        <v>171.77335794343443</v>
      </c>
    </row>
    <row r="15" spans="1:10">
      <c r="C15">
        <v>9</v>
      </c>
      <c r="D15">
        <f t="shared" si="2"/>
        <v>253.35401627752319</v>
      </c>
      <c r="E15">
        <f t="shared" si="3"/>
        <v>0</v>
      </c>
      <c r="F15">
        <f t="shared" si="5"/>
        <v>0</v>
      </c>
      <c r="H15">
        <f t="shared" si="0"/>
        <v>0</v>
      </c>
      <c r="I15">
        <f t="shared" si="1"/>
        <v>0</v>
      </c>
      <c r="J15">
        <f t="shared" si="4"/>
        <v>168.08023074765057</v>
      </c>
    </row>
    <row r="16" spans="1:10">
      <c r="C16">
        <v>10</v>
      </c>
      <c r="D16">
        <f t="shared" si="2"/>
        <v>260.95463676584887</v>
      </c>
      <c r="E16">
        <f t="shared" si="3"/>
        <v>0</v>
      </c>
      <c r="F16">
        <f t="shared" si="5"/>
        <v>0</v>
      </c>
      <c r="H16">
        <f t="shared" si="0"/>
        <v>0</v>
      </c>
      <c r="I16">
        <f t="shared" si="1"/>
        <v>0</v>
      </c>
      <c r="J16">
        <f t="shared" si="4"/>
        <v>164.46650578657608</v>
      </c>
    </row>
    <row r="17" spans="3:10">
      <c r="C17">
        <v>11</v>
      </c>
      <c r="D17">
        <f t="shared" si="2"/>
        <v>268.78327586882438</v>
      </c>
      <c r="E17">
        <f t="shared" si="3"/>
        <v>0</v>
      </c>
      <c r="F17">
        <f t="shared" si="5"/>
        <v>0</v>
      </c>
      <c r="H17">
        <f t="shared" si="0"/>
        <v>0</v>
      </c>
      <c r="I17">
        <f t="shared" si="1"/>
        <v>0</v>
      </c>
      <c r="J17">
        <f t="shared" si="4"/>
        <v>160.93047591216472</v>
      </c>
    </row>
    <row r="18" spans="3:10">
      <c r="C18">
        <v>12</v>
      </c>
      <c r="D18">
        <f t="shared" si="2"/>
        <v>276.84677414488908</v>
      </c>
      <c r="E18">
        <f t="shared" si="3"/>
        <v>0</v>
      </c>
      <c r="F18">
        <f t="shared" si="5"/>
        <v>0</v>
      </c>
      <c r="H18">
        <f t="shared" si="0"/>
        <v>0</v>
      </c>
      <c r="I18">
        <f t="shared" si="1"/>
        <v>0</v>
      </c>
      <c r="J18">
        <f t="shared" si="4"/>
        <v>157.47047068005315</v>
      </c>
    </row>
    <row r="19" spans="3:10">
      <c r="C19">
        <v>13</v>
      </c>
      <c r="D19">
        <f t="shared" si="2"/>
        <v>285.15217736923574</v>
      </c>
      <c r="E19">
        <f t="shared" si="3"/>
        <v>0</v>
      </c>
      <c r="F19">
        <f t="shared" si="5"/>
        <v>0</v>
      </c>
      <c r="H19">
        <f t="shared" si="0"/>
        <v>0</v>
      </c>
      <c r="I19">
        <f t="shared" si="1"/>
        <v>0</v>
      </c>
      <c r="J19">
        <f t="shared" si="4"/>
        <v>154.084855560432</v>
      </c>
    </row>
    <row r="20" spans="3:10">
      <c r="C20">
        <v>14</v>
      </c>
      <c r="D20">
        <f t="shared" si="2"/>
        <v>293.70674269031281</v>
      </c>
      <c r="E20">
        <f t="shared" si="3"/>
        <v>0</v>
      </c>
      <c r="F20">
        <f t="shared" si="5"/>
        <v>0</v>
      </c>
      <c r="H20">
        <f t="shared" si="0"/>
        <v>0</v>
      </c>
      <c r="I20">
        <f t="shared" si="1"/>
        <v>0</v>
      </c>
      <c r="J20">
        <f t="shared" si="4"/>
        <v>150.77203116588271</v>
      </c>
    </row>
    <row r="21" spans="3:10">
      <c r="C21">
        <v>15</v>
      </c>
      <c r="D21">
        <f t="shared" si="2"/>
        <v>302.51794497102219</v>
      </c>
      <c r="E21">
        <f t="shared" si="3"/>
        <v>0</v>
      </c>
      <c r="F21">
        <f t="shared" si="5"/>
        <v>0</v>
      </c>
      <c r="H21">
        <f t="shared" si="0"/>
        <v>0</v>
      </c>
      <c r="I21">
        <f t="shared" si="1"/>
        <v>0</v>
      </c>
      <c r="J21">
        <f t="shared" si="4"/>
        <v>147.53043249581623</v>
      </c>
    </row>
    <row r="22" spans="3:10">
      <c r="C22">
        <v>16</v>
      </c>
      <c r="D22">
        <f t="shared" si="2"/>
        <v>311.59348332015287</v>
      </c>
      <c r="E22">
        <f t="shared" si="3"/>
        <v>0</v>
      </c>
      <c r="F22">
        <f t="shared" si="5"/>
        <v>0</v>
      </c>
      <c r="H22">
        <f t="shared" si="0"/>
        <v>0</v>
      </c>
      <c r="I22">
        <f t="shared" si="1"/>
        <v>0</v>
      </c>
      <c r="J22">
        <f t="shared" si="4"/>
        <v>144.3585281971562</v>
      </c>
    </row>
    <row r="23" spans="3:10">
      <c r="C23">
        <v>17</v>
      </c>
      <c r="D23">
        <f t="shared" si="2"/>
        <v>320.94128781975741</v>
      </c>
      <c r="E23">
        <f t="shared" si="3"/>
        <v>0</v>
      </c>
      <c r="F23">
        <f t="shared" si="5"/>
        <v>0</v>
      </c>
      <c r="H23">
        <f t="shared" si="0"/>
        <v>0</v>
      </c>
      <c r="I23">
        <f t="shared" si="1"/>
        <v>0</v>
      </c>
      <c r="J23">
        <f t="shared" si="4"/>
        <v>141.25481984091732</v>
      </c>
    </row>
    <row r="24" spans="3:10">
      <c r="C24">
        <v>18</v>
      </c>
      <c r="D24">
        <f t="shared" si="2"/>
        <v>330.56952645435013</v>
      </c>
      <c r="E24">
        <f t="shared" si="3"/>
        <v>0</v>
      </c>
      <c r="F24">
        <f t="shared" si="5"/>
        <v>0</v>
      </c>
      <c r="H24">
        <f t="shared" si="0"/>
        <v>0</v>
      </c>
      <c r="I24">
        <f t="shared" si="1"/>
        <v>0</v>
      </c>
      <c r="J24">
        <f t="shared" si="4"/>
        <v>138.2178412143376</v>
      </c>
    </row>
    <row r="25" spans="3:10">
      <c r="C25">
        <v>19</v>
      </c>
      <c r="D25">
        <f t="shared" si="2"/>
        <v>340.48661224798064</v>
      </c>
      <c r="E25">
        <f t="shared" si="3"/>
        <v>0</v>
      </c>
      <c r="F25">
        <f t="shared" si="5"/>
        <v>0</v>
      </c>
      <c r="H25">
        <f t="shared" si="0"/>
        <v>0</v>
      </c>
      <c r="I25">
        <f t="shared" si="1"/>
        <v>0</v>
      </c>
      <c r="J25">
        <f t="shared" si="4"/>
        <v>135.24615762822933</v>
      </c>
    </row>
    <row r="26" spans="3:10">
      <c r="C26" s="1">
        <v>20</v>
      </c>
      <c r="D26" s="1">
        <f t="shared" si="2"/>
        <v>350.70121061542005</v>
      </c>
      <c r="E26" s="1">
        <f t="shared" si="3"/>
        <v>0</v>
      </c>
      <c r="F26" s="1">
        <f t="shared" si="5"/>
        <v>0</v>
      </c>
      <c r="G26" s="1"/>
      <c r="H26" s="1">
        <f t="shared" si="0"/>
        <v>0</v>
      </c>
      <c r="I26" s="1">
        <f t="shared" si="1"/>
        <v>0</v>
      </c>
      <c r="J26" s="1">
        <f t="shared" si="4"/>
        <v>132.33836523922238</v>
      </c>
    </row>
    <row r="27" spans="3:10">
      <c r="C27">
        <v>21</v>
      </c>
      <c r="D27">
        <f t="shared" si="2"/>
        <v>361.22224693388267</v>
      </c>
      <c r="E27">
        <f t="shared" si="3"/>
        <v>0</v>
      </c>
      <c r="F27">
        <f t="shared" si="5"/>
        <v>0</v>
      </c>
      <c r="H27">
        <f t="shared" si="0"/>
        <v>0</v>
      </c>
      <c r="I27">
        <f t="shared" si="1"/>
        <v>0</v>
      </c>
      <c r="J27">
        <f t="shared" si="4"/>
        <v>129.49309038657913</v>
      </c>
    </row>
    <row r="28" spans="3:10">
      <c r="C28">
        <v>22</v>
      </c>
      <c r="D28">
        <f t="shared" si="2"/>
        <v>372.05891434189908</v>
      </c>
      <c r="E28">
        <f t="shared" si="3"/>
        <v>0</v>
      </c>
      <c r="F28">
        <f t="shared" si="5"/>
        <v>0</v>
      </c>
      <c r="H28">
        <f t="shared" si="0"/>
        <v>0</v>
      </c>
      <c r="I28">
        <f t="shared" si="1"/>
        <v>0</v>
      </c>
      <c r="J28">
        <f t="shared" si="4"/>
        <v>126.70898894326766</v>
      </c>
    </row>
    <row r="29" spans="3:10">
      <c r="C29">
        <v>23</v>
      </c>
      <c r="D29">
        <f t="shared" si="2"/>
        <v>383.22068177215607</v>
      </c>
      <c r="E29">
        <f t="shared" si="3"/>
        <v>0</v>
      </c>
      <c r="F29">
        <f t="shared" si="5"/>
        <v>0</v>
      </c>
      <c r="H29">
        <f t="shared" si="0"/>
        <v>0</v>
      </c>
      <c r="I29">
        <f t="shared" si="1"/>
        <v>0</v>
      </c>
      <c r="J29">
        <f t="shared" si="4"/>
        <v>123.98474568098739</v>
      </c>
    </row>
    <row r="30" spans="3:10">
      <c r="C30">
        <v>24</v>
      </c>
      <c r="D30">
        <f t="shared" si="2"/>
        <v>394.71730222532079</v>
      </c>
      <c r="E30">
        <f t="shared" si="3"/>
        <v>0</v>
      </c>
      <c r="F30">
        <f t="shared" si="5"/>
        <v>0</v>
      </c>
      <c r="H30">
        <f t="shared" si="0"/>
        <v>0</v>
      </c>
      <c r="I30">
        <f t="shared" si="1"/>
        <v>0</v>
      </c>
      <c r="J30">
        <f t="shared" si="4"/>
        <v>121.31907364884619</v>
      </c>
    </row>
    <row r="31" spans="3:10">
      <c r="C31" s="5">
        <v>25</v>
      </c>
      <c r="D31" s="5">
        <f t="shared" si="2"/>
        <v>406.55882129208038</v>
      </c>
      <c r="E31" s="5">
        <f t="shared" si="3"/>
        <v>0</v>
      </c>
      <c r="F31" s="5">
        <f t="shared" si="5"/>
        <v>0</v>
      </c>
      <c r="G31" s="5"/>
      <c r="H31" s="5">
        <f t="shared" si="0"/>
        <v>0</v>
      </c>
      <c r="I31" s="5">
        <f t="shared" si="1"/>
        <v>0</v>
      </c>
      <c r="J31" s="5">
        <f t="shared" si="4"/>
        <v>118.71071356539598</v>
      </c>
    </row>
    <row r="32" spans="3:10">
      <c r="C32">
        <v>26</v>
      </c>
      <c r="D32">
        <f t="shared" si="2"/>
        <v>418.75558593084276</v>
      </c>
      <c r="E32">
        <f t="shared" si="3"/>
        <v>0</v>
      </c>
      <c r="F32">
        <f t="shared" si="5"/>
        <v>0</v>
      </c>
      <c r="H32">
        <f t="shared" si="0"/>
        <v>0</v>
      </c>
      <c r="I32">
        <f t="shared" si="1"/>
        <v>0</v>
      </c>
      <c r="J32">
        <f t="shared" si="4"/>
        <v>116.15843322373995</v>
      </c>
    </row>
    <row r="33" spans="3:10">
      <c r="C33">
        <v>27</v>
      </c>
      <c r="D33">
        <f t="shared" si="2"/>
        <v>431.31825350876812</v>
      </c>
      <c r="E33">
        <f t="shared" si="3"/>
        <v>0</v>
      </c>
      <c r="F33">
        <f t="shared" si="5"/>
        <v>0</v>
      </c>
      <c r="H33">
        <f t="shared" si="0"/>
        <v>0</v>
      </c>
      <c r="I33">
        <f t="shared" si="1"/>
        <v>0</v>
      </c>
      <c r="J33">
        <f t="shared" si="4"/>
        <v>113.66102690942957</v>
      </c>
    </row>
    <row r="34" spans="3:10">
      <c r="C34">
        <v>28</v>
      </c>
      <c r="D34">
        <f t="shared" si="2"/>
        <v>444.25780111403111</v>
      </c>
      <c r="E34">
        <f t="shared" si="3"/>
        <v>0</v>
      </c>
      <c r="F34">
        <f t="shared" si="5"/>
        <v>0</v>
      </c>
      <c r="H34">
        <f t="shared" si="0"/>
        <v>0</v>
      </c>
      <c r="I34">
        <f t="shared" si="1"/>
        <v>0</v>
      </c>
      <c r="J34">
        <f t="shared" si="4"/>
        <v>111.21731483087682</v>
      </c>
    </row>
    <row r="35" spans="3:10">
      <c r="C35">
        <v>29</v>
      </c>
      <c r="D35">
        <f t="shared" si="2"/>
        <v>457.58553514745205</v>
      </c>
      <c r="E35">
        <f t="shared" si="3"/>
        <v>0</v>
      </c>
      <c r="F35">
        <f t="shared" si="5"/>
        <v>0</v>
      </c>
      <c r="H35">
        <f t="shared" si="0"/>
        <v>0</v>
      </c>
      <c r="I35">
        <f t="shared" si="1"/>
        <v>0</v>
      </c>
      <c r="J35">
        <f t="shared" si="4"/>
        <v>108.82614256201295</v>
      </c>
    </row>
    <row r="36" spans="3:10">
      <c r="C36">
        <v>30</v>
      </c>
      <c r="D36">
        <f t="shared" si="2"/>
        <v>471.31310120187555</v>
      </c>
      <c r="E36">
        <f t="shared" si="3"/>
        <v>0</v>
      </c>
      <c r="F36">
        <f t="shared" si="5"/>
        <v>0</v>
      </c>
      <c r="H36">
        <f t="shared" si="0"/>
        <v>0</v>
      </c>
      <c r="I36">
        <f t="shared" si="1"/>
        <v>0</v>
      </c>
      <c r="J36">
        <f t="shared" si="4"/>
        <v>106.48638049692967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9229-C2CA-4CAF-8631-7DA7237AE725}">
  <dimension ref="A1:J36"/>
  <sheetViews>
    <sheetView workbookViewId="0">
      <selection activeCell="B14" sqref="B14"/>
    </sheetView>
  </sheetViews>
  <sheetFormatPr defaultRowHeight="14"/>
  <cols>
    <col min="1" max="1" width="11.5" customWidth="1"/>
    <col min="2" max="2" width="15.6640625" customWidth="1"/>
    <col min="3" max="3" width="5.1640625" customWidth="1"/>
    <col min="4" max="4" width="10.6640625" customWidth="1"/>
    <col min="5" max="5" width="10.58203125" customWidth="1"/>
    <col min="6" max="6" width="10.83203125" customWidth="1"/>
    <col min="7" max="7" width="9.1640625" customWidth="1"/>
    <col min="8" max="8" width="12.75" customWidth="1"/>
    <col min="10" max="10" width="11.75" customWidth="1"/>
    <col min="11" max="11" width="13.5" customWidth="1"/>
    <col min="14" max="14" width="16.4140625" customWidth="1"/>
  </cols>
  <sheetData>
    <row r="1" spans="1:10">
      <c r="A1" s="1" t="s">
        <v>0</v>
      </c>
      <c r="B1" s="4">
        <v>0.05</v>
      </c>
      <c r="D1" s="1" t="s">
        <v>9</v>
      </c>
      <c r="E1" s="4">
        <v>0</v>
      </c>
      <c r="G1" s="2"/>
      <c r="H1" s="2"/>
    </row>
    <row r="2" spans="1:10">
      <c r="A2" s="1" t="s">
        <v>3</v>
      </c>
      <c r="B2" s="4">
        <v>0.03</v>
      </c>
      <c r="D2" s="1" t="s">
        <v>10</v>
      </c>
      <c r="E2" s="6">
        <v>25</v>
      </c>
      <c r="G2" s="2"/>
      <c r="H2" s="2"/>
    </row>
    <row r="3" spans="1:10">
      <c r="A3" s="1" t="s">
        <v>1</v>
      </c>
      <c r="B3" s="4">
        <v>0.08</v>
      </c>
      <c r="D3" s="3" t="s">
        <v>11</v>
      </c>
    </row>
    <row r="4" spans="1:10">
      <c r="A4" s="1" t="s">
        <v>2</v>
      </c>
      <c r="B4" s="4">
        <v>7.0000000000000007E-2</v>
      </c>
    </row>
    <row r="5" spans="1:10">
      <c r="A5" s="1" t="s">
        <v>12</v>
      </c>
      <c r="B5" s="4">
        <v>3.3500000000000002E-2</v>
      </c>
    </row>
    <row r="6" spans="1:10">
      <c r="C6" s="1" t="s">
        <v>7</v>
      </c>
      <c r="D6" s="1" t="s">
        <v>4</v>
      </c>
      <c r="E6" s="1" t="s">
        <v>5</v>
      </c>
      <c r="F6" s="1" t="s">
        <v>6</v>
      </c>
      <c r="G6" s="1" t="s">
        <v>15</v>
      </c>
      <c r="H6" s="1" t="s">
        <v>8</v>
      </c>
      <c r="I6" s="1" t="s">
        <v>13</v>
      </c>
      <c r="J6" s="1" t="s">
        <v>14</v>
      </c>
    </row>
    <row r="7" spans="1:10">
      <c r="C7">
        <v>1</v>
      </c>
      <c r="D7" s="4">
        <v>0</v>
      </c>
      <c r="E7" s="4">
        <v>200</v>
      </c>
      <c r="F7" s="4">
        <v>0</v>
      </c>
      <c r="G7" s="4"/>
      <c r="H7">
        <f>$E$1*$B$5/12*POWER(1+$B$5/12, $E$2*12)/(POWER(1+$B$5/12, $E$2*12)-1)</f>
        <v>0</v>
      </c>
      <c r="I7">
        <f>H7*12</f>
        <v>0</v>
      </c>
      <c r="J7">
        <f>(SUM(D7,E7,F7,G7) - I7)*POWER(1-$B$1, C7-1)</f>
        <v>200</v>
      </c>
    </row>
    <row r="8" spans="1:10">
      <c r="C8">
        <v>2</v>
      </c>
      <c r="D8">
        <f>$D$7*POWER(1+$B$2, C8-1)</f>
        <v>0</v>
      </c>
      <c r="E8">
        <f>$E$7*POWER(1+$B$3, C8-1)</f>
        <v>216</v>
      </c>
      <c r="F8">
        <f>$F$7*POWER(1+$B$4, C8-1)</f>
        <v>0</v>
      </c>
      <c r="H8">
        <f t="shared" ref="H8:H37" si="0">$E$1*$B$5/12*POWER(1+$B$5/12, $E$2*12)/(POWER(1+$B$5/12, $E$2*12)-1)</f>
        <v>0</v>
      </c>
      <c r="I8">
        <f t="shared" ref="I8:I36" si="1">H8*12</f>
        <v>0</v>
      </c>
      <c r="J8">
        <f>(SUM(D8,E8,F8,G8) - I8)*POWER(1-$B$1, C8-1)</f>
        <v>205.2</v>
      </c>
    </row>
    <row r="9" spans="1:10">
      <c r="C9">
        <v>3</v>
      </c>
      <c r="D9">
        <f t="shared" ref="D9:D36" si="2">$D$7*POWER(1+$B$2, C9-1)</f>
        <v>0</v>
      </c>
      <c r="E9">
        <f t="shared" ref="E9:E37" si="3">$E$7*POWER(1+$B$3, C9-1)</f>
        <v>233.28000000000003</v>
      </c>
      <c r="F9">
        <f>$F$7*POWER(1+$B$4, C9-1)</f>
        <v>0</v>
      </c>
      <c r="H9">
        <f t="shared" si="0"/>
        <v>0</v>
      </c>
      <c r="I9">
        <f t="shared" si="1"/>
        <v>0</v>
      </c>
      <c r="J9">
        <f t="shared" ref="J9:J36" si="4">(SUM(D9,E9,F9,G9) - I9)*POWER(1-$B$1, C9-1)</f>
        <v>210.53520000000003</v>
      </c>
    </row>
    <row r="10" spans="1:10">
      <c r="C10">
        <v>4</v>
      </c>
      <c r="D10">
        <f t="shared" si="2"/>
        <v>0</v>
      </c>
      <c r="E10">
        <f t="shared" si="3"/>
        <v>251.94240000000002</v>
      </c>
      <c r="F10">
        <f t="shared" ref="F10:F39" si="5">$F$7*POWER(1+$B$4, C10-1)</f>
        <v>0</v>
      </c>
      <c r="H10">
        <f t="shared" si="0"/>
        <v>0</v>
      </c>
      <c r="I10">
        <f t="shared" si="1"/>
        <v>0</v>
      </c>
      <c r="J10">
        <f t="shared" si="4"/>
        <v>216.0091152</v>
      </c>
    </row>
    <row r="11" spans="1:10">
      <c r="C11">
        <v>5</v>
      </c>
      <c r="D11">
        <f t="shared" si="2"/>
        <v>0</v>
      </c>
      <c r="E11">
        <f t="shared" si="3"/>
        <v>272.09779200000008</v>
      </c>
      <c r="F11">
        <f t="shared" si="5"/>
        <v>0</v>
      </c>
      <c r="H11">
        <f t="shared" si="0"/>
        <v>0</v>
      </c>
      <c r="I11">
        <f t="shared" si="1"/>
        <v>0</v>
      </c>
      <c r="J11">
        <f t="shared" si="4"/>
        <v>221.62535219520007</v>
      </c>
    </row>
    <row r="12" spans="1:10">
      <c r="C12">
        <v>6</v>
      </c>
      <c r="D12">
        <f t="shared" si="2"/>
        <v>0</v>
      </c>
      <c r="E12">
        <f t="shared" si="3"/>
        <v>293.86561536000005</v>
      </c>
      <c r="F12">
        <f t="shared" si="5"/>
        <v>0</v>
      </c>
      <c r="H12">
        <f t="shared" si="0"/>
        <v>0</v>
      </c>
      <c r="I12">
        <f t="shared" si="1"/>
        <v>0</v>
      </c>
      <c r="J12">
        <f t="shared" si="4"/>
        <v>227.38761135227523</v>
      </c>
    </row>
    <row r="13" spans="1:10">
      <c r="C13">
        <v>7</v>
      </c>
      <c r="D13">
        <f t="shared" si="2"/>
        <v>0</v>
      </c>
      <c r="E13">
        <f t="shared" si="3"/>
        <v>317.37486458880011</v>
      </c>
      <c r="F13">
        <f t="shared" si="5"/>
        <v>0</v>
      </c>
      <c r="H13">
        <f t="shared" si="0"/>
        <v>0</v>
      </c>
      <c r="I13">
        <f t="shared" si="1"/>
        <v>0</v>
      </c>
      <c r="J13">
        <f t="shared" si="4"/>
        <v>233.2996892474344</v>
      </c>
    </row>
    <row r="14" spans="1:10">
      <c r="C14">
        <v>8</v>
      </c>
      <c r="D14">
        <f t="shared" si="2"/>
        <v>0</v>
      </c>
      <c r="E14">
        <f t="shared" si="3"/>
        <v>342.76485375590414</v>
      </c>
      <c r="F14">
        <f t="shared" si="5"/>
        <v>0</v>
      </c>
      <c r="H14">
        <f t="shared" si="0"/>
        <v>0</v>
      </c>
      <c r="I14">
        <f t="shared" si="1"/>
        <v>0</v>
      </c>
      <c r="J14">
        <f t="shared" si="4"/>
        <v>239.36548116786773</v>
      </c>
    </row>
    <row r="15" spans="1:10">
      <c r="C15">
        <v>9</v>
      </c>
      <c r="D15">
        <f t="shared" si="2"/>
        <v>0</v>
      </c>
      <c r="E15">
        <f t="shared" si="3"/>
        <v>370.18604205637644</v>
      </c>
      <c r="F15">
        <f t="shared" si="5"/>
        <v>0</v>
      </c>
      <c r="H15">
        <f t="shared" si="0"/>
        <v>0</v>
      </c>
      <c r="I15">
        <f t="shared" si="1"/>
        <v>0</v>
      </c>
      <c r="J15">
        <f t="shared" si="4"/>
        <v>245.58898367823227</v>
      </c>
    </row>
    <row r="16" spans="1:10">
      <c r="C16">
        <v>10</v>
      </c>
      <c r="D16">
        <f t="shared" si="2"/>
        <v>0</v>
      </c>
      <c r="E16">
        <f t="shared" si="3"/>
        <v>399.80092542088659</v>
      </c>
      <c r="F16">
        <f t="shared" si="5"/>
        <v>0</v>
      </c>
      <c r="H16">
        <f t="shared" si="0"/>
        <v>0</v>
      </c>
      <c r="I16">
        <f t="shared" si="1"/>
        <v>0</v>
      </c>
      <c r="J16">
        <f t="shared" si="4"/>
        <v>251.97429725386633</v>
      </c>
    </row>
    <row r="17" spans="3:10">
      <c r="C17">
        <v>11</v>
      </c>
      <c r="D17">
        <f t="shared" si="2"/>
        <v>0</v>
      </c>
      <c r="E17">
        <f t="shared" si="3"/>
        <v>431.78499945455758</v>
      </c>
      <c r="F17">
        <f t="shared" si="5"/>
        <v>0</v>
      </c>
      <c r="H17">
        <f t="shared" si="0"/>
        <v>0</v>
      </c>
      <c r="I17">
        <f t="shared" si="1"/>
        <v>0</v>
      </c>
      <c r="J17">
        <f t="shared" si="4"/>
        <v>258.52562898246691</v>
      </c>
    </row>
    <row r="18" spans="3:10">
      <c r="C18">
        <v>12</v>
      </c>
      <c r="D18">
        <f t="shared" si="2"/>
        <v>0</v>
      </c>
      <c r="E18">
        <f t="shared" si="3"/>
        <v>466.32779941092213</v>
      </c>
      <c r="F18">
        <f t="shared" si="5"/>
        <v>0</v>
      </c>
      <c r="H18">
        <f t="shared" si="0"/>
        <v>0</v>
      </c>
      <c r="I18">
        <f t="shared" si="1"/>
        <v>0</v>
      </c>
      <c r="J18">
        <f t="shared" si="4"/>
        <v>265.24729533601101</v>
      </c>
    </row>
    <row r="19" spans="3:10">
      <c r="C19">
        <v>13</v>
      </c>
      <c r="D19">
        <f t="shared" si="2"/>
        <v>0</v>
      </c>
      <c r="E19">
        <f t="shared" si="3"/>
        <v>503.63402336379596</v>
      </c>
      <c r="F19">
        <f t="shared" si="5"/>
        <v>0</v>
      </c>
      <c r="H19">
        <f t="shared" si="0"/>
        <v>0</v>
      </c>
      <c r="I19">
        <f t="shared" si="1"/>
        <v>0</v>
      </c>
      <c r="J19">
        <f t="shared" si="4"/>
        <v>272.1437250147473</v>
      </c>
    </row>
    <row r="20" spans="3:10">
      <c r="C20">
        <v>14</v>
      </c>
      <c r="D20">
        <f t="shared" si="2"/>
        <v>0</v>
      </c>
      <c r="E20">
        <f t="shared" si="3"/>
        <v>543.92474523289968</v>
      </c>
      <c r="F20">
        <f t="shared" si="5"/>
        <v>0</v>
      </c>
      <c r="H20">
        <f t="shared" si="0"/>
        <v>0</v>
      </c>
      <c r="I20">
        <f t="shared" si="1"/>
        <v>0</v>
      </c>
      <c r="J20">
        <f t="shared" si="4"/>
        <v>279.21946186513077</v>
      </c>
    </row>
    <row r="21" spans="3:10">
      <c r="C21">
        <v>15</v>
      </c>
      <c r="D21">
        <f t="shared" si="2"/>
        <v>0</v>
      </c>
      <c r="E21">
        <f t="shared" si="3"/>
        <v>587.43872485153167</v>
      </c>
      <c r="F21">
        <f t="shared" si="5"/>
        <v>0</v>
      </c>
      <c r="H21">
        <f t="shared" si="0"/>
        <v>0</v>
      </c>
      <c r="I21">
        <f t="shared" si="1"/>
        <v>0</v>
      </c>
      <c r="J21">
        <f t="shared" si="4"/>
        <v>286.47916787362414</v>
      </c>
    </row>
    <row r="22" spans="3:10">
      <c r="C22">
        <v>16</v>
      </c>
      <c r="D22">
        <f t="shared" si="2"/>
        <v>0</v>
      </c>
      <c r="E22">
        <f t="shared" si="3"/>
        <v>634.43382283965434</v>
      </c>
      <c r="F22">
        <f t="shared" si="5"/>
        <v>0</v>
      </c>
      <c r="H22">
        <f t="shared" si="0"/>
        <v>0</v>
      </c>
      <c r="I22">
        <f t="shared" si="1"/>
        <v>0</v>
      </c>
      <c r="J22">
        <f t="shared" si="4"/>
        <v>293.92762623833846</v>
      </c>
    </row>
    <row r="23" spans="3:10">
      <c r="C23">
        <v>17</v>
      </c>
      <c r="D23">
        <f t="shared" si="2"/>
        <v>0</v>
      </c>
      <c r="E23">
        <f t="shared" si="3"/>
        <v>685.18852866682664</v>
      </c>
      <c r="F23">
        <f t="shared" si="5"/>
        <v>0</v>
      </c>
      <c r="H23">
        <f t="shared" si="0"/>
        <v>0</v>
      </c>
      <c r="I23">
        <f t="shared" si="1"/>
        <v>0</v>
      </c>
      <c r="J23">
        <f t="shared" si="4"/>
        <v>301.56974452053521</v>
      </c>
    </row>
    <row r="24" spans="3:10">
      <c r="C24">
        <v>18</v>
      </c>
      <c r="D24">
        <f t="shared" si="2"/>
        <v>0</v>
      </c>
      <c r="E24">
        <f t="shared" si="3"/>
        <v>740.00361096017275</v>
      </c>
      <c r="F24">
        <f t="shared" si="5"/>
        <v>0</v>
      </c>
      <c r="H24">
        <f t="shared" si="0"/>
        <v>0</v>
      </c>
      <c r="I24">
        <f t="shared" si="1"/>
        <v>0</v>
      </c>
      <c r="J24">
        <f t="shared" si="4"/>
        <v>309.41055787806914</v>
      </c>
    </row>
    <row r="25" spans="3:10">
      <c r="C25">
        <v>19</v>
      </c>
      <c r="D25">
        <f t="shared" si="2"/>
        <v>0</v>
      </c>
      <c r="E25">
        <f t="shared" si="3"/>
        <v>799.20389983698669</v>
      </c>
      <c r="F25">
        <f t="shared" si="5"/>
        <v>0</v>
      </c>
      <c r="H25">
        <f t="shared" si="0"/>
        <v>0</v>
      </c>
      <c r="I25">
        <f t="shared" si="1"/>
        <v>0</v>
      </c>
      <c r="J25">
        <f t="shared" si="4"/>
        <v>317.455232382899</v>
      </c>
    </row>
    <row r="26" spans="3:10">
      <c r="C26" s="1">
        <v>20</v>
      </c>
      <c r="D26" s="1">
        <f t="shared" si="2"/>
        <v>0</v>
      </c>
      <c r="E26" s="1">
        <f t="shared" si="3"/>
        <v>863.14021182394572</v>
      </c>
      <c r="F26" s="1">
        <f t="shared" si="5"/>
        <v>0</v>
      </c>
      <c r="G26" s="1"/>
      <c r="H26" s="1">
        <f t="shared" si="0"/>
        <v>0</v>
      </c>
      <c r="I26" s="1">
        <f t="shared" si="1"/>
        <v>0</v>
      </c>
      <c r="J26" s="1">
        <f t="shared" si="4"/>
        <v>325.70906842485437</v>
      </c>
    </row>
    <row r="27" spans="3:10">
      <c r="C27">
        <v>21</v>
      </c>
      <c r="D27">
        <f t="shared" si="2"/>
        <v>0</v>
      </c>
      <c r="E27">
        <f t="shared" si="3"/>
        <v>932.19142876986132</v>
      </c>
      <c r="F27">
        <f t="shared" si="5"/>
        <v>0</v>
      </c>
      <c r="H27">
        <f t="shared" si="0"/>
        <v>0</v>
      </c>
      <c r="I27">
        <f t="shared" si="1"/>
        <v>0</v>
      </c>
      <c r="J27">
        <f t="shared" si="4"/>
        <v>334.17750420390058</v>
      </c>
    </row>
    <row r="28" spans="3:10">
      <c r="C28">
        <v>22</v>
      </c>
      <c r="D28">
        <f t="shared" si="2"/>
        <v>0</v>
      </c>
      <c r="E28">
        <f t="shared" si="3"/>
        <v>1006.7667430714503</v>
      </c>
      <c r="F28">
        <f t="shared" si="5"/>
        <v>0</v>
      </c>
      <c r="H28">
        <f t="shared" si="0"/>
        <v>0</v>
      </c>
      <c r="I28">
        <f t="shared" si="1"/>
        <v>0</v>
      </c>
      <c r="J28">
        <f t="shared" si="4"/>
        <v>342.86611931320203</v>
      </c>
    </row>
    <row r="29" spans="3:10">
      <c r="C29">
        <v>23</v>
      </c>
      <c r="D29">
        <f t="shared" si="2"/>
        <v>0</v>
      </c>
      <c r="E29">
        <f t="shared" si="3"/>
        <v>1087.3080825171664</v>
      </c>
      <c r="F29">
        <f t="shared" si="5"/>
        <v>0</v>
      </c>
      <c r="H29">
        <f t="shared" si="0"/>
        <v>0</v>
      </c>
      <c r="I29">
        <f t="shared" si="1"/>
        <v>0</v>
      </c>
      <c r="J29">
        <f t="shared" si="4"/>
        <v>351.78063841534527</v>
      </c>
    </row>
    <row r="30" spans="3:10">
      <c r="C30">
        <v>24</v>
      </c>
      <c r="D30">
        <f t="shared" si="2"/>
        <v>0</v>
      </c>
      <c r="E30">
        <f t="shared" si="3"/>
        <v>1174.2927291185397</v>
      </c>
      <c r="F30">
        <f t="shared" si="5"/>
        <v>0</v>
      </c>
      <c r="H30">
        <f t="shared" si="0"/>
        <v>0</v>
      </c>
      <c r="I30">
        <f t="shared" si="1"/>
        <v>0</v>
      </c>
      <c r="J30">
        <f t="shared" si="4"/>
        <v>360.92693501414425</v>
      </c>
    </row>
    <row r="31" spans="3:10">
      <c r="C31" s="5">
        <v>25</v>
      </c>
      <c r="D31" s="5">
        <f t="shared" si="2"/>
        <v>0</v>
      </c>
      <c r="E31" s="5">
        <f t="shared" si="3"/>
        <v>1268.2361474480228</v>
      </c>
      <c r="F31" s="5">
        <f t="shared" si="5"/>
        <v>0</v>
      </c>
      <c r="G31" s="5"/>
      <c r="H31" s="5">
        <f t="shared" si="0"/>
        <v>0</v>
      </c>
      <c r="I31" s="5">
        <f t="shared" si="1"/>
        <v>0</v>
      </c>
      <c r="J31" s="5">
        <f t="shared" si="4"/>
        <v>370.31103532451203</v>
      </c>
    </row>
    <row r="32" spans="3:10">
      <c r="C32">
        <v>26</v>
      </c>
      <c r="D32">
        <f t="shared" si="2"/>
        <v>0</v>
      </c>
      <c r="E32">
        <f t="shared" si="3"/>
        <v>1369.695039243865</v>
      </c>
      <c r="F32">
        <f t="shared" si="5"/>
        <v>0</v>
      </c>
      <c r="H32">
        <f t="shared" si="0"/>
        <v>0</v>
      </c>
      <c r="I32">
        <f t="shared" si="1"/>
        <v>0</v>
      </c>
      <c r="J32">
        <f t="shared" si="4"/>
        <v>379.9391222429494</v>
      </c>
    </row>
    <row r="33" spans="3:10">
      <c r="C33">
        <v>27</v>
      </c>
      <c r="D33">
        <f t="shared" si="2"/>
        <v>0</v>
      </c>
      <c r="E33">
        <f t="shared" si="3"/>
        <v>1479.270642383374</v>
      </c>
      <c r="F33">
        <f t="shared" si="5"/>
        <v>0</v>
      </c>
      <c r="H33">
        <f t="shared" si="0"/>
        <v>0</v>
      </c>
      <c r="I33">
        <f t="shared" si="1"/>
        <v>0</v>
      </c>
      <c r="J33">
        <f t="shared" si="4"/>
        <v>389.81753942126602</v>
      </c>
    </row>
    <row r="34" spans="3:10">
      <c r="C34">
        <v>28</v>
      </c>
      <c r="D34">
        <f t="shared" si="2"/>
        <v>0</v>
      </c>
      <c r="E34">
        <f t="shared" si="3"/>
        <v>1597.612293774044</v>
      </c>
      <c r="F34">
        <f t="shared" si="5"/>
        <v>0</v>
      </c>
      <c r="H34">
        <f t="shared" si="0"/>
        <v>0</v>
      </c>
      <c r="I34">
        <f t="shared" si="1"/>
        <v>0</v>
      </c>
      <c r="J34">
        <f t="shared" si="4"/>
        <v>399.952795446219</v>
      </c>
    </row>
    <row r="35" spans="3:10">
      <c r="C35">
        <v>29</v>
      </c>
      <c r="D35">
        <f t="shared" si="2"/>
        <v>0</v>
      </c>
      <c r="E35">
        <f t="shared" si="3"/>
        <v>1725.4212772759677</v>
      </c>
      <c r="F35">
        <f t="shared" si="5"/>
        <v>0</v>
      </c>
      <c r="H35">
        <f t="shared" si="0"/>
        <v>0</v>
      </c>
      <c r="I35">
        <f t="shared" si="1"/>
        <v>0</v>
      </c>
      <c r="J35">
        <f t="shared" si="4"/>
        <v>410.35156812782066</v>
      </c>
    </row>
    <row r="36" spans="3:10">
      <c r="C36">
        <v>30</v>
      </c>
      <c r="D36">
        <f t="shared" si="2"/>
        <v>0</v>
      </c>
      <c r="E36">
        <f t="shared" si="3"/>
        <v>1863.454979458045</v>
      </c>
      <c r="F36">
        <f t="shared" si="5"/>
        <v>0</v>
      </c>
      <c r="H36">
        <f t="shared" si="0"/>
        <v>0</v>
      </c>
      <c r="I36">
        <f t="shared" si="1"/>
        <v>0</v>
      </c>
      <c r="J36">
        <f t="shared" si="4"/>
        <v>421.02070889914398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2700-6973-4021-A40E-BD9C56E972D5}">
  <dimension ref="I6:M36"/>
  <sheetViews>
    <sheetView tabSelected="1" topLeftCell="A4" workbookViewId="0">
      <selection activeCell="M33" sqref="M33"/>
    </sheetView>
  </sheetViews>
  <sheetFormatPr defaultRowHeight="14"/>
  <cols>
    <col min="10" max="10" width="12.58203125" customWidth="1"/>
    <col min="11" max="11" width="12" customWidth="1"/>
    <col min="12" max="12" width="10.25" customWidth="1"/>
    <col min="13" max="13" width="12.25" customWidth="1"/>
  </cols>
  <sheetData>
    <row r="6" spans="9:13"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</row>
    <row r="7" spans="9:13">
      <c r="I7">
        <v>1</v>
      </c>
      <c r="J7">
        <f>'case1-average'!J7</f>
        <v>194.08862013445179</v>
      </c>
      <c r="K7">
        <f>'case2-cash'!J7</f>
        <v>200</v>
      </c>
      <c r="L7">
        <f>'case3-etf'!J7</f>
        <v>200</v>
      </c>
      <c r="M7">
        <f>L7-J7</f>
        <v>5.9113798655482128</v>
      </c>
    </row>
    <row r="8" spans="9:13">
      <c r="I8">
        <v>2</v>
      </c>
      <c r="J8">
        <f>'case1-average'!J8</f>
        <v>198.15918912772918</v>
      </c>
      <c r="K8">
        <f>'case2-cash'!J8</f>
        <v>195.7</v>
      </c>
      <c r="L8">
        <f>'case3-etf'!J8</f>
        <v>205.2</v>
      </c>
      <c r="M8">
        <f t="shared" ref="M8:M36" si="0">L8-J8</f>
        <v>7.0408108722708107</v>
      </c>
    </row>
    <row r="9" spans="9:13">
      <c r="I9">
        <v>3</v>
      </c>
      <c r="J9">
        <f>'case1-average'!J9</f>
        <v>202.30766717134276</v>
      </c>
      <c r="K9">
        <f>'case2-cash'!J9</f>
        <v>191.49244999999996</v>
      </c>
      <c r="L9">
        <f>'case3-etf'!J9</f>
        <v>210.53520000000003</v>
      </c>
      <c r="M9">
        <f t="shared" si="0"/>
        <v>8.2275328286572744</v>
      </c>
    </row>
    <row r="10" spans="9:13">
      <c r="I10">
        <v>4</v>
      </c>
      <c r="J10">
        <f>'case1-average'!J10</f>
        <v>206.53672485652558</v>
      </c>
      <c r="K10">
        <f>'case2-cash'!J10</f>
        <v>187.37536232499997</v>
      </c>
      <c r="L10">
        <f>'case3-etf'!J10</f>
        <v>216.0091152</v>
      </c>
      <c r="M10">
        <f t="shared" si="0"/>
        <v>9.4723903434744159</v>
      </c>
    </row>
    <row r="11" spans="9:13">
      <c r="I11">
        <v>5</v>
      </c>
      <c r="J11">
        <f>'case1-average'!J11</f>
        <v>210.8490465049837</v>
      </c>
      <c r="K11">
        <f>'case2-cash'!J11</f>
        <v>183.34679203501247</v>
      </c>
      <c r="L11">
        <f>'case3-etf'!J11</f>
        <v>221.62535219520007</v>
      </c>
      <c r="M11">
        <f t="shared" si="0"/>
        <v>10.776305690216361</v>
      </c>
    </row>
    <row r="12" spans="9:13">
      <c r="I12">
        <v>6</v>
      </c>
      <c r="J12">
        <f>'case1-average'!J12</f>
        <v>215.24733316188372</v>
      </c>
      <c r="K12">
        <f>'case2-cash'!J12</f>
        <v>179.4048360062597</v>
      </c>
      <c r="L12">
        <f>'case3-etf'!J12</f>
        <v>227.38761135227523</v>
      </c>
      <c r="M12">
        <f t="shared" si="0"/>
        <v>12.140278190391513</v>
      </c>
    </row>
    <row r="13" spans="9:13">
      <c r="I13">
        <v>7</v>
      </c>
      <c r="J13">
        <f>'case1-average'!J13</f>
        <v>219.7343055272836</v>
      </c>
      <c r="K13">
        <f>'case2-cash'!J13</f>
        <v>175.54763203212511</v>
      </c>
      <c r="L13">
        <f>'case3-etf'!J13</f>
        <v>233.2996892474344</v>
      </c>
      <c r="M13">
        <f t="shared" si="0"/>
        <v>13.565383720150805</v>
      </c>
    </row>
    <row r="14" spans="9:13">
      <c r="I14">
        <v>8</v>
      </c>
      <c r="J14">
        <f>'case1-average'!J14</f>
        <v>224.31270683135986</v>
      </c>
      <c r="K14">
        <f>'case2-cash'!J14</f>
        <v>171.77335794343443</v>
      </c>
      <c r="L14">
        <f>'case3-etf'!J14</f>
        <v>239.36548116786773</v>
      </c>
      <c r="M14">
        <f t="shared" si="0"/>
        <v>15.052774336507866</v>
      </c>
    </row>
    <row r="15" spans="9:13">
      <c r="I15">
        <v>9</v>
      </c>
      <c r="J15">
        <f>'case1-average'!J15</f>
        <v>228.98530565857149</v>
      </c>
      <c r="K15">
        <f>'case2-cash'!J15</f>
        <v>168.08023074765057</v>
      </c>
      <c r="L15">
        <f>'case3-etf'!J15</f>
        <v>245.58898367823227</v>
      </c>
      <c r="M15">
        <f t="shared" si="0"/>
        <v>16.603678019660776</v>
      </c>
    </row>
    <row r="16" spans="9:13">
      <c r="I16">
        <v>10</v>
      </c>
      <c r="J16">
        <f>'case1-average'!J16</f>
        <v>233.75489872570623</v>
      </c>
      <c r="K16">
        <f>'case2-cash'!J16</f>
        <v>164.46650578657608</v>
      </c>
      <c r="L16">
        <f>'case3-etf'!J16</f>
        <v>251.97429725386633</v>
      </c>
      <c r="M16">
        <f t="shared" si="0"/>
        <v>18.219398528160099</v>
      </c>
    </row>
    <row r="17" spans="9:13">
      <c r="I17">
        <v>11</v>
      </c>
      <c r="J17">
        <f>'case1-average'!J17</f>
        <v>238.62431361856238</v>
      </c>
      <c r="K17">
        <f>'case2-cash'!J17</f>
        <v>160.93047591216472</v>
      </c>
      <c r="L17">
        <f>'case3-etf'!J17</f>
        <v>258.52562898246691</v>
      </c>
      <c r="M17">
        <f t="shared" si="0"/>
        <v>19.90131536390453</v>
      </c>
    </row>
    <row r="18" spans="9:13">
      <c r="I18">
        <v>12</v>
      </c>
      <c r="J18">
        <f>'case1-average'!J18</f>
        <v>243.59641149184594</v>
      </c>
      <c r="K18">
        <f>'case2-cash'!J18</f>
        <v>157.47047068005315</v>
      </c>
      <c r="L18">
        <f>'case3-etf'!J18</f>
        <v>265.24729533601101</v>
      </c>
      <c r="M18">
        <f t="shared" si="0"/>
        <v>21.650883844165065</v>
      </c>
    </row>
    <row r="19" spans="9:13">
      <c r="I19">
        <v>13</v>
      </c>
      <c r="J19">
        <f>'case1-average'!J19</f>
        <v>248.67408973669549</v>
      </c>
      <c r="K19">
        <f>'case2-cash'!J19</f>
        <v>154.084855560432</v>
      </c>
      <c r="L19">
        <f>'case3-etf'!J19</f>
        <v>272.1437250147473</v>
      </c>
      <c r="M19">
        <f t="shared" si="0"/>
        <v>23.469635278051811</v>
      </c>
    </row>
    <row r="20" spans="9:13">
      <c r="I20">
        <v>14</v>
      </c>
      <c r="J20">
        <f>'case1-average'!J20</f>
        <v>253.86028462009082</v>
      </c>
      <c r="K20">
        <f>'case2-cash'!J20</f>
        <v>150.77203116588271</v>
      </c>
      <c r="L20">
        <f>'case3-etf'!J20</f>
        <v>279.21946186513077</v>
      </c>
      <c r="M20">
        <f t="shared" si="0"/>
        <v>25.359177245039945</v>
      </c>
    </row>
    <row r="21" spans="9:13">
      <c r="I21">
        <v>15</v>
      </c>
      <c r="J21">
        <f>'case1-average'!J21</f>
        <v>259.15797390025392</v>
      </c>
      <c r="K21">
        <f>'case2-cash'!J21</f>
        <v>147.53043249581623</v>
      </c>
      <c r="L21">
        <f>'case3-etf'!J21</f>
        <v>286.47916787362414</v>
      </c>
      <c r="M21">
        <f t="shared" si="0"/>
        <v>27.321193973370214</v>
      </c>
    </row>
    <row r="22" spans="9:13">
      <c r="I22">
        <v>16</v>
      </c>
      <c r="J22">
        <f>'case1-average'!J22</f>
        <v>264.57017942201543</v>
      </c>
      <c r="K22">
        <f>'case2-cash'!J22</f>
        <v>144.3585281971562</v>
      </c>
      <c r="L22">
        <f>'case3-etf'!J22</f>
        <v>293.92762623833846</v>
      </c>
      <c r="M22">
        <f t="shared" si="0"/>
        <v>29.357446816323034</v>
      </c>
    </row>
    <row r="23" spans="9:13">
      <c r="I23">
        <v>17</v>
      </c>
      <c r="J23">
        <f>'case1-average'!J23</f>
        <v>270.09996969598802</v>
      </c>
      <c r="K23">
        <f>'case2-cash'!J23</f>
        <v>141.25481984091732</v>
      </c>
      <c r="L23">
        <f>'case3-etf'!J23</f>
        <v>301.56974452053521</v>
      </c>
      <c r="M23">
        <f t="shared" si="0"/>
        <v>31.469774824547187</v>
      </c>
    </row>
    <row r="24" spans="9:13">
      <c r="I24">
        <v>18</v>
      </c>
      <c r="J24">
        <f>'case1-average'!J24</f>
        <v>275.7504624652687</v>
      </c>
      <c r="K24">
        <f>'case2-cash'!J24</f>
        <v>138.2178412143376</v>
      </c>
      <c r="L24">
        <f>'case3-etf'!J24</f>
        <v>309.41055787806914</v>
      </c>
      <c r="M24">
        <f t="shared" si="0"/>
        <v>33.660095412800445</v>
      </c>
    </row>
    <row r="25" spans="9:13">
      <c r="I25">
        <v>19</v>
      </c>
      <c r="J25">
        <f>'case1-average'!J25</f>
        <v>281.5248272632781</v>
      </c>
      <c r="K25">
        <f>'case2-cash'!J25</f>
        <v>135.24615762822933</v>
      </c>
      <c r="L25">
        <f>'case3-etf'!J25</f>
        <v>317.455232382899</v>
      </c>
      <c r="M25">
        <f t="shared" si="0"/>
        <v>35.9304051196209</v>
      </c>
    </row>
    <row r="26" spans="9:13">
      <c r="I26">
        <v>20</v>
      </c>
      <c r="J26">
        <f>'case1-average'!J26</f>
        <v>287.42628796624075</v>
      </c>
      <c r="K26">
        <f>'case2-cash'!J26</f>
        <v>132.33836523922238</v>
      </c>
      <c r="L26">
        <f>'case3-etf'!J26</f>
        <v>325.70906842485437</v>
      </c>
      <c r="M26">
        <f t="shared" si="0"/>
        <v>38.282780458613615</v>
      </c>
    </row>
    <row r="27" spans="9:13">
      <c r="I27">
        <v>21</v>
      </c>
      <c r="J27">
        <f>'case1-average'!J27</f>
        <v>293.45812534371203</v>
      </c>
      <c r="K27">
        <f>'case2-cash'!J27</f>
        <v>129.49309038657913</v>
      </c>
      <c r="L27">
        <f>'case3-etf'!J27</f>
        <v>334.17750420390058</v>
      </c>
      <c r="M27">
        <f t="shared" si="0"/>
        <v>40.719378860188556</v>
      </c>
    </row>
    <row r="28" spans="9:13">
      <c r="I28">
        <v>22</v>
      </c>
      <c r="J28">
        <f>'case1-average'!J28</f>
        <v>299.6236796104638</v>
      </c>
      <c r="K28">
        <f>'case2-cash'!J28</f>
        <v>126.70898894326766</v>
      </c>
      <c r="L28">
        <f>'case3-etf'!J28</f>
        <v>342.86611931320203</v>
      </c>
      <c r="M28">
        <f t="shared" si="0"/>
        <v>43.242439702738238</v>
      </c>
    </row>
    <row r="29" spans="9:13">
      <c r="I29">
        <v>23</v>
      </c>
      <c r="J29">
        <f>'case1-average'!J29</f>
        <v>305.9263529829592</v>
      </c>
      <c r="K29">
        <f>'case2-cash'!J29</f>
        <v>123.98474568098739</v>
      </c>
      <c r="L29">
        <f>'case3-etf'!J29</f>
        <v>351.78063841534527</v>
      </c>
      <c r="M29">
        <f t="shared" si="0"/>
        <v>45.854285432386064</v>
      </c>
    </row>
    <row r="30" spans="9:13">
      <c r="I30">
        <v>24</v>
      </c>
      <c r="J30">
        <f>'case1-average'!J30</f>
        <v>312.36961224356833</v>
      </c>
      <c r="K30">
        <f>'case2-cash'!J30</f>
        <v>121.31907364884619</v>
      </c>
      <c r="L30">
        <f>'case3-etf'!J30</f>
        <v>360.92693501414425</v>
      </c>
      <c r="M30">
        <f t="shared" si="0"/>
        <v>48.557322770575922</v>
      </c>
    </row>
    <row r="31" spans="9:13">
      <c r="I31" s="1">
        <v>25</v>
      </c>
      <c r="J31" s="1">
        <f>'case1-average'!J31</f>
        <v>318.95699131560053</v>
      </c>
      <c r="K31" s="1">
        <f>'case2-cash'!J31</f>
        <v>118.71071356539598</v>
      </c>
      <c r="L31" s="1">
        <f>'case3-etf'!J31</f>
        <v>370.31103532451203</v>
      </c>
      <c r="M31" s="1">
        <f t="shared" si="0"/>
        <v>51.354044008911501</v>
      </c>
    </row>
    <row r="32" spans="9:13">
      <c r="I32">
        <v>26</v>
      </c>
      <c r="J32">
        <f>'case1-average'!J32</f>
        <v>325.69209385216851</v>
      </c>
      <c r="K32">
        <f>'case2-cash'!J32</f>
        <v>116.15843322373995</v>
      </c>
      <c r="L32">
        <f>'case3-etf'!J32</f>
        <v>379.9391222429494</v>
      </c>
      <c r="M32">
        <f t="shared" si="0"/>
        <v>54.247028390780883</v>
      </c>
    </row>
    <row r="33" spans="9:13">
      <c r="I33">
        <v>27</v>
      </c>
      <c r="J33">
        <f>'case1-average'!J33</f>
        <v>332.57859584183421</v>
      </c>
      <c r="K33">
        <f>'case2-cash'!J33</f>
        <v>113.66102690942957</v>
      </c>
      <c r="L33">
        <f>'case3-etf'!J33</f>
        <v>389.81753942126602</v>
      </c>
      <c r="M33">
        <f t="shared" si="0"/>
        <v>57.238943579431805</v>
      </c>
    </row>
    <row r="34" spans="9:13">
      <c r="I34">
        <v>28</v>
      </c>
      <c r="J34">
        <f>'case1-average'!J34</f>
        <v>339.62024823393193</v>
      </c>
      <c r="K34">
        <f>'case2-cash'!J34</f>
        <v>111.21731483087682</v>
      </c>
      <c r="L34">
        <f>'case3-etf'!J34</f>
        <v>399.952795446219</v>
      </c>
      <c r="M34">
        <f t="shared" si="0"/>
        <v>60.332547212287068</v>
      </c>
    </row>
    <row r="35" spans="9:13">
      <c r="I35">
        <v>29</v>
      </c>
      <c r="J35">
        <f>'case1-average'!J35</f>
        <v>346.82087958641455</v>
      </c>
      <c r="K35">
        <f>'case2-cash'!J35</f>
        <v>108.82614256201295</v>
      </c>
      <c r="L35">
        <f>'case3-etf'!J35</f>
        <v>410.35156812782066</v>
      </c>
      <c r="M35">
        <f t="shared" si="0"/>
        <v>63.530688541406107</v>
      </c>
    </row>
    <row r="36" spans="9:13">
      <c r="I36">
        <v>30</v>
      </c>
      <c r="J36">
        <f>'case1-average'!J36</f>
        <v>354.18439873902452</v>
      </c>
      <c r="K36">
        <f>'case2-cash'!J36</f>
        <v>106.48638049692967</v>
      </c>
      <c r="L36">
        <f>'case3-etf'!J36</f>
        <v>421.02070889914398</v>
      </c>
      <c r="M36">
        <f t="shared" si="0"/>
        <v>66.836310160119467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case1-average</vt:lpstr>
      <vt:lpstr>case2-cash</vt:lpstr>
      <vt:lpstr>case3-etf</vt:lpstr>
      <vt:lpstr>compare123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Song</dc:creator>
  <cp:lastModifiedBy>Patrick Song</cp:lastModifiedBy>
  <dcterms:created xsi:type="dcterms:W3CDTF">2015-06-05T18:19:34Z</dcterms:created>
  <dcterms:modified xsi:type="dcterms:W3CDTF">2024-10-27T11:51:16Z</dcterms:modified>
</cp:coreProperties>
</file>