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yueyan/Downloads/"/>
    </mc:Choice>
  </mc:AlternateContent>
  <xr:revisionPtr revIDLastSave="0" documentId="13_ncr:1_{2386AE1D-3E78-944C-92EC-8C4277537ECE}" xr6:coauthVersionLast="46" xr6:coauthVersionMax="46" xr10:uidLastSave="{00000000-0000-0000-0000-000000000000}"/>
  <bookViews>
    <workbookView xWindow="4460" yWindow="500" windowWidth="29140" windowHeight="18840" activeTab="5" xr2:uid="{00000000-000D-0000-FFFF-FFFF00000000}"/>
  </bookViews>
  <sheets>
    <sheet name="Sheet1" sheetId="25" r:id="rId1"/>
    <sheet name="901_09" sheetId="1" r:id="rId2"/>
    <sheet name="902_09" sheetId="2" r:id="rId3"/>
    <sheet name="903_09" sheetId="3" r:id="rId4"/>
    <sheet name="904_09" sheetId="4" r:id="rId5"/>
    <sheet name="905_09" sheetId="5" r:id="rId6"/>
    <sheet name="906_09" sheetId="6" r:id="rId7"/>
    <sheet name="907_09" sheetId="7" r:id="rId8"/>
    <sheet name="908_09" sheetId="8" r:id="rId9"/>
    <sheet name="909_09" sheetId="9" r:id="rId10"/>
    <sheet name="910_09" sheetId="10" r:id="rId11"/>
    <sheet name="911_09" sheetId="11" r:id="rId12"/>
    <sheet name="912_09" sheetId="12" r:id="rId13"/>
    <sheet name="913_09" sheetId="13" r:id="rId14"/>
    <sheet name="914_09" sheetId="14" r:id="rId15"/>
    <sheet name="915_09" sheetId="15" r:id="rId16"/>
    <sheet name="916_09" sheetId="16" r:id="rId17"/>
    <sheet name="917_09" sheetId="17" r:id="rId18"/>
    <sheet name="918_09" sheetId="18" r:id="rId19"/>
    <sheet name="919_09" sheetId="19" r:id="rId20"/>
    <sheet name="920_09" sheetId="20" r:id="rId21"/>
    <sheet name="921_09" sheetId="21" r:id="rId22"/>
    <sheet name="922_09" sheetId="22" r:id="rId23"/>
    <sheet name="923_09" sheetId="23" r:id="rId24"/>
    <sheet name="924_09" sheetId="24" r:id="rId25"/>
  </sheets>
  <definedNames>
    <definedName name="_901_09" localSheetId="1">'901_09'!$A$1:$S$167</definedName>
    <definedName name="_902_9" localSheetId="2">'902_09'!$A$1:$S$176</definedName>
    <definedName name="_903_09" localSheetId="3">'903_09'!$A$1:$T$182</definedName>
    <definedName name="_904_9" localSheetId="4">'904_09'!$A$1:$S$204</definedName>
    <definedName name="_905_09" localSheetId="5">'905_09'!$A$1:$R$26</definedName>
    <definedName name="_906_09" localSheetId="6">'906_09'!$A$1:$T$180</definedName>
    <definedName name="_907_09" localSheetId="7">'907_09'!$A$1:$S$163</definedName>
    <definedName name="_908_09" localSheetId="8">'908_09'!$A$1:$U$179</definedName>
    <definedName name="_909_9" localSheetId="9">'909_09'!$A$1:$S$191</definedName>
    <definedName name="_910_09" localSheetId="10">'910_09'!$A$1:$U$197</definedName>
    <definedName name="_911_09" localSheetId="11">'911_09'!$A$1:$S$171</definedName>
    <definedName name="_912_09" localSheetId="12">'912_09'!$A$1:$S$170</definedName>
    <definedName name="_913_9" localSheetId="13">'913_09'!$A$1:$R$197</definedName>
    <definedName name="_914_09" localSheetId="14">'914_09'!$A$1:$T$177</definedName>
    <definedName name="_915_9" localSheetId="15">'915_09'!$A$1:$R$176</definedName>
    <definedName name="_916_09" localSheetId="16">'916_09'!$A$1:$S$169</definedName>
    <definedName name="_917_09" localSheetId="17">'917_09'!$A$1:$T$172</definedName>
    <definedName name="_918_09" localSheetId="18">'918_09'!$A$1:$T$185</definedName>
    <definedName name="_919_09" localSheetId="19">'919_09'!$A$1:$S$173</definedName>
    <definedName name="_920_09" localSheetId="20">'920_09'!$A$1:$R$155</definedName>
    <definedName name="_921_09" localSheetId="21">'921_09'!$A$1:$T$186</definedName>
    <definedName name="_922_09" localSheetId="22">'922_09'!$A$1:$T$176</definedName>
    <definedName name="_923_9" localSheetId="23">'923_09'!$A$1:$T$188</definedName>
    <definedName name="_924_09" localSheetId="24">'924_09'!$A$1:$T$185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3" i="11" l="1"/>
  <c r="AA6" i="10"/>
  <c r="Y3" i="9"/>
  <c r="Z3" i="2"/>
  <c r="Z6" i="2"/>
  <c r="Y3" i="1"/>
  <c r="Z6" i="1"/>
  <c r="AA28" i="25"/>
  <c r="AB28" i="25"/>
  <c r="AC28" i="25"/>
  <c r="AD28" i="25"/>
  <c r="AE28" i="25"/>
  <c r="AF28" i="25"/>
  <c r="AG28" i="25"/>
  <c r="Z28" i="25"/>
  <c r="AA27" i="25"/>
  <c r="AB27" i="25"/>
  <c r="AC27" i="25"/>
  <c r="AD27" i="25"/>
  <c r="AE27" i="25"/>
  <c r="AF27" i="25"/>
  <c r="Z27" i="25"/>
  <c r="AA26" i="25"/>
  <c r="AB26" i="25"/>
  <c r="AC26" i="25"/>
  <c r="AD26" i="25"/>
  <c r="AE26" i="25"/>
  <c r="AF26" i="25"/>
  <c r="AG26" i="25"/>
  <c r="Z26" i="25"/>
  <c r="AA25" i="25"/>
  <c r="AB25" i="25"/>
  <c r="AC25" i="25"/>
  <c r="AD25" i="25"/>
  <c r="AE25" i="25"/>
  <c r="AF25" i="25"/>
  <c r="AG25" i="25"/>
  <c r="Z25" i="25"/>
  <c r="AG3" i="25"/>
  <c r="AG4" i="25"/>
  <c r="AG5" i="25"/>
  <c r="AG6" i="25"/>
  <c r="AG7" i="25"/>
  <c r="AG8" i="25"/>
  <c r="AG9" i="25"/>
  <c r="AG10" i="25"/>
  <c r="AG11" i="25"/>
  <c r="AG12" i="25"/>
  <c r="AG13" i="25"/>
  <c r="AG14" i="25"/>
  <c r="AG15" i="25"/>
  <c r="AG16" i="25"/>
  <c r="AG17" i="25"/>
  <c r="AG18" i="25"/>
  <c r="AG19" i="25"/>
  <c r="AG20" i="25"/>
  <c r="AG21" i="25"/>
  <c r="AG22" i="25"/>
  <c r="AG23" i="25"/>
  <c r="AG24" i="25"/>
  <c r="AG2" i="25"/>
  <c r="AE3" i="25"/>
  <c r="AE4" i="25"/>
  <c r="AE5" i="25"/>
  <c r="AE6" i="25"/>
  <c r="AE7" i="25"/>
  <c r="AE8" i="25"/>
  <c r="AE9" i="25"/>
  <c r="AE10" i="25"/>
  <c r="AE11" i="25"/>
  <c r="AE12" i="25"/>
  <c r="AE13" i="25"/>
  <c r="AE14" i="25"/>
  <c r="AE15" i="25"/>
  <c r="AE16" i="25"/>
  <c r="AE17" i="25"/>
  <c r="AE18" i="25"/>
  <c r="AE19" i="25"/>
  <c r="AE20" i="25"/>
  <c r="AE21" i="25"/>
  <c r="AE22" i="25"/>
  <c r="AE23" i="25"/>
  <c r="AE24" i="25"/>
  <c r="AE2" i="25"/>
  <c r="AC3" i="25"/>
  <c r="AC4" i="25"/>
  <c r="AC5" i="25"/>
  <c r="AC6" i="25"/>
  <c r="AC7" i="25"/>
  <c r="AC8" i="25"/>
  <c r="AC9" i="25"/>
  <c r="AC10" i="25"/>
  <c r="AC11" i="25"/>
  <c r="AC12" i="25"/>
  <c r="AC13" i="25"/>
  <c r="AC14" i="25"/>
  <c r="AC15" i="25"/>
  <c r="AC16" i="25"/>
  <c r="AC17" i="25"/>
  <c r="AC18" i="25"/>
  <c r="AC19" i="25"/>
  <c r="AC20" i="25"/>
  <c r="AC21" i="25"/>
  <c r="AC22" i="25"/>
  <c r="AC23" i="25"/>
  <c r="AC24" i="25"/>
  <c r="AC2" i="25"/>
  <c r="AA3" i="25"/>
  <c r="AA4" i="25"/>
  <c r="AA5" i="25"/>
  <c r="AA6" i="25"/>
  <c r="AA7" i="25"/>
  <c r="AA8" i="25"/>
  <c r="AA9" i="25"/>
  <c r="AA10" i="25"/>
  <c r="AA11" i="25"/>
  <c r="AA12" i="25"/>
  <c r="AA13" i="25"/>
  <c r="AA14" i="25"/>
  <c r="AA15" i="25"/>
  <c r="AA16" i="25"/>
  <c r="AA17" i="25"/>
  <c r="AA18" i="25"/>
  <c r="AA19" i="25"/>
  <c r="AA20" i="25"/>
  <c r="AA21" i="25"/>
  <c r="AA22" i="25"/>
  <c r="AA23" i="25"/>
  <c r="AA24" i="25"/>
  <c r="AA2" i="25"/>
  <c r="AF3" i="25"/>
  <c r="AF4" i="25"/>
  <c r="AF5" i="25"/>
  <c r="AF6" i="25"/>
  <c r="AF7" i="25"/>
  <c r="AF8" i="25"/>
  <c r="AF9" i="25"/>
  <c r="AF10" i="25"/>
  <c r="AF11" i="25"/>
  <c r="AF12" i="25"/>
  <c r="AF13" i="25"/>
  <c r="AF14" i="25"/>
  <c r="AF15" i="25"/>
  <c r="AF16" i="25"/>
  <c r="AF17" i="25"/>
  <c r="AF18" i="25"/>
  <c r="AF19" i="25"/>
  <c r="AF20" i="25"/>
  <c r="AF21" i="25"/>
  <c r="AF22" i="25"/>
  <c r="AF23" i="25"/>
  <c r="AF24" i="25"/>
  <c r="AF2" i="25"/>
  <c r="AD3" i="25"/>
  <c r="AD4" i="25"/>
  <c r="AD5" i="25"/>
  <c r="AD6" i="25"/>
  <c r="AD7" i="25"/>
  <c r="AD8" i="25"/>
  <c r="AD9" i="25"/>
  <c r="AD10" i="25"/>
  <c r="AD11" i="25"/>
  <c r="AD12" i="25"/>
  <c r="AD13" i="25"/>
  <c r="AD14" i="25"/>
  <c r="AD15" i="25"/>
  <c r="AD16" i="25"/>
  <c r="AD17" i="25"/>
  <c r="AD18" i="25"/>
  <c r="AD19" i="25"/>
  <c r="AD20" i="25"/>
  <c r="AD21" i="25"/>
  <c r="AD22" i="25"/>
  <c r="AD23" i="25"/>
  <c r="AD24" i="25"/>
  <c r="AD2" i="25"/>
  <c r="AB3" i="25"/>
  <c r="AB4" i="25"/>
  <c r="AB5" i="25"/>
  <c r="AB6" i="25"/>
  <c r="AB7" i="25"/>
  <c r="AB8" i="25"/>
  <c r="AB9" i="25"/>
  <c r="AB10" i="25"/>
  <c r="AB11" i="25"/>
  <c r="AB12" i="25"/>
  <c r="AB13" i="25"/>
  <c r="AB14" i="25"/>
  <c r="AB15" i="25"/>
  <c r="AB16" i="25"/>
  <c r="AB17" i="25"/>
  <c r="AB18" i="25"/>
  <c r="AB19" i="25"/>
  <c r="AB20" i="25"/>
  <c r="AB21" i="25"/>
  <c r="AB22" i="25"/>
  <c r="AB23" i="25"/>
  <c r="AB24" i="25"/>
  <c r="AB2" i="25"/>
  <c r="Z3" i="25"/>
  <c r="Z4" i="25"/>
  <c r="Z5" i="25"/>
  <c r="Z6" i="25"/>
  <c r="Z7" i="25"/>
  <c r="Z8" i="25"/>
  <c r="Z9" i="25"/>
  <c r="Z10" i="25"/>
  <c r="Z11" i="25"/>
  <c r="Z12" i="25"/>
  <c r="Z13" i="25"/>
  <c r="Z14" i="25"/>
  <c r="Z15" i="25"/>
  <c r="Z16" i="25"/>
  <c r="Z17" i="25"/>
  <c r="Z18" i="25"/>
  <c r="Z19" i="25"/>
  <c r="Z20" i="25"/>
  <c r="Z21" i="25"/>
  <c r="Z22" i="25"/>
  <c r="Z23" i="25"/>
  <c r="Z24" i="25"/>
  <c r="Z2" i="25"/>
  <c r="AY3" i="25"/>
  <c r="AY4" i="25"/>
  <c r="AY5" i="25"/>
  <c r="AY6" i="25"/>
  <c r="AY7" i="25"/>
  <c r="AY8" i="25"/>
  <c r="AY9" i="25"/>
  <c r="AY10" i="25"/>
  <c r="AY11" i="25"/>
  <c r="AY12" i="25"/>
  <c r="AY13" i="25"/>
  <c r="AY14" i="25"/>
  <c r="AY15" i="25"/>
  <c r="AY16" i="25"/>
  <c r="AY17" i="25"/>
  <c r="AY18" i="25"/>
  <c r="AY19" i="25"/>
  <c r="AY20" i="25"/>
  <c r="AY21" i="25"/>
  <c r="AY22" i="25"/>
  <c r="AY23" i="25"/>
  <c r="AY24" i="25"/>
  <c r="AY2" i="25"/>
  <c r="AX3" i="25"/>
  <c r="AX4" i="25"/>
  <c r="AX5" i="25"/>
  <c r="AX6" i="25"/>
  <c r="AX7" i="25"/>
  <c r="AX8" i="25"/>
  <c r="AX9" i="25"/>
  <c r="AX10" i="25"/>
  <c r="AX11" i="25"/>
  <c r="AX12" i="25"/>
  <c r="AX13" i="25"/>
  <c r="AX14" i="25"/>
  <c r="AX15" i="25"/>
  <c r="AX16" i="25"/>
  <c r="AX17" i="25"/>
  <c r="AX18" i="25"/>
  <c r="AX19" i="25"/>
  <c r="AX20" i="25"/>
  <c r="AX21" i="25"/>
  <c r="AX22" i="25"/>
  <c r="AX23" i="25"/>
  <c r="AX24" i="25"/>
  <c r="AX2" i="25"/>
  <c r="AW3" i="25"/>
  <c r="AW4" i="25"/>
  <c r="AW5" i="25"/>
  <c r="AW6" i="25"/>
  <c r="AW7" i="25"/>
  <c r="AW8" i="25"/>
  <c r="AW9" i="25"/>
  <c r="AW10" i="25"/>
  <c r="AW11" i="25"/>
  <c r="AW12" i="25"/>
  <c r="AW13" i="25"/>
  <c r="AW14" i="25"/>
  <c r="AW15" i="25"/>
  <c r="AW16" i="25"/>
  <c r="AW17" i="25"/>
  <c r="AW18" i="25"/>
  <c r="AW19" i="25"/>
  <c r="AW20" i="25"/>
  <c r="AW21" i="25"/>
  <c r="AW22" i="25"/>
  <c r="AW23" i="25"/>
  <c r="AW24" i="25"/>
  <c r="AW2" i="25"/>
  <c r="AU3" i="25"/>
  <c r="AU4" i="25"/>
  <c r="AU5" i="25"/>
  <c r="AU6" i="25"/>
  <c r="AU7" i="25"/>
  <c r="AU8" i="25"/>
  <c r="AU9" i="25"/>
  <c r="AU10" i="25"/>
  <c r="AU11" i="25"/>
  <c r="AU12" i="25"/>
  <c r="AU13" i="25"/>
  <c r="AU14" i="25"/>
  <c r="AU15" i="25"/>
  <c r="AU16" i="25"/>
  <c r="AU17" i="25"/>
  <c r="AU18" i="25"/>
  <c r="AU19" i="25"/>
  <c r="AU20" i="25"/>
  <c r="AU21" i="25"/>
  <c r="AU22" i="25"/>
  <c r="AU23" i="25"/>
  <c r="AU24" i="25"/>
  <c r="AU2" i="25"/>
  <c r="AQ3" i="25"/>
  <c r="AQ4" i="25"/>
  <c r="AQ5" i="25"/>
  <c r="AQ6" i="25"/>
  <c r="AQ7" i="25"/>
  <c r="AQ8" i="25"/>
  <c r="AQ9" i="25"/>
  <c r="AQ10" i="25"/>
  <c r="AQ11" i="25"/>
  <c r="AQ12" i="25"/>
  <c r="AQ13" i="25"/>
  <c r="AQ14" i="25"/>
  <c r="AQ15" i="25"/>
  <c r="AQ16" i="25"/>
  <c r="AQ17" i="25"/>
  <c r="AQ18" i="25"/>
  <c r="AQ19" i="25"/>
  <c r="AQ20" i="25"/>
  <c r="AQ21" i="25"/>
  <c r="AQ22" i="25"/>
  <c r="AQ23" i="25"/>
  <c r="AQ24" i="25"/>
  <c r="AR3" i="25"/>
  <c r="AR4" i="25"/>
  <c r="AR5" i="25"/>
  <c r="AR6" i="25"/>
  <c r="AR7" i="25"/>
  <c r="AR8" i="25"/>
  <c r="AR9" i="25"/>
  <c r="AR10" i="25"/>
  <c r="AR11" i="25"/>
  <c r="AR12" i="25"/>
  <c r="AR13" i="25"/>
  <c r="AR14" i="25"/>
  <c r="AR15" i="25"/>
  <c r="AR16" i="25"/>
  <c r="AR17" i="25"/>
  <c r="AR18" i="25"/>
  <c r="AR19" i="25"/>
  <c r="AR20" i="25"/>
  <c r="AR21" i="25"/>
  <c r="AR22" i="25"/>
  <c r="AR23" i="25"/>
  <c r="AR24" i="25"/>
  <c r="AS3" i="25"/>
  <c r="AS4" i="25"/>
  <c r="AS5" i="25"/>
  <c r="AS6" i="25"/>
  <c r="AS7" i="25"/>
  <c r="AS8" i="25"/>
  <c r="AS9" i="25"/>
  <c r="AS10" i="25"/>
  <c r="AS11" i="25"/>
  <c r="AS12" i="25"/>
  <c r="AS13" i="25"/>
  <c r="AS14" i="25"/>
  <c r="AS15" i="25"/>
  <c r="AS16" i="25"/>
  <c r="AS17" i="25"/>
  <c r="AS18" i="25"/>
  <c r="AS19" i="25"/>
  <c r="AS20" i="25"/>
  <c r="AS21" i="25"/>
  <c r="AS22" i="25"/>
  <c r="AS23" i="25"/>
  <c r="AS24" i="25"/>
  <c r="AT3" i="25"/>
  <c r="AT4" i="25"/>
  <c r="AT5" i="25"/>
  <c r="AT6" i="25"/>
  <c r="AT7" i="25"/>
  <c r="AT8" i="25"/>
  <c r="AT9" i="25"/>
  <c r="AT10" i="25"/>
  <c r="AT11" i="25"/>
  <c r="AT12" i="25"/>
  <c r="AT13" i="25"/>
  <c r="AT14" i="25"/>
  <c r="AT15" i="25"/>
  <c r="AT16" i="25"/>
  <c r="AT17" i="25"/>
  <c r="AT18" i="25"/>
  <c r="AT19" i="25"/>
  <c r="AT20" i="25"/>
  <c r="AT21" i="25"/>
  <c r="AT22" i="25"/>
  <c r="AT23" i="25"/>
  <c r="AT24" i="25"/>
  <c r="AT2" i="25"/>
  <c r="AS2" i="25"/>
  <c r="AR2" i="25"/>
  <c r="AQ2" i="25"/>
  <c r="N26" i="25"/>
  <c r="O26" i="25"/>
  <c r="P26" i="25"/>
  <c r="Q26" i="25"/>
  <c r="R26" i="25"/>
  <c r="M26" i="25"/>
  <c r="D26" i="25"/>
  <c r="M25" i="25"/>
  <c r="N25" i="25"/>
  <c r="O25" i="25"/>
  <c r="P25" i="25"/>
  <c r="Q25" i="25"/>
  <c r="R25" i="25"/>
  <c r="E25" i="25"/>
  <c r="E26" i="25" s="1"/>
  <c r="F25" i="25"/>
  <c r="F26" i="25" s="1"/>
  <c r="G25" i="25"/>
  <c r="G26" i="25" s="1"/>
  <c r="H25" i="25"/>
  <c r="H26" i="25" s="1"/>
  <c r="I25" i="25"/>
  <c r="I26" i="25" s="1"/>
  <c r="J25" i="25"/>
  <c r="J26" i="25" s="1"/>
  <c r="K25" i="25"/>
  <c r="K26" i="25" s="1"/>
  <c r="L25" i="25"/>
  <c r="L26" i="25" s="1"/>
  <c r="D25" i="25"/>
  <c r="Y3" i="18" l="1"/>
  <c r="Y3" i="2"/>
  <c r="Y3" i="24"/>
  <c r="Y2" i="3"/>
  <c r="AH3" i="24"/>
  <c r="AG3" i="24"/>
  <c r="AF3" i="24"/>
  <c r="AE3" i="24"/>
  <c r="AD3" i="24"/>
  <c r="AC3" i="24"/>
  <c r="AB3" i="24"/>
  <c r="AA3" i="24"/>
  <c r="Z3" i="24"/>
  <c r="AH3" i="23"/>
  <c r="AG3" i="23"/>
  <c r="AF3" i="23"/>
  <c r="AE3" i="23"/>
  <c r="AD3" i="23"/>
  <c r="AC3" i="23"/>
  <c r="AB3" i="23"/>
  <c r="AA3" i="23"/>
  <c r="Z3" i="23"/>
  <c r="Y3" i="23"/>
  <c r="AH3" i="22"/>
  <c r="AG3" i="22"/>
  <c r="AF3" i="22"/>
  <c r="AE3" i="22"/>
  <c r="AD3" i="22"/>
  <c r="AC3" i="22"/>
  <c r="AB3" i="22"/>
  <c r="AA3" i="22"/>
  <c r="Z3" i="22"/>
  <c r="Y3" i="22"/>
  <c r="AH3" i="21"/>
  <c r="AG3" i="21"/>
  <c r="AF3" i="21"/>
  <c r="AE3" i="21"/>
  <c r="AD3" i="21"/>
  <c r="AC3" i="21"/>
  <c r="AB3" i="21"/>
  <c r="AA3" i="21"/>
  <c r="Z3" i="21"/>
  <c r="Y3" i="21"/>
  <c r="AH3" i="20"/>
  <c r="AG3" i="20"/>
  <c r="AF3" i="20"/>
  <c r="AE3" i="20"/>
  <c r="AD3" i="20"/>
  <c r="AC3" i="20"/>
  <c r="AB3" i="20"/>
  <c r="AA3" i="20"/>
  <c r="Z3" i="20"/>
  <c r="Y3" i="20"/>
  <c r="AI3" i="19"/>
  <c r="AH3" i="19"/>
  <c r="AG3" i="19"/>
  <c r="AF3" i="19"/>
  <c r="AE3" i="19"/>
  <c r="AD3" i="19"/>
  <c r="AC3" i="19"/>
  <c r="AB3" i="19"/>
  <c r="AA3" i="19"/>
  <c r="Z3" i="19"/>
  <c r="AH3" i="18"/>
  <c r="AG3" i="18"/>
  <c r="AF3" i="18"/>
  <c r="AE3" i="18"/>
  <c r="AD3" i="18"/>
  <c r="AC3" i="18"/>
  <c r="AB3" i="18"/>
  <c r="AA3" i="18"/>
  <c r="Z3" i="18"/>
  <c r="AH3" i="17"/>
  <c r="AG3" i="17"/>
  <c r="AF3" i="17"/>
  <c r="AE3" i="17"/>
  <c r="AD3" i="17"/>
  <c r="AC3" i="17"/>
  <c r="AB3" i="17"/>
  <c r="AA3" i="17"/>
  <c r="Z3" i="17"/>
  <c r="Y3" i="17"/>
  <c r="AI3" i="16"/>
  <c r="AH3" i="16"/>
  <c r="AG3" i="16"/>
  <c r="AF3" i="16"/>
  <c r="AE3" i="16"/>
  <c r="AD3" i="16"/>
  <c r="AC3" i="16"/>
  <c r="AB3" i="16"/>
  <c r="AA3" i="16"/>
  <c r="Z3" i="16"/>
  <c r="AI3" i="15"/>
  <c r="AH3" i="15"/>
  <c r="AG3" i="15"/>
  <c r="AF3" i="15"/>
  <c r="AE3" i="15"/>
  <c r="AD3" i="15"/>
  <c r="AC3" i="15"/>
  <c r="AB3" i="15"/>
  <c r="AA3" i="15"/>
  <c r="Z3" i="15"/>
  <c r="AH3" i="14"/>
  <c r="AG3" i="14"/>
  <c r="AF3" i="14"/>
  <c r="AE3" i="14"/>
  <c r="AD3" i="14"/>
  <c r="AC3" i="14"/>
  <c r="AB3" i="14"/>
  <c r="AA3" i="14"/>
  <c r="Z3" i="14"/>
  <c r="Y3" i="14"/>
  <c r="AH3" i="13"/>
  <c r="AG3" i="13"/>
  <c r="AF3" i="13"/>
  <c r="AE3" i="13"/>
  <c r="AD3" i="13"/>
  <c r="AC3" i="13"/>
  <c r="AB3" i="13"/>
  <c r="AA3" i="13"/>
  <c r="Z3" i="13"/>
  <c r="Y3" i="13"/>
  <c r="AH3" i="12"/>
  <c r="AG3" i="12"/>
  <c r="AF3" i="12"/>
  <c r="AE3" i="12"/>
  <c r="AD3" i="12"/>
  <c r="AC3" i="12"/>
  <c r="AB3" i="12"/>
  <c r="AA3" i="12"/>
  <c r="Z3" i="12"/>
  <c r="Y3" i="12"/>
  <c r="AH3" i="11"/>
  <c r="AG3" i="11"/>
  <c r="AF3" i="11"/>
  <c r="AE3" i="11"/>
  <c r="AD3" i="11"/>
  <c r="AC3" i="11"/>
  <c r="AB3" i="11"/>
  <c r="AA3" i="11"/>
  <c r="Z3" i="11"/>
  <c r="Z3" i="10"/>
  <c r="AI3" i="10"/>
  <c r="AH3" i="10"/>
  <c r="AG3" i="10"/>
  <c r="AF3" i="10"/>
  <c r="AE3" i="10"/>
  <c r="AD3" i="10"/>
  <c r="AC3" i="10"/>
  <c r="AB3" i="10"/>
  <c r="AA3" i="10"/>
  <c r="AH3" i="9"/>
  <c r="AG3" i="9"/>
  <c r="AF3" i="9"/>
  <c r="AE3" i="9"/>
  <c r="AD3" i="9"/>
  <c r="AC3" i="9"/>
  <c r="AB3" i="9"/>
  <c r="AA3" i="9"/>
  <c r="Z3" i="9"/>
  <c r="Z3" i="8"/>
  <c r="AI3" i="8"/>
  <c r="AH3" i="8"/>
  <c r="AG3" i="8"/>
  <c r="AF3" i="8"/>
  <c r="AE3" i="8"/>
  <c r="AD3" i="8"/>
  <c r="AC3" i="8"/>
  <c r="AB3" i="8"/>
  <c r="AA3" i="8"/>
  <c r="Z3" i="7"/>
  <c r="AI3" i="7"/>
  <c r="AH3" i="7"/>
  <c r="AG3" i="7"/>
  <c r="AF3" i="7"/>
  <c r="AE3" i="7"/>
  <c r="AD3" i="7"/>
  <c r="AC3" i="7"/>
  <c r="AB3" i="7"/>
  <c r="AA3" i="7"/>
  <c r="Y3" i="6"/>
  <c r="AH3" i="6"/>
  <c r="AG3" i="6"/>
  <c r="AF3" i="6"/>
  <c r="AE3" i="6"/>
  <c r="AD3" i="6"/>
  <c r="AC3" i="6"/>
  <c r="AB3" i="6"/>
  <c r="AA3" i="6"/>
  <c r="Z3" i="6"/>
  <c r="Z3" i="4"/>
  <c r="Y3" i="4"/>
  <c r="AH3" i="4"/>
  <c r="AG3" i="4"/>
  <c r="AF3" i="4"/>
  <c r="AE3" i="4"/>
  <c r="AD3" i="4"/>
  <c r="AC3" i="4"/>
  <c r="AB3" i="4"/>
  <c r="AA3" i="4"/>
  <c r="AH3" i="3"/>
  <c r="AG3" i="3"/>
  <c r="AF3" i="3"/>
  <c r="AE3" i="3"/>
  <c r="AD3" i="3"/>
  <c r="AC3" i="3"/>
  <c r="AB3" i="3"/>
  <c r="AA3" i="3"/>
  <c r="Z3" i="3"/>
  <c r="Y3" i="3"/>
  <c r="AH3" i="2"/>
  <c r="AG3" i="2"/>
  <c r="AF3" i="2"/>
  <c r="AE3" i="2"/>
  <c r="AD3" i="2"/>
  <c r="AC3" i="2"/>
  <c r="AB3" i="2"/>
  <c r="AA3" i="2"/>
  <c r="AH3" i="1"/>
  <c r="AG3" i="1"/>
  <c r="AF3" i="1"/>
  <c r="AE3" i="1"/>
  <c r="AD3" i="1"/>
  <c r="AC3" i="1"/>
  <c r="AB3" i="1"/>
  <c r="AA3" i="1"/>
  <c r="Z3" i="1"/>
  <c r="AC6" i="1"/>
  <c r="AA6" i="1"/>
  <c r="Y2" i="1"/>
  <c r="Y5" i="1" s="1"/>
  <c r="Z6" i="24"/>
  <c r="AE6" i="24"/>
  <c r="AD6" i="24"/>
  <c r="AC6" i="24"/>
  <c r="AB6" i="24"/>
  <c r="AA6" i="24"/>
  <c r="AE5" i="24"/>
  <c r="AD5" i="24"/>
  <c r="AC5" i="24"/>
  <c r="AB5" i="24"/>
  <c r="AA5" i="24"/>
  <c r="Z5" i="24"/>
  <c r="AH2" i="24"/>
  <c r="AG2" i="24"/>
  <c r="AF2" i="24"/>
  <c r="AE2" i="24"/>
  <c r="AD2" i="24"/>
  <c r="AC2" i="24"/>
  <c r="AB2" i="24"/>
  <c r="AA2" i="24"/>
  <c r="Z2" i="24"/>
  <c r="Y2" i="24"/>
  <c r="Z6" i="23"/>
  <c r="Z5" i="23"/>
  <c r="AE6" i="23"/>
  <c r="AD6" i="23"/>
  <c r="AC6" i="23"/>
  <c r="AB6" i="23"/>
  <c r="AA6" i="23"/>
  <c r="AE5" i="23"/>
  <c r="AD5" i="23"/>
  <c r="AC5" i="23"/>
  <c r="AB5" i="23"/>
  <c r="AA5" i="23"/>
  <c r="AH2" i="23"/>
  <c r="AG2" i="23"/>
  <c r="AF2" i="23"/>
  <c r="AE2" i="23"/>
  <c r="AD2" i="23"/>
  <c r="AC2" i="23"/>
  <c r="AB2" i="23"/>
  <c r="AA2" i="23"/>
  <c r="Z2" i="23"/>
  <c r="Y2" i="23"/>
  <c r="Y5" i="23" s="1"/>
  <c r="Z6" i="22"/>
  <c r="AE6" i="22"/>
  <c r="AD6" i="22"/>
  <c r="AC6" i="22"/>
  <c r="AB6" i="22"/>
  <c r="AA6" i="22"/>
  <c r="AE5" i="22"/>
  <c r="AD5" i="22"/>
  <c r="AC5" i="22"/>
  <c r="AB5" i="22"/>
  <c r="AA5" i="22"/>
  <c r="Z5" i="22"/>
  <c r="AH2" i="22"/>
  <c r="AG2" i="22"/>
  <c r="AF2" i="22"/>
  <c r="AE2" i="22"/>
  <c r="AD2" i="22"/>
  <c r="AC2" i="22"/>
  <c r="AB2" i="22"/>
  <c r="AA2" i="22"/>
  <c r="Z2" i="22"/>
  <c r="Y2" i="22"/>
  <c r="Y5" i="22" s="1"/>
  <c r="Z6" i="21"/>
  <c r="AE6" i="21"/>
  <c r="AD6" i="21"/>
  <c r="AC6" i="21"/>
  <c r="AB6" i="21"/>
  <c r="AA6" i="21"/>
  <c r="AE5" i="21"/>
  <c r="AD5" i="21"/>
  <c r="AC5" i="21"/>
  <c r="AB5" i="21"/>
  <c r="AA5" i="21"/>
  <c r="Z5" i="21"/>
  <c r="AH2" i="21"/>
  <c r="AG2" i="21"/>
  <c r="AF2" i="21"/>
  <c r="AE2" i="21"/>
  <c r="AD2" i="21"/>
  <c r="AC2" i="21"/>
  <c r="AB2" i="21"/>
  <c r="AA2" i="21"/>
  <c r="Z2" i="21"/>
  <c r="Y2" i="21"/>
  <c r="Y5" i="21" s="1"/>
  <c r="Z6" i="20"/>
  <c r="AE6" i="20"/>
  <c r="AD6" i="20"/>
  <c r="AC6" i="20"/>
  <c r="AB6" i="20"/>
  <c r="AA6" i="20"/>
  <c r="AE5" i="20"/>
  <c r="AD5" i="20"/>
  <c r="AC5" i="20"/>
  <c r="AB5" i="20"/>
  <c r="AA5" i="20"/>
  <c r="Z5" i="20"/>
  <c r="AH2" i="20"/>
  <c r="AG2" i="20"/>
  <c r="AF2" i="20"/>
  <c r="AE2" i="20"/>
  <c r="AD2" i="20"/>
  <c r="AC2" i="20"/>
  <c r="AB2" i="20"/>
  <c r="AA2" i="20"/>
  <c r="Z2" i="20"/>
  <c r="Y2" i="20"/>
  <c r="Y5" i="20" s="1"/>
  <c r="AA6" i="19"/>
  <c r="AA5" i="19"/>
  <c r="AF6" i="19"/>
  <c r="AE6" i="19"/>
  <c r="AD6" i="19"/>
  <c r="AC6" i="19"/>
  <c r="AB6" i="19"/>
  <c r="AF5" i="19"/>
  <c r="AE5" i="19"/>
  <c r="AD5" i="19"/>
  <c r="AC5" i="19"/>
  <c r="AB5" i="19"/>
  <c r="AI2" i="19"/>
  <c r="AH2" i="19"/>
  <c r="AG2" i="19"/>
  <c r="AF2" i="19"/>
  <c r="AE2" i="19"/>
  <c r="AD2" i="19"/>
  <c r="AC2" i="19"/>
  <c r="AB2" i="19"/>
  <c r="AA2" i="19"/>
  <c r="Z2" i="19"/>
  <c r="Z6" i="18"/>
  <c r="AE6" i="18"/>
  <c r="AD6" i="18"/>
  <c r="AC6" i="18"/>
  <c r="AB6" i="18"/>
  <c r="AA6" i="18"/>
  <c r="AE5" i="18"/>
  <c r="AD5" i="18"/>
  <c r="AC5" i="18"/>
  <c r="AB5" i="18"/>
  <c r="AA5" i="18"/>
  <c r="Z5" i="18"/>
  <c r="AH2" i="18"/>
  <c r="AG2" i="18"/>
  <c r="AF2" i="18"/>
  <c r="AE2" i="18"/>
  <c r="AD2" i="18"/>
  <c r="AC2" i="18"/>
  <c r="AB2" i="18"/>
  <c r="AA2" i="18"/>
  <c r="Z2" i="18"/>
  <c r="Y2" i="18"/>
  <c r="Z6" i="17"/>
  <c r="Z5" i="17"/>
  <c r="AE6" i="17"/>
  <c r="AD6" i="17"/>
  <c r="AC6" i="17"/>
  <c r="AB6" i="17"/>
  <c r="AA6" i="17"/>
  <c r="AE5" i="17"/>
  <c r="AD5" i="17"/>
  <c r="AC5" i="17"/>
  <c r="AB5" i="17"/>
  <c r="AA5" i="17"/>
  <c r="AH2" i="17"/>
  <c r="AG2" i="17"/>
  <c r="AF2" i="17"/>
  <c r="AE2" i="17"/>
  <c r="AD2" i="17"/>
  <c r="AC2" i="17"/>
  <c r="AB2" i="17"/>
  <c r="AA2" i="17"/>
  <c r="Z2" i="17"/>
  <c r="Y2" i="17"/>
  <c r="Y5" i="17" s="1"/>
  <c r="AA6" i="16"/>
  <c r="AF6" i="16"/>
  <c r="AE6" i="16"/>
  <c r="AD6" i="16"/>
  <c r="AC6" i="16"/>
  <c r="AB6" i="16"/>
  <c r="AF5" i="16"/>
  <c r="AE5" i="16"/>
  <c r="AD5" i="16"/>
  <c r="AC5" i="16"/>
  <c r="AB5" i="16"/>
  <c r="AA5" i="16"/>
  <c r="AI2" i="16"/>
  <c r="AH2" i="16"/>
  <c r="AG2" i="16"/>
  <c r="AF2" i="16"/>
  <c r="AE2" i="16"/>
  <c r="AD2" i="16"/>
  <c r="AC2" i="16"/>
  <c r="AB2" i="16"/>
  <c r="AA2" i="16"/>
  <c r="Z2" i="16"/>
  <c r="Z5" i="16" s="1"/>
  <c r="AA6" i="15"/>
  <c r="AF6" i="15"/>
  <c r="AE6" i="15"/>
  <c r="AD6" i="15"/>
  <c r="AC6" i="15"/>
  <c r="AB6" i="15"/>
  <c r="AF5" i="15"/>
  <c r="AE5" i="15"/>
  <c r="AD5" i="15"/>
  <c r="AC5" i="15"/>
  <c r="AB5" i="15"/>
  <c r="AA5" i="15"/>
  <c r="AI2" i="15"/>
  <c r="AH2" i="15"/>
  <c r="AG2" i="15"/>
  <c r="AF2" i="15"/>
  <c r="AE2" i="15"/>
  <c r="AD2" i="15"/>
  <c r="AC2" i="15"/>
  <c r="AB2" i="15"/>
  <c r="AA2" i="15"/>
  <c r="Z2" i="15"/>
  <c r="Z6" i="14"/>
  <c r="AE6" i="14"/>
  <c r="AD6" i="14"/>
  <c r="AC6" i="14"/>
  <c r="AB6" i="14"/>
  <c r="AA6" i="14"/>
  <c r="AE5" i="14"/>
  <c r="AD5" i="14"/>
  <c r="AC5" i="14"/>
  <c r="AB5" i="14"/>
  <c r="AA5" i="14"/>
  <c r="Z5" i="14"/>
  <c r="AH2" i="14"/>
  <c r="AG2" i="14"/>
  <c r="AF2" i="14"/>
  <c r="AE2" i="14"/>
  <c r="AD2" i="14"/>
  <c r="AC2" i="14"/>
  <c r="AB2" i="14"/>
  <c r="AA2" i="14"/>
  <c r="Z2" i="14"/>
  <c r="Y2" i="14"/>
  <c r="Y5" i="14" s="1"/>
  <c r="Z6" i="13"/>
  <c r="Z5" i="13"/>
  <c r="AE6" i="13"/>
  <c r="AD6" i="13"/>
  <c r="AC6" i="13"/>
  <c r="AB6" i="13"/>
  <c r="AA6" i="13"/>
  <c r="AE5" i="13"/>
  <c r="AD5" i="13"/>
  <c r="AC5" i="13"/>
  <c r="AB5" i="13"/>
  <c r="AA5" i="13"/>
  <c r="AH2" i="13"/>
  <c r="AG2" i="13"/>
  <c r="AF2" i="13"/>
  <c r="AE2" i="13"/>
  <c r="AD2" i="13"/>
  <c r="AC2" i="13"/>
  <c r="AB2" i="13"/>
  <c r="AA2" i="13"/>
  <c r="Z2" i="13"/>
  <c r="Y2" i="13"/>
  <c r="Y5" i="13" s="1"/>
  <c r="Z2" i="12"/>
  <c r="Z6" i="12"/>
  <c r="AE6" i="12"/>
  <c r="AD6" i="12"/>
  <c r="AC6" i="12"/>
  <c r="AB6" i="12"/>
  <c r="AA6" i="12"/>
  <c r="AE5" i="12"/>
  <c r="AD5" i="12"/>
  <c r="AC5" i="12"/>
  <c r="AB5" i="12"/>
  <c r="AA5" i="12"/>
  <c r="Z5" i="12"/>
  <c r="AH2" i="12"/>
  <c r="AG2" i="12"/>
  <c r="AF2" i="12"/>
  <c r="AE2" i="12"/>
  <c r="AD2" i="12"/>
  <c r="AC2" i="12"/>
  <c r="AB2" i="12"/>
  <c r="AA2" i="12"/>
  <c r="Y2" i="12"/>
  <c r="Z2" i="11"/>
  <c r="AA6" i="11"/>
  <c r="AE6" i="11"/>
  <c r="AD6" i="11"/>
  <c r="AC6" i="11"/>
  <c r="AB6" i="11"/>
  <c r="Z6" i="11"/>
  <c r="AE5" i="11"/>
  <c r="AD5" i="11"/>
  <c r="AC5" i="11"/>
  <c r="AB5" i="11"/>
  <c r="AA5" i="11"/>
  <c r="Z5" i="11"/>
  <c r="AH2" i="11"/>
  <c r="AG2" i="11"/>
  <c r="AF2" i="11"/>
  <c r="AE2" i="11"/>
  <c r="AD2" i="11"/>
  <c r="AC2" i="11"/>
  <c r="AB2" i="11"/>
  <c r="AA2" i="11"/>
  <c r="Y2" i="11"/>
  <c r="AA5" i="10"/>
  <c r="AF6" i="10"/>
  <c r="AE6" i="10"/>
  <c r="AD6" i="10"/>
  <c r="AC6" i="10"/>
  <c r="AB6" i="10"/>
  <c r="AF5" i="10"/>
  <c r="AE5" i="10"/>
  <c r="AD5" i="10"/>
  <c r="AC5" i="10"/>
  <c r="AB5" i="10"/>
  <c r="AI2" i="10"/>
  <c r="AH2" i="10"/>
  <c r="AG2" i="10"/>
  <c r="AF2" i="10"/>
  <c r="AE2" i="10"/>
  <c r="AD2" i="10"/>
  <c r="AC2" i="10"/>
  <c r="AB2" i="10"/>
  <c r="AA2" i="10"/>
  <c r="Z2" i="10"/>
  <c r="Z6" i="9"/>
  <c r="AE6" i="9"/>
  <c r="AD6" i="9"/>
  <c r="AC6" i="9"/>
  <c r="AB6" i="9"/>
  <c r="AA6" i="9"/>
  <c r="AE5" i="9"/>
  <c r="AD5" i="9"/>
  <c r="AC5" i="9"/>
  <c r="AB5" i="9"/>
  <c r="AA5" i="9"/>
  <c r="Z5" i="9"/>
  <c r="AH2" i="9"/>
  <c r="AG2" i="9"/>
  <c r="AF2" i="9"/>
  <c r="AE2" i="9"/>
  <c r="AD2" i="9"/>
  <c r="AC2" i="9"/>
  <c r="AB2" i="9"/>
  <c r="AA2" i="9"/>
  <c r="Z2" i="9"/>
  <c r="Y2" i="9"/>
  <c r="Y5" i="9" s="1"/>
  <c r="AF6" i="8"/>
  <c r="AE6" i="8"/>
  <c r="AD6" i="8"/>
  <c r="AC6" i="8"/>
  <c r="AB6" i="8"/>
  <c r="AA6" i="8"/>
  <c r="AF5" i="8"/>
  <c r="AE5" i="8"/>
  <c r="AD5" i="8"/>
  <c r="AC5" i="8"/>
  <c r="AB5" i="8"/>
  <c r="AA5" i="8"/>
  <c r="AI2" i="8"/>
  <c r="AH2" i="8"/>
  <c r="AG2" i="8"/>
  <c r="AF2" i="8"/>
  <c r="AE2" i="8"/>
  <c r="AD2" i="8"/>
  <c r="AC2" i="8"/>
  <c r="AB2" i="8"/>
  <c r="AA2" i="8"/>
  <c r="Z2" i="8"/>
  <c r="Z5" i="8" s="1"/>
  <c r="AA6" i="7"/>
  <c r="AA5" i="7"/>
  <c r="AF6" i="7"/>
  <c r="AE6" i="7"/>
  <c r="AD6" i="7"/>
  <c r="AC6" i="7"/>
  <c r="AB6" i="7"/>
  <c r="AF5" i="7"/>
  <c r="AE5" i="7"/>
  <c r="AD5" i="7"/>
  <c r="AC5" i="7"/>
  <c r="AB5" i="7"/>
  <c r="AI2" i="7"/>
  <c r="AH2" i="7"/>
  <c r="AG2" i="7"/>
  <c r="AF2" i="7"/>
  <c r="AE2" i="7"/>
  <c r="AD2" i="7"/>
  <c r="AC2" i="7"/>
  <c r="AB2" i="7"/>
  <c r="AA2" i="7"/>
  <c r="Z2" i="7"/>
  <c r="AE6" i="6"/>
  <c r="AD6" i="6"/>
  <c r="AC6" i="6"/>
  <c r="AB6" i="6"/>
  <c r="AA6" i="6"/>
  <c r="Z6" i="6"/>
  <c r="AE5" i="6"/>
  <c r="AD5" i="6"/>
  <c r="AC5" i="6"/>
  <c r="AB5" i="6"/>
  <c r="AA5" i="6"/>
  <c r="Z5" i="6"/>
  <c r="AH2" i="6"/>
  <c r="AG2" i="6"/>
  <c r="AF2" i="6"/>
  <c r="AE2" i="6"/>
  <c r="AD2" i="6"/>
  <c r="AC2" i="6"/>
  <c r="AB2" i="6"/>
  <c r="AA2" i="6"/>
  <c r="Z2" i="6"/>
  <c r="Y2" i="6"/>
  <c r="Y5" i="6" s="1"/>
  <c r="Z6" i="4"/>
  <c r="AE6" i="4"/>
  <c r="AD6" i="4"/>
  <c r="AC6" i="4"/>
  <c r="AB6" i="4"/>
  <c r="AA6" i="4"/>
  <c r="AE5" i="4"/>
  <c r="AD5" i="4"/>
  <c r="AC5" i="4"/>
  <c r="AB5" i="4"/>
  <c r="AA5" i="4"/>
  <c r="Z5" i="4"/>
  <c r="AH2" i="4"/>
  <c r="AG2" i="4"/>
  <c r="AF2" i="4"/>
  <c r="AE2" i="4"/>
  <c r="AD2" i="4"/>
  <c r="AC2" i="4"/>
  <c r="AB2" i="4"/>
  <c r="AA2" i="4"/>
  <c r="Z2" i="4"/>
  <c r="Y2" i="4"/>
  <c r="Y5" i="4" s="1"/>
  <c r="Z6" i="3"/>
  <c r="AC5" i="3"/>
  <c r="Z5" i="3"/>
  <c r="AE6" i="3"/>
  <c r="AD6" i="3"/>
  <c r="AC6" i="3"/>
  <c r="AB6" i="3"/>
  <c r="AA6" i="3"/>
  <c r="AE5" i="3"/>
  <c r="AD5" i="3"/>
  <c r="AB5" i="3"/>
  <c r="AA5" i="3"/>
  <c r="AH2" i="3"/>
  <c r="AG2" i="3"/>
  <c r="AF2" i="3"/>
  <c r="AE2" i="3"/>
  <c r="AD2" i="3"/>
  <c r="AC2" i="3"/>
  <c r="AB2" i="3"/>
  <c r="AA2" i="3"/>
  <c r="Z2" i="3"/>
  <c r="Y5" i="3"/>
  <c r="Z5" i="2"/>
  <c r="Y2" i="2"/>
  <c r="Y5" i="2" s="1"/>
  <c r="AE6" i="2"/>
  <c r="AD6" i="2"/>
  <c r="AC6" i="2"/>
  <c r="AB6" i="2"/>
  <c r="AA6" i="2"/>
  <c r="AE5" i="2"/>
  <c r="AD5" i="2"/>
  <c r="AC5" i="2"/>
  <c r="AB5" i="2"/>
  <c r="AA5" i="2"/>
  <c r="AH2" i="2"/>
  <c r="AG2" i="2"/>
  <c r="AF2" i="2"/>
  <c r="AE2" i="2"/>
  <c r="AD2" i="2"/>
  <c r="AC2" i="2"/>
  <c r="AB2" i="2"/>
  <c r="AA2" i="2"/>
  <c r="Z2" i="2"/>
  <c r="Z5" i="1"/>
  <c r="AE6" i="1"/>
  <c r="AD6" i="1"/>
  <c r="AB6" i="1"/>
  <c r="AE5" i="1"/>
  <c r="AD5" i="1"/>
  <c r="AC5" i="1"/>
  <c r="AB5" i="1"/>
  <c r="AA5" i="1"/>
  <c r="AH2" i="1"/>
  <c r="AG2" i="1"/>
  <c r="AE2" i="1"/>
  <c r="AF2" i="1"/>
  <c r="AD2" i="1"/>
  <c r="AC2" i="1"/>
  <c r="AB2" i="1"/>
  <c r="AA2" i="1"/>
  <c r="Z2" i="1"/>
  <c r="Z5" i="19" l="1"/>
  <c r="Z5" i="15"/>
  <c r="Z5" i="10"/>
  <c r="Z5" i="7"/>
  <c r="Y5" i="24"/>
  <c r="Y5" i="18"/>
  <c r="Y5" i="12"/>
  <c r="Y5"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901_09" type="6" refreshedVersion="6" background="1" saveData="1">
    <textPr codePage="437" sourceFile="M:\MESA_PROJECT\CS3\CODING\901_09.act">
      <textFields>
        <textField/>
      </textFields>
    </textPr>
  </connection>
  <connection id="2" xr16:uid="{00000000-0015-0000-FFFF-FFFF01000000}" name="902_09" type="6" refreshedVersion="6" background="1" saveData="1">
    <textPr codePage="437" sourceFile="M:\MESA_PROJECT\CS3\CODING\902_09.act">
      <textFields count="3">
        <textField/>
        <textField/>
        <textField/>
      </textFields>
    </textPr>
  </connection>
  <connection id="3" xr16:uid="{00000000-0015-0000-FFFF-FFFF02000000}" name="903_09" type="6" refreshedVersion="6" background="1" saveData="1">
    <textPr codePage="437" sourceFile="M:\MESA_PROJECT\CS3\CODING\903_09.act">
      <textFields count="4">
        <textField/>
        <textField/>
        <textField/>
        <textField/>
      </textFields>
    </textPr>
  </connection>
  <connection id="4" xr16:uid="{00000000-0015-0000-FFFF-FFFF03000000}" name="904_09" type="6" refreshedVersion="6" background="1" saveData="1">
    <textPr codePage="437" sourceFile="M:\MESA_PROJECT\CS3\CODING\904_09.act">
      <textFields count="2">
        <textField/>
        <textField/>
      </textFields>
    </textPr>
  </connection>
  <connection id="5" xr16:uid="{00000000-0015-0000-FFFF-FFFF04000000}" name="905_09" type="6" refreshedVersion="6" background="1" saveData="1">
    <textPr codePage="437" sourceFile="M:\MESA_PROJECT\CS3\CODING\905_09.act">
      <textFields count="2">
        <textField/>
        <textField/>
      </textFields>
    </textPr>
  </connection>
  <connection id="6" xr16:uid="{00000000-0015-0000-FFFF-FFFF05000000}" name="906_09" type="6" refreshedVersion="6" background="1" saveData="1">
    <textPr codePage="437" sourceFile="M:\MESA_PROJECT\CS3\CODING\906_09.act">
      <textFields count="3">
        <textField/>
        <textField/>
        <textField/>
      </textFields>
    </textPr>
  </connection>
  <connection id="7" xr16:uid="{00000000-0015-0000-FFFF-FFFF06000000}" name="907_09" type="6" refreshedVersion="6" background="1" saveData="1">
    <textPr codePage="437" sourceFile="M:\MESA_PROJECT\CS3\CODING\907_09.act">
      <textFields count="2">
        <textField/>
        <textField/>
      </textFields>
    </textPr>
  </connection>
  <connection id="8" xr16:uid="{00000000-0015-0000-FFFF-FFFF07000000}" name="908_09" type="6" refreshedVersion="6" background="1" saveData="1">
    <textPr codePage="437" sourceFile="M:\MESA_PROJECT\CS3\CODING\908_09.act">
      <textFields>
        <textField/>
      </textFields>
    </textPr>
  </connection>
  <connection id="9" xr16:uid="{00000000-0015-0000-FFFF-FFFF08000000}" name="909_09" type="6" refreshedVersion="6" background="1" saveData="1">
    <textPr codePage="437" sourceFile="M:\MESA_PROJECT\CS3\CODING\909_09.act">
      <textFields count="15">
        <textField/>
        <textField/>
        <textField/>
        <textField/>
        <textField/>
        <textField/>
        <textField/>
        <textField/>
        <textField/>
        <textField/>
        <textField/>
        <textField/>
        <textField/>
        <textField/>
        <textField/>
      </textFields>
    </textPr>
  </connection>
  <connection id="10" xr16:uid="{00000000-0015-0000-FFFF-FFFF09000000}" name="910_09" type="6" refreshedVersion="6" background="1" saveData="1">
    <textPr codePage="437" sourceFile="M:\MESA_PROJECT\CS3\CODING\910_09.act">
      <textFields count="4">
        <textField/>
        <textField/>
        <textField/>
        <textField/>
      </textFields>
    </textPr>
  </connection>
  <connection id="11" xr16:uid="{00000000-0015-0000-FFFF-FFFF0A000000}" name="911_09" type="6" refreshedVersion="6" background="1" saveData="1">
    <textPr codePage="437" sourceFile="M:\MESA_PROJECT\CS3\CODING\911_09.act">
      <textFields>
        <textField/>
      </textFields>
    </textPr>
  </connection>
  <connection id="12" xr16:uid="{00000000-0015-0000-FFFF-FFFF0B000000}" name="912_09" type="6" refreshedVersion="6" background="1" saveData="1">
    <textPr codePage="437" sourceFile="M:\MESA_PROJECT\CS3\CODING\912_09.act">
      <textFields count="4">
        <textField/>
        <textField/>
        <textField/>
        <textField/>
      </textFields>
    </textPr>
  </connection>
  <connection id="13" xr16:uid="{00000000-0015-0000-FFFF-FFFF0C000000}" name="913_09" type="6" refreshedVersion="6" background="1" saveData="1">
    <textPr codePage="437" sourceFile="M:\MESA_PROJECT\CS3\CODING\913_09.act">
      <textFields count="2">
        <textField/>
        <textField/>
      </textFields>
    </textPr>
  </connection>
  <connection id="14" xr16:uid="{00000000-0015-0000-FFFF-FFFF0D000000}" name="914_09" type="6" refreshedVersion="6" background="1" saveData="1">
    <textPr codePage="437" sourceFile="M:\MESA_PROJECT\CS3\CODING\914_09.act">
      <textFields count="3">
        <textField/>
        <textField/>
        <textField/>
      </textFields>
    </textPr>
  </connection>
  <connection id="15" xr16:uid="{00000000-0015-0000-FFFF-FFFF0E000000}" name="915_09" type="6" refreshedVersion="6" background="1" saveData="1">
    <textPr codePage="437" sourceFile="M:\MESA_PROJECT\CS3\CODING\915_09.act">
      <textFields count="3">
        <textField/>
        <textField/>
        <textField/>
      </textFields>
    </textPr>
  </connection>
  <connection id="16" xr16:uid="{00000000-0015-0000-FFFF-FFFF0F000000}" name="916_09" type="6" refreshedVersion="6" background="1" saveData="1">
    <textPr codePage="437" sourceFile="M:\MESA_PROJECT\CS3\CODING\916_09.act">
      <textFields>
        <textField/>
      </textFields>
    </textPr>
  </connection>
  <connection id="17" xr16:uid="{00000000-0015-0000-FFFF-FFFF10000000}" name="917_09" type="6" refreshedVersion="6" background="1" saveData="1">
    <textPr codePage="437" sourceFile="M:\MESA_PROJECT\CS3\CODING\917_09.act">
      <textFields count="2">
        <textField/>
        <textField/>
      </textFields>
    </textPr>
  </connection>
  <connection id="18" xr16:uid="{00000000-0015-0000-FFFF-FFFF11000000}" name="918_09" type="6" refreshedVersion="6" background="1" saveData="1">
    <textPr codePage="437" sourceFile="M:\MESA_PROJECT\CS3\CODING\918_09.act">
      <textFields count="3">
        <textField/>
        <textField/>
        <textField/>
      </textFields>
    </textPr>
  </connection>
  <connection id="19" xr16:uid="{00000000-0015-0000-FFFF-FFFF12000000}" name="919_09" type="6" refreshedVersion="6" background="1" saveData="1">
    <textPr codePage="437" sourceFile="M:\MESA_PROJECT\CS3\CODING\919_09.act">
      <textFields count="3">
        <textField/>
        <textField/>
        <textField/>
      </textFields>
    </textPr>
  </connection>
  <connection id="20" xr16:uid="{00000000-0015-0000-FFFF-FFFF13000000}" name="920_09" type="6" refreshedVersion="6" background="1" saveData="1">
    <textPr codePage="437" sourceFile="M:\MESA_PROJECT\CS3\CODING\920_09.act">
      <textFields count="3">
        <textField/>
        <textField/>
        <textField/>
      </textFields>
    </textPr>
  </connection>
  <connection id="21" xr16:uid="{00000000-0015-0000-FFFF-FFFF14000000}" name="921_09" type="6" refreshedVersion="6" background="1" saveData="1">
    <textPr codePage="437" sourceFile="M:\MESA_PROJECT\CS3\CODING\921_09.act">
      <textFields count="2">
        <textField/>
        <textField/>
      </textFields>
    </textPr>
  </connection>
  <connection id="22" xr16:uid="{00000000-0015-0000-FFFF-FFFF15000000}" name="922_09" type="6" refreshedVersion="6" background="1" saveData="1">
    <textPr codePage="437" sourceFile="M:\MESA_PROJECT\CS3\CODING\922_09.act">
      <textFields count="2">
        <textField/>
        <textField/>
      </textFields>
    </textPr>
  </connection>
  <connection id="23" xr16:uid="{00000000-0015-0000-FFFF-FFFF16000000}" name="923_09" type="6" refreshedVersion="5" background="1" saveData="1">
    <textPr codePage="437" sourceFile="M:\MESA_PROJECT\CS3\CODING\923_09.act">
      <textFields count="3">
        <textField/>
        <textField/>
        <textField/>
      </textFields>
    </textPr>
  </connection>
  <connection id="24" xr16:uid="{00000000-0015-0000-FFFF-FFFF17000000}" name="924_09" type="6" refreshedVersion="6" background="1" saveData="1">
    <textPr codePage="437" sourceFile="M:\MESA_PROJECT\CS3\CODING\924_09.act">
      <textFields count="3">
        <textField/>
        <textField/>
        <textField/>
      </textFields>
    </textPr>
  </connection>
</connections>
</file>

<file path=xl/sharedStrings.xml><?xml version="1.0" encoding="utf-8"?>
<sst xmlns="http://schemas.openxmlformats.org/spreadsheetml/2006/main" count="22212" uniqueCount="5189">
  <si>
    <t>SYSTEM: Lab G&amp;P&lt;BR&gt;&lt;BR&gt;DEFINE: FPS, 30&lt;BR&gt;COLUMN: HIT/MISS&lt;BR&gt;COLUMN: Cue Giver&lt;BR&gt;COLUMN: place saver&lt;BR&gt;COLUMN: Person&lt;BR&gt;COLUMN: MonitorLookBehav&lt;BR&gt;COLUMN: video reward&lt;BR&gt;COLUMN: Cue Type&lt;BR&gt;COLUMN: Inf Behavior&lt;BR&gt;COLUMN: Cue Location&lt;BR&gt;COLUMN: Infant Shift&lt;BR&gt;COLUMN: infant fixation&lt;BR&gt;COLUMN: Orientation Infant Look&lt;BR&gt;COLUMN: Orientation Loc&lt;BR&gt;COLUMN: code change&lt;BR&gt;COLUMN: error type&lt;BR&gt;</t>
  </si>
  <si>
    <t>Type</t>
  </si>
  <si>
    <t>Entry</t>
  </si>
  <si>
    <t>Exit</t>
  </si>
  <si>
    <t>Memo</t>
  </si>
  <si>
    <t>HIT/MISS</t>
  </si>
  <si>
    <t>Cue Giver</t>
  </si>
  <si>
    <t>place saver</t>
  </si>
  <si>
    <t>Person</t>
  </si>
  <si>
    <t>MonitorLookBehav</t>
  </si>
  <si>
    <t>video reward</t>
  </si>
  <si>
    <t>Cue Type</t>
  </si>
  <si>
    <t>Inf Behavior</t>
  </si>
  <si>
    <t>Cue Location</t>
  </si>
  <si>
    <t>Infant Shift</t>
  </si>
  <si>
    <t>infant fixation</t>
  </si>
  <si>
    <t>Orientation Infant Look</t>
  </si>
  <si>
    <t>Orientation Loc</t>
  </si>
  <si>
    <t>error type</t>
  </si>
  <si>
    <t>S</t>
  </si>
  <si>
    <t>00:00:00:00</t>
  </si>
  <si>
    <t>T</t>
  </si>
  <si>
    <t>E</t>
  </si>
  <si>
    <t>00:03:14:29</t>
  </si>
  <si>
    <t>sync point</t>
  </si>
  <si>
    <t>00:03:28:17</t>
  </si>
  <si>
    <t>00:03:29:06</t>
  </si>
  <si>
    <t>Left Front</t>
  </si>
  <si>
    <t>00:03:54:11</t>
  </si>
  <si>
    <t>00:03:57:27</t>
  </si>
  <si>
    <t>Left Periphery</t>
  </si>
  <si>
    <t>00:04:18:08</t>
  </si>
  <si>
    <t>00:04:21:22</t>
  </si>
  <si>
    <t>Right Periphery</t>
  </si>
  <si>
    <t>00:04:38:07</t>
  </si>
  <si>
    <t>Left Back</t>
  </si>
  <si>
    <t>00:04:57:18</t>
  </si>
  <si>
    <t>00:05:00:22</t>
  </si>
  <si>
    <t>Right Front</t>
  </si>
  <si>
    <t>00:05:16:13</t>
  </si>
  <si>
    <t>00:05:21:15</t>
  </si>
  <si>
    <t>Right Back</t>
  </si>
  <si>
    <t>00:05:59:05</t>
  </si>
  <si>
    <t>trial 1</t>
  </si>
  <si>
    <t>Cue (Full Extension)</t>
  </si>
  <si>
    <t>point</t>
  </si>
  <si>
    <t>left front</t>
  </si>
  <si>
    <t>00:06:00:00</t>
  </si>
  <si>
    <t>00:06:00:20</t>
  </si>
  <si>
    <t>Infant</t>
  </si>
  <si>
    <t>saccade</t>
  </si>
  <si>
    <t>target monitor</t>
  </si>
  <si>
    <t>00:06:02:23</t>
  </si>
  <si>
    <t>fixation</t>
  </si>
  <si>
    <t>00:06:04:09</t>
  </si>
  <si>
    <t>00:06:04:11</t>
  </si>
  <si>
    <t>00:06:05:10</t>
  </si>
  <si>
    <t>cue-giver</t>
  </si>
  <si>
    <t>00:06:05:12</t>
  </si>
  <si>
    <t>00:06:16:00</t>
  </si>
  <si>
    <t>trial end</t>
  </si>
  <si>
    <t>00:06:26:24</t>
  </si>
  <si>
    <t>trial 2</t>
  </si>
  <si>
    <t>00:06:27:07</t>
  </si>
  <si>
    <t>gaze</t>
  </si>
  <si>
    <t>left periphery</t>
  </si>
  <si>
    <t>00:06:27:08</t>
  </si>
  <si>
    <t>00:06:27:09</t>
  </si>
  <si>
    <t>other monitor</t>
  </si>
  <si>
    <t>00:06:29:08</t>
  </si>
  <si>
    <t>00:06:29:11</t>
  </si>
  <si>
    <t>00:06:35:15</t>
  </si>
  <si>
    <t>00:06:35:16</t>
  </si>
  <si>
    <t>00:06:35:23</t>
  </si>
  <si>
    <t>00:06:37:18</t>
  </si>
  <si>
    <t>00:06:38:16</t>
  </si>
  <si>
    <t>00:06:49:18</t>
  </si>
  <si>
    <t>00:06:57:12</t>
  </si>
  <si>
    <t>trial 3</t>
  </si>
  <si>
    <t>right periphery</t>
  </si>
  <si>
    <t>00:06:58:08</t>
  </si>
  <si>
    <t>00:06:59:16</t>
  </si>
  <si>
    <t>cue giver's hands</t>
  </si>
  <si>
    <t>shifts from hands to target monitor</t>
  </si>
  <si>
    <t>00:06:59:19</t>
  </si>
  <si>
    <t>00:07:00:07</t>
  </si>
  <si>
    <t>00:07:00:13</t>
  </si>
  <si>
    <t>00:07:00:22</t>
  </si>
  <si>
    <t>00:07:00:24</t>
  </si>
  <si>
    <t>00:07:01:03</t>
  </si>
  <si>
    <t>00:07:01:13</t>
  </si>
  <si>
    <t>00:07:04:06</t>
  </si>
  <si>
    <t>00:07:14:05</t>
  </si>
  <si>
    <t>00:07:33:24</t>
  </si>
  <si>
    <t>trial 4</t>
  </si>
  <si>
    <t>00:07:34:14</t>
  </si>
  <si>
    <t>left back</t>
  </si>
  <si>
    <t>00:07:34:18</t>
  </si>
  <si>
    <t>00:07:34:29</t>
  </si>
  <si>
    <t>00:07:35:08</t>
  </si>
  <si>
    <t>shifts from no shift</t>
  </si>
  <si>
    <t>00:07:35:11</t>
  </si>
  <si>
    <t>00:07:38:21</t>
  </si>
  <si>
    <t>00:07:38:27</t>
  </si>
  <si>
    <t>00:07:40:10</t>
  </si>
  <si>
    <t>environment</t>
  </si>
  <si>
    <t>down</t>
  </si>
  <si>
    <t>00:07:40:14</t>
  </si>
  <si>
    <t>00:07:40:24</t>
  </si>
  <si>
    <t>00:07:43:22</t>
  </si>
  <si>
    <t>00:07:44:20</t>
  </si>
  <si>
    <t>the kid never fixates on the target monitor</t>
  </si>
  <si>
    <t>00:07:56:23</t>
  </si>
  <si>
    <t>00:08:15:08</t>
  </si>
  <si>
    <t>trial 5</t>
  </si>
  <si>
    <t>gaze and point</t>
  </si>
  <si>
    <t>right front</t>
  </si>
  <si>
    <t>00:08:16:15</t>
  </si>
  <si>
    <t>00:08:17:14</t>
  </si>
  <si>
    <t>00:08:17:15</t>
  </si>
  <si>
    <t>00:08:29:12</t>
  </si>
  <si>
    <t>00:08:39:00</t>
  </si>
  <si>
    <t>trial 6</t>
  </si>
  <si>
    <t>00:08:39:16</t>
  </si>
  <si>
    <t>00:08:39:24</t>
  </si>
  <si>
    <t>00:08:42:04</t>
  </si>
  <si>
    <t>00:08:42:07</t>
  </si>
  <si>
    <t>00:08:45:08</t>
  </si>
  <si>
    <t>00:08:48:16</t>
  </si>
  <si>
    <t>00:09:00:10</t>
  </si>
  <si>
    <t>00:09:12:11</t>
  </si>
  <si>
    <t>trial 7</t>
  </si>
  <si>
    <t>00:09:12:22</t>
  </si>
  <si>
    <t>00:09:15:21</t>
  </si>
  <si>
    <t>00:09:17:09</t>
  </si>
  <si>
    <t>00:09:22:22</t>
  </si>
  <si>
    <t>00:09:23:03</t>
  </si>
  <si>
    <t>00:09:34:16</t>
  </si>
  <si>
    <t>00:09:40:17</t>
  </si>
  <si>
    <t>trial 8</t>
  </si>
  <si>
    <t>00:09:40:18</t>
  </si>
  <si>
    <t>00:09:41:03</t>
  </si>
  <si>
    <t>baseline</t>
  </si>
  <si>
    <t>00:09:41:08</t>
  </si>
  <si>
    <t>00:09:48:09</t>
  </si>
  <si>
    <t>00:09:48:10</t>
  </si>
  <si>
    <t>00:10:03:25</t>
  </si>
  <si>
    <t>trial 9</t>
  </si>
  <si>
    <t>00:10:04:08</t>
  </si>
  <si>
    <t>right back</t>
  </si>
  <si>
    <t>00:10:04:25</t>
  </si>
  <si>
    <t>00:10:05:28</t>
  </si>
  <si>
    <t>no shift</t>
  </si>
  <si>
    <t>00:10:06:22</t>
  </si>
  <si>
    <t>00:10:10:17</t>
  </si>
  <si>
    <t>00:10:14:10</t>
  </si>
  <si>
    <t>00:10:17:19</t>
  </si>
  <si>
    <t>00:10:26:06</t>
  </si>
  <si>
    <t>00:10:39:09</t>
  </si>
  <si>
    <t>trial 10</t>
  </si>
  <si>
    <t>00:10:40:24</t>
  </si>
  <si>
    <t>00:10:45:05</t>
  </si>
  <si>
    <t>00:10:45:12</t>
  </si>
  <si>
    <t>00:10:46:03</t>
  </si>
  <si>
    <t>00:10:49:24</t>
  </si>
  <si>
    <t>00:10:53:01</t>
  </si>
  <si>
    <t>00:11:01:15</t>
  </si>
  <si>
    <t>00:11:15:26</t>
  </si>
  <si>
    <t>trial 11</t>
  </si>
  <si>
    <t>00:11:17:14</t>
  </si>
  <si>
    <t>00:11:18:18</t>
  </si>
  <si>
    <t>00:11:18:20</t>
  </si>
  <si>
    <t>00:11:19:16</t>
  </si>
  <si>
    <t>00:11:20:20</t>
  </si>
  <si>
    <t>00:11:32:14</t>
  </si>
  <si>
    <t>00:11:42:14</t>
  </si>
  <si>
    <t>trial 12</t>
  </si>
  <si>
    <t>00:11:42:15</t>
  </si>
  <si>
    <t>00:11:42:26</t>
  </si>
  <si>
    <t>00:11:45:20</t>
  </si>
  <si>
    <t>the child is looking at their hands</t>
  </si>
  <si>
    <t>00:11:47:03</t>
  </si>
  <si>
    <t>00:11:47:14</t>
  </si>
  <si>
    <t>00:11:47:15</t>
  </si>
  <si>
    <t>00:11:49:29</t>
  </si>
  <si>
    <t>the infant is looking at their hands; the video jumps from 11:49:29 to 11:50:00 so this baseline is full coded</t>
  </si>
  <si>
    <t>00:11:50:00</t>
  </si>
  <si>
    <t>00:12:02:21</t>
  </si>
  <si>
    <t>trial 13</t>
  </si>
  <si>
    <t>00:12:03:07</t>
  </si>
  <si>
    <t>00:12:03:21</t>
  </si>
  <si>
    <t>00:12:04:02</t>
  </si>
  <si>
    <t>00:12:04:05</t>
  </si>
  <si>
    <t>00:12:07:15</t>
  </si>
  <si>
    <t>00:12:13:20</t>
  </si>
  <si>
    <t>00:12:15:22</t>
  </si>
  <si>
    <t>00:12:25:06</t>
  </si>
  <si>
    <t>00:12:35:04</t>
  </si>
  <si>
    <t>trial 14</t>
  </si>
  <si>
    <t>00:12:36:07</t>
  </si>
  <si>
    <t>00:12:39:07</t>
  </si>
  <si>
    <t>00:12:39:08</t>
  </si>
  <si>
    <t>00:12:39:18</t>
  </si>
  <si>
    <t>left</t>
  </si>
  <si>
    <t>00:12:39:25</t>
  </si>
  <si>
    <t>00:12:40:05</t>
  </si>
  <si>
    <t>00:12:40:07</t>
  </si>
  <si>
    <t>00:12:40:20</t>
  </si>
  <si>
    <t>00:12:45:09</t>
  </si>
  <si>
    <t>the  right periphery also goes black</t>
  </si>
  <si>
    <t>black screen</t>
  </si>
  <si>
    <t>00:12:45:20</t>
  </si>
  <si>
    <t>00:12:59:12</t>
  </si>
  <si>
    <t>00:13:11:22</t>
  </si>
  <si>
    <t>trial 15</t>
  </si>
  <si>
    <t>00:13:12:14</t>
  </si>
  <si>
    <t>00:13:12:15</t>
  </si>
  <si>
    <t>00:13:13:16</t>
  </si>
  <si>
    <t>00:13:13:22</t>
  </si>
  <si>
    <t>00:13:14:10</t>
  </si>
  <si>
    <t>00:13:26:10</t>
  </si>
  <si>
    <t>00:13:39:17</t>
  </si>
  <si>
    <t>trial 16</t>
  </si>
  <si>
    <t>00:13:41:05</t>
  </si>
  <si>
    <t>00:13:45:18</t>
  </si>
  <si>
    <t>00:13:45:25</t>
  </si>
  <si>
    <t>00:13:48:05</t>
  </si>
  <si>
    <t>00:13:49:24</t>
  </si>
  <si>
    <t>00:14:01:28</t>
  </si>
  <si>
    <t>00:14:13:08</t>
  </si>
  <si>
    <t>trial 17</t>
  </si>
  <si>
    <t>00:14:14:02</t>
  </si>
  <si>
    <t>00:14:17:18</t>
  </si>
  <si>
    <t>00:14:17:26</t>
  </si>
  <si>
    <t>00:14:19:11</t>
  </si>
  <si>
    <t>00:14:22:21</t>
  </si>
  <si>
    <t>00:14:31:11</t>
  </si>
  <si>
    <t>00:14:34:20</t>
  </si>
  <si>
    <t>00:14:45:15</t>
  </si>
  <si>
    <t>trial 18</t>
  </si>
  <si>
    <t>00:14:46:10</t>
  </si>
  <si>
    <t>00:14:46:13</t>
  </si>
  <si>
    <t>00:14:47:26</t>
  </si>
  <si>
    <t>00:14:48:09</t>
  </si>
  <si>
    <t>00:14:48:16</t>
  </si>
  <si>
    <t>00:15:01:05</t>
  </si>
  <si>
    <t>00:15:10:07</t>
  </si>
  <si>
    <t>trial 19</t>
  </si>
  <si>
    <t>00:15:11:18</t>
  </si>
  <si>
    <t>00:15:12:13</t>
  </si>
  <si>
    <t>00:15:12:18</t>
  </si>
  <si>
    <t>00:15:13:03</t>
  </si>
  <si>
    <t>00:15:20:23</t>
  </si>
  <si>
    <t>00:15:22:02</t>
  </si>
  <si>
    <t>00:15:33:07</t>
  </si>
  <si>
    <t>00:15:42:18</t>
  </si>
  <si>
    <t>trial 20</t>
  </si>
  <si>
    <t>00:15:44:10</t>
  </si>
  <si>
    <t>00:15:47:15</t>
  </si>
  <si>
    <t>00:15:48:04</t>
  </si>
  <si>
    <t>00:15:48:18</t>
  </si>
  <si>
    <t>00:15:53:20</t>
  </si>
  <si>
    <t>00:15:56:13</t>
  </si>
  <si>
    <t>00:16:05:18</t>
  </si>
  <si>
    <t xml:space="preserve"> </t>
  </si>
  <si>
    <t>SYSTEM: Lab G&amp;P&lt;BR&gt;&lt;BR&gt;DEFINE: FPS, 30&lt;BR&gt;COLUMN: HIT/MISS&lt;BR&gt;COLUMN: Cue Giver&lt;BR&gt;COLUMN: place saver&lt;BR&gt;COLUMN: Person&lt;BR&gt;COLUMN: MonitorLookBehav&lt;BR&gt;COLUMN: video reward&lt;BR&gt;COLUMN: Cue Type&lt;BR&gt;COLUMN: Inf Behavior&lt;BR&gt;COLUMN: Cue Location&lt;BR&gt;COLUMN: Infant Shift&lt;BR&gt;COLUMN: infant fixation&lt;BR&gt;COLUMN: Orientation Infant Look&lt;BR&gt;COLUMN: Orientation Loc&lt;BR&gt;COLUMN: error type&lt;BR&gt;COLUMN: code change&lt;BR&gt;</t>
  </si>
  <si>
    <t>00:10:10:13</t>
  </si>
  <si>
    <t>00:10:29:14</t>
  </si>
  <si>
    <t>00:10:33:19</t>
  </si>
  <si>
    <t>00:10:54:19</t>
  </si>
  <si>
    <t>00:10:58:25</t>
  </si>
  <si>
    <t>00:11:16:17</t>
  </si>
  <si>
    <t>00:11:22:20</t>
  </si>
  <si>
    <t>00:11:41:03</t>
  </si>
  <si>
    <t>00:11:48:16</t>
  </si>
  <si>
    <t>00:12:14:19</t>
  </si>
  <si>
    <t>00:12:25:17</t>
  </si>
  <si>
    <t>00:12:34:01</t>
  </si>
  <si>
    <t>00:13:01:21</t>
  </si>
  <si>
    <t>00:13:02:10</t>
  </si>
  <si>
    <t>00:13:02:11</t>
  </si>
  <si>
    <t>00:13:05:23</t>
  </si>
  <si>
    <t>00:13:06:20</t>
  </si>
  <si>
    <t>00:13:08:11</t>
  </si>
  <si>
    <t>00:13:09:14</t>
  </si>
  <si>
    <t>the right screen goes black</t>
  </si>
  <si>
    <t>00:13:22:10</t>
  </si>
  <si>
    <t>00:13:27:05</t>
  </si>
  <si>
    <t>00:13:41:14</t>
  </si>
  <si>
    <t>00:13:41:25</t>
  </si>
  <si>
    <t>00:13:41:26</t>
  </si>
  <si>
    <t>00:13:42:01</t>
  </si>
  <si>
    <t>00:13:42:09</t>
  </si>
  <si>
    <t>00:13:44:00</t>
  </si>
  <si>
    <t>mom (care-giver)</t>
  </si>
  <si>
    <t>00:13:51:12</t>
  </si>
  <si>
    <t>00:13:54:03</t>
  </si>
  <si>
    <t>00:14:02:06</t>
  </si>
  <si>
    <t>00:14:10:24</t>
  </si>
  <si>
    <t>00:14:11:09</t>
  </si>
  <si>
    <t>00:14:11:10</t>
  </si>
  <si>
    <t>00:14:11:21</t>
  </si>
  <si>
    <t>00:14:12:05</t>
  </si>
  <si>
    <t>00:14:14:07</t>
  </si>
  <si>
    <t>00:14:20:13</t>
  </si>
  <si>
    <t>00:14:31:14</t>
  </si>
  <si>
    <t>00:14:38:08</t>
  </si>
  <si>
    <t>00:14:38:26</t>
  </si>
  <si>
    <t>00:14:38:27</t>
  </si>
  <si>
    <t>00:14:39:03</t>
  </si>
  <si>
    <t>00:14:39:04</t>
  </si>
  <si>
    <t>00:14:42:08</t>
  </si>
  <si>
    <t>cue-giver's hands</t>
  </si>
  <si>
    <t>00:14:50:21</t>
  </si>
  <si>
    <t>00:14:52:19</t>
  </si>
  <si>
    <t>00:15:00:06</t>
  </si>
  <si>
    <t>00:15:06:00</t>
  </si>
  <si>
    <t>00:15:06:20</t>
  </si>
  <si>
    <t>cue giver error</t>
  </si>
  <si>
    <t>00:15:06:27</t>
  </si>
  <si>
    <t>00:15:09:10</t>
  </si>
  <si>
    <t>00:15:09:27</t>
  </si>
  <si>
    <t>00:15:11:21</t>
  </si>
  <si>
    <t>00:15:16:16</t>
  </si>
  <si>
    <t>the right front screen goes black</t>
  </si>
  <si>
    <t>00:15:18:28</t>
  </si>
  <si>
    <t>a video reward plays on the right front monitor</t>
  </si>
  <si>
    <t>cro error</t>
  </si>
  <si>
    <t>00:15:29:20</t>
  </si>
  <si>
    <t>00:15:33:11</t>
  </si>
  <si>
    <t>the trial is repeated</t>
  </si>
  <si>
    <t>00:15:34:21</t>
  </si>
  <si>
    <t>00:15:34:23</t>
  </si>
  <si>
    <t>00:15:35:27</t>
  </si>
  <si>
    <t>00:15:50:05</t>
  </si>
  <si>
    <t>the video reward never goes off before moving to the next trial</t>
  </si>
  <si>
    <t>00:15:58:15</t>
  </si>
  <si>
    <t>00:15:58:21</t>
  </si>
  <si>
    <t>00:15:58:22</t>
  </si>
  <si>
    <t>00:15:58:28</t>
  </si>
  <si>
    <t>00:15:58:29</t>
  </si>
  <si>
    <t>00:16:04:16</t>
  </si>
  <si>
    <t>00:16:05:06</t>
  </si>
  <si>
    <t>00:16:14:22</t>
  </si>
  <si>
    <t>00:16:25:23</t>
  </si>
  <si>
    <t>00:16:26:11</t>
  </si>
  <si>
    <t>00:16:26:12</t>
  </si>
  <si>
    <t>00:16:26:27</t>
  </si>
  <si>
    <t>00:16:26:28</t>
  </si>
  <si>
    <t>00:16:27:04</t>
  </si>
  <si>
    <t>00:16:27:05</t>
  </si>
  <si>
    <t>00:16:27:17</t>
  </si>
  <si>
    <t>00:16:27:26</t>
  </si>
  <si>
    <t>00:16:27:27</t>
  </si>
  <si>
    <t>00:16:28:05</t>
  </si>
  <si>
    <t>00:16:28:06</t>
  </si>
  <si>
    <t>00:16:30:08</t>
  </si>
  <si>
    <t>00:16:36:16</t>
  </si>
  <si>
    <t>00:16:43:13</t>
  </si>
  <si>
    <t>00:16:48:04</t>
  </si>
  <si>
    <t>00:16:54:17</t>
  </si>
  <si>
    <t>00:16:55:11</t>
  </si>
  <si>
    <t>00:16:55:12</t>
  </si>
  <si>
    <t>00:16:57:16</t>
  </si>
  <si>
    <t>00:16:57:20</t>
  </si>
  <si>
    <t>00:16:57:29</t>
  </si>
  <si>
    <t>00:16:58:00</t>
  </si>
  <si>
    <t>00:16:58:06</t>
  </si>
  <si>
    <t>00:17:04:09</t>
  </si>
  <si>
    <t>00:17:08:21</t>
  </si>
  <si>
    <t>00:17:15:00</t>
  </si>
  <si>
    <t>00:17:21:00</t>
  </si>
  <si>
    <t>00:17:21:14</t>
  </si>
  <si>
    <t>00:17:21:15</t>
  </si>
  <si>
    <t>00:17:24:29</t>
  </si>
  <si>
    <t>00:17:25:01</t>
  </si>
  <si>
    <t>00:17:25:16</t>
  </si>
  <si>
    <t>00:17:25:19</t>
  </si>
  <si>
    <t>00:17:28:00</t>
  </si>
  <si>
    <t>the infant fixates on multiple places on the ceiling</t>
  </si>
  <si>
    <t>up/right</t>
  </si>
  <si>
    <t>00:17:28:01</t>
  </si>
  <si>
    <t>00:17:39:15</t>
  </si>
  <si>
    <t>00:17:40:02</t>
  </si>
  <si>
    <t>00:17:40:03</t>
  </si>
  <si>
    <t>00:17:41:08</t>
  </si>
  <si>
    <t>00:17:41:15</t>
  </si>
  <si>
    <t>00:17:43:01</t>
  </si>
  <si>
    <t>00:17:49:13</t>
  </si>
  <si>
    <t>the right back monitor should play a video reward, but after going black it goes back to gray before playing the video reward.</t>
  </si>
  <si>
    <t>00:17:51:02</t>
  </si>
  <si>
    <t>00:17:54:02</t>
  </si>
  <si>
    <t>00:17:54:04</t>
  </si>
  <si>
    <t>00:18:00:19</t>
  </si>
  <si>
    <t>00:18:07:28</t>
  </si>
  <si>
    <t>00:18:08:03</t>
  </si>
  <si>
    <t>00:18:08:04</t>
  </si>
  <si>
    <t>00:18:11:22</t>
  </si>
  <si>
    <t>00:18:11:27</t>
  </si>
  <si>
    <t>00:18:15:14</t>
  </si>
  <si>
    <t>the infant fixates on multiple places</t>
  </si>
  <si>
    <t>down/right</t>
  </si>
  <si>
    <t>00:18:18:14</t>
  </si>
  <si>
    <t>00:18:22:03</t>
  </si>
  <si>
    <t>00:18:28:18</t>
  </si>
  <si>
    <t>00:18:35:28</t>
  </si>
  <si>
    <t>00:18:36:15</t>
  </si>
  <si>
    <t>00:18:36:16</t>
  </si>
  <si>
    <t>00:18:38:09</t>
  </si>
  <si>
    <t>00:18:38:11</t>
  </si>
  <si>
    <t>00:18:39:23</t>
  </si>
  <si>
    <t>cue-giver's body</t>
  </si>
  <si>
    <t>00:18:39:25</t>
  </si>
  <si>
    <t>00:18:44:28</t>
  </si>
  <si>
    <t>00:18:45:17</t>
  </si>
  <si>
    <t>00:18:46:04</t>
  </si>
  <si>
    <t>00:18:56:18</t>
  </si>
  <si>
    <t>00:19:01:22</t>
  </si>
  <si>
    <t>00:19:02:04</t>
  </si>
  <si>
    <t>00:19:02:05</t>
  </si>
  <si>
    <t>00:19:02:16</t>
  </si>
  <si>
    <t>00:19:02:21</t>
  </si>
  <si>
    <t>00:19:05:18</t>
  </si>
  <si>
    <t>00:19:05:19</t>
  </si>
  <si>
    <t>00:19:05:27</t>
  </si>
  <si>
    <t>00:19:05:28</t>
  </si>
  <si>
    <t>00:19:07:03</t>
  </si>
  <si>
    <t>00:19:07:04</t>
  </si>
  <si>
    <t>00:19:07:05</t>
  </si>
  <si>
    <t>00:19:08:19</t>
  </si>
  <si>
    <t xml:space="preserve">head moves a lot, but eyes seem to stay fixated </t>
  </si>
  <si>
    <t>00:19:08:20</t>
  </si>
  <si>
    <t>00:19:16:28</t>
  </si>
  <si>
    <t>00:19:17:13</t>
  </si>
  <si>
    <t>00:19:17:14</t>
  </si>
  <si>
    <t>00:19:20:02</t>
  </si>
  <si>
    <t>00:19:20:03</t>
  </si>
  <si>
    <t>00:19:23:22</t>
  </si>
  <si>
    <t>the infant fixates on multiple places on the ground</t>
  </si>
  <si>
    <t>00:19:23:27</t>
  </si>
  <si>
    <t>00:19:25:16</t>
  </si>
  <si>
    <t>00:19:27:15</t>
  </si>
  <si>
    <t>00:19:27:29</t>
  </si>
  <si>
    <t>00:19:37:14</t>
  </si>
  <si>
    <t>the cue giver skips trial 14 which should have been a point cue to the left periphery monitor</t>
  </si>
  <si>
    <t>00:19:48:20</t>
  </si>
  <si>
    <t>00:19:49:06</t>
  </si>
  <si>
    <t>00:19:49:07</t>
  </si>
  <si>
    <t>00:19:51:05</t>
  </si>
  <si>
    <t>00:19:51:11</t>
  </si>
  <si>
    <t>00:20:02:13</t>
  </si>
  <si>
    <t>00:20:11:23</t>
  </si>
  <si>
    <t>00:20:12:06</t>
  </si>
  <si>
    <t>00:20:12:07</t>
  </si>
  <si>
    <t>00:20:14:01</t>
  </si>
  <si>
    <t>00:20:14:02</t>
  </si>
  <si>
    <t>00:20:14:04</t>
  </si>
  <si>
    <t>00:20:14:05</t>
  </si>
  <si>
    <t>00:20:14:25</t>
  </si>
  <si>
    <t>00:20:21:21</t>
  </si>
  <si>
    <t>00:20:25:21</t>
  </si>
  <si>
    <t>00:20:32:06</t>
  </si>
  <si>
    <t>00:20:40:12</t>
  </si>
  <si>
    <t>00:20:41:01</t>
  </si>
  <si>
    <t>00:20:41:02</t>
  </si>
  <si>
    <t>00:20:41:04</t>
  </si>
  <si>
    <t>00:20:41:05</t>
  </si>
  <si>
    <t>00:20:42:04</t>
  </si>
  <si>
    <t>00:20:42:06</t>
  </si>
  <si>
    <t>00:20:42:07</t>
  </si>
  <si>
    <t>00:20:42:08</t>
  </si>
  <si>
    <t>00:20:46:06</t>
  </si>
  <si>
    <t>00:20:51:08</t>
  </si>
  <si>
    <t>00:20:55:27</t>
  </si>
  <si>
    <t>00:21:01:29</t>
  </si>
  <si>
    <t>00:21:07:27</t>
  </si>
  <si>
    <t>00:21:08:16</t>
  </si>
  <si>
    <t>00:21:08:17</t>
  </si>
  <si>
    <t>00:21:08:27</t>
  </si>
  <si>
    <t>00:21:09:06</t>
  </si>
  <si>
    <t>00:21:09:08</t>
  </si>
  <si>
    <t>00:21:09:25</t>
  </si>
  <si>
    <t>00:21:11:08</t>
  </si>
  <si>
    <t>00:21:22:12</t>
  </si>
  <si>
    <t>00:21:26:25</t>
  </si>
  <si>
    <t>sometimes after the screen flashes black to indicate trial end with will flash again black however this black screen on the right front monitor came WAY later than I would expect so I am coding it as an error</t>
  </si>
  <si>
    <t>00:21:47:14</t>
  </si>
  <si>
    <t>00:21:48:01</t>
  </si>
  <si>
    <t>00:21:48:02</t>
  </si>
  <si>
    <t>00:21:48:09</t>
  </si>
  <si>
    <t>the childs eyes were out of frame so they chould have been potentially looking at the cue-giver's body</t>
  </si>
  <si>
    <t>00:21:48:22</t>
  </si>
  <si>
    <t>00:21:50:08</t>
  </si>
  <si>
    <t>00:21:50:20</t>
  </si>
  <si>
    <t>00:21:50:28</t>
  </si>
  <si>
    <t>00:21:50:29</t>
  </si>
  <si>
    <t>00:21:51:00</t>
  </si>
  <si>
    <t>00:21:52:06</t>
  </si>
  <si>
    <t>00:21:52:07</t>
  </si>
  <si>
    <t>00:21:52:09</t>
  </si>
  <si>
    <t>00:21:52:10</t>
  </si>
  <si>
    <t>00:21:53:08</t>
  </si>
  <si>
    <t>00:21:54:17</t>
  </si>
  <si>
    <t>00:22:05:22</t>
  </si>
  <si>
    <t>00:22:15:06</t>
  </si>
  <si>
    <t>00:22:15:29</t>
  </si>
  <si>
    <t>00:22:16:09</t>
  </si>
  <si>
    <t>00:22:19:00</t>
  </si>
  <si>
    <t>00:22:19:02</t>
  </si>
  <si>
    <t>00:22:23:17</t>
  </si>
  <si>
    <t>00:22:23:18</t>
  </si>
  <si>
    <t>00:22:26:02</t>
  </si>
  <si>
    <t>00:22:34:16</t>
  </si>
  <si>
    <t>00:04:17:05</t>
  </si>
  <si>
    <t>00:04:25:12</t>
  </si>
  <si>
    <t>00:04:32:13</t>
  </si>
  <si>
    <t>00:04:46:11</t>
  </si>
  <si>
    <t>the left screen shows the minimized desktop screen that continues to play the video reward</t>
  </si>
  <si>
    <t>00:05:24:04</t>
  </si>
  <si>
    <t>the left front and periphery screen went black</t>
  </si>
  <si>
    <t>multiple black screens</t>
  </si>
  <si>
    <t>00:05:25:19</t>
  </si>
  <si>
    <t>now the left periphery screen is showing the minimized desktop screen and plays the video reward</t>
  </si>
  <si>
    <t>00:05:46:01</t>
  </si>
  <si>
    <t>once again both the left front and periphery screen went black</t>
  </si>
  <si>
    <t>00:05:50:22</t>
  </si>
  <si>
    <t>the left front screen goes black</t>
  </si>
  <si>
    <t>00:05:58:09</t>
  </si>
  <si>
    <t>00:06:16:11</t>
  </si>
  <si>
    <t>00:06:19:20</t>
  </si>
  <si>
    <t>00:06:34:16</t>
  </si>
  <si>
    <t>00:06:41:01</t>
  </si>
  <si>
    <t>00:06:52:14</t>
  </si>
  <si>
    <t>the video reward plays again on the right periphery screen</t>
  </si>
  <si>
    <t>00:07:09:27</t>
  </si>
  <si>
    <t>00:07:16:13</t>
  </si>
  <si>
    <t>00:07:28:03</t>
  </si>
  <si>
    <t>00:07:44:09</t>
  </si>
  <si>
    <t>00:07:49:13</t>
  </si>
  <si>
    <t>00:08:43:00</t>
  </si>
  <si>
    <t>00:08:43:01</t>
  </si>
  <si>
    <t>00:08:43:15</t>
  </si>
  <si>
    <t>the cue-giver gives the wrong cue, a gaze, rather than point</t>
  </si>
  <si>
    <t>00:08:43:17</t>
  </si>
  <si>
    <t>00:08:45:21</t>
  </si>
  <si>
    <t>00:08:45:22</t>
  </si>
  <si>
    <t>00:08:45:24</t>
  </si>
  <si>
    <t>00:08:45:25</t>
  </si>
  <si>
    <t>00:08:46:10</t>
  </si>
  <si>
    <t>00:08:46:11</t>
  </si>
  <si>
    <t>00:08:49:15</t>
  </si>
  <si>
    <t>00:08:50:13</t>
  </si>
  <si>
    <t>00:08:52:13</t>
  </si>
  <si>
    <t>00:08:52:14</t>
  </si>
  <si>
    <t>00:08:52:15</t>
  </si>
  <si>
    <t>00:08:52:21</t>
  </si>
  <si>
    <t>00:08:58:08</t>
  </si>
  <si>
    <t>the right front monitor once again goes black</t>
  </si>
  <si>
    <t>00:09:02:29</t>
  </si>
  <si>
    <t>00:09:13:11</t>
  </si>
  <si>
    <t>00:09:20:21</t>
  </si>
  <si>
    <t>00:09:21:06</t>
  </si>
  <si>
    <t>00:09:21:09</t>
  </si>
  <si>
    <t>00:09:21:10</t>
  </si>
  <si>
    <t>00:09:21:13</t>
  </si>
  <si>
    <t>00:09:21:14</t>
  </si>
  <si>
    <t>00:09:22:00</t>
  </si>
  <si>
    <t>00:09:22:01</t>
  </si>
  <si>
    <t>00:09:23:06</t>
  </si>
  <si>
    <t>00:09:23:07</t>
  </si>
  <si>
    <t>00:09:30:21</t>
  </si>
  <si>
    <t>00:09:31:05</t>
  </si>
  <si>
    <t>00:09:31:12</t>
  </si>
  <si>
    <t>00:09:41:16</t>
  </si>
  <si>
    <t>00:09:52:18</t>
  </si>
  <si>
    <t>00:09:52:19</t>
  </si>
  <si>
    <t>00:09:53:15</t>
  </si>
  <si>
    <t>00:09:53:23</t>
  </si>
  <si>
    <t>00:09:53:24</t>
  </si>
  <si>
    <t>00:09:54:25</t>
  </si>
  <si>
    <t>00:09:56:10</t>
  </si>
  <si>
    <t>00:10:06:23</t>
  </si>
  <si>
    <t>00:10:14:15</t>
  </si>
  <si>
    <t>00:10:14:16</t>
  </si>
  <si>
    <t>00:10:15:14</t>
  </si>
  <si>
    <t>00:10:15:26</t>
  </si>
  <si>
    <t>00:10:15:27</t>
  </si>
  <si>
    <t>00:10:17:16</t>
  </si>
  <si>
    <t>00:10:17:18</t>
  </si>
  <si>
    <t>00:10:18:06</t>
  </si>
  <si>
    <t>00:10:25:10</t>
  </si>
  <si>
    <t>00:10:33:21</t>
  </si>
  <si>
    <t>00:10:35:16</t>
  </si>
  <si>
    <t>00:10:46:07</t>
  </si>
  <si>
    <t>00:10:46:08</t>
  </si>
  <si>
    <t>00:10:46:29</t>
  </si>
  <si>
    <t>00:10:48:25</t>
  </si>
  <si>
    <t>00:10:49:06</t>
  </si>
  <si>
    <t>00:10:59:19</t>
  </si>
  <si>
    <t>00:11:10:03</t>
  </si>
  <si>
    <t>00:11:10:04</t>
  </si>
  <si>
    <t>00:11:10:19</t>
  </si>
  <si>
    <t>the cue-giver give the right cue to the wrong monitor, the right periphery rather than the left periphery</t>
  </si>
  <si>
    <t>00:11:10:20</t>
  </si>
  <si>
    <t>00:11:12:19</t>
  </si>
  <si>
    <t>00:11:12:20</t>
  </si>
  <si>
    <t>00:11:13:00</t>
  </si>
  <si>
    <t>the kid could potentially be looking at the cue-giver's hands but the gaze is slightly higher than the hand...not that it is easy to tell since the hand is in none of the frames.</t>
  </si>
  <si>
    <t>right</t>
  </si>
  <si>
    <t>00:11:20:06</t>
  </si>
  <si>
    <t>the right periphery screen goes black</t>
  </si>
  <si>
    <t>00:11:29:17</t>
  </si>
  <si>
    <t>00:11:29:21</t>
  </si>
  <si>
    <t>00:11:31:10</t>
  </si>
  <si>
    <t>00:11:31:11</t>
  </si>
  <si>
    <t>00:11:31:24</t>
  </si>
  <si>
    <t>00:11:39:10</t>
  </si>
  <si>
    <t>00:11:40:09</t>
  </si>
  <si>
    <t>00:11:48:26</t>
  </si>
  <si>
    <t>00:11:58:29</t>
  </si>
  <si>
    <t>00:11:59:00</t>
  </si>
  <si>
    <t>00:11:59:17</t>
  </si>
  <si>
    <t>00:12:07:13</t>
  </si>
  <si>
    <t>00:12:07:14</t>
  </si>
  <si>
    <t>00:12:07:21</t>
  </si>
  <si>
    <t>00:12:07:22</t>
  </si>
  <si>
    <t>00:12:07:29</t>
  </si>
  <si>
    <t>00:12:09:07</t>
  </si>
  <si>
    <t>00:12:19:10</t>
  </si>
  <si>
    <t>00:12:22:29</t>
  </si>
  <si>
    <t>00:12:23:23</t>
  </si>
  <si>
    <t>00:12:25:01</t>
  </si>
  <si>
    <t>00:12:25:12</t>
  </si>
  <si>
    <t>00:12:25:19</t>
  </si>
  <si>
    <t>00:12:25:22</t>
  </si>
  <si>
    <t>00:12:26:29</t>
  </si>
  <si>
    <t>00:12:27:00</t>
  </si>
  <si>
    <t>00:12:29:00</t>
  </si>
  <si>
    <t>00:12:29:01</t>
  </si>
  <si>
    <t>00:12:30:22</t>
  </si>
  <si>
    <t>focused on cue-giver's hands in lap</t>
  </si>
  <si>
    <t>00:12:30:23</t>
  </si>
  <si>
    <t>00:12:37:02</t>
  </si>
  <si>
    <t>00:12:37:03</t>
  </si>
  <si>
    <t>00:12:37:23</t>
  </si>
  <si>
    <t>00:12:38:05</t>
  </si>
  <si>
    <t>00:12:38:06</t>
  </si>
  <si>
    <t>00:12:38:08</t>
  </si>
  <si>
    <t>00:12:38:09</t>
  </si>
  <si>
    <t>00:12:40:08</t>
  </si>
  <si>
    <t>00:12:47:08</t>
  </si>
  <si>
    <t>00:12:50:07</t>
  </si>
  <si>
    <t>00:12:57:19</t>
  </si>
  <si>
    <t>00:13:13:23</t>
  </si>
  <si>
    <t>00:13:13:24</t>
  </si>
  <si>
    <t>00:13:14:06</t>
  </si>
  <si>
    <t>00:13:14:09</t>
  </si>
  <si>
    <t>00:13:18:20</t>
  </si>
  <si>
    <t>the kid fixates on multiple places on the ground</t>
  </si>
  <si>
    <t>00:13:18:23</t>
  </si>
  <si>
    <t>00:13:21:26</t>
  </si>
  <si>
    <t>00:13:24:02</t>
  </si>
  <si>
    <t>00:13:24:29</t>
  </si>
  <si>
    <t>00:13:34:13</t>
  </si>
  <si>
    <t>00:13:45:14</t>
  </si>
  <si>
    <t>00:14:06:12</t>
  </si>
  <si>
    <t>the cue-giver gives the right cue to the wrong monitor, right front rather than left front</t>
  </si>
  <si>
    <t>00:13:59:14</t>
  </si>
  <si>
    <t>00:14:06:11</t>
  </si>
  <si>
    <t>00:14:16:29</t>
  </si>
  <si>
    <t>00:14:17:00</t>
  </si>
  <si>
    <t>00:14:17:13</t>
  </si>
  <si>
    <t>00:14:27:17</t>
  </si>
  <si>
    <t>00:14:32:23</t>
  </si>
  <si>
    <t>00:14:33:07</t>
  </si>
  <si>
    <t>00:14:33:08</t>
  </si>
  <si>
    <t>00:14:33:10</t>
  </si>
  <si>
    <t>00:14:33:11</t>
  </si>
  <si>
    <t>00:14:37:06</t>
  </si>
  <si>
    <t>00:14:37:10</t>
  </si>
  <si>
    <t>00:14:37:24</t>
  </si>
  <si>
    <t>00:14:37:25</t>
  </si>
  <si>
    <t>00:14:37:26</t>
  </si>
  <si>
    <t>00:14:38:04</t>
  </si>
  <si>
    <t>00:14:39:25</t>
  </si>
  <si>
    <t>00:14:39:26</t>
  </si>
  <si>
    <t>00:14:54:29</t>
  </si>
  <si>
    <t>00:14:55:00</t>
  </si>
  <si>
    <t>00:14:55:14</t>
  </si>
  <si>
    <t>00:15:05:09</t>
  </si>
  <si>
    <t>00:15:05:10</t>
  </si>
  <si>
    <t>00:15:15:20</t>
  </si>
  <si>
    <t>00:15:25:08</t>
  </si>
  <si>
    <t>00:15:25:09</t>
  </si>
  <si>
    <t>00:15:25:28</t>
  </si>
  <si>
    <t>00:15:26:02</t>
  </si>
  <si>
    <t>00:15:26:03</t>
  </si>
  <si>
    <t>00:15:26:06</t>
  </si>
  <si>
    <t>00:15:26:07</t>
  </si>
  <si>
    <t>00:15:27:20</t>
  </si>
  <si>
    <t>00:15:35:01</t>
  </si>
  <si>
    <t>00:15:35:14</t>
  </si>
  <si>
    <t>00:15:46:04</t>
  </si>
  <si>
    <t>00:15:55:29</t>
  </si>
  <si>
    <t>00:15:56:23</t>
  </si>
  <si>
    <t>00:15:56:24</t>
  </si>
  <si>
    <t>00:15:58:07</t>
  </si>
  <si>
    <t>00:15:58:08</t>
  </si>
  <si>
    <t>00:16:08:27</t>
  </si>
  <si>
    <t>00:16:30:05</t>
  </si>
  <si>
    <t>00:16:30:06</t>
  </si>
  <si>
    <t>00:16:30:26</t>
  </si>
  <si>
    <t>00:16:32:08</t>
  </si>
  <si>
    <t>00:16:32:09</t>
  </si>
  <si>
    <t>00:16:32:10</t>
  </si>
  <si>
    <t>00:16:32:11</t>
  </si>
  <si>
    <t>00:16:33:08</t>
  </si>
  <si>
    <t>00:16:33:09</t>
  </si>
  <si>
    <t>00:16:38:05</t>
  </si>
  <si>
    <t>00:16:40:05</t>
  </si>
  <si>
    <t>00:16:42:17</t>
  </si>
  <si>
    <t>00:16:50:05</t>
  </si>
  <si>
    <t>00:17:09:18</t>
  </si>
  <si>
    <t>00:17:09:19</t>
  </si>
  <si>
    <t>00:17:10:07</t>
  </si>
  <si>
    <t>00:17:10:17</t>
  </si>
  <si>
    <t>down/left</t>
  </si>
  <si>
    <t>00:17:10:19</t>
  </si>
  <si>
    <t>00:17:10:20</t>
  </si>
  <si>
    <t>00:17:12:05</t>
  </si>
  <si>
    <t>00:17:18:26</t>
  </si>
  <si>
    <t>00:17:21:19</t>
  </si>
  <si>
    <t>00:17:29:02</t>
  </si>
  <si>
    <t>00:17:47:05</t>
  </si>
  <si>
    <t>00:17:47:06</t>
  </si>
  <si>
    <t>00:17:47:22</t>
  </si>
  <si>
    <t>00:17:48:00</t>
  </si>
  <si>
    <t>00:17:48:01</t>
  </si>
  <si>
    <t>00:17:50:13</t>
  </si>
  <si>
    <t>00:17:50:14</t>
  </si>
  <si>
    <t>00:18:00:28</t>
  </si>
  <si>
    <t>00:18:11:15</t>
  </si>
  <si>
    <t>00:18:11:16</t>
  </si>
  <si>
    <t>00:18:12:04</t>
  </si>
  <si>
    <t>00:18:12:16</t>
  </si>
  <si>
    <t>00:18:12:17</t>
  </si>
  <si>
    <t>00:18:13:21</t>
  </si>
  <si>
    <t>00:18:13:22</t>
  </si>
  <si>
    <t>00:18:13:28</t>
  </si>
  <si>
    <t>00:18:13:29</t>
  </si>
  <si>
    <t>00:18:15:21</t>
  </si>
  <si>
    <t>00:18:24:08</t>
  </si>
  <si>
    <t>00:18:32:18</t>
  </si>
  <si>
    <t>00:18:41:22</t>
  </si>
  <si>
    <t>00:18:41:23</t>
  </si>
  <si>
    <t>00:18:42:19</t>
  </si>
  <si>
    <t>00:18:43:09</t>
  </si>
  <si>
    <t>00:18:43:10</t>
  </si>
  <si>
    <t>00:18:43:11</t>
  </si>
  <si>
    <t>00:18:43:12</t>
  </si>
  <si>
    <t>00:18:43:29</t>
  </si>
  <si>
    <t>00:18:45:10</t>
  </si>
  <si>
    <t>00:18:55:24</t>
  </si>
  <si>
    <t>00:08:06:20</t>
  </si>
  <si>
    <t>00:08:07:04</t>
  </si>
  <si>
    <t>00:08:10:29</t>
  </si>
  <si>
    <t>00:08:29:03</t>
  </si>
  <si>
    <t>00:08:30:24</t>
  </si>
  <si>
    <t>00:08:46:02</t>
  </si>
  <si>
    <t>00:08:49:06</t>
  </si>
  <si>
    <t>00:09:05:06</t>
  </si>
  <si>
    <t>00:09:08:00</t>
  </si>
  <si>
    <t>00:09:23:12</t>
  </si>
  <si>
    <t>00:09:25:25</t>
  </si>
  <si>
    <t>00:09:41:09</t>
  </si>
  <si>
    <t>00:09:42:03</t>
  </si>
  <si>
    <t>00:10:03:10</t>
  </si>
  <si>
    <t>00:10:06:01</t>
  </si>
  <si>
    <t>00:10:06:08</t>
  </si>
  <si>
    <t>00:10:06:09</t>
  </si>
  <si>
    <t>00:10:08:16</t>
  </si>
  <si>
    <t>00:10:08:17</t>
  </si>
  <si>
    <t>00:10:08:23</t>
  </si>
  <si>
    <t>00:10:08:24</t>
  </si>
  <si>
    <t>00:10:09:01</t>
  </si>
  <si>
    <t>00:10:10:10</t>
  </si>
  <si>
    <t>00:10:21:00</t>
  </si>
  <si>
    <t>00:10:30:12</t>
  </si>
  <si>
    <t>00:10:30:28</t>
  </si>
  <si>
    <t>00:10:32:06</t>
  </si>
  <si>
    <t>00:10:32:12</t>
  </si>
  <si>
    <t>00:10:33:12</t>
  </si>
  <si>
    <t>it looks as though the infant is gazing at the wall</t>
  </si>
  <si>
    <t>00:10:33:14</t>
  </si>
  <si>
    <t>00:10:38:18</t>
  </si>
  <si>
    <t>00:10:41:09</t>
  </si>
  <si>
    <t>00:10:41:25</t>
  </si>
  <si>
    <t>00:10:51:19</t>
  </si>
  <si>
    <t>00:11:00:06</t>
  </si>
  <si>
    <t>00:11:00:20</t>
  </si>
  <si>
    <t>00:11:02:10</t>
  </si>
  <si>
    <t>00:11:02:11</t>
  </si>
  <si>
    <t>00:11:02:20</t>
  </si>
  <si>
    <t>00:11:02:21</t>
  </si>
  <si>
    <t>00:11:03:14</t>
  </si>
  <si>
    <t>00:11:03:15</t>
  </si>
  <si>
    <t>00:11:04:01</t>
  </si>
  <si>
    <t>00:11:10:11</t>
  </si>
  <si>
    <t>00:11:20:19</t>
  </si>
  <si>
    <t>00:11:26:12</t>
  </si>
  <si>
    <t>00:11:27:02</t>
  </si>
  <si>
    <t>00:11:27:03</t>
  </si>
  <si>
    <t>00:11:27:04</t>
  </si>
  <si>
    <t>00:11:27:09</t>
  </si>
  <si>
    <t>00:11:27:11</t>
  </si>
  <si>
    <t>00:11:28:09</t>
  </si>
  <si>
    <t>00:11:28:10</t>
  </si>
  <si>
    <t>00:11:28:18</t>
  </si>
  <si>
    <t>00:11:28:19</t>
  </si>
  <si>
    <t>00:11:29:01</t>
  </si>
  <si>
    <t>00:11:36:05</t>
  </si>
  <si>
    <t>00:11:38:05</t>
  </si>
  <si>
    <t>00:11:46:15</t>
  </si>
  <si>
    <t>00:11:54:10</t>
  </si>
  <si>
    <t>00:11:55:07</t>
  </si>
  <si>
    <t>00:11:55:12</t>
  </si>
  <si>
    <t>00:11:55:13</t>
  </si>
  <si>
    <t>00:11:59:08</t>
  </si>
  <si>
    <t>00:11:59:10</t>
  </si>
  <si>
    <t>00:12:00:19</t>
  </si>
  <si>
    <t>00:12:00:20</t>
  </si>
  <si>
    <t>00:12:10:15</t>
  </si>
  <si>
    <t>00:12:17:13</t>
  </si>
  <si>
    <t>00:12:18:06</t>
  </si>
  <si>
    <t>00:12:18:20</t>
  </si>
  <si>
    <t>00:12:18:21</t>
  </si>
  <si>
    <t>00:12:19:03</t>
  </si>
  <si>
    <t>00:12:19:04</t>
  </si>
  <si>
    <t>00:12:19:12</t>
  </si>
  <si>
    <t>00:12:27:03</t>
  </si>
  <si>
    <t>00:12:37:19</t>
  </si>
  <si>
    <t>00:12:44:09</t>
  </si>
  <si>
    <t>00:12:44:23</t>
  </si>
  <si>
    <t>00:12:47:15</t>
  </si>
  <si>
    <t>00:12:47:16</t>
  </si>
  <si>
    <t>00:12:47:23</t>
  </si>
  <si>
    <t>00:12:47:24</t>
  </si>
  <si>
    <t>00:12:48:05</t>
  </si>
  <si>
    <t>00:12:54:06</t>
  </si>
  <si>
    <t>00:12:55:01</t>
  </si>
  <si>
    <t>00:13:04:23</t>
  </si>
  <si>
    <t>00:13:07:10</t>
  </si>
  <si>
    <t>00:13:07:11</t>
  </si>
  <si>
    <t>00:13:07:24</t>
  </si>
  <si>
    <t>00:13:08:23</t>
  </si>
  <si>
    <t>00:13:08:29</t>
  </si>
  <si>
    <t>00:13:09:20</t>
  </si>
  <si>
    <t>00:13:09:21</t>
  </si>
  <si>
    <t>00:13:09:22</t>
  </si>
  <si>
    <t>00:13:09:23</t>
  </si>
  <si>
    <t>00:13:09:27</t>
  </si>
  <si>
    <t>00:13:09:29</t>
  </si>
  <si>
    <t>00:13:10:06</t>
  </si>
  <si>
    <t>00:13:10:07</t>
  </si>
  <si>
    <t>00:13:10:12</t>
  </si>
  <si>
    <t>00:13:10:13</t>
  </si>
  <si>
    <t>00:13:10:23</t>
  </si>
  <si>
    <t>00:13:11:01</t>
  </si>
  <si>
    <t>00:13:11:20</t>
  </si>
  <si>
    <t>baby fixates on two places with an upwards gaze</t>
  </si>
  <si>
    <t>up/left</t>
  </si>
  <si>
    <t>00:13:11:21</t>
  </si>
  <si>
    <t>00:13:11:27</t>
  </si>
  <si>
    <t>00:13:11:28</t>
  </si>
  <si>
    <t>00:13:12:04</t>
  </si>
  <si>
    <t>the child seems to be looking at the wall inbetween the two monitors</t>
  </si>
  <si>
    <t>00:13:12:16</t>
  </si>
  <si>
    <t>00:13:12:24</t>
  </si>
  <si>
    <t>00:13:12:25</t>
  </si>
  <si>
    <t>00:13:13:29</t>
  </si>
  <si>
    <t>00:13:15:12</t>
  </si>
  <si>
    <t>00:13:15:13</t>
  </si>
  <si>
    <t>00:13:24:10</t>
  </si>
  <si>
    <t>00:13:24:28</t>
  </si>
  <si>
    <t>00:13:25:21</t>
  </si>
  <si>
    <t>00:13:25:24</t>
  </si>
  <si>
    <t>00:13:26:23</t>
  </si>
  <si>
    <t>00:13:26:24</t>
  </si>
  <si>
    <t>00:13:26:25</t>
  </si>
  <si>
    <t>00:13:29:01</t>
  </si>
  <si>
    <t>00:13:34:24</t>
  </si>
  <si>
    <t>00:13:37:04</t>
  </si>
  <si>
    <t>00:13:52:20</t>
  </si>
  <si>
    <t>the cue giver points at the right back monitor, accidentally repeating the previous trials cue rather than doing the new one.</t>
  </si>
  <si>
    <t>00:13:58:15</t>
  </si>
  <si>
    <t>a video reward played on the right periphery monitor instead of the right back monitor.</t>
  </si>
  <si>
    <t>00:13:58:25</t>
  </si>
  <si>
    <t>00:14:00:02</t>
  </si>
  <si>
    <t>00:14:00:03</t>
  </si>
  <si>
    <t>00:14:00:12</t>
  </si>
  <si>
    <t>00:14:00:13</t>
  </si>
  <si>
    <t>00:14:01:17</t>
  </si>
  <si>
    <t>00:14:01:18</t>
  </si>
  <si>
    <t>00:14:01:22</t>
  </si>
  <si>
    <t>00:14:01:23</t>
  </si>
  <si>
    <t>00:14:02:00</t>
  </si>
  <si>
    <t>00:14:08:12</t>
  </si>
  <si>
    <t>00:14:18:29</t>
  </si>
  <si>
    <t>the left periphery monitor plays a video reward</t>
  </si>
  <si>
    <t>00:14:28:26</t>
  </si>
  <si>
    <t>she is repeating the trial due to the cro error</t>
  </si>
  <si>
    <t>00:14:28:27</t>
  </si>
  <si>
    <t>00:14:29:21</t>
  </si>
  <si>
    <t>00:14:29:23</t>
  </si>
  <si>
    <t>00:14:30:22</t>
  </si>
  <si>
    <t>00:14:30:23</t>
  </si>
  <si>
    <t>00:14:30:28</t>
  </si>
  <si>
    <t>00:14:30:29</t>
  </si>
  <si>
    <t>00:14:32:07</t>
  </si>
  <si>
    <t>00:14:32:08</t>
  </si>
  <si>
    <t>00:14:32:10</t>
  </si>
  <si>
    <t>00:14:32:11</t>
  </si>
  <si>
    <t>00:14:34:15</t>
  </si>
  <si>
    <t>00:14:39:10</t>
  </si>
  <si>
    <t>00:14:49:26</t>
  </si>
  <si>
    <t>00:15:10:13</t>
  </si>
  <si>
    <t>00:15:10:28</t>
  </si>
  <si>
    <t>00:15:11:12</t>
  </si>
  <si>
    <t>00:15:11:15</t>
  </si>
  <si>
    <t>00:15:12:07</t>
  </si>
  <si>
    <t>00:15:12:08</t>
  </si>
  <si>
    <t>00:15:12:15</t>
  </si>
  <si>
    <t>00:15:12:16</t>
  </si>
  <si>
    <t>00:15:13:23</t>
  </si>
  <si>
    <t>00:15:21:28</t>
  </si>
  <si>
    <t>the video reward is delayed</t>
  </si>
  <si>
    <t>00:15:32:13</t>
  </si>
  <si>
    <t>00:15:36:01</t>
  </si>
  <si>
    <t>00:15:36:02</t>
  </si>
  <si>
    <t>00:15:36:16</t>
  </si>
  <si>
    <t>00:15:37:03</t>
  </si>
  <si>
    <t>00:15:37:04</t>
  </si>
  <si>
    <t>00:15:37:07</t>
  </si>
  <si>
    <t>00:15:37:08</t>
  </si>
  <si>
    <t>00:15:37:18</t>
  </si>
  <si>
    <t>00:15:37:28</t>
  </si>
  <si>
    <t>00:15:38:06</t>
  </si>
  <si>
    <t>00:15:38:07</t>
  </si>
  <si>
    <t>00:15:38:14</t>
  </si>
  <si>
    <t>00:15:38:15</t>
  </si>
  <si>
    <t>00:15:38:26</t>
  </si>
  <si>
    <t>00:15:39:00</t>
  </si>
  <si>
    <t>00:15:43:13</t>
  </si>
  <si>
    <t>the infant fixates on multiple places with a downwards gaze</t>
  </si>
  <si>
    <t>00:15:43:14</t>
  </si>
  <si>
    <t>00:15:54:13</t>
  </si>
  <si>
    <t>00:15:54:25</t>
  </si>
  <si>
    <t>00:15:55:15</t>
  </si>
  <si>
    <t>00:15:55:16</t>
  </si>
  <si>
    <t>00:15:55:17</t>
  </si>
  <si>
    <t>00:15:55:18</t>
  </si>
  <si>
    <t>00:15:56:17</t>
  </si>
  <si>
    <t>00:15:56:18</t>
  </si>
  <si>
    <t>00:15:56:20</t>
  </si>
  <si>
    <t>00:15:56:21</t>
  </si>
  <si>
    <t>00:15:57:17</t>
  </si>
  <si>
    <t>00:16:00:19</t>
  </si>
  <si>
    <t>00:16:11:17</t>
  </si>
  <si>
    <t>00:16:16:17</t>
  </si>
  <si>
    <t>00:16:17:18</t>
  </si>
  <si>
    <t>00:16:17:20</t>
  </si>
  <si>
    <t>the infant seems to be staring at the space inbetween the two monitors</t>
  </si>
  <si>
    <t>00:16:17:21</t>
  </si>
  <si>
    <t>00:16:17:22</t>
  </si>
  <si>
    <t>00:16:17:02</t>
  </si>
  <si>
    <t>00:16:18:10</t>
  </si>
  <si>
    <t>00:16:18:28</t>
  </si>
  <si>
    <t>00:16:18:29</t>
  </si>
  <si>
    <t>00:16:19:12</t>
  </si>
  <si>
    <t>00:16:19:13</t>
  </si>
  <si>
    <t>00:16:19:25</t>
  </si>
  <si>
    <t>00:16:25:25</t>
  </si>
  <si>
    <t>00:16:36:07</t>
  </si>
  <si>
    <t>00:16:42:09</t>
  </si>
  <si>
    <t>00:16:43:07</t>
  </si>
  <si>
    <t>00:16:46:29</t>
  </si>
  <si>
    <t>it played too early, at the end of the first cue</t>
  </si>
  <si>
    <t>00:16:47:00</t>
  </si>
  <si>
    <t>00:16:57:13</t>
  </si>
  <si>
    <t>00:17:04:24</t>
  </si>
  <si>
    <t>00:17:05:02</t>
  </si>
  <si>
    <t>00:17:05:28</t>
  </si>
  <si>
    <t>00:17:05:29</t>
  </si>
  <si>
    <t>00:17:06:03</t>
  </si>
  <si>
    <t>00:17:06:04</t>
  </si>
  <si>
    <t>00:17:07:00</t>
  </si>
  <si>
    <t>00:17:12:09</t>
  </si>
  <si>
    <t>she is redoing the first cue due to a lack of attention</t>
  </si>
  <si>
    <t>00:17:12:10</t>
  </si>
  <si>
    <t>00:17:13:19</t>
  </si>
  <si>
    <t>00:17:13:27</t>
  </si>
  <si>
    <t>00:17:21:07</t>
  </si>
  <si>
    <t>the infant fixates on mulitple places downwards</t>
  </si>
  <si>
    <t>00:17:21:08</t>
  </si>
  <si>
    <t>00:17:24:17</t>
  </si>
  <si>
    <t>00:17:31:15</t>
  </si>
  <si>
    <t>00:17:38:06</t>
  </si>
  <si>
    <t>00:17:38:26</t>
  </si>
  <si>
    <t>00:17:39:01</t>
  </si>
  <si>
    <t>00:17:39:02</t>
  </si>
  <si>
    <t>00:17:39:10</t>
  </si>
  <si>
    <t>the kid shifts their gaze to the lower portion of the screen as opposed to the center</t>
  </si>
  <si>
    <t>00:17:39:11</t>
  </si>
  <si>
    <t>00:17:39:17</t>
  </si>
  <si>
    <t>the infant recenters their gaze</t>
  </si>
  <si>
    <t>00:17:39:18</t>
  </si>
  <si>
    <t>00:17:40:10</t>
  </si>
  <si>
    <t>00:17:40:11</t>
  </si>
  <si>
    <t>00:17:40:25</t>
  </si>
  <si>
    <t>00:17:40:26</t>
  </si>
  <si>
    <t>00:17:42:07</t>
  </si>
  <si>
    <t>00:17:44:15</t>
  </si>
  <si>
    <t>00:17:54:27</t>
  </si>
  <si>
    <t>00:18:04:20</t>
  </si>
  <si>
    <t>00:18:05:10</t>
  </si>
  <si>
    <t>00:18:07:13</t>
  </si>
  <si>
    <t>00:18:07:15</t>
  </si>
  <si>
    <t>00:18:09:16</t>
  </si>
  <si>
    <t>00:18:09:18</t>
  </si>
  <si>
    <t>00:18:12:14</t>
  </si>
  <si>
    <t>00:18:12:15</t>
  </si>
  <si>
    <t>00:18:12:18</t>
  </si>
  <si>
    <t>00:18:14:02</t>
  </si>
  <si>
    <t>00:18:14:03</t>
  </si>
  <si>
    <t>00:18:25:01</t>
  </si>
  <si>
    <t>00:18:33:12</t>
  </si>
  <si>
    <t>00:18:33:28</t>
  </si>
  <si>
    <t>00:18:34:02</t>
  </si>
  <si>
    <t>00:18:34:03</t>
  </si>
  <si>
    <t>00:18:36:07</t>
  </si>
  <si>
    <t>00:18:36:11</t>
  </si>
  <si>
    <t>00:18:43:25</t>
  </si>
  <si>
    <t>the infant fixates on multiple points downwards</t>
  </si>
  <si>
    <t>00:18:43:26</t>
  </si>
  <si>
    <t>00:18:46:27</t>
  </si>
  <si>
    <t>00:18:54:15</t>
  </si>
  <si>
    <t>00:19:12:13</t>
  </si>
  <si>
    <t>00:19:13:03</t>
  </si>
  <si>
    <t>00:19:13:05</t>
  </si>
  <si>
    <t>00:19:14:21</t>
  </si>
  <si>
    <t>00:19:14:22</t>
  </si>
  <si>
    <t>00:19:14:28</t>
  </si>
  <si>
    <t>00:19:14:29</t>
  </si>
  <si>
    <t>00:19:15:28</t>
  </si>
  <si>
    <t>00:19:18:02</t>
  </si>
  <si>
    <t>it played too early, right after the first cue</t>
  </si>
  <si>
    <t>SYSTEM: Lab G&amp;P&lt;BR&gt;&lt;BR&gt;DEFINE: FPS, 30&lt;BR&gt;COLUMN: HIT/MISS&lt;BR&gt;COLUMN: Cue Giver&lt;BR&gt;COLUMN: place saver&lt;BR&gt;COLUMN: Person&lt;BR&gt;COLUMN: MonitorLookBehav&lt;BR&gt;COLUMN: video reward&lt;BR&gt;COLUMN: Cue Type&lt;BR&gt;COLUMN: Inf Behavior&lt;BR&gt;COLUMN: Cue Location&lt;BR&gt;COLUMN: Orientation Infant Look&lt;BR&gt;COLUMN: Orientation Loc&lt;BR&gt;COLUMN: code change&lt;BR&gt;</t>
  </si>
  <si>
    <t>00:02:55:22</t>
  </si>
  <si>
    <t>00:03:13:17</t>
  </si>
  <si>
    <t>00:03:16:01</t>
  </si>
  <si>
    <t>00:03:30:07</t>
  </si>
  <si>
    <t>00:03:32:29</t>
  </si>
  <si>
    <t>00:03:46:01</t>
  </si>
  <si>
    <t>00:03:50:19</t>
  </si>
  <si>
    <t>00:04:04:00</t>
  </si>
  <si>
    <t>00:04:08:27</t>
  </si>
  <si>
    <t>00:04:22:01</t>
  </si>
  <si>
    <t>00:04:22:29</t>
  </si>
  <si>
    <t>00:04:38:02</t>
  </si>
  <si>
    <t>00:04:38:06</t>
  </si>
  <si>
    <t>it is hard to tell if the baby fixates because their head is buried slighltly into their mother's shoulder's and so though their head is in the right direction (and was already there prior to the video reward) it isn't easy to tell whether or not the baby is looking at the screen.</t>
  </si>
  <si>
    <t>00:04:51:29</t>
  </si>
  <si>
    <t>00:05:00:05</t>
  </si>
  <si>
    <t>00:05:00:27</t>
  </si>
  <si>
    <t>00:05:01:08</t>
  </si>
  <si>
    <t>00:05:01:10</t>
  </si>
  <si>
    <t>00:05:03:06</t>
  </si>
  <si>
    <t>00:05:03:07</t>
  </si>
  <si>
    <t>00:05:13:15</t>
  </si>
  <si>
    <t>00:01:10:19</t>
  </si>
  <si>
    <t>00:01:18:12</t>
  </si>
  <si>
    <t>00:01:20:22</t>
  </si>
  <si>
    <t>00:01:26:06</t>
  </si>
  <si>
    <t>00:01:26:07</t>
  </si>
  <si>
    <t>00:01:39:02</t>
  </si>
  <si>
    <t>Video reward not playing properly...manually shut off by cue-giver</t>
  </si>
  <si>
    <t>00:01:41:05</t>
  </si>
  <si>
    <t>00:02:00:17</t>
  </si>
  <si>
    <t>00:01:58:13</t>
  </si>
  <si>
    <t>00:02:00:18</t>
  </si>
  <si>
    <t>00:02:15:04</t>
  </si>
  <si>
    <t>00:02:17:22</t>
  </si>
  <si>
    <t>00:02:32:18</t>
  </si>
  <si>
    <t>00:02:37:22</t>
  </si>
  <si>
    <t>00:02:50:00</t>
  </si>
  <si>
    <t>00:02:50:15</t>
  </si>
  <si>
    <t>00:03:13:06</t>
  </si>
  <si>
    <t>00:03:15:26</t>
  </si>
  <si>
    <t>00:03:36:29</t>
  </si>
  <si>
    <t>00:05:14:12</t>
  </si>
  <si>
    <t>00:03:37:28</t>
  </si>
  <si>
    <t>00:03:37:29</t>
  </si>
  <si>
    <t>00:03:38:00</t>
  </si>
  <si>
    <t>00:03:39:02</t>
  </si>
  <si>
    <t>00:03:49:14</t>
  </si>
  <si>
    <t>00:03:58:08</t>
  </si>
  <si>
    <t>00:04:05:06</t>
  </si>
  <si>
    <t>00:04:05:07</t>
  </si>
  <si>
    <t>00:04:06:25</t>
  </si>
  <si>
    <t>00:04:07:02</t>
  </si>
  <si>
    <t>00:04:07:13</t>
  </si>
  <si>
    <t>00:04:09:19</t>
  </si>
  <si>
    <t>00:04:17:26</t>
  </si>
  <si>
    <t>00:04:25:22</t>
  </si>
  <si>
    <t>00:04:26:08</t>
  </si>
  <si>
    <t>00:04:26:29</t>
  </si>
  <si>
    <t>00:04:27:05</t>
  </si>
  <si>
    <t>00:04:30:22</t>
  </si>
  <si>
    <t>00:04:30:25</t>
  </si>
  <si>
    <t>00:04:31:14</t>
  </si>
  <si>
    <t>00:04:36:13</t>
  </si>
  <si>
    <t>00:04:37:27</t>
  </si>
  <si>
    <t>00:04:46:19</t>
  </si>
  <si>
    <t>00:04:53:25</t>
  </si>
  <si>
    <t>00:04:54:12</t>
  </si>
  <si>
    <t>00:04:55:14</t>
  </si>
  <si>
    <t>00:04:55:18</t>
  </si>
  <si>
    <t>00:04:58:13</t>
  </si>
  <si>
    <t>00:04:58:14</t>
  </si>
  <si>
    <t>00:04:58:29</t>
  </si>
  <si>
    <t>00:04:59:03</t>
  </si>
  <si>
    <t>00:05:04:06</t>
  </si>
  <si>
    <t xml:space="preserve">infant never fixated on the target monitor </t>
  </si>
  <si>
    <t>00:05:14:11</t>
  </si>
  <si>
    <t>00:05:23:16</t>
  </si>
  <si>
    <t>00:05:23:17</t>
  </si>
  <si>
    <t>00:05:24:03</t>
  </si>
  <si>
    <t>gave a gaze cue to the right front and was fixed in the second cue</t>
  </si>
  <si>
    <t>00:05:24:05</t>
  </si>
  <si>
    <t>00:05:31:04</t>
  </si>
  <si>
    <t>00:05:32:01</t>
  </si>
  <si>
    <t>00:05:32:02</t>
  </si>
  <si>
    <t>00:05:32:03</t>
  </si>
  <si>
    <t>00:05:32:04</t>
  </si>
  <si>
    <t>00:05:34:09</t>
  </si>
  <si>
    <t>00:05:34:10</t>
  </si>
  <si>
    <t>00:05:34:17</t>
  </si>
  <si>
    <t>00:05:34:18</t>
  </si>
  <si>
    <t>00:05:35:05</t>
  </si>
  <si>
    <t>00:05:45:18</t>
  </si>
  <si>
    <t>00:05:54:07</t>
  </si>
  <si>
    <t>00:06:03:17</t>
  </si>
  <si>
    <t>00:05:55:01</t>
  </si>
  <si>
    <t>00:06:03:16</t>
  </si>
  <si>
    <t>00:06:06:01</t>
  </si>
  <si>
    <t>00:06:13:25</t>
  </si>
  <si>
    <t>00:06:27:12</t>
  </si>
  <si>
    <t>00:07:49:12</t>
  </si>
  <si>
    <t>00:06:28:01</t>
  </si>
  <si>
    <t>00:06:30:09</t>
  </si>
  <si>
    <t>00:06:30:10</t>
  </si>
  <si>
    <t>00:06:30:12</t>
  </si>
  <si>
    <t>00:06:31:28</t>
  </si>
  <si>
    <t>00:06:31:29</t>
  </si>
  <si>
    <t>00:06:37:02</t>
  </si>
  <si>
    <t>00:06:47:08</t>
  </si>
  <si>
    <t>00:06:51:07</t>
  </si>
  <si>
    <t>00:06:51:25</t>
  </si>
  <si>
    <t>00:06:55:26</t>
  </si>
  <si>
    <t>00:06:55:27</t>
  </si>
  <si>
    <t>00:06:57:25</t>
  </si>
  <si>
    <t>playing with hands and rubbing eyes</t>
  </si>
  <si>
    <t>00:06:57:26</t>
  </si>
  <si>
    <t>00:06:58:12</t>
  </si>
  <si>
    <t>00:06:58:13</t>
  </si>
  <si>
    <t>rubbing eyes and face with arm</t>
  </si>
  <si>
    <t>00:06:59:17</t>
  </si>
  <si>
    <t>00:07:07:09</t>
  </si>
  <si>
    <t>00:07:08:13</t>
  </si>
  <si>
    <t>00:07:11:08</t>
  </si>
  <si>
    <t>00:07:11:12</t>
  </si>
  <si>
    <t>00:07:11:17</t>
  </si>
  <si>
    <t>00:07:11:18</t>
  </si>
  <si>
    <t>00:07:11:27</t>
  </si>
  <si>
    <t>00:07:12:01</t>
  </si>
  <si>
    <t>00:07:12:07</t>
  </si>
  <si>
    <t>00:07:16:14</t>
  </si>
  <si>
    <t>00:07:17:25</t>
  </si>
  <si>
    <t>00:07:26:26</t>
  </si>
  <si>
    <t>00:07:39:05</t>
  </si>
  <si>
    <t>00:07:39:17</t>
  </si>
  <si>
    <t>00:07:41:03</t>
  </si>
  <si>
    <t>00:07:41:22</t>
  </si>
  <si>
    <t>00:07:49:10</t>
  </si>
  <si>
    <t>00:07:49:11</t>
  </si>
  <si>
    <t>00:07:54:11</t>
  </si>
  <si>
    <t>00:07:59:13</t>
  </si>
  <si>
    <t>00:08:05:25</t>
  </si>
  <si>
    <t>00:10:54:03</t>
  </si>
  <si>
    <t>00:08:06:06</t>
  </si>
  <si>
    <t>00:08:06:07</t>
  </si>
  <si>
    <t>00:08:16:13</t>
  </si>
  <si>
    <t>00:08:16:23</t>
  </si>
  <si>
    <t>00:08:26:18</t>
  </si>
  <si>
    <t>00:08:33:00</t>
  </si>
  <si>
    <t>00:08:33:21</t>
  </si>
  <si>
    <t>00:08:34:03</t>
  </si>
  <si>
    <t>00:08:34:04</t>
  </si>
  <si>
    <t>00:08:34:18</t>
  </si>
  <si>
    <t>looking at own hands</t>
  </si>
  <si>
    <t>00:08:34:19</t>
  </si>
  <si>
    <t>00:08:36:19</t>
  </si>
  <si>
    <t>00:08:36:20</t>
  </si>
  <si>
    <t>00:08:36:24</t>
  </si>
  <si>
    <t>00:08:36:26</t>
  </si>
  <si>
    <t>00:08:38:19</t>
  </si>
  <si>
    <t>00:08:38:20</t>
  </si>
  <si>
    <t>00:08:39:15</t>
  </si>
  <si>
    <t>00:08:38:24</t>
  </si>
  <si>
    <t>00:10:32:23</t>
  </si>
  <si>
    <t>BABY-LB camera loss- control room operator enters to fix camera. Continued to check all cameras to make sure they were all functioning properly</t>
  </si>
  <si>
    <t>00:10:38:13</t>
  </si>
  <si>
    <t>00:10:38:25</t>
  </si>
  <si>
    <t>00:10:38:26</t>
  </si>
  <si>
    <t>00:10:40:16</t>
  </si>
  <si>
    <t>00:10:40:17</t>
  </si>
  <si>
    <t>00:10:40:26</t>
  </si>
  <si>
    <t>00:10:40:27</t>
  </si>
  <si>
    <t>00:10:42:18</t>
  </si>
  <si>
    <t>00:10:42:19</t>
  </si>
  <si>
    <t>00:10:43:00</t>
  </si>
  <si>
    <t>00:10:43:01</t>
  </si>
  <si>
    <t>00:10:43:15</t>
  </si>
  <si>
    <t>00:10:54:02</t>
  </si>
  <si>
    <t>00:11:01:24</t>
  </si>
  <si>
    <t>00:12:21:19</t>
  </si>
  <si>
    <t>00:11:03:10</t>
  </si>
  <si>
    <t>00:11:04:00</t>
  </si>
  <si>
    <t>00:11:09:09</t>
  </si>
  <si>
    <t>00:11:04:11</t>
  </si>
  <si>
    <t>00:11:05:10</t>
  </si>
  <si>
    <t>CUE-RF Camera loss</t>
  </si>
  <si>
    <t>00:11:09:20</t>
  </si>
  <si>
    <t>00:11:11:08</t>
  </si>
  <si>
    <t>00:11:13:21</t>
  </si>
  <si>
    <t>00:11:21:24</t>
  </si>
  <si>
    <t>00:11:30:21</t>
  </si>
  <si>
    <t>00:11:31:17</t>
  </si>
  <si>
    <t>00:11:31:28</t>
  </si>
  <si>
    <t>00:11:31:29</t>
  </si>
  <si>
    <t>00:11:32:00</t>
  </si>
  <si>
    <t>00:11:32:01</t>
  </si>
  <si>
    <t>00:11:33:06</t>
  </si>
  <si>
    <t>00:11:43:16</t>
  </si>
  <si>
    <t>00:11:50:11</t>
  </si>
  <si>
    <t>00:11:50:26</t>
  </si>
  <si>
    <t>00:11:51:01</t>
  </si>
  <si>
    <t>00:11:51:02</t>
  </si>
  <si>
    <t>00:11:53:01</t>
  </si>
  <si>
    <t>00:11:53:09</t>
  </si>
  <si>
    <t>00:11:53:26</t>
  </si>
  <si>
    <t>00:11:53:27</t>
  </si>
  <si>
    <t>00:11:59:01</t>
  </si>
  <si>
    <t>00:12:02:23</t>
  </si>
  <si>
    <t>00:12:09:16</t>
  </si>
  <si>
    <t>00:12:16:22</t>
  </si>
  <si>
    <t>00:12:17:23</t>
  </si>
  <si>
    <t>00:12:19:07</t>
  </si>
  <si>
    <t>00:12:19:08</t>
  </si>
  <si>
    <t>00:12:20:00</t>
  </si>
  <si>
    <t>00:12:20:01</t>
  </si>
  <si>
    <t>00:12:21:17</t>
  </si>
  <si>
    <t>00:12:21:18</t>
  </si>
  <si>
    <t>00:12:31:27</t>
  </si>
  <si>
    <t>00:13:30:19</t>
  </si>
  <si>
    <t>00:12:41:03</t>
  </si>
  <si>
    <t>00:12:41:06</t>
  </si>
  <si>
    <t>00:12:41:07</t>
  </si>
  <si>
    <t>00:12:41:10</t>
  </si>
  <si>
    <t>00:12:41:11</t>
  </si>
  <si>
    <t>00:12:42:07</t>
  </si>
  <si>
    <t>00:12:52:22</t>
  </si>
  <si>
    <t>00:12:59:02</t>
  </si>
  <si>
    <t>00:13:00:01</t>
  </si>
  <si>
    <t>00:13:00:12</t>
  </si>
  <si>
    <t>00:13:00:13</t>
  </si>
  <si>
    <t>00:13:03:15</t>
  </si>
  <si>
    <t>00:13:04:03</t>
  </si>
  <si>
    <t>00:13:06:03</t>
  </si>
  <si>
    <t>00:13:06:04</t>
  </si>
  <si>
    <t>00:13:07:13</t>
  </si>
  <si>
    <t>00:13:09:10</t>
  </si>
  <si>
    <t>00:13:12:03</t>
  </si>
  <si>
    <t>00:13:19:23</t>
  </si>
  <si>
    <t>00:13:30:18</t>
  </si>
  <si>
    <t>00:13:27:21</t>
  </si>
  <si>
    <t>00:13:28:05</t>
  </si>
  <si>
    <t>00:13:28:06</t>
  </si>
  <si>
    <t>00:13:28:28</t>
  </si>
  <si>
    <t>00:13:28:29</t>
  </si>
  <si>
    <t>00:13:30:17</t>
  </si>
  <si>
    <t>00:13:41:04</t>
  </si>
  <si>
    <t>00:02:22:21</t>
  </si>
  <si>
    <t>00:02:29:05</t>
  </si>
  <si>
    <t>00:02:32:00</t>
  </si>
  <si>
    <t>00:02:46:18</t>
  </si>
  <si>
    <t>00:02:49:09</t>
  </si>
  <si>
    <t>00:03:02:21</t>
  </si>
  <si>
    <t>00:03:08:28</t>
  </si>
  <si>
    <t>00:03:19:15</t>
  </si>
  <si>
    <t>00:03:25:21</t>
  </si>
  <si>
    <t>00:03:35:18</t>
  </si>
  <si>
    <t>00:03:39:00</t>
  </si>
  <si>
    <t>00:03:51:23</t>
  </si>
  <si>
    <t>00:03:58:19</t>
  </si>
  <si>
    <t>00:04:20:15</t>
  </si>
  <si>
    <t>00:04:20:16</t>
  </si>
  <si>
    <t>00:04:21:09</t>
  </si>
  <si>
    <t>00:04:21:11</t>
  </si>
  <si>
    <t>00:04:21:13</t>
  </si>
  <si>
    <t>00:04:22:12</t>
  </si>
  <si>
    <t>00:04:29:24</t>
  </si>
  <si>
    <t>00:04:30:15</t>
  </si>
  <si>
    <t>00:04:40:08</t>
  </si>
  <si>
    <t>00:04:57:13</t>
  </si>
  <si>
    <t>00:04:57:14</t>
  </si>
  <si>
    <t>00:04:58:01</t>
  </si>
  <si>
    <t>00:05:01:07</t>
  </si>
  <si>
    <t>00:05:01:09</t>
  </si>
  <si>
    <t>00:05:01:25</t>
  </si>
  <si>
    <t>00:05:07:07</t>
  </si>
  <si>
    <t>00:05:17:26</t>
  </si>
  <si>
    <t>00:05:27:26</t>
  </si>
  <si>
    <t>00:05:37:16</t>
  </si>
  <si>
    <t>00:05:28:11</t>
  </si>
  <si>
    <t>00:05:29:17</t>
  </si>
  <si>
    <t>fixates on multiple parts of the cue-giver's face</t>
  </si>
  <si>
    <t>00:05:29:18</t>
  </si>
  <si>
    <t>00:05:34:20</t>
  </si>
  <si>
    <t>00:05:34:22</t>
  </si>
  <si>
    <t>00:05:35:13</t>
  </si>
  <si>
    <t>00:05:39:25</t>
  </si>
  <si>
    <t>00:05:47:27</t>
  </si>
  <si>
    <t>00:06:01:25</t>
  </si>
  <si>
    <t>00:06:34:09</t>
  </si>
  <si>
    <t>00:06:03:14</t>
  </si>
  <si>
    <t>00:06:04:05</t>
  </si>
  <si>
    <t>00:06:04:14</t>
  </si>
  <si>
    <t>00:06:06:09</t>
  </si>
  <si>
    <t>00:06:06:10</t>
  </si>
  <si>
    <t>00:06:07:19</t>
  </si>
  <si>
    <t>00:06:12:12</t>
  </si>
  <si>
    <t>never fixates on the target monitor</t>
  </si>
  <si>
    <t>00:06:22:29</t>
  </si>
  <si>
    <t>00:06:30:18</t>
  </si>
  <si>
    <t>00:06:31:09</t>
  </si>
  <si>
    <t>00:06:32:04</t>
  </si>
  <si>
    <t>00:06:32:05</t>
  </si>
  <si>
    <t>00:06:32:06</t>
  </si>
  <si>
    <t>00:06:34:10</t>
  </si>
  <si>
    <t>00:06:34:11</t>
  </si>
  <si>
    <t>00:06:45:27</t>
  </si>
  <si>
    <t>00:07:00:03</t>
  </si>
  <si>
    <t>00:07:27:12</t>
  </si>
  <si>
    <t>00:07:00:28</t>
  </si>
  <si>
    <t>00:07:09:23</t>
  </si>
  <si>
    <t>00:07:09:24</t>
  </si>
  <si>
    <t>00:07:12:13</t>
  </si>
  <si>
    <t>00:07:20:09</t>
  </si>
  <si>
    <t>00:07:27:11</t>
  </si>
  <si>
    <t>00:07:27:26</t>
  </si>
  <si>
    <t>00:07:28:13</t>
  </si>
  <si>
    <t>00:07:28:14</t>
  </si>
  <si>
    <t>00:07:28:15</t>
  </si>
  <si>
    <t>00:07:29:23</t>
  </si>
  <si>
    <t>00:07:29:24</t>
  </si>
  <si>
    <t>00:07:40:18</t>
  </si>
  <si>
    <t>00:07:45:18</t>
  </si>
  <si>
    <t>00:07:45:19</t>
  </si>
  <si>
    <t>00:07:46:02</t>
  </si>
  <si>
    <t>00:07:46:08</t>
  </si>
  <si>
    <t>00:07:46:10</t>
  </si>
  <si>
    <t>00:07:48:24</t>
  </si>
  <si>
    <t>00:07:49:25</t>
  </si>
  <si>
    <t>00:07:52:12</t>
  </si>
  <si>
    <t>00:07:52:13</t>
  </si>
  <si>
    <t>00:07:56:07</t>
  </si>
  <si>
    <t>00:07:57:12</t>
  </si>
  <si>
    <t>00:08:04:18</t>
  </si>
  <si>
    <t>00:08:05:08</t>
  </si>
  <si>
    <t>00:08:06:24</t>
  </si>
  <si>
    <t>00:08:06:27</t>
  </si>
  <si>
    <t>00:08:07:15</t>
  </si>
  <si>
    <t>00:08:14:09</t>
  </si>
  <si>
    <t>the left front monitor also goes black</t>
  </si>
  <si>
    <t>00:08:24:28</t>
  </si>
  <si>
    <t>00:08:33:14</t>
  </si>
  <si>
    <t>00:08:33:29</t>
  </si>
  <si>
    <t>00:08:35:08</t>
  </si>
  <si>
    <t>00:08:35:15</t>
  </si>
  <si>
    <t>00:08:39:21</t>
  </si>
  <si>
    <t>00:08:39:27</t>
  </si>
  <si>
    <t>00:08:51:21</t>
  </si>
  <si>
    <t>00:08:51:22</t>
  </si>
  <si>
    <t>00:09:02:07</t>
  </si>
  <si>
    <t>00:09:11:23</t>
  </si>
  <si>
    <t>00:09:11:24</t>
  </si>
  <si>
    <t>00:09:12:02</t>
  </si>
  <si>
    <t>00:09:12:03</t>
  </si>
  <si>
    <t>infant fixates on multiple places on the cue-giver's face</t>
  </si>
  <si>
    <t>00:09:21:11</t>
  </si>
  <si>
    <t>00:09:23:13</t>
  </si>
  <si>
    <t>00:09:31:29</t>
  </si>
  <si>
    <t>00:09:36:18</t>
  </si>
  <si>
    <t>00:09:36:19</t>
  </si>
  <si>
    <t>00:09:37:06</t>
  </si>
  <si>
    <t>00:09:38:04</t>
  </si>
  <si>
    <t>00:09:38:05</t>
  </si>
  <si>
    <t>00:09:43:27</t>
  </si>
  <si>
    <t>00:09:43:28</t>
  </si>
  <si>
    <t>00:09:57:15</t>
  </si>
  <si>
    <t>00:09:57:27</t>
  </si>
  <si>
    <t>00:09:58:18</t>
  </si>
  <si>
    <t>00:09:58:19</t>
  </si>
  <si>
    <t>00:09:59:17</t>
  </si>
  <si>
    <t>00:09:59:18</t>
  </si>
  <si>
    <t>00:10:01:08</t>
  </si>
  <si>
    <t>00:10:01:11</t>
  </si>
  <si>
    <t>00:10:02:17</t>
  </si>
  <si>
    <t>00:10:07:07</t>
  </si>
  <si>
    <t>00:10:09:11</t>
  </si>
  <si>
    <t>00:10:17:29</t>
  </si>
  <si>
    <t>00:10:42:10</t>
  </si>
  <si>
    <t>00:10:43:06</t>
  </si>
  <si>
    <t>00:10:43:21</t>
  </si>
  <si>
    <t>00:10:43:22</t>
  </si>
  <si>
    <t>00:10:43:23</t>
  </si>
  <si>
    <t>00:10:43:24</t>
  </si>
  <si>
    <t>00:10:45:29</t>
  </si>
  <si>
    <t>00:10:52:10</t>
  </si>
  <si>
    <t>00:10:53:14</t>
  </si>
  <si>
    <t>00:11:02:27</t>
  </si>
  <si>
    <t>00:11:17:23</t>
  </si>
  <si>
    <t>00:11:18:13</t>
  </si>
  <si>
    <t>00:11:19:01</t>
  </si>
  <si>
    <t>00:11:19:02</t>
  </si>
  <si>
    <t>00:11:20:16</t>
  </si>
  <si>
    <t>the infant may be looking at the cue-giver's arm</t>
  </si>
  <si>
    <t>00:11:28:15</t>
  </si>
  <si>
    <t>00:11:29:06</t>
  </si>
  <si>
    <t>00:11:39:02</t>
  </si>
  <si>
    <t>00:11:48:02</t>
  </si>
  <si>
    <t>00:11:48:14</t>
  </si>
  <si>
    <t>00:11:48:24</t>
  </si>
  <si>
    <t>00:11:48:27</t>
  </si>
  <si>
    <t>00:11:53:12</t>
  </si>
  <si>
    <t>the infant fixates on multiple places on the floor</t>
  </si>
  <si>
    <t>00:11:53:16</t>
  </si>
  <si>
    <t>00:11:54:11</t>
  </si>
  <si>
    <t>00:11:57:15</t>
  </si>
  <si>
    <t>00:12:08:02</t>
  </si>
  <si>
    <t>00:12:33:09</t>
  </si>
  <si>
    <t>00:12:33:10</t>
  </si>
  <si>
    <t>00:12:33:15</t>
  </si>
  <si>
    <t>00:12:33:19</t>
  </si>
  <si>
    <t>never fixates on the monitor</t>
  </si>
  <si>
    <t>00:12:44:05</t>
  </si>
  <si>
    <t>00:12:51:02</t>
  </si>
  <si>
    <t>00:12:51:03</t>
  </si>
  <si>
    <t>00:12:51:24</t>
  </si>
  <si>
    <t>00:12:58:23</t>
  </si>
  <si>
    <t>infant fixates on multiple places on the floor, including the cue-giver's body</t>
  </si>
  <si>
    <t>00:12:58:24</t>
  </si>
  <si>
    <t>00:13:03:05</t>
  </si>
  <si>
    <t>00:13:09:24</t>
  </si>
  <si>
    <t>00:13:11:11</t>
  </si>
  <si>
    <t>00:13:20:11</t>
  </si>
  <si>
    <t>00:13:29:11</t>
  </si>
  <si>
    <t>00:13:29:25</t>
  </si>
  <si>
    <t>00:13:32:16</t>
  </si>
  <si>
    <t>00:13:32:26</t>
  </si>
  <si>
    <t>00:13:38:23</t>
  </si>
  <si>
    <t>00:13:38:24</t>
  </si>
  <si>
    <t>00:13:49:18</t>
  </si>
  <si>
    <t>00:13:59:06</t>
  </si>
  <si>
    <t>00:13:59:07</t>
  </si>
  <si>
    <t>00:13:59:21</t>
  </si>
  <si>
    <t>00:14:00:19</t>
  </si>
  <si>
    <t>up</t>
  </si>
  <si>
    <t>00:14:01:02</t>
  </si>
  <si>
    <t>00:14:01:06</t>
  </si>
  <si>
    <t>00:14:01:07</t>
  </si>
  <si>
    <t>00:14:01:08</t>
  </si>
  <si>
    <t>00:14:03:03</t>
  </si>
  <si>
    <t>00:14:11:26</t>
  </si>
  <si>
    <t>they repeated the first cue full extension</t>
  </si>
  <si>
    <t>00:14:11:27</t>
  </si>
  <si>
    <t>00:14:14:05</t>
  </si>
  <si>
    <t>00:14:14:06</t>
  </si>
  <si>
    <t>00:14:14:08</t>
  </si>
  <si>
    <t>00:14:16:25</t>
  </si>
  <si>
    <t>00:14:21:12</t>
  </si>
  <si>
    <t>00:14:23:25</t>
  </si>
  <si>
    <t>00:14:23:27</t>
  </si>
  <si>
    <t>not quite sure if the child fixates or the video is frozen, but either way, it still seems like there is a full three frames where the child is looking at the target monitor</t>
  </si>
  <si>
    <t>00:14:31:26</t>
  </si>
  <si>
    <t>00:03:07:04</t>
  </si>
  <si>
    <t>00:03:13:25</t>
  </si>
  <si>
    <t>00:03:15:18</t>
  </si>
  <si>
    <t>00:03:31:27</t>
  </si>
  <si>
    <t>00:03:32:20</t>
  </si>
  <si>
    <t>00:03:48:20</t>
  </si>
  <si>
    <t>00:03:49:27</t>
  </si>
  <si>
    <t>00:04:06:21</t>
  </si>
  <si>
    <t>00:04:11:18</t>
  </si>
  <si>
    <t>00:04:23:21</t>
  </si>
  <si>
    <t>00:04:25:13</t>
  </si>
  <si>
    <t>00:04:42:25</t>
  </si>
  <si>
    <t>00:04:47:24</t>
  </si>
  <si>
    <t>00:05:01:26</t>
  </si>
  <si>
    <t>00:05:22:03</t>
  </si>
  <si>
    <t>00:05:02:26</t>
  </si>
  <si>
    <t>00:05:02:27</t>
  </si>
  <si>
    <t>00:05:10:03</t>
  </si>
  <si>
    <t>00:05:10:04</t>
  </si>
  <si>
    <t>00:05:10:09</t>
  </si>
  <si>
    <t>00:05:11:26</t>
  </si>
  <si>
    <t>00:05:28:14</t>
  </si>
  <si>
    <t>00:06:13:24</t>
  </si>
  <si>
    <t>00:05:28:27</t>
  </si>
  <si>
    <t>00:05:35:07</t>
  </si>
  <si>
    <t>00:05:35:08</t>
  </si>
  <si>
    <t>00:05:35:23</t>
  </si>
  <si>
    <t>00:05:36:23</t>
  </si>
  <si>
    <t>00:05:36:25</t>
  </si>
  <si>
    <t>00:05:37:21</t>
  </si>
  <si>
    <t>00:05:40:04</t>
  </si>
  <si>
    <t>00:05:43:14</t>
  </si>
  <si>
    <t>00:05:44:29</t>
  </si>
  <si>
    <t>left back video started playing during video reward of left periphery</t>
  </si>
  <si>
    <t>00:05:45:00</t>
  </si>
  <si>
    <t>00:05:46:21</t>
  </si>
  <si>
    <t>wrong video reward playing (left back rather than left periphery</t>
  </si>
  <si>
    <t>00:06:00:16</t>
  </si>
  <si>
    <t>00:06:01:12</t>
  </si>
  <si>
    <t>00:06:04:08</t>
  </si>
  <si>
    <t>00:06:04:10</t>
  </si>
  <si>
    <t>00:06:07:25</t>
  </si>
  <si>
    <t>00:06:08:00</t>
  </si>
  <si>
    <t>00:06:10:18</t>
  </si>
  <si>
    <t>00:06:12:11</t>
  </si>
  <si>
    <t>00:06:20:29</t>
  </si>
  <si>
    <t>00:06:28:07</t>
  </si>
  <si>
    <t>00:06:48:00</t>
  </si>
  <si>
    <t>00:06:29:06</t>
  </si>
  <si>
    <t>00:06:29:07</t>
  </si>
  <si>
    <t>00:06:30:16</t>
  </si>
  <si>
    <t>00:06:30:21</t>
  </si>
  <si>
    <t>00:06:32:28</t>
  </si>
  <si>
    <t>00:06:33:12</t>
  </si>
  <si>
    <t>00:06:37:20</t>
  </si>
  <si>
    <t>00:06:38:18</t>
  </si>
  <si>
    <t>00:06:56:09</t>
  </si>
  <si>
    <t>00:07:38:06</t>
  </si>
  <si>
    <t>00:06:57:04</t>
  </si>
  <si>
    <t>00:07:00:23</t>
  </si>
  <si>
    <t>00:07:00:27</t>
  </si>
  <si>
    <t>00:07:11:24</t>
  </si>
  <si>
    <t>00:07:18:17</t>
  </si>
  <si>
    <t>00:07:19:12</t>
  </si>
  <si>
    <t>00:07:20:12</t>
  </si>
  <si>
    <t>00:07:20:17</t>
  </si>
  <si>
    <t>00:07:22:25</t>
  </si>
  <si>
    <t>00:07:23:01</t>
  </si>
  <si>
    <t>00:07:24:25</t>
  </si>
  <si>
    <t>00:07:24:27</t>
  </si>
  <si>
    <t>00:07:28:00</t>
  </si>
  <si>
    <t>00:07:28:12</t>
  </si>
  <si>
    <t>00:07:45:26</t>
  </si>
  <si>
    <t>00:08:24:10</t>
  </si>
  <si>
    <t>00:07:46:14</t>
  </si>
  <si>
    <t>00:07:46:15</t>
  </si>
  <si>
    <t>00:07:55:22</t>
  </si>
  <si>
    <t>00:07:56:15</t>
  </si>
  <si>
    <t>00:08:06:00</t>
  </si>
  <si>
    <t>00:08:05:29</t>
  </si>
  <si>
    <t>00:08:11:16</t>
  </si>
  <si>
    <t>00:08:12:04</t>
  </si>
  <si>
    <t>00:08:12:08</t>
  </si>
  <si>
    <t>00:08:13:14</t>
  </si>
  <si>
    <t>00:08:13:15</t>
  </si>
  <si>
    <t>00:08:14:04</t>
  </si>
  <si>
    <t>00:08:14:07</t>
  </si>
  <si>
    <t>00:08:17:12</t>
  </si>
  <si>
    <t>00:08:17:13</t>
  </si>
  <si>
    <t>00:08:17:18</t>
  </si>
  <si>
    <t>00:08:17:19</t>
  </si>
  <si>
    <t>00:08:18:05</t>
  </si>
  <si>
    <t>00:08:18:06</t>
  </si>
  <si>
    <t>00:08:22:25</t>
  </si>
  <si>
    <t xml:space="preserve">left front screen went black </t>
  </si>
  <si>
    <t>00:08:31:15</t>
  </si>
  <si>
    <t>00:08:51:07</t>
  </si>
  <si>
    <t>00:08:32:11</t>
  </si>
  <si>
    <t>00:08:35:06</t>
  </si>
  <si>
    <t>00:08:35:19</t>
  </si>
  <si>
    <t>00:08:38:21</t>
  </si>
  <si>
    <t>00:08:38:22</t>
  </si>
  <si>
    <t>00:08:38:28</t>
  </si>
  <si>
    <t>00:08:38:29</t>
  </si>
  <si>
    <t>00:08:40:27</t>
  </si>
  <si>
    <t>00:08:42:12</t>
  </si>
  <si>
    <t>target monitor (right back) played correctly, but left front monitor flashed black screen</t>
  </si>
  <si>
    <t>00:09:02:03</t>
  </si>
  <si>
    <t>00:09:02:17</t>
  </si>
  <si>
    <t>00:09:11:27</t>
  </si>
  <si>
    <t>00:09:16:23</t>
  </si>
  <si>
    <t>00:09:22:04</t>
  </si>
  <si>
    <t>00:09:22:03</t>
  </si>
  <si>
    <t>00:09:32:08</t>
  </si>
  <si>
    <t>00:09:33:16</t>
  </si>
  <si>
    <t>00:09:33:17</t>
  </si>
  <si>
    <t>00:09:33:18</t>
  </si>
  <si>
    <t>00:09:35:03</t>
  </si>
  <si>
    <t>00:09:35:04</t>
  </si>
  <si>
    <t>00:09:45:06</t>
  </si>
  <si>
    <t>00:09:51:08</t>
  </si>
  <si>
    <t>00:09:52:14</t>
  </si>
  <si>
    <t>00:09:55:26</t>
  </si>
  <si>
    <t>00:09:55:27</t>
  </si>
  <si>
    <t>00:09:56:22</t>
  </si>
  <si>
    <t>00:09:57:14</t>
  </si>
  <si>
    <t>00:09:58:22</t>
  </si>
  <si>
    <t>00:09:58:23</t>
  </si>
  <si>
    <t>00:10:07:29</t>
  </si>
  <si>
    <t>00:10:08:18</t>
  </si>
  <si>
    <t>00:10:08:19</t>
  </si>
  <si>
    <t>00:10:09:15</t>
  </si>
  <si>
    <t>00:10:09:16</t>
  </si>
  <si>
    <t>00:10:09:18</t>
  </si>
  <si>
    <t>00:10:09:19</t>
  </si>
  <si>
    <t>00:10:09:29</t>
  </si>
  <si>
    <t>00:10:10:00</t>
  </si>
  <si>
    <t>00:10:19:26</t>
  </si>
  <si>
    <t>00:10:27:28</t>
  </si>
  <si>
    <t>00:10:38:23</t>
  </si>
  <si>
    <t>00:10:39:18</t>
  </si>
  <si>
    <t>00:10:41:18</t>
  </si>
  <si>
    <t>00:10:41:19</t>
  </si>
  <si>
    <t>00:10:45:22</t>
  </si>
  <si>
    <t>00:10:45:26</t>
  </si>
  <si>
    <t>00:10:47:14</t>
  </si>
  <si>
    <t>00:10:47:19</t>
  </si>
  <si>
    <t>00:10:48:03</t>
  </si>
  <si>
    <t>00:10:48:04</t>
  </si>
  <si>
    <t>00:10:48:19</t>
  </si>
  <si>
    <t>00:10:48:20</t>
  </si>
  <si>
    <t>00:10:58:28</t>
  </si>
  <si>
    <t>00:11:13:08</t>
  </si>
  <si>
    <t>00:11:14:01</t>
  </si>
  <si>
    <t>00:11:15:00</t>
  </si>
  <si>
    <t>00:11:15:01</t>
  </si>
  <si>
    <t>00:11:15:10</t>
  </si>
  <si>
    <t>00:11:17:00</t>
  </si>
  <si>
    <t>00:11:17:01</t>
  </si>
  <si>
    <t>00:11:18:14</t>
  </si>
  <si>
    <t>left periphery screen went black at same time as video reward on target monitor (left front)</t>
  </si>
  <si>
    <t>00:11:27:24</t>
  </si>
  <si>
    <t>00:11:35:29</t>
  </si>
  <si>
    <t>00:11:36:09</t>
  </si>
  <si>
    <t>00:11:39:16</t>
  </si>
  <si>
    <t>00:11:39:17</t>
  </si>
  <si>
    <t>00:11:39:19</t>
  </si>
  <si>
    <t>00:11:40:00</t>
  </si>
  <si>
    <t>00:11:40:02</t>
  </si>
  <si>
    <t>00:11:39:21</t>
  </si>
  <si>
    <t>00:11:40:20</t>
  </si>
  <si>
    <t>00:11:40:21</t>
  </si>
  <si>
    <t>00:11:46:00</t>
  </si>
  <si>
    <t>00:11:49:26</t>
  </si>
  <si>
    <t>00:11:56:03</t>
  </si>
  <si>
    <t>00:12:06:00</t>
  </si>
  <si>
    <t>00:12:06:23</t>
  </si>
  <si>
    <t>00:12:07:11</t>
  </si>
  <si>
    <t>00:12:10:25</t>
  </si>
  <si>
    <t>00:12:10:29</t>
  </si>
  <si>
    <t>00:12:12:04</t>
  </si>
  <si>
    <t>00:12:15:21</t>
  </si>
  <si>
    <t>00:12:18:02</t>
  </si>
  <si>
    <t>00:12:25:29</t>
  </si>
  <si>
    <t>00:12:34:06</t>
  </si>
  <si>
    <t>00:12:34:22</t>
  </si>
  <si>
    <t>00:12:34:23</t>
  </si>
  <si>
    <t>00:12:35:21</t>
  </si>
  <si>
    <t>00:12:35:22</t>
  </si>
  <si>
    <t>00:12:46:06</t>
  </si>
  <si>
    <t>00:12:47:29</t>
  </si>
  <si>
    <t>00:12:04:13</t>
  </si>
  <si>
    <t>right front monitor went black</t>
  </si>
  <si>
    <t>00:12:55:14</t>
  </si>
  <si>
    <t>00:12:56:02</t>
  </si>
  <si>
    <t>00:12:57:29</t>
  </si>
  <si>
    <t>00:12:58:00</t>
  </si>
  <si>
    <t>00:12:58:16</t>
  </si>
  <si>
    <t>00:13:00:08</t>
  </si>
  <si>
    <t>00:13:15:06</t>
  </si>
  <si>
    <t>00:13:23:20</t>
  </si>
  <si>
    <t>00:13:24:12</t>
  </si>
  <si>
    <t>00:13:29:29</t>
  </si>
  <si>
    <t>00:13:30:01</t>
  </si>
  <si>
    <t>00:13:30:08</t>
  </si>
  <si>
    <t>00:13:30:09</t>
  </si>
  <si>
    <t>00:13:30:23</t>
  </si>
  <si>
    <t>00:13:31:20</t>
  </si>
  <si>
    <t>00:13:33:23</t>
  </si>
  <si>
    <t>00:13:36:24</t>
  </si>
  <si>
    <t>00:13:44:02</t>
  </si>
  <si>
    <t>00:01:03:25</t>
  </si>
  <si>
    <t>00:01:16:03</t>
  </si>
  <si>
    <t>00:01:29:26</t>
  </si>
  <si>
    <t>the screen goes black but instead of playing the expected video reward the screen changes to a monitor desktop with multiple windows open</t>
  </si>
  <si>
    <t>00:01:40:03</t>
  </si>
  <si>
    <t>the screen with the black screen is minimized, it is then maximized.</t>
  </si>
  <si>
    <t>00:01:41:01</t>
  </si>
  <si>
    <t>00:01:56:29</t>
  </si>
  <si>
    <t>00:01:59:13</t>
  </si>
  <si>
    <t>00:02:17:18</t>
  </si>
  <si>
    <t>00:02:20:09</t>
  </si>
  <si>
    <t>00:02:34:11</t>
  </si>
  <si>
    <t>00:02:39:20</t>
  </si>
  <si>
    <t>00:02:51:24</t>
  </si>
  <si>
    <t>00:02:55:03</t>
  </si>
  <si>
    <t>00:03:08:18</t>
  </si>
  <si>
    <t>00:03:11:01</t>
  </si>
  <si>
    <t>00:03:24:08</t>
  </si>
  <si>
    <t>00:03:34:02</t>
  </si>
  <si>
    <t>00:03:34:24</t>
  </si>
  <si>
    <t>00:03:35:03</t>
  </si>
  <si>
    <t>00:03:35:04</t>
  </si>
  <si>
    <t>00:03:35:05</t>
  </si>
  <si>
    <t>00:03:36:27</t>
  </si>
  <si>
    <t>00:03:47:12</t>
  </si>
  <si>
    <t>00:03:55:04</t>
  </si>
  <si>
    <t>00:03:55:25</t>
  </si>
  <si>
    <t>00:03:55:29</t>
  </si>
  <si>
    <t>00:03:56:00</t>
  </si>
  <si>
    <t>00:03:56:03</t>
  </si>
  <si>
    <t>00:03:56:04</t>
  </si>
  <si>
    <t>00:03:56:14</t>
  </si>
  <si>
    <t>00:03:57:18</t>
  </si>
  <si>
    <t>00:04:08:00</t>
  </si>
  <si>
    <t>00:04:14:23</t>
  </si>
  <si>
    <t>00:04:15:15</t>
  </si>
  <si>
    <t>00:04:15:24</t>
  </si>
  <si>
    <t>00:04:15:25</t>
  </si>
  <si>
    <t>00:04:16:03</t>
  </si>
  <si>
    <t>cue giver's hand</t>
  </si>
  <si>
    <t>shifts from hand to target monitor</t>
  </si>
  <si>
    <t>00:04:16:04</t>
  </si>
  <si>
    <t>00:04:16:28</t>
  </si>
  <si>
    <t>the infant shifts from looking at the center of the screen to the bottom of the screen</t>
  </si>
  <si>
    <t>00:04:16:29</t>
  </si>
  <si>
    <t>00:04:28:12</t>
  </si>
  <si>
    <t>00:04:42:20</t>
  </si>
  <si>
    <t>00:04:43:09</t>
  </si>
  <si>
    <t>00:04:43:22</t>
  </si>
  <si>
    <t>00:04:43:26</t>
  </si>
  <si>
    <t>00:04:43:28</t>
  </si>
  <si>
    <t>00:04:45:04</t>
  </si>
  <si>
    <t>00:04:45:05</t>
  </si>
  <si>
    <t>00:04:45:09</t>
  </si>
  <si>
    <t>00:04:45:10</t>
  </si>
  <si>
    <t>00:04:46:04</t>
  </si>
  <si>
    <t>00:04:57:00</t>
  </si>
  <si>
    <t>00:05:14:05</t>
  </si>
  <si>
    <t>00:05:14:29</t>
  </si>
  <si>
    <t>00:05:15:08</t>
  </si>
  <si>
    <t>00:05:15:09</t>
  </si>
  <si>
    <t>00:05:15:10</t>
  </si>
  <si>
    <t>00:05:15:29</t>
  </si>
  <si>
    <t>00:05:16:28</t>
  </si>
  <si>
    <t>00:05:27:17</t>
  </si>
  <si>
    <t>00:05:36:19</t>
  </si>
  <si>
    <t>00:05:37:10</t>
  </si>
  <si>
    <t>00:05:37:11</t>
  </si>
  <si>
    <t>00:05:37:19</t>
  </si>
  <si>
    <t>00:05:37:20</t>
  </si>
  <si>
    <t>00:05:37:22</t>
  </si>
  <si>
    <t>00:05:37:23</t>
  </si>
  <si>
    <t>00:05:38:25</t>
  </si>
  <si>
    <t>00:05:38:26</t>
  </si>
  <si>
    <t>00:05:49:09</t>
  </si>
  <si>
    <t>00:06:07:22</t>
  </si>
  <si>
    <t>00:06:08:08</t>
  </si>
  <si>
    <t>00:06:10:00</t>
  </si>
  <si>
    <t>00:06:10:01</t>
  </si>
  <si>
    <t>00:06:10:19</t>
  </si>
  <si>
    <t>00:06:10:24</t>
  </si>
  <si>
    <t>00:06:10:25</t>
  </si>
  <si>
    <t>00:06:11:23</t>
  </si>
  <si>
    <t>00:06:11:24</t>
  </si>
  <si>
    <t>00:06:22:09</t>
  </si>
  <si>
    <t>00:06:26:18</t>
  </si>
  <si>
    <t>00:06:27:25</t>
  </si>
  <si>
    <t>00:06:27:26</t>
  </si>
  <si>
    <t>00:06:29:10</t>
  </si>
  <si>
    <t>00:06:29:23</t>
  </si>
  <si>
    <t>00:06:29:24</t>
  </si>
  <si>
    <t>00:06:30:01</t>
  </si>
  <si>
    <t>00:06:30:03</t>
  </si>
  <si>
    <t>00:06:30:26</t>
  </si>
  <si>
    <t>00:06:30:28</t>
  </si>
  <si>
    <t>00:06:32:11</t>
  </si>
  <si>
    <t>00:06:32:12</t>
  </si>
  <si>
    <t>00:06:32:20</t>
  </si>
  <si>
    <t>00:06:32:21</t>
  </si>
  <si>
    <t>00:06:32:23</t>
  </si>
  <si>
    <t>00:06:32:24</t>
  </si>
  <si>
    <t>00:06:33:06</t>
  </si>
  <si>
    <t>00:06:33:08</t>
  </si>
  <si>
    <t>00:06:33:26</t>
  </si>
  <si>
    <t>00:06:33:28</t>
  </si>
  <si>
    <t>00:06:34:12</t>
  </si>
  <si>
    <t>00:06:44:23</t>
  </si>
  <si>
    <t>00:06:45:22</t>
  </si>
  <si>
    <t>00:06:45:29</t>
  </si>
  <si>
    <t>00:06:46:00</t>
  </si>
  <si>
    <t>00:06:47:04</t>
  </si>
  <si>
    <t>00:06:47:05</t>
  </si>
  <si>
    <t>00:06:48:24</t>
  </si>
  <si>
    <t>00:06:55:19</t>
  </si>
  <si>
    <t>00:06:56:23</t>
  </si>
  <si>
    <t>00:07:05:29</t>
  </si>
  <si>
    <t>00:07:16:16</t>
  </si>
  <si>
    <t>00:07:16:25</t>
  </si>
  <si>
    <t>00:07:17:29</t>
  </si>
  <si>
    <t>00:07:18:01</t>
  </si>
  <si>
    <t>00:07:18:12</t>
  </si>
  <si>
    <t>it looks as though the infant is staring at the wall between the right front and right periphery monitor</t>
  </si>
  <si>
    <t>00:07:18:13</t>
  </si>
  <si>
    <t>00:07:18:14</t>
  </si>
  <si>
    <t>00:07:18:27</t>
  </si>
  <si>
    <t>00:07:26:19</t>
  </si>
  <si>
    <t>00:07:36:29</t>
  </si>
  <si>
    <t>00:07:47:06</t>
  </si>
  <si>
    <t>00:07:47:20</t>
  </si>
  <si>
    <t>00:07:57:13</t>
  </si>
  <si>
    <t>00:07:57:17</t>
  </si>
  <si>
    <t>00:07:58:05</t>
  </si>
  <si>
    <t>00:08:07:29</t>
  </si>
  <si>
    <t>00:08:14:03</t>
  </si>
  <si>
    <t>00:08:14:10</t>
  </si>
  <si>
    <t>00:08:14:25</t>
  </si>
  <si>
    <t>00:08:15:00</t>
  </si>
  <si>
    <t>00:08:15:07</t>
  </si>
  <si>
    <t>staring once again at the same place on the wall as before</t>
  </si>
  <si>
    <t>00:08:15:09</t>
  </si>
  <si>
    <t>00:08:16:11</t>
  </si>
  <si>
    <t>00:08:16:12</t>
  </si>
  <si>
    <t>00:08:16:16</t>
  </si>
  <si>
    <t>00:08:17:26</t>
  </si>
  <si>
    <t>00:08:17:27</t>
  </si>
  <si>
    <t>00:08:21:07</t>
  </si>
  <si>
    <t>the gap between this last fixation and the trial end is due to a saccade towards the cue-giver</t>
  </si>
  <si>
    <t>00:08:21:14</t>
  </si>
  <si>
    <t xml:space="preserve">infant moving head in between last fixation and trial end </t>
  </si>
  <si>
    <t>00:08:24:01</t>
  </si>
  <si>
    <t>00:08:38:15</t>
  </si>
  <si>
    <t>a video reward plays here on the right back monitor</t>
  </si>
  <si>
    <t>00:08:51:28</t>
  </si>
  <si>
    <t>00:08:52:10</t>
  </si>
  <si>
    <t>00:08:52:11</t>
  </si>
  <si>
    <t>00:08:55:07</t>
  </si>
  <si>
    <t>00:08:55:16</t>
  </si>
  <si>
    <t>00:08:55:25</t>
  </si>
  <si>
    <t>wow why is this kid so into this part of the wall</t>
  </si>
  <si>
    <t>00:08:55:26</t>
  </si>
  <si>
    <t>00:08:55:27</t>
  </si>
  <si>
    <t>00:08:55:28</t>
  </si>
  <si>
    <t>00:08:56:15</t>
  </si>
  <si>
    <t>00:08:56:28</t>
  </si>
  <si>
    <t>00:09:07:10</t>
  </si>
  <si>
    <t>00:09:20:08</t>
  </si>
  <si>
    <t>00:09:20:25</t>
  </si>
  <si>
    <t>00:09:20:26</t>
  </si>
  <si>
    <t>00:09:23:25</t>
  </si>
  <si>
    <t>00:09:23:26</t>
  </si>
  <si>
    <t>00:09:24:16</t>
  </si>
  <si>
    <t>00:09:24:17</t>
  </si>
  <si>
    <t>00:09:42:25</t>
  </si>
  <si>
    <t>00:09:43:26</t>
  </si>
  <si>
    <t>00:09:44:09</t>
  </si>
  <si>
    <t>00:09:44:10</t>
  </si>
  <si>
    <t>00:09:44:17</t>
  </si>
  <si>
    <t>00:09:44:18</t>
  </si>
  <si>
    <t>00:09:44:19</t>
  </si>
  <si>
    <t>00:09:44:29</t>
  </si>
  <si>
    <t>00:09:45:00</t>
  </si>
  <si>
    <t>00:09:45:03</t>
  </si>
  <si>
    <t>00:09:45:04</t>
  </si>
  <si>
    <t>00:09:45:28</t>
  </si>
  <si>
    <t>00:09:45:29</t>
  </si>
  <si>
    <t>00:09:56:11</t>
  </si>
  <si>
    <t>00:10:06:25</t>
  </si>
  <si>
    <t>00:10:06:26</t>
  </si>
  <si>
    <t>00:10:09:25</t>
  </si>
  <si>
    <t>00:10:09:26</t>
  </si>
  <si>
    <t>00:10:09:28</t>
  </si>
  <si>
    <t>00:10:10:22</t>
  </si>
  <si>
    <t>00:10:10:23</t>
  </si>
  <si>
    <t>00:10:12:13</t>
  </si>
  <si>
    <t>00:10:16:27</t>
  </si>
  <si>
    <t>00:10:18:10</t>
  </si>
  <si>
    <t>00:10:27:08</t>
  </si>
  <si>
    <t>00:10:35:15</t>
  </si>
  <si>
    <t>00:10:36:08</t>
  </si>
  <si>
    <t>00:10:36:12</t>
  </si>
  <si>
    <t>00:10:36:13</t>
  </si>
  <si>
    <t>00:10:36:18</t>
  </si>
  <si>
    <t>00:10:36:19</t>
  </si>
  <si>
    <t>00:10:36:26</t>
  </si>
  <si>
    <t>00:10:36:27</t>
  </si>
  <si>
    <t>00:10:36:28</t>
  </si>
  <si>
    <t>00:10:36:29</t>
  </si>
  <si>
    <t>00:10:37:10</t>
  </si>
  <si>
    <t>00:10:37:11</t>
  </si>
  <si>
    <t>00:10:37:12</t>
  </si>
  <si>
    <t>00:10:37:13</t>
  </si>
  <si>
    <t>00:10:38:10</t>
  </si>
  <si>
    <t>00:10:38:09</t>
  </si>
  <si>
    <t>00:10:38:27</t>
  </si>
  <si>
    <t>00:10:39:14</t>
  </si>
  <si>
    <t>00:10:39:15</t>
  </si>
  <si>
    <t>00:10:49:22</t>
  </si>
  <si>
    <t>00:11:09:00</t>
  </si>
  <si>
    <t>00:11:09:21</t>
  </si>
  <si>
    <t>00:11:11:19</t>
  </si>
  <si>
    <t>00:11:11:20</t>
  </si>
  <si>
    <t>00:11:22:14</t>
  </si>
  <si>
    <t>00:11:36:28</t>
  </si>
  <si>
    <t>00:11:37:14</t>
  </si>
  <si>
    <t>00:11:37:20</t>
  </si>
  <si>
    <t>00:11:37:21</t>
  </si>
  <si>
    <t>00:11:38:00</t>
  </si>
  <si>
    <t>00:11:38:01</t>
  </si>
  <si>
    <t>00:11:38:02</t>
  </si>
  <si>
    <t>00:11:42:08</t>
  </si>
  <si>
    <t>00:11:47:27</t>
  </si>
  <si>
    <t>00:11:58:04</t>
  </si>
  <si>
    <t>00:12:13:15</t>
  </si>
  <si>
    <t>00:12:14:02</t>
  </si>
  <si>
    <t>00:12:14:03</t>
  </si>
  <si>
    <t>00:12:14:05</t>
  </si>
  <si>
    <t>00:12:14:17</t>
  </si>
  <si>
    <t>00:12:14:18</t>
  </si>
  <si>
    <t>00:12:15:18</t>
  </si>
  <si>
    <t>00:12:15:19</t>
  </si>
  <si>
    <t>00:12:15:23</t>
  </si>
  <si>
    <t>00:12:16:02</t>
  </si>
  <si>
    <t>00:12:16:27</t>
  </si>
  <si>
    <t>00:12:27:11</t>
  </si>
  <si>
    <t>00:01:20:12</t>
  </si>
  <si>
    <t>00:01:27:10</t>
  </si>
  <si>
    <t>00:01:37:00</t>
  </si>
  <si>
    <t>00:01:45:07</t>
  </si>
  <si>
    <t>00:01:45:11</t>
  </si>
  <si>
    <t>the left periphery monitor goes black</t>
  </si>
  <si>
    <t>00:01:47:02</t>
  </si>
  <si>
    <t>00:01:53:03</t>
  </si>
  <si>
    <t>00:02:13:03</t>
  </si>
  <si>
    <t>the left periphery screen goes black</t>
  </si>
  <si>
    <t>00:02:17:25</t>
  </si>
  <si>
    <t>the cue giver leaves the room.</t>
  </si>
  <si>
    <t>00:02:24:02</t>
  </si>
  <si>
    <t>she goes towards the door and leaves the room</t>
  </si>
  <si>
    <t>00:07:25:17</t>
  </si>
  <si>
    <t>00:07:40:07</t>
  </si>
  <si>
    <t>the left back screen goes black</t>
  </si>
  <si>
    <t>00:07:42:17</t>
  </si>
  <si>
    <t>00:07:46:20</t>
  </si>
  <si>
    <t>00:07:48:11</t>
  </si>
  <si>
    <t>the cue-giver does not get up so I assume that this is a video reward that wasn't supposed to played right then</t>
  </si>
  <si>
    <t>00:09:31:15</t>
  </si>
  <si>
    <t>00:09:36:25</t>
  </si>
  <si>
    <t>00:09:42:10</t>
  </si>
  <si>
    <t>00:09:45:12</t>
  </si>
  <si>
    <t>the right front monitor black</t>
  </si>
  <si>
    <t>00:09:50:02</t>
  </si>
  <si>
    <t>00:09:50:26</t>
  </si>
  <si>
    <t>00:10:13:18</t>
  </si>
  <si>
    <t>00:10:28:16</t>
  </si>
  <si>
    <t>00:11:02:19</t>
  </si>
  <si>
    <t>00:11:19:03</t>
  </si>
  <si>
    <t>00:11:21:13</t>
  </si>
  <si>
    <t>00:11:35:07</t>
  </si>
  <si>
    <t>00:11:35:19</t>
  </si>
  <si>
    <t>00:11:51:04</t>
  </si>
  <si>
    <t>00:11:54:05</t>
  </si>
  <si>
    <t>00:12:14:07</t>
  </si>
  <si>
    <t>00:12:14:08</t>
  </si>
  <si>
    <t>00:12:15:03</t>
  </si>
  <si>
    <t>00:12:15:05</t>
  </si>
  <si>
    <t>00:12:15:06</t>
  </si>
  <si>
    <t>00:12:15:08</t>
  </si>
  <si>
    <t>00:12:15:09</t>
  </si>
  <si>
    <t>00:12:16:29</t>
  </si>
  <si>
    <t>00:12:17:00</t>
  </si>
  <si>
    <t>00:12:27:20</t>
  </si>
  <si>
    <t>00:12:35:06</t>
  </si>
  <si>
    <t>00:12:35:07</t>
  </si>
  <si>
    <t>00:12:35:24</t>
  </si>
  <si>
    <t>00:12:45:10</t>
  </si>
  <si>
    <t>00:12:45:11</t>
  </si>
  <si>
    <t>00:12:46:01</t>
  </si>
  <si>
    <t>00:12:55:22</t>
  </si>
  <si>
    <t>00:13:10:16</t>
  </si>
  <si>
    <t>00:13:10:19</t>
  </si>
  <si>
    <t>00:13:11:12</t>
  </si>
  <si>
    <t>00:13:11:13</t>
  </si>
  <si>
    <t>00:13:23:12</t>
  </si>
  <si>
    <t>00:13:30:04</t>
  </si>
  <si>
    <t>00:13:30:05</t>
  </si>
  <si>
    <t>00:13:30:25</t>
  </si>
  <si>
    <t>00:13:31:02</t>
  </si>
  <si>
    <t>00:13:31:07</t>
  </si>
  <si>
    <t>00:13:31:19</t>
  </si>
  <si>
    <t>00:13:33:14</t>
  </si>
  <si>
    <t>00:13:33:15</t>
  </si>
  <si>
    <t>00:13:33:18</t>
  </si>
  <si>
    <t>00:13:33:19</t>
  </si>
  <si>
    <t>00:13:34:29</t>
  </si>
  <si>
    <t>00:13:35:00</t>
  </si>
  <si>
    <t>the left monitor goes black without playing the video reward</t>
  </si>
  <si>
    <t>00:13:40:11</t>
  </si>
  <si>
    <t>00:13:49:28</t>
  </si>
  <si>
    <t>00:14:12:08</t>
  </si>
  <si>
    <t>00:14:12:09</t>
  </si>
  <si>
    <t>00:14:12:26</t>
  </si>
  <si>
    <t>00:14:12:27</t>
  </si>
  <si>
    <t>00:14:13:00</t>
  </si>
  <si>
    <t>00:14:13:01</t>
  </si>
  <si>
    <t>00:14:13:04</t>
  </si>
  <si>
    <t>00:14:13:05</t>
  </si>
  <si>
    <t>00:14:15:00</t>
  </si>
  <si>
    <t>00:14:15:01</t>
  </si>
  <si>
    <t>00:14:25:19</t>
  </si>
  <si>
    <t>00:14:32:03</t>
  </si>
  <si>
    <t>00:14:32:04</t>
  </si>
  <si>
    <t>00:14:34:21</t>
  </si>
  <si>
    <t>the video reward plays after the first cue but it does not seem like the kid fixated on the proper screen</t>
  </si>
  <si>
    <t>00:14:34:22</t>
  </si>
  <si>
    <t>00:14:34:26</t>
  </si>
  <si>
    <t>00:14:34:27</t>
  </si>
  <si>
    <t>00:14:35:05</t>
  </si>
  <si>
    <t>00:14:36:26</t>
  </si>
  <si>
    <t>00:14:43:06</t>
  </si>
  <si>
    <t>00:14:51:26</t>
  </si>
  <si>
    <t>00:14:59:02</t>
  </si>
  <si>
    <t>00:14:59:03</t>
  </si>
  <si>
    <t>00:14:59:20</t>
  </si>
  <si>
    <t>00:14:59:21</t>
  </si>
  <si>
    <t>00:15:01:22</t>
  </si>
  <si>
    <t>00:15:01:23</t>
  </si>
  <si>
    <t>00:15:02:01</t>
  </si>
  <si>
    <t>00:15:02:03</t>
  </si>
  <si>
    <t>00:15:02:17</t>
  </si>
  <si>
    <t>00:15:09:06</t>
  </si>
  <si>
    <t>00:15:09:20</t>
  </si>
  <si>
    <t>00:15:19:23</t>
  </si>
  <si>
    <t>00:15:26:12</t>
  </si>
  <si>
    <t>00:15:26:29</t>
  </si>
  <si>
    <t>00:15:27:17</t>
  </si>
  <si>
    <t>00:15:27:18</t>
  </si>
  <si>
    <t>00:15:28:27</t>
  </si>
  <si>
    <t>00:15:28:28</t>
  </si>
  <si>
    <t>00:15:29:18</t>
  </si>
  <si>
    <t>00:15:29:22</t>
  </si>
  <si>
    <t>00:15:33:04</t>
  </si>
  <si>
    <t>00:15:33:24</t>
  </si>
  <si>
    <t>00:15:34:15</t>
  </si>
  <si>
    <t>2nd cue-giver code due to infant shaking head in between with eyes closed (not fixating on cue-giver)</t>
  </si>
  <si>
    <t>00:15:34:16</t>
  </si>
  <si>
    <t>the right front monitor went black</t>
  </si>
  <si>
    <t>00:15:47:16</t>
  </si>
  <si>
    <t>00:15:47:17</t>
  </si>
  <si>
    <t>00:15:48:11</t>
  </si>
  <si>
    <t>00:15:48:14</t>
  </si>
  <si>
    <t>00:15:48:15</t>
  </si>
  <si>
    <t>00:15:48:20</t>
  </si>
  <si>
    <t>00:15:48:21</t>
  </si>
  <si>
    <t>00:15:49:07</t>
  </si>
  <si>
    <t>00:15:49:08</t>
  </si>
  <si>
    <t>00:15:49:10</t>
  </si>
  <si>
    <t>00:15:49:11</t>
  </si>
  <si>
    <t>00:15:51:05</t>
  </si>
  <si>
    <t>00:15:56:29</t>
  </si>
  <si>
    <t>00:15:59:26</t>
  </si>
  <si>
    <t>00:16:07:21</t>
  </si>
  <si>
    <t>00:16:21:15</t>
  </si>
  <si>
    <t>00:16:21:16</t>
  </si>
  <si>
    <t>00:16:22:00</t>
  </si>
  <si>
    <t>00:16:22:04</t>
  </si>
  <si>
    <t>00:16:22:05</t>
  </si>
  <si>
    <t>00:16:22:11</t>
  </si>
  <si>
    <t>00:16:22:14</t>
  </si>
  <si>
    <t>00:16:23:11</t>
  </si>
  <si>
    <t>00:16:23:12</t>
  </si>
  <si>
    <t>00:16:24:04</t>
  </si>
  <si>
    <t>00:16:24:10</t>
  </si>
  <si>
    <t>00:16:24:16</t>
  </si>
  <si>
    <t>it looks as though the kid is staring at the space that is inbetween the right front and right periphery monitor</t>
  </si>
  <si>
    <t>00:16:24:17</t>
  </si>
  <si>
    <t>00:16:24:18</t>
  </si>
  <si>
    <t>00:16:24:19</t>
  </si>
  <si>
    <t>00:16:25:07</t>
  </si>
  <si>
    <t>00:16:25:08</t>
  </si>
  <si>
    <t>00:16:25:14</t>
  </si>
  <si>
    <t>00:16:25:15</t>
  </si>
  <si>
    <t>00:16:25:29</t>
  </si>
  <si>
    <t>00:16:26:00</t>
  </si>
  <si>
    <t>00:16:36:18</t>
  </si>
  <si>
    <t>00:16:48:00</t>
  </si>
  <si>
    <t>00:16:48:01</t>
  </si>
  <si>
    <t>00:16:48:16</t>
  </si>
  <si>
    <t>00:16:52:08</t>
  </si>
  <si>
    <t>00:16:52:12</t>
  </si>
  <si>
    <t>00:16:55:07</t>
  </si>
  <si>
    <t>00:16:55:19</t>
  </si>
  <si>
    <t>00:16:58:07</t>
  </si>
  <si>
    <t>00:17:00:06</t>
  </si>
  <si>
    <t>00:17:08:28</t>
  </si>
  <si>
    <t>00:17:13:24</t>
  </si>
  <si>
    <t>00:17:14:11</t>
  </si>
  <si>
    <t>00:17:14:12</t>
  </si>
  <si>
    <t>00:17:21:21</t>
  </si>
  <si>
    <t>00:17:21:22</t>
  </si>
  <si>
    <t>00:17:24:01</t>
  </si>
  <si>
    <t>the right monitor goes black</t>
  </si>
  <si>
    <t>00:17:39:27</t>
  </si>
  <si>
    <t>00:17:39:28</t>
  </si>
  <si>
    <t>00:17:42:22</t>
  </si>
  <si>
    <t>00:17:45:19</t>
  </si>
  <si>
    <t>00:17:47:14</t>
  </si>
  <si>
    <t>the kid was crying prior to this</t>
  </si>
  <si>
    <t>00:17:49:25</t>
  </si>
  <si>
    <t>the right back screen also goes black</t>
  </si>
  <si>
    <t>00:17:51:25</t>
  </si>
  <si>
    <t>00:18:01:05</t>
  </si>
  <si>
    <t>00:18:15:22</t>
  </si>
  <si>
    <t>00:18:16:22</t>
  </si>
  <si>
    <t>00:18:18:23</t>
  </si>
  <si>
    <t>00:18:18:26</t>
  </si>
  <si>
    <t>00:18:19:03</t>
  </si>
  <si>
    <t>00:18:19:04</t>
  </si>
  <si>
    <t>00:18:21:07</t>
  </si>
  <si>
    <t>00:18:21:08</t>
  </si>
  <si>
    <t>00:18:22:00</t>
  </si>
  <si>
    <t>the infant fixates on the bottom of the target monitor</t>
  </si>
  <si>
    <t>00:18:22:01</t>
  </si>
  <si>
    <t>00:18:22:04</t>
  </si>
  <si>
    <t>00:18:23:11</t>
  </si>
  <si>
    <t>00:18:23:12</t>
  </si>
  <si>
    <t>00:18:34:00</t>
  </si>
  <si>
    <t>00:18:41:03</t>
  </si>
  <si>
    <t>00:18:41:04</t>
  </si>
  <si>
    <t>00:18:42:05</t>
  </si>
  <si>
    <t>00:18:42:12</t>
  </si>
  <si>
    <t>00:18:42:13</t>
  </si>
  <si>
    <t>00:18:42:15</t>
  </si>
  <si>
    <t>00:18:42:16</t>
  </si>
  <si>
    <t>00:18:44:01</t>
  </si>
  <si>
    <t>00:18:44:02</t>
  </si>
  <si>
    <t>00:18:54:25</t>
  </si>
  <si>
    <t>00:19:03:14</t>
  </si>
  <si>
    <t>00:19:03:15</t>
  </si>
  <si>
    <t>00:19:03:21</t>
  </si>
  <si>
    <t>00:19:03:22</t>
  </si>
  <si>
    <t>00:19:10:08</t>
  </si>
  <si>
    <t>00:19:10:16</t>
  </si>
  <si>
    <t>00:19:11:21</t>
  </si>
  <si>
    <t>00:19:11:28</t>
  </si>
  <si>
    <t>00:19:13:02</t>
  </si>
  <si>
    <t>00:19:17:29</t>
  </si>
  <si>
    <t>00:19:33:25</t>
  </si>
  <si>
    <t>00:19:33:26</t>
  </si>
  <si>
    <t>00:19:34:27</t>
  </si>
  <si>
    <t>00:19:40:09</t>
  </si>
  <si>
    <t>00:19:40:10</t>
  </si>
  <si>
    <t>00:19:40:15</t>
  </si>
  <si>
    <t>00:19:40:16</t>
  </si>
  <si>
    <t>00:19:40:22</t>
  </si>
  <si>
    <t>00:19:43:11</t>
  </si>
  <si>
    <t>00:19:48:06</t>
  </si>
  <si>
    <t>00:19:49:17</t>
  </si>
  <si>
    <t>00:19:57:26</t>
  </si>
  <si>
    <t>00:20:01:18</t>
  </si>
  <si>
    <t>00:20:05:10</t>
  </si>
  <si>
    <t>00:20:05:11</t>
  </si>
  <si>
    <t>00:20:06:03</t>
  </si>
  <si>
    <t>00:20:06:13</t>
  </si>
  <si>
    <t>00:20:06:23</t>
  </si>
  <si>
    <t>00:20:07:00</t>
  </si>
  <si>
    <t>00:20:15:00</t>
  </si>
  <si>
    <t>00:20:25:15</t>
  </si>
  <si>
    <t>she skipped trial 19</t>
  </si>
  <si>
    <t>00:20:38:05</t>
  </si>
  <si>
    <t>the</t>
  </si>
  <si>
    <t>00:20:38:06</t>
  </si>
  <si>
    <t>00:20:38:27</t>
  </si>
  <si>
    <t>00:20:38:28</t>
  </si>
  <si>
    <t>00:20:44:02</t>
  </si>
  <si>
    <t>00:20:44:03</t>
  </si>
  <si>
    <t>00:20:44:04</t>
  </si>
  <si>
    <t>00:20:44:05</t>
  </si>
  <si>
    <t>00:20:44:12</t>
  </si>
  <si>
    <t>00:20:44:13</t>
  </si>
  <si>
    <t>00:20:45:04</t>
  </si>
  <si>
    <t>00:20:49:05</t>
  </si>
  <si>
    <t>00:20:51:15</t>
  </si>
  <si>
    <t>00:20:59:21</t>
  </si>
  <si>
    <t>SYSTEM: Lab G&amp;P&lt;BR&gt;&lt;BR&gt;DEFINE: FPS, 29&lt;BR&gt;COLUMN: HIT/MISS&lt;BR&gt;COLUMN: Cue Giver&lt;BR&gt;COLUMN: place saver&lt;BR&gt;COLUMN: Person&lt;BR&gt;COLUMN: MonitorLookBehav&lt;BR&gt;COLUMN: video reward&lt;BR&gt;COLUMN: Cue Type&lt;BR&gt;COLUMN: Inf Behavior&lt;BR&gt;COLUMN: Cue Location&lt;BR&gt;COLUMN: Infant Shift&lt;BR&gt;COLUMN: infant fixation&lt;BR&gt;COLUMN: Orientation Infant Look&lt;BR&gt;COLUMN: Orientation Loc&lt;BR&gt;COLUMN: error type&lt;BR&gt;COLUMN: code change&lt;BR&gt;</t>
  </si>
  <si>
    <t>00:01:08:22</t>
  </si>
  <si>
    <t>00:01:14:17</t>
  </si>
  <si>
    <t>00:01:14:18</t>
  </si>
  <si>
    <t>00:01:31:11</t>
  </si>
  <si>
    <t>00:01:33:18</t>
  </si>
  <si>
    <t>00:01:46:13</t>
  </si>
  <si>
    <t>00:01:53:14</t>
  </si>
  <si>
    <t>00:02:08:04</t>
  </si>
  <si>
    <t>00:02:24:15</t>
  </si>
  <si>
    <t>00:02:27:10</t>
  </si>
  <si>
    <t>00:02:43:19</t>
  </si>
  <si>
    <t>00:02:46:19</t>
  </si>
  <si>
    <t>00:03:04:09</t>
  </si>
  <si>
    <t>00:03:05:06</t>
  </si>
  <si>
    <t>00:03:05:18</t>
  </si>
  <si>
    <t>00:03:05:19</t>
  </si>
  <si>
    <t>00:03:05:24</t>
  </si>
  <si>
    <t>00:03:05:25</t>
  </si>
  <si>
    <t>00:03:12:05</t>
  </si>
  <si>
    <t>00:03:21:21</t>
  </si>
  <si>
    <t>00:03:29:07</t>
  </si>
  <si>
    <t>00:03:29:16</t>
  </si>
  <si>
    <t>00:03:31:20</t>
  </si>
  <si>
    <t>00:03:31:21</t>
  </si>
  <si>
    <t>00:03:31:22</t>
  </si>
  <si>
    <t>00:03:31:23</t>
  </si>
  <si>
    <t>00:03:31:28</t>
  </si>
  <si>
    <t>00:03:32:00</t>
  </si>
  <si>
    <t>00:03:33:00</t>
  </si>
  <si>
    <t>00:03:33:02</t>
  </si>
  <si>
    <t>00:03:38:14</t>
  </si>
  <si>
    <t>00:03:40:25</t>
  </si>
  <si>
    <t>00:03:48:21</t>
  </si>
  <si>
    <t>00:03:55:21</t>
  </si>
  <si>
    <t>00:04:09:21</t>
  </si>
  <si>
    <t>00:03:56:16</t>
  </si>
  <si>
    <t>00:03:57:23</t>
  </si>
  <si>
    <t>00:03:57:24</t>
  </si>
  <si>
    <t>00:03:58:04</t>
  </si>
  <si>
    <t>00:03:58:05</t>
  </si>
  <si>
    <t>00:03:59:04</t>
  </si>
  <si>
    <t>00:04:09:20</t>
  </si>
  <si>
    <t>00:04:20:12</t>
  </si>
  <si>
    <t>00:04:21:03</t>
  </si>
  <si>
    <t>00:04:22:02</t>
  </si>
  <si>
    <t>00:04:22:03</t>
  </si>
  <si>
    <t>00:04:22:15</t>
  </si>
  <si>
    <t>00:04:22:16</t>
  </si>
  <si>
    <t>00:04:23:22</t>
  </si>
  <si>
    <t>00:04:23:25</t>
  </si>
  <si>
    <t>00:04:25:04</t>
  </si>
  <si>
    <t>00:04:30:02</t>
  </si>
  <si>
    <t>00:04:32:01</t>
  </si>
  <si>
    <t>00:04:49:13</t>
  </si>
  <si>
    <t>00:05:01:19</t>
  </si>
  <si>
    <t>00:04:50:07</t>
  </si>
  <si>
    <t>00:04:51:09</t>
  </si>
  <si>
    <t>00:05:01:18</t>
  </si>
  <si>
    <t>00:05:08:00</t>
  </si>
  <si>
    <t>00:05:35:01</t>
  </si>
  <si>
    <t>00:05:08:19</t>
  </si>
  <si>
    <t>00:05:08:20</t>
  </si>
  <si>
    <t>00:05:12:03</t>
  </si>
  <si>
    <t>00:05:12:04</t>
  </si>
  <si>
    <t>00:05:12:14</t>
  </si>
  <si>
    <t>00:05:12:18</t>
  </si>
  <si>
    <t>00:05:17:06</t>
  </si>
  <si>
    <t>00:05:19:06</t>
  </si>
  <si>
    <t>00:05:27:14</t>
  </si>
  <si>
    <t>00:05:35:00</t>
  </si>
  <si>
    <t>00:06:36:16</t>
  </si>
  <si>
    <t>00:05:35:12</t>
  </si>
  <si>
    <t>00:05:35:14</t>
  </si>
  <si>
    <t>00:05:35:15</t>
  </si>
  <si>
    <t>00:05:35:17</t>
  </si>
  <si>
    <t>00:05:35:18</t>
  </si>
  <si>
    <t>00:05:36:14</t>
  </si>
  <si>
    <t>00:05:36:15</t>
  </si>
  <si>
    <t>00:05:46:26</t>
  </si>
  <si>
    <t>00:05:52:04</t>
  </si>
  <si>
    <t>00:05:52:25</t>
  </si>
  <si>
    <t>00:05:53:10</t>
  </si>
  <si>
    <t>00:05:53:11</t>
  </si>
  <si>
    <t>00:05:53:19</t>
  </si>
  <si>
    <t>00:05:53:25</t>
  </si>
  <si>
    <t>00:05:54:10</t>
  </si>
  <si>
    <t>00:05:54:11</t>
  </si>
  <si>
    <t>00:05:55:02</t>
  </si>
  <si>
    <t>00:05:55:11</t>
  </si>
  <si>
    <t>00:05:56:15</t>
  </si>
  <si>
    <t>00:06:06:19</t>
  </si>
  <si>
    <t>video reward playing during baseline (infant fixates on target monitor- trial is invalid)</t>
  </si>
  <si>
    <t>00:06:06:02</t>
  </si>
  <si>
    <t>00:06:17:08</t>
  </si>
  <si>
    <t>00:06:19:04</t>
  </si>
  <si>
    <t>00:06:19:05</t>
  </si>
  <si>
    <t>00:06:19:18</t>
  </si>
  <si>
    <t>00:06:19:19</t>
  </si>
  <si>
    <t>00:06:21:02</t>
  </si>
  <si>
    <t>00:06:21:12</t>
  </si>
  <si>
    <t>00:06:26:07</t>
  </si>
  <si>
    <t>00:06:29:00</t>
  </si>
  <si>
    <t>00:06:44:24</t>
  </si>
  <si>
    <t>00:07:04:23</t>
  </si>
  <si>
    <t>00:06:45:04</t>
  </si>
  <si>
    <t>00:06:54:17</t>
  </si>
  <si>
    <t>00:07:04:22</t>
  </si>
  <si>
    <t>00:07:24:23</t>
  </si>
  <si>
    <t>00:07:13:01</t>
  </si>
  <si>
    <t>00:07:13:21</t>
  </si>
  <si>
    <t>00:07:13:22</t>
  </si>
  <si>
    <t>00:07:13:23</t>
  </si>
  <si>
    <t>00:07:13:24</t>
  </si>
  <si>
    <t>00:07:14:17</t>
  </si>
  <si>
    <t>00:07:24:22</t>
  </si>
  <si>
    <t>00:07:29:19</t>
  </si>
  <si>
    <t>00:07:30:05</t>
  </si>
  <si>
    <t>00:07:30:06</t>
  </si>
  <si>
    <t>00:07:32:18</t>
  </si>
  <si>
    <t>00:07:32:19</t>
  </si>
  <si>
    <t>00:07:33:00</t>
  </si>
  <si>
    <t>00:07:33:01</t>
  </si>
  <si>
    <t>00:07:35:13</t>
  </si>
  <si>
    <t>00:07:35:14</t>
  </si>
  <si>
    <t>00:07:37:24</t>
  </si>
  <si>
    <t>00:07:37:25</t>
  </si>
  <si>
    <t>00:07:46:09</t>
  </si>
  <si>
    <t>00:08:05:13</t>
  </si>
  <si>
    <t>00:07:46:21</t>
  </si>
  <si>
    <t>00:07:47:21</t>
  </si>
  <si>
    <t>00:07:47:22</t>
  </si>
  <si>
    <t>00:07:47:23</t>
  </si>
  <si>
    <t>00:07:50:05</t>
  </si>
  <si>
    <t>00:07:50:08</t>
  </si>
  <si>
    <t>00:07:53:07</t>
  </si>
  <si>
    <t>00:07:55:07</t>
  </si>
  <si>
    <t>00:07:57:00</t>
  </si>
  <si>
    <t>00:08:05:12</t>
  </si>
  <si>
    <t>00:08:12:12</t>
  </si>
  <si>
    <t>00:08:13:04</t>
  </si>
  <si>
    <t>00:08:19:09</t>
  </si>
  <si>
    <t>00:08:19:13</t>
  </si>
  <si>
    <t>00:08:21:15</t>
  </si>
  <si>
    <t>00:08:21:16</t>
  </si>
  <si>
    <t>00:08:21:17</t>
  </si>
  <si>
    <t>00:08:22:10</t>
  </si>
  <si>
    <t>00:08:23:15</t>
  </si>
  <si>
    <t>00:08:32:15</t>
  </si>
  <si>
    <t>00:08:40:15</t>
  </si>
  <si>
    <t>00:08:41:08</t>
  </si>
  <si>
    <t>00:08:42:09</t>
  </si>
  <si>
    <t>00:08:59:27</t>
  </si>
  <si>
    <t>00:09:09:12</t>
  </si>
  <si>
    <t>00:09:00:11</t>
  </si>
  <si>
    <t>00:09:19:18</t>
  </si>
  <si>
    <t>00:09:34:10</t>
  </si>
  <si>
    <t>00:10:14:14</t>
  </si>
  <si>
    <t>00:09:35:06</t>
  </si>
  <si>
    <t>00:09:36:12</t>
  </si>
  <si>
    <t>00:09:36:13</t>
  </si>
  <si>
    <t>00:09:37:00</t>
  </si>
  <si>
    <t>00:09:37:01</t>
  </si>
  <si>
    <t>00:09:41:12</t>
  </si>
  <si>
    <t>00:09:41:17</t>
  </si>
  <si>
    <t>00:09:44:07</t>
  </si>
  <si>
    <t>follows movement of hand but does not follow through to target monitor (eyes stay focused on hands/arm)</t>
  </si>
  <si>
    <t>00:09:45:23</t>
  </si>
  <si>
    <t>00:09:54:12</t>
  </si>
  <si>
    <t>00:10:02:13</t>
  </si>
  <si>
    <t>00:10:03:08</t>
  </si>
  <si>
    <t>00:10:03:15</t>
  </si>
  <si>
    <t>00:10:03:17</t>
  </si>
  <si>
    <t>00:10:03:18</t>
  </si>
  <si>
    <t>00:10:14:13</t>
  </si>
  <si>
    <t>00:10:25:17</t>
  </si>
  <si>
    <t>00:10:45:10</t>
  </si>
  <si>
    <t>00:10:26:09</t>
  </si>
  <si>
    <t>00:10:28:08</t>
  </si>
  <si>
    <t>00:10:28:09</t>
  </si>
  <si>
    <t>00:10:28:17</t>
  </si>
  <si>
    <t>00:10:28:18</t>
  </si>
  <si>
    <t>00:10:30:08</t>
  </si>
  <si>
    <t>00:10:30:09</t>
  </si>
  <si>
    <t>00:10:30:18</t>
  </si>
  <si>
    <t>00:10:30:19</t>
  </si>
  <si>
    <t>00:10:31:25</t>
  </si>
  <si>
    <t>00:10:35:06</t>
  </si>
  <si>
    <t>00:10:37:09</t>
  </si>
  <si>
    <t>00:10:45:09</t>
  </si>
  <si>
    <t>00:10:53:00</t>
  </si>
  <si>
    <t>00:10:53:24</t>
  </si>
  <si>
    <t>00:10:54:05</t>
  </si>
  <si>
    <t>00:10:54:13</t>
  </si>
  <si>
    <t>00:10:54:14</t>
  </si>
  <si>
    <t>00:10:54:15</t>
  </si>
  <si>
    <t>00:10:55:06</t>
  </si>
  <si>
    <t>00:11:05:13</t>
  </si>
  <si>
    <t>00:03:17:23</t>
  </si>
  <si>
    <t>00:03:21:24</t>
  </si>
  <si>
    <t>00:03:24:05</t>
  </si>
  <si>
    <t>00:03:55:11</t>
  </si>
  <si>
    <t>00:04:11:16</t>
  </si>
  <si>
    <t>00:04:14:18</t>
  </si>
  <si>
    <t>00:04:27:18</t>
  </si>
  <si>
    <t>00:04:35:23</t>
  </si>
  <si>
    <t>00:04:45:13</t>
  </si>
  <si>
    <t>00:05:00:16</t>
  </si>
  <si>
    <t>00:05:03:24</t>
  </si>
  <si>
    <t>00:05:19:01</t>
  </si>
  <si>
    <t>00:05:19:02</t>
  </si>
  <si>
    <t>00:05:19:21</t>
  </si>
  <si>
    <t>00:05:19:22</t>
  </si>
  <si>
    <t>00:05:20:00</t>
  </si>
  <si>
    <t>00:05:20:01</t>
  </si>
  <si>
    <t>00:05:20:06</t>
  </si>
  <si>
    <t>00:05:20:07</t>
  </si>
  <si>
    <t>00:05:20:26</t>
  </si>
  <si>
    <t>00:05:21:24</t>
  </si>
  <si>
    <t>00:05:31:28</t>
  </si>
  <si>
    <t>the grey screen showed up as minimized within the black monitor</t>
  </si>
  <si>
    <t>00:05:34:06</t>
  </si>
  <si>
    <t>00:05:40:14</t>
  </si>
  <si>
    <t>00:05:40:15</t>
  </si>
  <si>
    <t>00:05:40:29</t>
  </si>
  <si>
    <t>00:05:50:24</t>
  </si>
  <si>
    <t>the infant fixates on different parts of the cue giver's face</t>
  </si>
  <si>
    <t>00:05:50:25</t>
  </si>
  <si>
    <t>00:05:53:08</t>
  </si>
  <si>
    <t>00:06:01:01</t>
  </si>
  <si>
    <t>00:06:09:03</t>
  </si>
  <si>
    <t>00:06:09:04</t>
  </si>
  <si>
    <t>00:06:09:26</t>
  </si>
  <si>
    <t>00:06:09:29</t>
  </si>
  <si>
    <t>00:06:10:08</t>
  </si>
  <si>
    <t>00:06:10:09</t>
  </si>
  <si>
    <t>00:06:10:15</t>
  </si>
  <si>
    <t>00:06:19:26</t>
  </si>
  <si>
    <t>00:06:21:23</t>
  </si>
  <si>
    <t>00:06:30:02</t>
  </si>
  <si>
    <t>00:06:45:12</t>
  </si>
  <si>
    <t>00:06:45:13</t>
  </si>
  <si>
    <t>00:06:46:26</t>
  </si>
  <si>
    <t>00:06:47:02</t>
  </si>
  <si>
    <t>00:06:47:19</t>
  </si>
  <si>
    <t>00:06:47:20</t>
  </si>
  <si>
    <t>00:06:47:21</t>
  </si>
  <si>
    <t>00:06:48:19</t>
  </si>
  <si>
    <t>00:06:56:19</t>
  </si>
  <si>
    <t>00:07:06:26</t>
  </si>
  <si>
    <t>00:07:17:08</t>
  </si>
  <si>
    <t>00:07:17:09</t>
  </si>
  <si>
    <t>00:07:18:00</t>
  </si>
  <si>
    <t>00:07:19:07</t>
  </si>
  <si>
    <t>00:07:19:08</t>
  </si>
  <si>
    <t>00:07:19:13</t>
  </si>
  <si>
    <t>00:07:19:14</t>
  </si>
  <si>
    <t>00:07:21:23</t>
  </si>
  <si>
    <t>00:07:21:24</t>
  </si>
  <si>
    <t>00:07:32:17</t>
  </si>
  <si>
    <t>00:07:45:13</t>
  </si>
  <si>
    <t>00:07:45:14</t>
  </si>
  <si>
    <t>00:07:46:01</t>
  </si>
  <si>
    <t>00:07:46:23</t>
  </si>
  <si>
    <t>00:07:46:25</t>
  </si>
  <si>
    <t>00:07:47:13</t>
  </si>
  <si>
    <t>00:07:47:18</t>
  </si>
  <si>
    <t>00:07:49:27</t>
  </si>
  <si>
    <t>00:07:54:20</t>
  </si>
  <si>
    <t>00:07:55:28</t>
  </si>
  <si>
    <t>00:08:04:23</t>
  </si>
  <si>
    <t>00:08:13:05</t>
  </si>
  <si>
    <t>00:08:13:06</t>
  </si>
  <si>
    <t>00:08:13:19</t>
  </si>
  <si>
    <t>00:08:16:18</t>
  </si>
  <si>
    <t>00:08:16:27</t>
  </si>
  <si>
    <t>00:08:17:06</t>
  </si>
  <si>
    <t>00:08:17:07</t>
  </si>
  <si>
    <t>00:08:17:08</t>
  </si>
  <si>
    <t>00:08:17:09</t>
  </si>
  <si>
    <t>00:08:18:02</t>
  </si>
  <si>
    <t>00:08:19:05</t>
  </si>
  <si>
    <t>00:08:19:06</t>
  </si>
  <si>
    <t>00:08:19:07</t>
  </si>
  <si>
    <t>00:08:20:14</t>
  </si>
  <si>
    <t>00:08:20:15</t>
  </si>
  <si>
    <t>00:08:30:20</t>
  </si>
  <si>
    <t>00:08:37:11</t>
  </si>
  <si>
    <t>the infant fixates on multiple places on the cue-giver</t>
  </si>
  <si>
    <t>00:08:38:16</t>
  </si>
  <si>
    <t>00:08:41:17</t>
  </si>
  <si>
    <t>00:08:41:22</t>
  </si>
  <si>
    <t>00:08:42:05</t>
  </si>
  <si>
    <t>00:08:42:06</t>
  </si>
  <si>
    <t>00:08:44:20</t>
  </si>
  <si>
    <t>00:08:44:21</t>
  </si>
  <si>
    <t>00:08:55:06</t>
  </si>
  <si>
    <t>00:08:56:01</t>
  </si>
  <si>
    <t>00:08:56:29</t>
  </si>
  <si>
    <t>00:08:57:09</t>
  </si>
  <si>
    <t>00:08:58:11</t>
  </si>
  <si>
    <t>00:08:58:12</t>
  </si>
  <si>
    <t>00:09:03:13</t>
  </si>
  <si>
    <t>00:09:05:20</t>
  </si>
  <si>
    <t>00:09:07:03</t>
  </si>
  <si>
    <t>00:09:15:22</t>
  </si>
  <si>
    <t>00:09:24:18</t>
  </si>
  <si>
    <t>00:09:25:00</t>
  </si>
  <si>
    <t>00:09:34:17</t>
  </si>
  <si>
    <t>00:09:37:03</t>
  </si>
  <si>
    <t>00:09:44:22</t>
  </si>
  <si>
    <t>00:09:53:09</t>
  </si>
  <si>
    <t>00:09:53:10</t>
  </si>
  <si>
    <t>00:09:53:29</t>
  </si>
  <si>
    <t>00:09:54:00</t>
  </si>
  <si>
    <t>00:10:00:23</t>
  </si>
  <si>
    <t>00:10:00:24</t>
  </si>
  <si>
    <t>00:10:01:05</t>
  </si>
  <si>
    <t>00:10:01:06</t>
  </si>
  <si>
    <t>00:10:01:26</t>
  </si>
  <si>
    <t>00:10:05:07</t>
  </si>
  <si>
    <t>00:10:05:09</t>
  </si>
  <si>
    <t>00:10:13:24</t>
  </si>
  <si>
    <t>00:10:20:01</t>
  </si>
  <si>
    <t>00:10:20:23</t>
  </si>
  <si>
    <t>00:10:27:14</t>
  </si>
  <si>
    <t>the infant fixates for a bit on the cue-givers bun</t>
  </si>
  <si>
    <t>00:10:27:15</t>
  </si>
  <si>
    <t>00:10:35:12</t>
  </si>
  <si>
    <t>00:10:35:13</t>
  </si>
  <si>
    <t>00:10:35:29</t>
  </si>
  <si>
    <t>00:10:39:05</t>
  </si>
  <si>
    <t>00:10:39:06</t>
  </si>
  <si>
    <t>00:10:40:14</t>
  </si>
  <si>
    <t>00:10:40:15</t>
  </si>
  <si>
    <t>00:10:50:24</t>
  </si>
  <si>
    <t>00:11:00:08</t>
  </si>
  <si>
    <t>00:11:00:09</t>
  </si>
  <si>
    <t>00:11:00:21</t>
  </si>
  <si>
    <t>00:11:01:06</t>
  </si>
  <si>
    <t>00:11:01:13</t>
  </si>
  <si>
    <t>00:11:01:28</t>
  </si>
  <si>
    <t>00:11:01:29</t>
  </si>
  <si>
    <t>00:11:02:00</t>
  </si>
  <si>
    <t>00:11:02:01</t>
  </si>
  <si>
    <t>00:11:03:03</t>
  </si>
  <si>
    <t>00:11:10:24</t>
  </si>
  <si>
    <t>00:11:20:24</t>
  </si>
  <si>
    <t>00:11:32:08</t>
  </si>
  <si>
    <t>00:11:32:09</t>
  </si>
  <si>
    <t>00:11:33:03</t>
  </si>
  <si>
    <t>00:11:34:20</t>
  </si>
  <si>
    <t>00:11:34:21</t>
  </si>
  <si>
    <t>00:11:45:08</t>
  </si>
  <si>
    <t>00:11:53:17</t>
  </si>
  <si>
    <t>00:11:55:18</t>
  </si>
  <si>
    <t>00:11:55:26</t>
  </si>
  <si>
    <t>00:11:55:27</t>
  </si>
  <si>
    <t>00:11:56:02</t>
  </si>
  <si>
    <t>00:11:56:04</t>
  </si>
  <si>
    <t>00:12:02:04</t>
  </si>
  <si>
    <t>00:12:03:22</t>
  </si>
  <si>
    <t>00:12:06:06</t>
  </si>
  <si>
    <t>00:12:13:21</t>
  </si>
  <si>
    <t>00:12:13:22</t>
  </si>
  <si>
    <t>00:12:29:14</t>
  </si>
  <si>
    <t>00:12:31:15</t>
  </si>
  <si>
    <t>00:12:31:16</t>
  </si>
  <si>
    <t>00:12:31:21</t>
  </si>
  <si>
    <t>00:12:31:22</t>
  </si>
  <si>
    <t>00:12:38:28</t>
  </si>
  <si>
    <t>00:12:39:23</t>
  </si>
  <si>
    <t>00:12:42:04</t>
  </si>
  <si>
    <t>00:12:49:26</t>
  </si>
  <si>
    <t>00:13:06:00</t>
  </si>
  <si>
    <t>00:13:06:01</t>
  </si>
  <si>
    <t>00:13:06:24</t>
  </si>
  <si>
    <t>00:13:08:20</t>
  </si>
  <si>
    <t>00:13:08:21</t>
  </si>
  <si>
    <t>00:13:08:27</t>
  </si>
  <si>
    <t>00:13:08:28</t>
  </si>
  <si>
    <t>00:13:10:03</t>
  </si>
  <si>
    <t>00:13:10:24</t>
  </si>
  <si>
    <t>00:13:21:04</t>
  </si>
  <si>
    <t>00:13:28:09</t>
  </si>
  <si>
    <t>00:13:28:10</t>
  </si>
  <si>
    <t>00:13:28:24</t>
  </si>
  <si>
    <t>00:13:28:25</t>
  </si>
  <si>
    <t>00:13:30:16</t>
  </si>
  <si>
    <t>00:13:31:00</t>
  </si>
  <si>
    <t>00:13:31:01</t>
  </si>
  <si>
    <t>00:13:31:03</t>
  </si>
  <si>
    <t>00:13:33:01</t>
  </si>
  <si>
    <t>00:13:38:17</t>
  </si>
  <si>
    <t>00:13:41:13</t>
  </si>
  <si>
    <t>00:13:48:19</t>
  </si>
  <si>
    <t>00:13:57:04</t>
  </si>
  <si>
    <t>00:13:57:27</t>
  </si>
  <si>
    <t>00:13:58:23</t>
  </si>
  <si>
    <t>00:13:59:12</t>
  </si>
  <si>
    <t>the kid was looking at the cue-givers arms</t>
  </si>
  <si>
    <t>00:14:01:24</t>
  </si>
  <si>
    <t>00:14:02:13</t>
  </si>
  <si>
    <t>00:14:12:21</t>
  </si>
  <si>
    <t>SYSTEM: Lab G&amp;P&lt;BR&gt;&lt;BR&gt;DEFINE: FPS, 30&lt;BR&gt;COLUMN: HIT/MISS&lt;BR&gt;COLUMN: Cue Giver&lt;BR&gt;COLUMN: place saver&lt;BR&gt;COLUMN: Person&lt;BR&gt;COLUMN: MonitorLookBehav&lt;BR&gt;COLUMN: video reward&lt;BR&gt;COLUMN: Cue Type&lt;BR&gt;COLUMN: Inf Behavior&lt;BR&gt;COLUMN: Cue Location&lt;BR&gt;COLUMN: Infant Shift&lt;BR&gt;COLUMN: infant fixation&lt;BR&gt;COLUMN: Orientation Infant Look&lt;BR&gt;COLUMN: Orientation Loc&lt;BR&gt;COLUMN: code change&lt;BR&gt;</t>
  </si>
  <si>
    <t>00:01:48:25</t>
  </si>
  <si>
    <t>00:02:04:04</t>
  </si>
  <si>
    <t>00:02:06:04</t>
  </si>
  <si>
    <t>00:02:19:28</t>
  </si>
  <si>
    <t>00:02:23:13</t>
  </si>
  <si>
    <t>00:02:36:01</t>
  </si>
  <si>
    <t>00:02:39:18</t>
  </si>
  <si>
    <t>00:02:51:28</t>
  </si>
  <si>
    <t>00:02:57:00</t>
  </si>
  <si>
    <t>00:03:08:02</t>
  </si>
  <si>
    <t>00:03:11:07</t>
  </si>
  <si>
    <t>00:03:24:06</t>
  </si>
  <si>
    <t>00:03:29:18</t>
  </si>
  <si>
    <t>00:03:46:06</t>
  </si>
  <si>
    <t>00:03:47:00</t>
  </si>
  <si>
    <t>00:03:47:06</t>
  </si>
  <si>
    <t>00:03:47:07</t>
  </si>
  <si>
    <t>00:03:47:08</t>
  </si>
  <si>
    <t>00:03:48:17</t>
  </si>
  <si>
    <t>00:03:48:18</t>
  </si>
  <si>
    <t>00:03:50:17</t>
  </si>
  <si>
    <t>00:03:50:22</t>
  </si>
  <si>
    <t>00:03:52:10</t>
  </si>
  <si>
    <t>00:03:52:12</t>
  </si>
  <si>
    <t>00:03:52:27</t>
  </si>
  <si>
    <t>00:03:52:28</t>
  </si>
  <si>
    <t>00:03:54:01</t>
  </si>
  <si>
    <t>00:03:55:05</t>
  </si>
  <si>
    <t>00:04:05:13</t>
  </si>
  <si>
    <t>00:04:11:07</t>
  </si>
  <si>
    <t>00:04:11:25</t>
  </si>
  <si>
    <t>00:04:13:18</t>
  </si>
  <si>
    <t>00:04:13:19</t>
  </si>
  <si>
    <t>00:04:13:20</t>
  </si>
  <si>
    <t>00:04:13:21</t>
  </si>
  <si>
    <t>00:04:14:19</t>
  </si>
  <si>
    <t>00:04:21:00</t>
  </si>
  <si>
    <t>00:04:30:28</t>
  </si>
  <si>
    <t>00:04:39:29</t>
  </si>
  <si>
    <t>00:04:40:22</t>
  </si>
  <si>
    <t>00:04:40:29</t>
  </si>
  <si>
    <t>00:04:41:00</t>
  </si>
  <si>
    <t>00:04:41:10</t>
  </si>
  <si>
    <t>00:04:41:11</t>
  </si>
  <si>
    <t>00:04:41:24</t>
  </si>
  <si>
    <t>the infant moves from the heel of the hand to the tip of the pointer finger</t>
  </si>
  <si>
    <t>cue-giver's hand</t>
  </si>
  <si>
    <t>00:04:50:00</t>
  </si>
  <si>
    <t>00:04:52:00</t>
  </si>
  <si>
    <t>00:05:00:18</t>
  </si>
  <si>
    <t>00:05:09:28</t>
  </si>
  <si>
    <t>00:05:10:24</t>
  </si>
  <si>
    <t>00:05:10:29</t>
  </si>
  <si>
    <t>00:05:11:02</t>
  </si>
  <si>
    <t>00:05:11:14</t>
  </si>
  <si>
    <t>once again the kid looks as though the kid is staring at the space of the wall that is between the right front and periphery monitor</t>
  </si>
  <si>
    <t>00:05:11:15</t>
  </si>
  <si>
    <t>00:05:12:07</t>
  </si>
  <si>
    <t>00:05:22:00</t>
  </si>
  <si>
    <t>00:05:30:01</t>
  </si>
  <si>
    <t>00:05:40:26</t>
  </si>
  <si>
    <t>00:05:41:16</t>
  </si>
  <si>
    <t>00:05:41:21</t>
  </si>
  <si>
    <t>00:05:41:22</t>
  </si>
  <si>
    <t>00:05:41:24</t>
  </si>
  <si>
    <t>00:05:41:25</t>
  </si>
  <si>
    <t>00:05:44:04</t>
  </si>
  <si>
    <t>00:05:44:05</t>
  </si>
  <si>
    <t>00:05:54:21</t>
  </si>
  <si>
    <t>00:06:04:06</t>
  </si>
  <si>
    <t>00:06:05:06</t>
  </si>
  <si>
    <t>00:06:05:09</t>
  </si>
  <si>
    <t>00:06:05:11</t>
  </si>
  <si>
    <t>00:06:05:19</t>
  </si>
  <si>
    <t>00:06:05:20</t>
  </si>
  <si>
    <t>00:06:05:21</t>
  </si>
  <si>
    <t>00:06:05:22</t>
  </si>
  <si>
    <t>00:06:07:10</t>
  </si>
  <si>
    <t>00:06:13:26</t>
  </si>
  <si>
    <t>00:06:14:29</t>
  </si>
  <si>
    <t>00:06:24:11</t>
  </si>
  <si>
    <t>00:06:33:13</t>
  </si>
  <si>
    <t>00:06:36:04</t>
  </si>
  <si>
    <t>00:06:36:07</t>
  </si>
  <si>
    <t>00:06:36:10</t>
  </si>
  <si>
    <t>00:06:36:11</t>
  </si>
  <si>
    <t>00:06:37:15</t>
  </si>
  <si>
    <t>00:06:37:22</t>
  </si>
  <si>
    <t>00:06:48:03</t>
  </si>
  <si>
    <t>00:06:52:03</t>
  </si>
  <si>
    <t>00:06:52:21</t>
  </si>
  <si>
    <t>00:06:54:09</t>
  </si>
  <si>
    <t>the baby moves from the face to the bun</t>
  </si>
  <si>
    <t>00:06:54:10</t>
  </si>
  <si>
    <t>00:06:54:12</t>
  </si>
  <si>
    <t>00:06:54:13</t>
  </si>
  <si>
    <t>00:06:54:25</t>
  </si>
  <si>
    <t>it looks as though the baby is fixated on the bottom left hand corner of the monitor</t>
  </si>
  <si>
    <t>00:06:54:26</t>
  </si>
  <si>
    <t>00:06:54:28</t>
  </si>
  <si>
    <t>00:06:54:29</t>
  </si>
  <si>
    <t>00:06:55:22</t>
  </si>
  <si>
    <t>00:06:55:23</t>
  </si>
  <si>
    <t>00:06:55:25</t>
  </si>
  <si>
    <t>00:06:57:21</t>
  </si>
  <si>
    <t>00:06:57:27</t>
  </si>
  <si>
    <t>00:06:58:14</t>
  </si>
  <si>
    <t>00:06:58:15</t>
  </si>
  <si>
    <t>00:06:58:28</t>
  </si>
  <si>
    <t>00:06:59:00</t>
  </si>
  <si>
    <t>00:07:00:12</t>
  </si>
  <si>
    <t>the kid shifts within this period to fixate on the cue-giver's bun</t>
  </si>
  <si>
    <t>00:07:08:10</t>
  </si>
  <si>
    <t>00:07:09:07</t>
  </si>
  <si>
    <t>00:07:09:13</t>
  </si>
  <si>
    <t>00:07:11:21</t>
  </si>
  <si>
    <t>00:07:13:11</t>
  </si>
  <si>
    <t>00:07:13:13</t>
  </si>
  <si>
    <t>00:07:13:29</t>
  </si>
  <si>
    <t>00:07:22:06</t>
  </si>
  <si>
    <t>00:07:23:21</t>
  </si>
  <si>
    <t>00:07:31:23</t>
  </si>
  <si>
    <t>00:07:48:06</t>
  </si>
  <si>
    <t>00:07:48:14</t>
  </si>
  <si>
    <t>00:07:48:15</t>
  </si>
  <si>
    <t>00:07:49:19</t>
  </si>
  <si>
    <t>00:07:49:20</t>
  </si>
  <si>
    <t>00:07:50:06</t>
  </si>
  <si>
    <t>00:07:55:01</t>
  </si>
  <si>
    <t>00:07:57:23</t>
  </si>
  <si>
    <t>00:08:01:20</t>
  </si>
  <si>
    <t>00:08:08:14</t>
  </si>
  <si>
    <t>00:08:16:06</t>
  </si>
  <si>
    <t>00:08:16:24</t>
  </si>
  <si>
    <t>00:08:17:20</t>
  </si>
  <si>
    <t>00:08:17:21</t>
  </si>
  <si>
    <t>00:08:17:23</t>
  </si>
  <si>
    <t>00:08:17:24</t>
  </si>
  <si>
    <t>00:08:19:00</t>
  </si>
  <si>
    <t>00:08:19:01</t>
  </si>
  <si>
    <t>00:08:29:14</t>
  </si>
  <si>
    <t>00:08:33:27</t>
  </si>
  <si>
    <t>00:08:34:14</t>
  </si>
  <si>
    <t>00:08:34:27</t>
  </si>
  <si>
    <t>the infant fixates on the face and shifts to the bun</t>
  </si>
  <si>
    <t>00:08:34:28</t>
  </si>
  <si>
    <t>00:08:36:00</t>
  </si>
  <si>
    <t>00:08:38:02</t>
  </si>
  <si>
    <t>00:08:38:03</t>
  </si>
  <si>
    <t>00:08:38:06</t>
  </si>
  <si>
    <t>00:08:38:07</t>
  </si>
  <si>
    <t>00:08:39:02</t>
  </si>
  <si>
    <t>00:08:39:05</t>
  </si>
  <si>
    <t>00:08:39:06</t>
  </si>
  <si>
    <t>00:08:40:01</t>
  </si>
  <si>
    <t>00:08:40:03</t>
  </si>
  <si>
    <t>00:08:41:09</t>
  </si>
  <si>
    <t>00:08:41:10</t>
  </si>
  <si>
    <t>00:08:52:02</t>
  </si>
  <si>
    <t>00:08:52:16</t>
  </si>
  <si>
    <t>00:08:52:17</t>
  </si>
  <si>
    <t>00:08:54:27</t>
  </si>
  <si>
    <t>00:08:54:28</t>
  </si>
  <si>
    <t>00:08:55:01</t>
  </si>
  <si>
    <t>00:08:56:04</t>
  </si>
  <si>
    <t>00:08:56:05</t>
  </si>
  <si>
    <t>00:08:56:10</t>
  </si>
  <si>
    <t>the video is a little jumpy around here</t>
  </si>
  <si>
    <t>00:08:57:06</t>
  </si>
  <si>
    <t>00:09:02:26</t>
  </si>
  <si>
    <t>00:09:25:29</t>
  </si>
  <si>
    <t>00:09:27:09</t>
  </si>
  <si>
    <t>00:09:27:16</t>
  </si>
  <si>
    <t>00:09:27:17</t>
  </si>
  <si>
    <t>00:09:28:04</t>
  </si>
  <si>
    <t>00:09:28:06</t>
  </si>
  <si>
    <t>00:09:30:14</t>
  </si>
  <si>
    <t>00:09:37:02</t>
  </si>
  <si>
    <t>00:09:38:00</t>
  </si>
  <si>
    <t>00:09:47:08</t>
  </si>
  <si>
    <t>00:09:53:28</t>
  </si>
  <si>
    <t>00:09:54:19</t>
  </si>
  <si>
    <t>00:09:55:05</t>
  </si>
  <si>
    <t>00:09:55:06</t>
  </si>
  <si>
    <t>00:09:55:08</t>
  </si>
  <si>
    <t>00:09:55:09</t>
  </si>
  <si>
    <t>00:09:55:22</t>
  </si>
  <si>
    <t>00:10:02:07</t>
  </si>
  <si>
    <t>00:10:12:28</t>
  </si>
  <si>
    <t>00:10:20:00</t>
  </si>
  <si>
    <t>00:10:20:13</t>
  </si>
  <si>
    <t>00:10:25:27</t>
  </si>
  <si>
    <t>00:10:25:28</t>
  </si>
  <si>
    <t>00:10:25:29</t>
  </si>
  <si>
    <t>00:10:26:00</t>
  </si>
  <si>
    <t>00:10:27:29</t>
  </si>
  <si>
    <t>00:10:29:29</t>
  </si>
  <si>
    <t>00:10:30:00</t>
  </si>
  <si>
    <t>infant never fixates on the target monitor</t>
  </si>
  <si>
    <t>00:10:39:29</t>
  </si>
  <si>
    <t>00:11:01:00</t>
  </si>
  <si>
    <t>i am not sure as to why the cue-giver gave a thumbs up here but she did</t>
  </si>
  <si>
    <t>00:11:12:01</t>
  </si>
  <si>
    <t>00:11:12:21</t>
  </si>
  <si>
    <t>00:11:14:24</t>
  </si>
  <si>
    <t>00:11:14:25</t>
  </si>
  <si>
    <t>00:11:15:09</t>
  </si>
  <si>
    <t>00:11:16:05</t>
  </si>
  <si>
    <t>00:11:16:06</t>
  </si>
  <si>
    <t>00:11:16:16</t>
  </si>
  <si>
    <t>the infant may have been looking at the hand but the cue-giver moes it away and then the infant is staring at the wall</t>
  </si>
  <si>
    <t>00:11:16:19</t>
  </si>
  <si>
    <t>00:11:16:23</t>
  </si>
  <si>
    <t>00:11:22:07</t>
  </si>
  <si>
    <t>00:11:26:17</t>
  </si>
  <si>
    <t>00:11:32:17</t>
  </si>
  <si>
    <t>00:11:40:06</t>
  </si>
  <si>
    <t>00:11:41:00</t>
  </si>
  <si>
    <t>00:11:45:29</t>
  </si>
  <si>
    <t>00:11:46:16</t>
  </si>
  <si>
    <t>00:11:46:21</t>
  </si>
  <si>
    <t>00:11:47:05</t>
  </si>
  <si>
    <t>00:11:47:06</t>
  </si>
  <si>
    <t>00:11:47:13</t>
  </si>
  <si>
    <t>00:11:47:20</t>
  </si>
  <si>
    <t>00:11:47:21</t>
  </si>
  <si>
    <t>00:11:48:20</t>
  </si>
  <si>
    <t>00:11:48:21</t>
  </si>
  <si>
    <t>00:11:59:12</t>
  </si>
  <si>
    <t>00:12:11:22</t>
  </si>
  <si>
    <t>00:12:12:17</t>
  </si>
  <si>
    <t>00:12:14:04</t>
  </si>
  <si>
    <t>00:12:14:13</t>
  </si>
  <si>
    <t>00:12:14:14</t>
  </si>
  <si>
    <t>00:12:15:01</t>
  </si>
  <si>
    <t>00:12:22:07</t>
  </si>
  <si>
    <t>00:12:26:15</t>
  </si>
  <si>
    <t>00:12:32:19</t>
  </si>
  <si>
    <t>00:12:42:23</t>
  </si>
  <si>
    <t>00:12:43:18</t>
  </si>
  <si>
    <t>00:12:48:29</t>
  </si>
  <si>
    <t>00:12:49:01</t>
  </si>
  <si>
    <t>00:12:49:28</t>
  </si>
  <si>
    <t>00:12:49:29</t>
  </si>
  <si>
    <t>00:12:50:01</t>
  </si>
  <si>
    <t>00:12:50:02</t>
  </si>
  <si>
    <t>00:12:50:12</t>
  </si>
  <si>
    <t>00:12:53:06</t>
  </si>
  <si>
    <t>00:12:53:23</t>
  </si>
  <si>
    <t>00:13:03:22</t>
  </si>
  <si>
    <t xml:space="preserve">the child fixates on multiple places on the ground </t>
  </si>
  <si>
    <t>00:02:25:06</t>
  </si>
  <si>
    <t>00:02:30:14</t>
  </si>
  <si>
    <t>00:02:34:29</t>
  </si>
  <si>
    <t>00:02:48:16</t>
  </si>
  <si>
    <t>00:02:53:27</t>
  </si>
  <si>
    <t>00:03:06:18</t>
  </si>
  <si>
    <t>00:03:09:16</t>
  </si>
  <si>
    <t>00:03:24:19</t>
  </si>
  <si>
    <t>00:03:31:04</t>
  </si>
  <si>
    <t>00:03:41:13</t>
  </si>
  <si>
    <t>00:03:43:12</t>
  </si>
  <si>
    <t>00:03:57:17</t>
  </si>
  <si>
    <t>00:04:07:25</t>
  </si>
  <si>
    <t>00:04:16:25</t>
  </si>
  <si>
    <t>00:04:16:26</t>
  </si>
  <si>
    <t>00:04:17:18</t>
  </si>
  <si>
    <t>00:04:19:02</t>
  </si>
  <si>
    <t>the infant fixates on two places on the target monitor</t>
  </si>
  <si>
    <t>00:04:19:04</t>
  </si>
  <si>
    <t>00:04:20:07</t>
  </si>
  <si>
    <t>00:04:20:08</t>
  </si>
  <si>
    <t>00:04:20:13</t>
  </si>
  <si>
    <t>00:04:20:14</t>
  </si>
  <si>
    <t>00:04:32:14</t>
  </si>
  <si>
    <t>00:04:39:13</t>
  </si>
  <si>
    <t>00:04:39:14</t>
  </si>
  <si>
    <t>00:04:40:10</t>
  </si>
  <si>
    <t>00:04:40:17</t>
  </si>
  <si>
    <t>00:04:40:19</t>
  </si>
  <si>
    <t>00:04:41:07</t>
  </si>
  <si>
    <t>00:04:41:08</t>
  </si>
  <si>
    <t>00:04:43:20</t>
  </si>
  <si>
    <t>00:04:49:05</t>
  </si>
  <si>
    <t>00:04:49:24</t>
  </si>
  <si>
    <t>00:04:59:11</t>
  </si>
  <si>
    <t>00:05:05:26</t>
  </si>
  <si>
    <t>00:05:05:27</t>
  </si>
  <si>
    <t>00:05:06:24</t>
  </si>
  <si>
    <t>00:05:08:29</t>
  </si>
  <si>
    <t>00:05:09:01</t>
  </si>
  <si>
    <t>00:05:09:08</t>
  </si>
  <si>
    <t>00:05:09:09</t>
  </si>
  <si>
    <t>00:05:09:15</t>
  </si>
  <si>
    <t>00:05:15:18</t>
  </si>
  <si>
    <t>00:05:17:10</t>
  </si>
  <si>
    <t>00:05:35:03</t>
  </si>
  <si>
    <t>00:05:35:04</t>
  </si>
  <si>
    <t>00:05:36:09</t>
  </si>
  <si>
    <t>00:05:36:11</t>
  </si>
  <si>
    <t>00:05:36:21</t>
  </si>
  <si>
    <t>00:05:36:22</t>
  </si>
  <si>
    <t>00:05:37:28</t>
  </si>
  <si>
    <t>00:05:38:00</t>
  </si>
  <si>
    <t>00:05:38:23</t>
  </si>
  <si>
    <t>00:05:45:09</t>
  </si>
  <si>
    <t>the infant never fixates on the target monitor</t>
  </si>
  <si>
    <t>00:05:55:15</t>
  </si>
  <si>
    <t>00:06:03:06</t>
  </si>
  <si>
    <t>00:06:03:07</t>
  </si>
  <si>
    <t>00:06:03:29</t>
  </si>
  <si>
    <t>00:06:04:02</t>
  </si>
  <si>
    <t>00:06:04:03</t>
  </si>
  <si>
    <t>00:06:04:04</t>
  </si>
  <si>
    <t>00:06:05:08</t>
  </si>
  <si>
    <t>00:06:15:15</t>
  </si>
  <si>
    <t>00:06:22:15</t>
  </si>
  <si>
    <t>00:06:22:16</t>
  </si>
  <si>
    <t>00:06:23:07</t>
  </si>
  <si>
    <t>00:06:23:14</t>
  </si>
  <si>
    <t>00:01:29:19</t>
  </si>
  <si>
    <t>the video goes weird around here</t>
  </si>
  <si>
    <t>00:06:25:23</t>
  </si>
  <si>
    <t>00:06:26:25</t>
  </si>
  <si>
    <t>00:06:32:27</t>
  </si>
  <si>
    <t>00:06:42:15</t>
  </si>
  <si>
    <t>00:06:49:15</t>
  </si>
  <si>
    <t>00:06:49:16</t>
  </si>
  <si>
    <t>00:06:50:05</t>
  </si>
  <si>
    <t>00:06:50:18</t>
  </si>
  <si>
    <t>00:06:50:19</t>
  </si>
  <si>
    <t>00:06:51:06</t>
  </si>
  <si>
    <t>00:06:59:13</t>
  </si>
  <si>
    <t>00:06:59:20</t>
  </si>
  <si>
    <t>00:07:09:19</t>
  </si>
  <si>
    <t>00:07:14:27</t>
  </si>
  <si>
    <t>00:07:15:16</t>
  </si>
  <si>
    <t>00:07:16:19</t>
  </si>
  <si>
    <t>00:07:18:23</t>
  </si>
  <si>
    <t>00:07:18:24</t>
  </si>
  <si>
    <t>00:07:18:28</t>
  </si>
  <si>
    <t>00:07:18:29</t>
  </si>
  <si>
    <t>00:07:19:18</t>
  </si>
  <si>
    <t>00:07:19:19</t>
  </si>
  <si>
    <t>00:07:20:19</t>
  </si>
  <si>
    <t>00:07:20:20</t>
  </si>
  <si>
    <t>00:07:21:07</t>
  </si>
  <si>
    <t>00:07:21:08</t>
  </si>
  <si>
    <t>00:07:21:20</t>
  </si>
  <si>
    <t>00:07:21:21</t>
  </si>
  <si>
    <t>00:07:29:11</t>
  </si>
  <si>
    <t>00:07:30:14</t>
  </si>
  <si>
    <t>00:07:30:15</t>
  </si>
  <si>
    <t>00:07:33:21</t>
  </si>
  <si>
    <t>00:07:34:03</t>
  </si>
  <si>
    <t>00:07:39:14</t>
  </si>
  <si>
    <t>00:07:41:14</t>
  </si>
  <si>
    <t>00:07:49:18</t>
  </si>
  <si>
    <t>00:07:56:18</t>
  </si>
  <si>
    <t>00:07:56:19</t>
  </si>
  <si>
    <t>00:07:58:12</t>
  </si>
  <si>
    <t>00:07:58:17</t>
  </si>
  <si>
    <t>00:07:58:25</t>
  </si>
  <si>
    <t>the baby fixates on multiple places on the ground</t>
  </si>
  <si>
    <t>00:08:06:17</t>
  </si>
  <si>
    <t>00:08:09:00</t>
  </si>
  <si>
    <t>00:08:16:21</t>
  </si>
  <si>
    <t>00:08:24:23</t>
  </si>
  <si>
    <t>00:08:24:24</t>
  </si>
  <si>
    <t>00:08:25:10</t>
  </si>
  <si>
    <t>00:08:26:07</t>
  </si>
  <si>
    <t>00:08:26:08</t>
  </si>
  <si>
    <t>00:08:26:09</t>
  </si>
  <si>
    <t>00:08:26:10</t>
  </si>
  <si>
    <t>00:08:26:24</t>
  </si>
  <si>
    <t>00:08:26:26</t>
  </si>
  <si>
    <t>00:08:27:02</t>
  </si>
  <si>
    <t>00:08:34:09</t>
  </si>
  <si>
    <t>00:08:34:15</t>
  </si>
  <si>
    <t>00:08:44:11</t>
  </si>
  <si>
    <t>00:08:48:28</t>
  </si>
  <si>
    <t>00:08:49:16</t>
  </si>
  <si>
    <t>00:08:50:10</t>
  </si>
  <si>
    <t>the infant fixates on both the face and the body of the cue giver</t>
  </si>
  <si>
    <t>00:08:50:11</t>
  </si>
  <si>
    <t>00:08:53:06</t>
  </si>
  <si>
    <t>00:08:53:07</t>
  </si>
  <si>
    <t>00:08:54:15</t>
  </si>
  <si>
    <t>00:08:54:17</t>
  </si>
  <si>
    <t>00:08:54:24</t>
  </si>
  <si>
    <t>00:08:54:25</t>
  </si>
  <si>
    <t>00:08:56:03</t>
  </si>
  <si>
    <t>00:08:56:23</t>
  </si>
  <si>
    <t>00:08:56:24</t>
  </si>
  <si>
    <t>00:09:07:14</t>
  </si>
  <si>
    <t>00:09:07:15</t>
  </si>
  <si>
    <t>00:09:08:04</t>
  </si>
  <si>
    <t>00:09:08:15</t>
  </si>
  <si>
    <t>00:09:08:16</t>
  </si>
  <si>
    <t>00:09:09:07</t>
  </si>
  <si>
    <t>00:09:09:08</t>
  </si>
  <si>
    <t>00:09:10:13</t>
  </si>
  <si>
    <t>it looks as though the kid has fixates on the cue-giver's nose</t>
  </si>
  <si>
    <t>00:09:10:14</t>
  </si>
  <si>
    <t>00:09:10:27</t>
  </si>
  <si>
    <t>00:09:10:28</t>
  </si>
  <si>
    <t>00:09:11:03</t>
  </si>
  <si>
    <t>it looks as though the kid has fiaxted on her nose</t>
  </si>
  <si>
    <t>00:09:11:13</t>
  </si>
  <si>
    <t>00:09:11:14</t>
  </si>
  <si>
    <t>00:09:12:00</t>
  </si>
  <si>
    <t>00:09:12:12</t>
  </si>
  <si>
    <t>00:09:23:00</t>
  </si>
  <si>
    <t>00:09:33:05</t>
  </si>
  <si>
    <t>00:09:33:06</t>
  </si>
  <si>
    <t>00:09:34:12</t>
  </si>
  <si>
    <t>00:09:37:08</t>
  </si>
  <si>
    <t>00:09:37:09</t>
  </si>
  <si>
    <t>00:09:37:25</t>
  </si>
  <si>
    <t>00:09:43:10</t>
  </si>
  <si>
    <t>00:09:53:11</t>
  </si>
  <si>
    <t>00:10:12:21</t>
  </si>
  <si>
    <t>00:10:12:22</t>
  </si>
  <si>
    <t>00:10:13:13</t>
  </si>
  <si>
    <t>00:10:13:19</t>
  </si>
  <si>
    <t>00:10:13:20</t>
  </si>
  <si>
    <t>00:10:13:29</t>
  </si>
  <si>
    <t>00:10:14:00</t>
  </si>
  <si>
    <t>00:10:14:09</t>
  </si>
  <si>
    <t>00:10:15:17</t>
  </si>
  <si>
    <t>00:10:25:22</t>
  </si>
  <si>
    <t>00:10:38:12</t>
  </si>
  <si>
    <t>00:10:39:27</t>
  </si>
  <si>
    <t>00:10:39:28</t>
  </si>
  <si>
    <t>00:10:40:00</t>
  </si>
  <si>
    <t>00:10:42:06</t>
  </si>
  <si>
    <t>00:10:42:08</t>
  </si>
  <si>
    <t>00:10:45:27</t>
  </si>
  <si>
    <t>00:10:48:14</t>
  </si>
  <si>
    <t>00:10:53:16</t>
  </si>
  <si>
    <t>00:10:58:19</t>
  </si>
  <si>
    <t>00:11:14:22</t>
  </si>
  <si>
    <t>00:11:14:23</t>
  </si>
  <si>
    <t>00:11:15:14</t>
  </si>
  <si>
    <t>00:11:15:24</t>
  </si>
  <si>
    <t>00:11:15:25</t>
  </si>
  <si>
    <t>00:11:16:12</t>
  </si>
  <si>
    <t>00:11:16:13</t>
  </si>
  <si>
    <t>00:11:18:24</t>
  </si>
  <si>
    <t>00:11:18:27</t>
  </si>
  <si>
    <t>00:11:20:29</t>
  </si>
  <si>
    <t>00:11:24:19</t>
  </si>
  <si>
    <t>00:11:27:10</t>
  </si>
  <si>
    <t>00:11:34:28</t>
  </si>
  <si>
    <t>00:11:47:17</t>
  </si>
  <si>
    <t>00:11:47:18</t>
  </si>
  <si>
    <t>00:11:48:09</t>
  </si>
  <si>
    <t>00:11:50:12</t>
  </si>
  <si>
    <t>00:12:01:04</t>
  </si>
  <si>
    <t>00:12:09:02</t>
  </si>
  <si>
    <t>00:12:09:03</t>
  </si>
  <si>
    <t>00:12:09:23</t>
  </si>
  <si>
    <t>00:12:11:12</t>
  </si>
  <si>
    <t>00:12:11:16</t>
  </si>
  <si>
    <t>00:12:11:25</t>
  </si>
  <si>
    <t>00:12:11:26</t>
  </si>
  <si>
    <t>00:12:19:13</t>
  </si>
  <si>
    <t>00:12:21:12</t>
  </si>
  <si>
    <t>00:12:29:15</t>
  </si>
  <si>
    <t>00:12:40:00</t>
  </si>
  <si>
    <t>00:12:40:01</t>
  </si>
  <si>
    <t>00:12:40:26</t>
  </si>
  <si>
    <t>00:12:42:24</t>
  </si>
  <si>
    <t>00:12:43:01</t>
  </si>
  <si>
    <t>00:12:43:10</t>
  </si>
  <si>
    <t>00:12:43:23</t>
  </si>
  <si>
    <t>00:12:50:13</t>
  </si>
  <si>
    <t>00:12:52:16</t>
  </si>
  <si>
    <t>00:13:00:14</t>
  </si>
  <si>
    <t>SYSTEM: Lab G&amp;P&lt;BR&gt;&lt;BR&gt;DEFINE: FPS, 30&lt;BR&gt;COLUMN: HIT/MISS&lt;BR&gt;COLUMN: Cue Giver&lt;BR&gt;COLUMN: place saver&lt;BR&gt;COLUMN: Person&lt;BR&gt;COLUMN: MonitorLookBehav&lt;BR&gt;COLUMN: video reward&lt;BR&gt;COLUMN: Cue Type&lt;BR&gt;COLUMN: Inf Behavior&lt;BR&gt;COLUMN: Cue Location&lt;BR&gt;COLUMN: Infant Shift&lt;BR&gt;COLUMN: infant fixation&lt;BR&gt;COLUMN: Orientation Infant Look&lt;BR&gt;COLUMN: Orientation Loc&lt;BR&gt;COLUMN: error type&lt;BR&gt;</t>
  </si>
  <si>
    <t>00:02:13:18</t>
  </si>
  <si>
    <t>00:02:26:26</t>
  </si>
  <si>
    <t>00:02:30:16</t>
  </si>
  <si>
    <t>00:02:44:14</t>
  </si>
  <si>
    <t>00:02:47:14</t>
  </si>
  <si>
    <t>00:02:59:09</t>
  </si>
  <si>
    <t>00:03:01:27</t>
  </si>
  <si>
    <t>00:03:17:11</t>
  </si>
  <si>
    <t>00:03:24:24</t>
  </si>
  <si>
    <t>00:03:35:16</t>
  </si>
  <si>
    <t>00:03:37:23</t>
  </si>
  <si>
    <t>00:03:51:29</t>
  </si>
  <si>
    <t>i am not sure why but the cue-giver once again gave a thumb's up</t>
  </si>
  <si>
    <t>00:03:53:14</t>
  </si>
  <si>
    <t>00:04:00:07</t>
  </si>
  <si>
    <t>00:04:19:13</t>
  </si>
  <si>
    <t>00:04:20:05</t>
  </si>
  <si>
    <t>00:04:20:17</t>
  </si>
  <si>
    <t>00:04:20:18</t>
  </si>
  <si>
    <t>00:04:20:20</t>
  </si>
  <si>
    <t>00:04:20:21</t>
  </si>
  <si>
    <t>00:04:23:04</t>
  </si>
  <si>
    <t>00:04:23:05</t>
  </si>
  <si>
    <t>00:04:33:15</t>
  </si>
  <si>
    <t>00:04:45:18</t>
  </si>
  <si>
    <t>00:04:46:02</t>
  </si>
  <si>
    <t>this was the wrong cue it was supposed to be left rather than right periphery</t>
  </si>
  <si>
    <t>00:04:46:03</t>
  </si>
  <si>
    <t>00:04:47:21</t>
  </si>
  <si>
    <t>00:04:47:22</t>
  </si>
  <si>
    <t>00:04:47:25</t>
  </si>
  <si>
    <t>00:04:47:26</t>
  </si>
  <si>
    <t>00:04:48:26</t>
  </si>
  <si>
    <t>00:04:49:02</t>
  </si>
  <si>
    <t>00:04:51:01</t>
  </si>
  <si>
    <t>00:04:54:24</t>
  </si>
  <si>
    <t>00:04:54:25</t>
  </si>
  <si>
    <t>00:05:04:12</t>
  </si>
  <si>
    <t>00:05:04:13</t>
  </si>
  <si>
    <t>00:05:06:19</t>
  </si>
  <si>
    <t>00:05:14:20</t>
  </si>
  <si>
    <t>00:05:24:17</t>
  </si>
  <si>
    <t>00:05:24:18</t>
  </si>
  <si>
    <t>00:05:24:22</t>
  </si>
  <si>
    <t>00:05:24:23</t>
  </si>
  <si>
    <t>00:05:24:26</t>
  </si>
  <si>
    <t>00:05:24:27</t>
  </si>
  <si>
    <t>00:05:27:07</t>
  </si>
  <si>
    <t>00:05:33:14</t>
  </si>
  <si>
    <t>00:05:35:06</t>
  </si>
  <si>
    <t>00:05:43:17</t>
  </si>
  <si>
    <t>00:05:52:11</t>
  </si>
  <si>
    <t>00:05:53:09</t>
  </si>
  <si>
    <t>00:05:53:18</t>
  </si>
  <si>
    <t>00:05:54:00</t>
  </si>
  <si>
    <t>00:05:54:01</t>
  </si>
  <si>
    <t>00:05:54:17</t>
  </si>
  <si>
    <t>00:06:09:18</t>
  </si>
  <si>
    <t>00:06:12:19</t>
  </si>
  <si>
    <t>00:06:18:10</t>
  </si>
  <si>
    <t>00:06:28:16</t>
  </si>
  <si>
    <t>00:06:29:13</t>
  </si>
  <si>
    <t>00:06:30:15</t>
  </si>
  <si>
    <t>00:06:42:17</t>
  </si>
  <si>
    <t>00:06:55:12</t>
  </si>
  <si>
    <t>00:06:55:15</t>
  </si>
  <si>
    <t>00:06:56:29</t>
  </si>
  <si>
    <t>00:06:57:07</t>
  </si>
  <si>
    <t>00:07:05:01</t>
  </si>
  <si>
    <t>00:07:05:02</t>
  </si>
  <si>
    <t>00:07:06:07</t>
  </si>
  <si>
    <t>00:07:15:19</t>
  </si>
  <si>
    <t>00:07:22:16</t>
  </si>
  <si>
    <t>00:07:23:05</t>
  </si>
  <si>
    <t>00:07:25:24</t>
  </si>
  <si>
    <t>the infant shifts their fixation but keeps it located on the cue-giver's general face area</t>
  </si>
  <si>
    <t>00:07:25:28</t>
  </si>
  <si>
    <t>00:07:31:06</t>
  </si>
  <si>
    <t>00:07:31:14</t>
  </si>
  <si>
    <t>00:07:32:21</t>
  </si>
  <si>
    <t>00:07:32:23</t>
  </si>
  <si>
    <t>00:07:32:25</t>
  </si>
  <si>
    <t>00:07:32:26</t>
  </si>
  <si>
    <t>00:07:33:13</t>
  </si>
  <si>
    <t>00:07:33:14</t>
  </si>
  <si>
    <t>00:07:34:27</t>
  </si>
  <si>
    <t xml:space="preserve">it was supposed to be a video reward but the video did not play. </t>
  </si>
  <si>
    <t>00:07:36:00</t>
  </si>
  <si>
    <t>00:07:40:04</t>
  </si>
  <si>
    <t>the screen came back up but it was not the video but the desktop itself.</t>
  </si>
  <si>
    <t>00:07:41:13</t>
  </si>
  <si>
    <t>00:07:51:00</t>
  </si>
  <si>
    <t>00:08:00:12</t>
  </si>
  <si>
    <t>00:08:00:13</t>
  </si>
  <si>
    <t>00:08:01:00</t>
  </si>
  <si>
    <t>00:08:02:23</t>
  </si>
  <si>
    <t>00:08:03:00</t>
  </si>
  <si>
    <t>00:08:03:29</t>
  </si>
  <si>
    <t>00:08:04:01</t>
  </si>
  <si>
    <t>baby fixates on two places on the ground</t>
  </si>
  <si>
    <t>00:08:06:11</t>
  </si>
  <si>
    <t>00:08:06:01</t>
  </si>
  <si>
    <t>00:08:07:06</t>
  </si>
  <si>
    <t>00:08:07:07</t>
  </si>
  <si>
    <t>00:08:07:09</t>
  </si>
  <si>
    <t>00:08:07:10</t>
  </si>
  <si>
    <t>00:08:07:22</t>
  </si>
  <si>
    <t>00:08:07:24</t>
  </si>
  <si>
    <t>00:08:08:01</t>
  </si>
  <si>
    <t>00:08:08:02</t>
  </si>
  <si>
    <t>00:08:15:15</t>
  </si>
  <si>
    <t>00:08:15:16</t>
  </si>
  <si>
    <t>00:08:16:04</t>
  </si>
  <si>
    <t>00:08:16:26</t>
  </si>
  <si>
    <t>00:08:17:01</t>
  </si>
  <si>
    <t>00:08:19:14</t>
  </si>
  <si>
    <t>00:08:19:20</t>
  </si>
  <si>
    <t>00:08:30:07</t>
  </si>
  <si>
    <t>00:08:39:28</t>
  </si>
  <si>
    <t>00:08:52:24</t>
  </si>
  <si>
    <t>00:09:03:03</t>
  </si>
  <si>
    <t>00:09:03:04</t>
  </si>
  <si>
    <t>00:09:13:16</t>
  </si>
  <si>
    <t>00:09:21:19</t>
  </si>
  <si>
    <t>00:09:31:25</t>
  </si>
  <si>
    <t>00:09:31:26</t>
  </si>
  <si>
    <t>00:09:31:27</t>
  </si>
  <si>
    <t>00:09:31:28</t>
  </si>
  <si>
    <t>00:09:32:04</t>
  </si>
  <si>
    <t>00:09:32:05</t>
  </si>
  <si>
    <t>00:09:42:14</t>
  </si>
  <si>
    <t>00:09:46:29</t>
  </si>
  <si>
    <t>00:09:47:00</t>
  </si>
  <si>
    <t>00:09:47:19</t>
  </si>
  <si>
    <t>00:09:48:17</t>
  </si>
  <si>
    <t>the infant looks at the cue-giver's bun</t>
  </si>
  <si>
    <t>00:09:48:18</t>
  </si>
  <si>
    <t>00:09:50:09</t>
  </si>
  <si>
    <t>the infant fixates on two places on the ground here</t>
  </si>
  <si>
    <t>00:09:50:11</t>
  </si>
  <si>
    <t>00:09:50:12</t>
  </si>
  <si>
    <t>00:09:50:28</t>
  </si>
  <si>
    <t>00:09:50:29</t>
  </si>
  <si>
    <t>00:09:55:10</t>
  </si>
  <si>
    <t>00:10:03:19</t>
  </si>
  <si>
    <t>00:10:04:06</t>
  </si>
  <si>
    <t>00:10:05:17</t>
  </si>
  <si>
    <t>00:10:05:18</t>
  </si>
  <si>
    <t>00:10:06:13</t>
  </si>
  <si>
    <t>00:10:06:14</t>
  </si>
  <si>
    <t>00:10:08:00</t>
  </si>
  <si>
    <t>00:10:14:03</t>
  </si>
  <si>
    <t>00:10:24:11</t>
  </si>
  <si>
    <t>00:10:33:17</t>
  </si>
  <si>
    <t>00:10:34:09</t>
  </si>
  <si>
    <t>00:10:34:18</t>
  </si>
  <si>
    <t>00:10:34:27</t>
  </si>
  <si>
    <t>00:10:35:10</t>
  </si>
  <si>
    <t>00:10:55:12</t>
  </si>
  <si>
    <t>00:10:57:18</t>
  </si>
  <si>
    <t>00:11:05:23</t>
  </si>
  <si>
    <t>00:11:16:18</t>
  </si>
  <si>
    <t>00:11:16:20</t>
  </si>
  <si>
    <t>00:11:16:21</t>
  </si>
  <si>
    <t>00:11:19:06</t>
  </si>
  <si>
    <t>00:11:19:07</t>
  </si>
  <si>
    <t>00:11:29:19</t>
  </si>
  <si>
    <t>00:11:41:01</t>
  </si>
  <si>
    <t>00:11:41:10</t>
  </si>
  <si>
    <t>00:11:42:13</t>
  </si>
  <si>
    <t>00:11:43:25</t>
  </si>
  <si>
    <t>00:11:43:26</t>
  </si>
  <si>
    <t>00:11:44:14</t>
  </si>
  <si>
    <t>00:11:50:06</t>
  </si>
  <si>
    <t>00:12:00:10</t>
  </si>
  <si>
    <t>00:12:04:27</t>
  </si>
  <si>
    <t>00:12:05:20</t>
  </si>
  <si>
    <t>00:12:06:16</t>
  </si>
  <si>
    <t>00:12:06:21</t>
  </si>
  <si>
    <t>00:12:07:02</t>
  </si>
  <si>
    <t>00:12:07:03</t>
  </si>
  <si>
    <t>00:12:07:12</t>
  </si>
  <si>
    <t>00:12:16:01</t>
  </si>
  <si>
    <t>00:12:33:07</t>
  </si>
  <si>
    <t>00:12:33:24</t>
  </si>
  <si>
    <t>00:12:35:11</t>
  </si>
  <si>
    <t>00:12:35:12</t>
  </si>
  <si>
    <t>00:12:45:18</t>
  </si>
  <si>
    <t>00:12:53:01</t>
  </si>
  <si>
    <t>00:12:53:16</t>
  </si>
  <si>
    <t>00:12:54:07</t>
  </si>
  <si>
    <t>00:12:54:12</t>
  </si>
  <si>
    <t>00:12:55:15</t>
  </si>
  <si>
    <t>00:13:02:13</t>
  </si>
  <si>
    <t>00:13:04:24</t>
  </si>
  <si>
    <t>00:13:21:17</t>
  </si>
  <si>
    <t>00:13:22:17</t>
  </si>
  <si>
    <t>00:13:27:00</t>
  </si>
  <si>
    <t>00:13:29:13</t>
  </si>
  <si>
    <t>00:13:31:15</t>
  </si>
  <si>
    <t>00:13:36:05</t>
  </si>
  <si>
    <t>00:13:41:28</t>
  </si>
  <si>
    <t>00:00:52:19</t>
  </si>
  <si>
    <t>00:00:59:00</t>
  </si>
  <si>
    <t>00:01:01:00</t>
  </si>
  <si>
    <t>00:01:17:20</t>
  </si>
  <si>
    <t>00:01:19:23</t>
  </si>
  <si>
    <t>00:01:36:13</t>
  </si>
  <si>
    <t>00:01:38:12</t>
  </si>
  <si>
    <t>00:01:57:04</t>
  </si>
  <si>
    <t>00:02:02:04</t>
  </si>
  <si>
    <t>00:02:13:24</t>
  </si>
  <si>
    <t>00:02:14:08</t>
  </si>
  <si>
    <t>00:02:31:27</t>
  </si>
  <si>
    <t>00:02:36:22</t>
  </si>
  <si>
    <t>00:02:59:01</t>
  </si>
  <si>
    <t>00:00:03:03</t>
  </si>
  <si>
    <t>00:02:59:26</t>
  </si>
  <si>
    <t>00:03:00:11</t>
  </si>
  <si>
    <t>00:03:00:12</t>
  </si>
  <si>
    <t>00:03:00:14</t>
  </si>
  <si>
    <t>00:03:00:15</t>
  </si>
  <si>
    <t>00:03:02:24</t>
  </si>
  <si>
    <t>00:03:02:25</t>
  </si>
  <si>
    <t>00:03:13:10</t>
  </si>
  <si>
    <t>00:03:20:11</t>
  </si>
  <si>
    <t>00:03:20:12</t>
  </si>
  <si>
    <t>00:03:21:00</t>
  </si>
  <si>
    <t>00:03:29:27</t>
  </si>
  <si>
    <t>00:03:29:28</t>
  </si>
  <si>
    <t>00:03:32:17</t>
  </si>
  <si>
    <t>00:03:40:14</t>
  </si>
  <si>
    <t>00:03:46:24</t>
  </si>
  <si>
    <t>00:03:46:25</t>
  </si>
  <si>
    <t>00:03:47:23</t>
  </si>
  <si>
    <t>00:03:48:22</t>
  </si>
  <si>
    <t>00:03:49:26</t>
  </si>
  <si>
    <t>00:03:50:18</t>
  </si>
  <si>
    <t>00:04:01:10</t>
  </si>
  <si>
    <t>00:04:09:07</t>
  </si>
  <si>
    <t>00:04:09:08</t>
  </si>
  <si>
    <t>00:04:10:02</t>
  </si>
  <si>
    <t>00:04:11:02</t>
  </si>
  <si>
    <t>00:04:11:03</t>
  </si>
  <si>
    <t>00:04:11:08</t>
  </si>
  <si>
    <t>00:04:11:09</t>
  </si>
  <si>
    <t>00:04:13:25</t>
  </si>
  <si>
    <t>00:04:14:01</t>
  </si>
  <si>
    <t>00:04:18:29</t>
  </si>
  <si>
    <t>00:04:22:17</t>
  </si>
  <si>
    <t>00:04:29:12</t>
  </si>
  <si>
    <t>00:04:37:29</t>
  </si>
  <si>
    <t>00:04:38:00</t>
  </si>
  <si>
    <t>00:04:38:27</t>
  </si>
  <si>
    <t>00:04:43:11</t>
  </si>
  <si>
    <t>doesn't really look as though the infant is fixating on the monitor because the gaze is to the right of the monitor</t>
  </si>
  <si>
    <t>00:04:43:16</t>
  </si>
  <si>
    <t>00:04:45:21</t>
  </si>
  <si>
    <t>00:04:47:15</t>
  </si>
  <si>
    <t>the reward was late</t>
  </si>
  <si>
    <t>00:04:57:01</t>
  </si>
  <si>
    <t>00:05:06:17</t>
  </si>
  <si>
    <t>00:05:06:18</t>
  </si>
  <si>
    <t>00:05:07:10</t>
  </si>
  <si>
    <t>00:05:08:01</t>
  </si>
  <si>
    <t>00:05:08:09</t>
  </si>
  <si>
    <t>00:05:09:07</t>
  </si>
  <si>
    <t>00:05:17:01</t>
  </si>
  <si>
    <t>00:05:27:13</t>
  </si>
  <si>
    <t>00:05:36:10</t>
  </si>
  <si>
    <t>00:05:36:28</t>
  </si>
  <si>
    <t>00:05:40:05</t>
  </si>
  <si>
    <t>00:05:48:15</t>
  </si>
  <si>
    <t>00:05:57:03</t>
  </si>
  <si>
    <t>00:06:02:16</t>
  </si>
  <si>
    <t>00:06:10:16</t>
  </si>
  <si>
    <t>00:06:10:17</t>
  </si>
  <si>
    <t>00:06:21:11</t>
  </si>
  <si>
    <t>00:06:22:02</t>
  </si>
  <si>
    <t>00:06:22:14</t>
  </si>
  <si>
    <t>00:06:22:21</t>
  </si>
  <si>
    <t>00:06:23:00</t>
  </si>
  <si>
    <t>00:06:25:28</t>
  </si>
  <si>
    <t>00:06:31:26</t>
  </si>
  <si>
    <t>00:06:35:02</t>
  </si>
  <si>
    <t>00:06:42:11</t>
  </si>
  <si>
    <t>00:06:50:16</t>
  </si>
  <si>
    <t>00:06:50:17</t>
  </si>
  <si>
    <t>00:06:50:26</t>
  </si>
  <si>
    <t>00:06:52:15</t>
  </si>
  <si>
    <t>00:06:52:29</t>
  </si>
  <si>
    <t>00:06:56:15</t>
  </si>
  <si>
    <t>00:06:56:16</t>
  </si>
  <si>
    <t>00:06:56:24</t>
  </si>
  <si>
    <t>00:07:00:26</t>
  </si>
  <si>
    <t>00:07:03:27</t>
  </si>
  <si>
    <t>00:07:20:05</t>
  </si>
  <si>
    <t>00:07:20:06</t>
  </si>
  <si>
    <t>00:07:20:24</t>
  </si>
  <si>
    <t>00:07:23:25</t>
  </si>
  <si>
    <t>00:07:24:05</t>
  </si>
  <si>
    <t>00:07:24:16</t>
  </si>
  <si>
    <t>00:07:24:17</t>
  </si>
  <si>
    <t>00:07:24:18</t>
  </si>
  <si>
    <t>00:07:24:19</t>
  </si>
  <si>
    <t>00:07:25:12</t>
  </si>
  <si>
    <t>00:07:29:27</t>
  </si>
  <si>
    <t>00:07:32:08</t>
  </si>
  <si>
    <t>00:07:40:17</t>
  </si>
  <si>
    <t>00:07:46:11</t>
  </si>
  <si>
    <t>00:07:46:28</t>
  </si>
  <si>
    <t>00:07:47:00</t>
  </si>
  <si>
    <t>00:07:47:02</t>
  </si>
  <si>
    <t>00:07:54:25</t>
  </si>
  <si>
    <t>00:07:54:26</t>
  </si>
  <si>
    <t>00:08:05:26</t>
  </si>
  <si>
    <t>00:08:07:11</t>
  </si>
  <si>
    <t>00:08:07:23</t>
  </si>
  <si>
    <t>00:08:10:01</t>
  </si>
  <si>
    <t>00:08:10:07</t>
  </si>
  <si>
    <t>00:08:15:21</t>
  </si>
  <si>
    <t>00:08:15:22</t>
  </si>
  <si>
    <t>00:08:18:19</t>
  </si>
  <si>
    <t>00:08:26:04</t>
  </si>
  <si>
    <t>00:08:36:05</t>
  </si>
  <si>
    <t>00:08:36:29</t>
  </si>
  <si>
    <t>00:08:37:01</t>
  </si>
  <si>
    <t>00:08:37:19</t>
  </si>
  <si>
    <t>00:08:37:23</t>
  </si>
  <si>
    <t>00:08:38:23</t>
  </si>
  <si>
    <t>00:08:51:12</t>
  </si>
  <si>
    <t>00:09:00:05</t>
  </si>
  <si>
    <t>00:09:00:06</t>
  </si>
  <si>
    <t>00:09:00:28</t>
  </si>
  <si>
    <t>00:09:02:23</t>
  </si>
  <si>
    <t>00:09:02:24</t>
  </si>
  <si>
    <t>00:09:23:10</t>
  </si>
  <si>
    <t>00:09:23:11</t>
  </si>
  <si>
    <t>00:09:23:22</t>
  </si>
  <si>
    <t>00:09:24:01</t>
  </si>
  <si>
    <t>00:09:24:04</t>
  </si>
  <si>
    <t>00:09:25:10</t>
  </si>
  <si>
    <t>00:09:25:11</t>
  </si>
  <si>
    <t>00:09:25:12</t>
  </si>
  <si>
    <t>00:09:25:13</t>
  </si>
  <si>
    <t>00:09:25:26</t>
  </si>
  <si>
    <t>00:09:25:28</t>
  </si>
  <si>
    <t>00:09:26:16</t>
  </si>
  <si>
    <t>00:09:26:17</t>
  </si>
  <si>
    <t>00:09:31:02</t>
  </si>
  <si>
    <t>00:09:31:09</t>
  </si>
  <si>
    <t>00:09:31:17</t>
  </si>
  <si>
    <t>00:09:31:21</t>
  </si>
  <si>
    <t>00:09:31:22</t>
  </si>
  <si>
    <t>00:09:32:06</t>
  </si>
  <si>
    <t>00:09:32:09</t>
  </si>
  <si>
    <t>00:09:33:02</t>
  </si>
  <si>
    <t>00:09:33:03</t>
  </si>
  <si>
    <t>00:09:33:23</t>
  </si>
  <si>
    <t>00:09:33:24</t>
  </si>
  <si>
    <t>00:09:44:08</t>
  </si>
  <si>
    <t>00:09:52:11</t>
  </si>
  <si>
    <t>00:09:52:12</t>
  </si>
  <si>
    <t>00:09:54:11</t>
  </si>
  <si>
    <t>00:09:55:25</t>
  </si>
  <si>
    <t>00:09:56:17</t>
  </si>
  <si>
    <t>00:10:01:17</t>
  </si>
  <si>
    <t>00:10:04:14</t>
  </si>
  <si>
    <t>00:10:12:07</t>
  </si>
  <si>
    <t>00:10:20:14</t>
  </si>
  <si>
    <t>00:10:22:01</t>
  </si>
  <si>
    <t>00:10:23:13</t>
  </si>
  <si>
    <t>00:10:23:15</t>
  </si>
  <si>
    <t>00:10:33:18</t>
  </si>
  <si>
    <t>00:10:43:03</t>
  </si>
  <si>
    <t>00:10:43:04</t>
  </si>
  <si>
    <t>00:10:44:13</t>
  </si>
  <si>
    <t>00:10:44:29</t>
  </si>
  <si>
    <t>00:10:45:00</t>
  </si>
  <si>
    <t>00:10:56:28</t>
  </si>
  <si>
    <t>00:11:04:05</t>
  </si>
  <si>
    <t>00:11:15:04</t>
  </si>
  <si>
    <t>00:11:15:05</t>
  </si>
  <si>
    <t>00:11:15:21</t>
  </si>
  <si>
    <t>00:11:16:08</t>
  </si>
  <si>
    <t>00:11:16:10</t>
  </si>
  <si>
    <t>00:11:16:24</t>
  </si>
  <si>
    <t>00:11:18:28</t>
  </si>
  <si>
    <t>00:11:29:14</t>
  </si>
  <si>
    <t>00:03:34:11</t>
  </si>
  <si>
    <t>00:03:44:07</t>
  </si>
  <si>
    <t>00:03:56:20</t>
  </si>
  <si>
    <t>00:04:18:13</t>
  </si>
  <si>
    <t>00:04:31:08</t>
  </si>
  <si>
    <t>00:04:36:22</t>
  </si>
  <si>
    <t>00:04:48:05</t>
  </si>
  <si>
    <t>00:04:48:23</t>
  </si>
  <si>
    <t>00:05:04:14</t>
  </si>
  <si>
    <t>00:05:07:19</t>
  </si>
  <si>
    <t>00:05:28:24</t>
  </si>
  <si>
    <t>00:05:28:25</t>
  </si>
  <si>
    <t>00:05:29:21</t>
  </si>
  <si>
    <t>00:05:38:13</t>
  </si>
  <si>
    <t>00:05:38:14</t>
  </si>
  <si>
    <t>00:05:39:24</t>
  </si>
  <si>
    <t>00:05:55:09</t>
  </si>
  <si>
    <t>00:05:55:10</t>
  </si>
  <si>
    <t>00:05:56:03</t>
  </si>
  <si>
    <t>00:05:59:20</t>
  </si>
  <si>
    <t>00:05:59:21</t>
  </si>
  <si>
    <t>00:05:59:24</t>
  </si>
  <si>
    <t>00:05:59:25</t>
  </si>
  <si>
    <t>00:05:59:29</t>
  </si>
  <si>
    <t>00:06:05:16</t>
  </si>
  <si>
    <t>00:06:05:17</t>
  </si>
  <si>
    <t>00:06:06:23</t>
  </si>
  <si>
    <t>00:06:15:22</t>
  </si>
  <si>
    <t>00:06:21:13</t>
  </si>
  <si>
    <t>00:06:21:14</t>
  </si>
  <si>
    <t>00:06:22:04</t>
  </si>
  <si>
    <t>00:06:23:03</t>
  </si>
  <si>
    <t>00:06:23:06</t>
  </si>
  <si>
    <t>00:06:23:17</t>
  </si>
  <si>
    <t>00:06:23:18</t>
  </si>
  <si>
    <t>00:06:24:10</t>
  </si>
  <si>
    <t>00:06:25:17</t>
  </si>
  <si>
    <t>00:06:35:18</t>
  </si>
  <si>
    <t>00:06:42:07</t>
  </si>
  <si>
    <t>00:06:42:08</t>
  </si>
  <si>
    <t>00:06:42:28</t>
  </si>
  <si>
    <t>00:06:50:20</t>
  </si>
  <si>
    <t>00:06:50:27</t>
  </si>
  <si>
    <t>00:06:52:18</t>
  </si>
  <si>
    <t>00:06:52:19</t>
  </si>
  <si>
    <t>00:06:53:09</t>
  </si>
  <si>
    <t>00:07:02:22</t>
  </si>
  <si>
    <t>the window minimizes so that the grey screen is within the larger black desktop</t>
  </si>
  <si>
    <t>00:07:09:10</t>
  </si>
  <si>
    <t>00:07:09:11</t>
  </si>
  <si>
    <t>00:07:10:05</t>
  </si>
  <si>
    <t>00:07:12:18</t>
  </si>
  <si>
    <t>00:07:12:19</t>
  </si>
  <si>
    <t>00:07:22:22</t>
  </si>
  <si>
    <t>00:07:30:08</t>
  </si>
  <si>
    <t>00:07:31:05</t>
  </si>
  <si>
    <t>00:07:40:11</t>
  </si>
  <si>
    <t>00:07:40:12</t>
  </si>
  <si>
    <t>00:07:42:02</t>
  </si>
  <si>
    <t>00:07:50:25</t>
  </si>
  <si>
    <t>00:08:07:17</t>
  </si>
  <si>
    <t>00:08:07:18</t>
  </si>
  <si>
    <t>00:08:08:03</t>
  </si>
  <si>
    <t>00:08:18:12</t>
  </si>
  <si>
    <t>00:08:18:13</t>
  </si>
  <si>
    <t>00:08:28:21</t>
  </si>
  <si>
    <t>00:08:33:03</t>
  </si>
  <si>
    <t>00:08:33:23</t>
  </si>
  <si>
    <t>00:08:35:03</t>
  </si>
  <si>
    <t>00:08:35:05</t>
  </si>
  <si>
    <t>00:08:35:28</t>
  </si>
  <si>
    <t>00:08:37:07</t>
  </si>
  <si>
    <t>00:08:37:08</t>
  </si>
  <si>
    <t>00:08:37:15</t>
  </si>
  <si>
    <t>00:08:37:16</t>
  </si>
  <si>
    <t>00:08:40:25</t>
  </si>
  <si>
    <t>00:08:40:26</t>
  </si>
  <si>
    <t>00:08:47:23</t>
  </si>
  <si>
    <t>00:08:47:24</t>
  </si>
  <si>
    <t>00:08:48:17</t>
  </si>
  <si>
    <t>00:08:49:09</t>
  </si>
  <si>
    <t>00:08:49:10</t>
  </si>
  <si>
    <t>00:08:50:22</t>
  </si>
  <si>
    <t>00:08:58:14</t>
  </si>
  <si>
    <t>00:09:01:16</t>
  </si>
  <si>
    <t>00:09:08:24</t>
  </si>
  <si>
    <t>00:09:17:14</t>
  </si>
  <si>
    <t>00:09:17:15</t>
  </si>
  <si>
    <t>00:09:17:26</t>
  </si>
  <si>
    <t>00:09:21:17</t>
  </si>
  <si>
    <t>00:09:21:26</t>
  </si>
  <si>
    <t>00:09:21:27</t>
  </si>
  <si>
    <t>00:09:21:28</t>
  </si>
  <si>
    <t>00:09:22:08</t>
  </si>
  <si>
    <t>00:09:22:09</t>
  </si>
  <si>
    <t>00:09:26:01</t>
  </si>
  <si>
    <t>00:09:26:02</t>
  </si>
  <si>
    <t>00:09:27:14</t>
  </si>
  <si>
    <t>00:09:27:15</t>
  </si>
  <si>
    <t>00:09:38:09</t>
  </si>
  <si>
    <t>00:09:50:27</t>
  </si>
  <si>
    <t>00:09:51:09</t>
  </si>
  <si>
    <t>00:09:58:01</t>
  </si>
  <si>
    <t>00:09:58:02</t>
  </si>
  <si>
    <t>00:09:58:08</t>
  </si>
  <si>
    <t>00:09:58:09</t>
  </si>
  <si>
    <t>00:09:58:15</t>
  </si>
  <si>
    <t>00:10:01:18</t>
  </si>
  <si>
    <t>00:10:02:06</t>
  </si>
  <si>
    <t>00:10:11:28</t>
  </si>
  <si>
    <t>00:10:17:08</t>
  </si>
  <si>
    <t>00:10:17:28</t>
  </si>
  <si>
    <t>00:10:18:09</t>
  </si>
  <si>
    <t>00:10:18:11</t>
  </si>
  <si>
    <t>00:10:18:18</t>
  </si>
  <si>
    <t>00:10:18:19</t>
  </si>
  <si>
    <t>00:10:25:18</t>
  </si>
  <si>
    <t>00:10:32:22</t>
  </si>
  <si>
    <t>00:10:33:09</t>
  </si>
  <si>
    <t>00:10:34:05</t>
  </si>
  <si>
    <t>00:10:34:19</t>
  </si>
  <si>
    <t>00:10:34:20</t>
  </si>
  <si>
    <t>00:10:35:25</t>
  </si>
  <si>
    <t>00:10:37:04</t>
  </si>
  <si>
    <t>00:10:47:17</t>
  </si>
  <si>
    <t>00:10:54:25</t>
  </si>
  <si>
    <t>00:10:54:26</t>
  </si>
  <si>
    <t>00:10:55:19</t>
  </si>
  <si>
    <t>00:10:55:20</t>
  </si>
  <si>
    <t>00:10:56:15</t>
  </si>
  <si>
    <t>00:10:56:16</t>
  </si>
  <si>
    <t>00:10:56:17</t>
  </si>
  <si>
    <t>00:10:56:18</t>
  </si>
  <si>
    <t>00:11:00:03</t>
  </si>
  <si>
    <t>00:11:05:16</t>
  </si>
  <si>
    <t>00:11:06:06</t>
  </si>
  <si>
    <t>00:11:23:28</t>
  </si>
  <si>
    <t>00:11:25:00</t>
  </si>
  <si>
    <t>00:11:29:25</t>
  </si>
  <si>
    <t>00:11:29:27</t>
  </si>
  <si>
    <t>00:11:30:13</t>
  </si>
  <si>
    <t>00:11:30:14</t>
  </si>
  <si>
    <t>00:11:31:19</t>
  </si>
  <si>
    <t>00:11:31:20</t>
  </si>
  <si>
    <t>00:11:31:22</t>
  </si>
  <si>
    <t>00:11:31:23</t>
  </si>
  <si>
    <t>00:11:33:08</t>
  </si>
  <si>
    <t>00:11:33:09</t>
  </si>
  <si>
    <t>00:11:51:12</t>
  </si>
  <si>
    <t>00:11:52:02</t>
  </si>
  <si>
    <t>00:11:53:04</t>
  </si>
  <si>
    <t>00:11:53:05</t>
  </si>
  <si>
    <t>00:11:53:10</t>
  </si>
  <si>
    <t>00:11:53:20</t>
  </si>
  <si>
    <t>00:12:01:20</t>
  </si>
  <si>
    <t>00:12:05:00</t>
  </si>
  <si>
    <t>00:12:11:29</t>
  </si>
  <si>
    <t>00:12:26:17</t>
  </si>
  <si>
    <t>00:12:26:18</t>
  </si>
  <si>
    <t>00:12:27:06</t>
  </si>
  <si>
    <t>00:12:31:23</t>
  </si>
  <si>
    <t>00:12:32:00</t>
  </si>
  <si>
    <t>00:12:32:01</t>
  </si>
  <si>
    <t>00:12:32:12</t>
  </si>
  <si>
    <t>00:12:37:04</t>
  </si>
  <si>
    <t>00:12:38:13</t>
  </si>
  <si>
    <t>00:12:59:04</t>
  </si>
  <si>
    <t>00:12:59:05</t>
  </si>
  <si>
    <t>00:12:59:29</t>
  </si>
  <si>
    <t>00:13:01:02</t>
  </si>
  <si>
    <t>00:13:01:06</t>
  </si>
  <si>
    <t>00:13:01:12</t>
  </si>
  <si>
    <t>00:13:01:13</t>
  </si>
  <si>
    <t>00:13:02:29</t>
  </si>
  <si>
    <t>00:13:10:21</t>
  </si>
  <si>
    <t>00:13:11:10</t>
  </si>
  <si>
    <t>00:13:20:29</t>
  </si>
  <si>
    <t>00:13:41:27</t>
  </si>
  <si>
    <t>00:13:42:19</t>
  </si>
  <si>
    <t>00:13:43:29</t>
  </si>
  <si>
    <t>00:13:44:06</t>
  </si>
  <si>
    <t>00:13:44:15</t>
  </si>
  <si>
    <t>00:13:44:16</t>
  </si>
  <si>
    <t>00:13:44:17</t>
  </si>
  <si>
    <t>00:13:46:13</t>
  </si>
  <si>
    <t>00:13:51:10</t>
  </si>
  <si>
    <t>00:13:56:04</t>
  </si>
  <si>
    <t>00:14:11:04</t>
  </si>
  <si>
    <t>00:14:11:05</t>
  </si>
  <si>
    <t>00:14:11:29</t>
  </si>
  <si>
    <t>00:14:12:15</t>
  </si>
  <si>
    <t>00:14:12:25</t>
  </si>
  <si>
    <t>00:14:14:15</t>
  </si>
  <si>
    <t>00:14:14:16</t>
  </si>
  <si>
    <t>00:14:24:28</t>
  </si>
  <si>
    <t>00:01:20:17</t>
  </si>
  <si>
    <t>00:01:25:22</t>
  </si>
  <si>
    <t>00:01:28:03</t>
  </si>
  <si>
    <t>00:01:41:13</t>
  </si>
  <si>
    <t>00:01:43:14</t>
  </si>
  <si>
    <t>00:01:58:04</t>
  </si>
  <si>
    <t>00:02:01:17</t>
  </si>
  <si>
    <t>00:02:14:27</t>
  </si>
  <si>
    <t>00:02:22:07</t>
  </si>
  <si>
    <t>00:02:32:15</t>
  </si>
  <si>
    <t>00:02:47:25</t>
  </si>
  <si>
    <t>00:02:50:02</t>
  </si>
  <si>
    <t>00:03:10:18</t>
  </si>
  <si>
    <t>00:03:10:19</t>
  </si>
  <si>
    <t>00:03:11:06</t>
  </si>
  <si>
    <t>00:03:13:00</t>
  </si>
  <si>
    <t>the infant fixates on multipleplaces on the target monitor</t>
  </si>
  <si>
    <t>00:03:13:14</t>
  </si>
  <si>
    <t>00:03:23:28</t>
  </si>
  <si>
    <t>00:03:30:19</t>
  </si>
  <si>
    <t>00:03:30:20</t>
  </si>
  <si>
    <t>00:03:31:08</t>
  </si>
  <si>
    <t>00:03:31:24</t>
  </si>
  <si>
    <t>00:03:32:05</t>
  </si>
  <si>
    <t>00:03:32:08</t>
  </si>
  <si>
    <t>00:03:37:26</t>
  </si>
  <si>
    <t>00:03:39:07</t>
  </si>
  <si>
    <t>00:03:41:05</t>
  </si>
  <si>
    <t>00:03:49:25</t>
  </si>
  <si>
    <t>00:04:03:14</t>
  </si>
  <si>
    <t>00:04:03:15</t>
  </si>
  <si>
    <t>00:04:04:06</t>
  </si>
  <si>
    <t>00:04:05:00</t>
  </si>
  <si>
    <t>00:04:05:01</t>
  </si>
  <si>
    <t>00:04:05:02</t>
  </si>
  <si>
    <t>00:04:05:03</t>
  </si>
  <si>
    <t>00:04:06:00</t>
  </si>
  <si>
    <t>00:04:12:05</t>
  </si>
  <si>
    <t>00:04:22:27</t>
  </si>
  <si>
    <t>00:04:34:01</t>
  </si>
  <si>
    <t>00:04:34:02</t>
  </si>
  <si>
    <t>00:04:34:29</t>
  </si>
  <si>
    <t>00:04:35:06</t>
  </si>
  <si>
    <t>00:04:35:07</t>
  </si>
  <si>
    <t>00:04:35:13</t>
  </si>
  <si>
    <t>00:04:35:15</t>
  </si>
  <si>
    <t>00:04:36:04</t>
  </si>
  <si>
    <t>00:04:47:09</t>
  </si>
  <si>
    <t>00:04:54:08</t>
  </si>
  <si>
    <t>00:05:00:28</t>
  </si>
  <si>
    <t>00:05:00:29</t>
  </si>
  <si>
    <t>00:05:01:27</t>
  </si>
  <si>
    <t>00:05:03:21</t>
  </si>
  <si>
    <t>00:05:03:22</t>
  </si>
  <si>
    <t>00:05:14:03</t>
  </si>
  <si>
    <t>00:05:22:18</t>
  </si>
  <si>
    <t>00:05:22:19</t>
  </si>
  <si>
    <t>00:05:23:11</t>
  </si>
  <si>
    <t>00:05:23:22</t>
  </si>
  <si>
    <t>00:05:23:23</t>
  </si>
  <si>
    <t>00:05:23:24</t>
  </si>
  <si>
    <t>00:05:24:24</t>
  </si>
  <si>
    <t>00:05:31:15</t>
  </si>
  <si>
    <t>00:05:33:19</t>
  </si>
  <si>
    <t>00:05:42:02</t>
  </si>
  <si>
    <t>00:05:53:29</t>
  </si>
  <si>
    <t>00:05:55:03</t>
  </si>
  <si>
    <t>00:05:55:04</t>
  </si>
  <si>
    <t>00:05:55:06</t>
  </si>
  <si>
    <t>00:05:55:07</t>
  </si>
  <si>
    <t>00:05:56:04</t>
  </si>
  <si>
    <t>00:05:56:20</t>
  </si>
  <si>
    <t>00:06:07:06</t>
  </si>
  <si>
    <t>00:06:11:28</t>
  </si>
  <si>
    <t>00:06:12:14</t>
  </si>
  <si>
    <t>00:06:17:10</t>
  </si>
  <si>
    <t>the infant fixates on multiple places downwards</t>
  </si>
  <si>
    <t>00:06:17:13</t>
  </si>
  <si>
    <t>00:06:17:23</t>
  </si>
  <si>
    <t>00:06:17:24</t>
  </si>
  <si>
    <t>00:06:17:29</t>
  </si>
  <si>
    <t>00:06:18:00</t>
  </si>
  <si>
    <t>00:06:18:03</t>
  </si>
  <si>
    <t>00:06:18:06</t>
  </si>
  <si>
    <t>00:06:18:22</t>
  </si>
  <si>
    <t>00:06:18:23</t>
  </si>
  <si>
    <t>00:06:19:10</t>
  </si>
  <si>
    <t>00:06:19:11</t>
  </si>
  <si>
    <t>00:06:19:25</t>
  </si>
  <si>
    <t>00:06:35:24</t>
  </si>
  <si>
    <t>00:06:36:13</t>
  </si>
  <si>
    <t>00:06:37:16</t>
  </si>
  <si>
    <t>00:06:37:19</t>
  </si>
  <si>
    <t>00:06:38:19</t>
  </si>
  <si>
    <t>00:06:38:20</t>
  </si>
  <si>
    <t>00:06:39:28</t>
  </si>
  <si>
    <t>00:06:44:12</t>
  </si>
  <si>
    <t>00:06:48:12</t>
  </si>
  <si>
    <t>00:06:55:01</t>
  </si>
  <si>
    <t>00:07:07:24</t>
  </si>
  <si>
    <t>00:07:07:25</t>
  </si>
  <si>
    <t>00:07:09:20</t>
  </si>
  <si>
    <t>00:07:09:21</t>
  </si>
  <si>
    <t>00:07:16:18</t>
  </si>
  <si>
    <t>00:07:19:01</t>
  </si>
  <si>
    <t>00:07:27:04</t>
  </si>
  <si>
    <t>00:07:38:16</t>
  </si>
  <si>
    <t>00:07:38:17</t>
  </si>
  <si>
    <t>00:07:39:04</t>
  </si>
  <si>
    <t>00:07:41:23</t>
  </si>
  <si>
    <t>00:07:41:29</t>
  </si>
  <si>
    <t>00:07:42:00</t>
  </si>
  <si>
    <t>00:07:42:24</t>
  </si>
  <si>
    <t>00:07:43:01</t>
  </si>
  <si>
    <t>00:07:43:12</t>
  </si>
  <si>
    <t>00:07:43:13</t>
  </si>
  <si>
    <t>00:07:43:14</t>
  </si>
  <si>
    <t>00:07:44:24</t>
  </si>
  <si>
    <t>00:07:48:08</t>
  </si>
  <si>
    <t>00:07:58:23</t>
  </si>
  <si>
    <t>00:08:03:14</t>
  </si>
  <si>
    <t>00:08:04:03</t>
  </si>
  <si>
    <t>00:08:04:09</t>
  </si>
  <si>
    <t>00:08:07:03</t>
  </si>
  <si>
    <t>00:08:07:05</t>
  </si>
  <si>
    <t>00:08:07:16</t>
  </si>
  <si>
    <t>00:08:08:06</t>
  </si>
  <si>
    <t>00:08:08:07</t>
  </si>
  <si>
    <t>00:08:09:22</t>
  </si>
  <si>
    <t>00:08:09:25</t>
  </si>
  <si>
    <t>00:08:10:20</t>
  </si>
  <si>
    <t>00:08:10:21</t>
  </si>
  <si>
    <t>00:08:26:05</t>
  </si>
  <si>
    <t>00:08:26:23</t>
  </si>
  <si>
    <t>00:08:27:14</t>
  </si>
  <si>
    <t>00:08:27:15</t>
  </si>
  <si>
    <t>00:08:28:11</t>
  </si>
  <si>
    <t>00:08:28:12</t>
  </si>
  <si>
    <t>00:08:33:10</t>
  </si>
  <si>
    <t>00:08:35:10</t>
  </si>
  <si>
    <t>00:08:56:07</t>
  </si>
  <si>
    <t xml:space="preserve">it is more like her arm </t>
  </si>
  <si>
    <t>00:08:56:08</t>
  </si>
  <si>
    <t>00:08:56:16</t>
  </si>
  <si>
    <t>00:08:57:08</t>
  </si>
  <si>
    <t>00:09:04:11</t>
  </si>
  <si>
    <t>00:09:05:09</t>
  </si>
  <si>
    <t>00:09:14:23</t>
  </si>
  <si>
    <t>00:09:28:07</t>
  </si>
  <si>
    <t>00:09:29:15</t>
  </si>
  <si>
    <t>00:09:29:16</t>
  </si>
  <si>
    <t>the left periphery monitor also goes black</t>
  </si>
  <si>
    <t>00:09:40:01</t>
  </si>
  <si>
    <t>00:09:57:17</t>
  </si>
  <si>
    <t>00:09:57:18</t>
  </si>
  <si>
    <t>00:09:58:00</t>
  </si>
  <si>
    <t>00:09:59:16</t>
  </si>
  <si>
    <t>00:09:59:19</t>
  </si>
  <si>
    <t>00:09:59:20</t>
  </si>
  <si>
    <t>00:10:00:05</t>
  </si>
  <si>
    <t>00:10:00:07</t>
  </si>
  <si>
    <t>00:10:01:12</t>
  </si>
  <si>
    <t>00:10:06:10</t>
  </si>
  <si>
    <t>00:10:17:02</t>
  </si>
  <si>
    <t>00:10:37:21</t>
  </si>
  <si>
    <t>00:10:38:02</t>
  </si>
  <si>
    <t>00:10:38:08</t>
  </si>
  <si>
    <t>00:10:39:00</t>
  </si>
  <si>
    <t>00:10:39:01</t>
  </si>
  <si>
    <t>00:10:39:03</t>
  </si>
  <si>
    <t>00:10:39:04</t>
  </si>
  <si>
    <t>00:10:47:18</t>
  </si>
  <si>
    <t>00:10:58:03</t>
  </si>
  <si>
    <t>00:11:10:05</t>
  </si>
  <si>
    <t>00:11:11:05</t>
  </si>
  <si>
    <t>00:11:12:08</t>
  </si>
  <si>
    <t>00:11:12:09</t>
  </si>
  <si>
    <t>00:11:12:18</t>
  </si>
  <si>
    <t>00:11:13:01</t>
  </si>
  <si>
    <t>00:11:13:02</t>
  </si>
  <si>
    <t>00:11:13:19</t>
  </si>
  <si>
    <t>00:11:13:20</t>
  </si>
  <si>
    <t>00:11:14:21</t>
  </si>
  <si>
    <t>00:11:15:02</t>
  </si>
  <si>
    <t>00:11:17:17</t>
  </si>
  <si>
    <t>00:11:17:18</t>
  </si>
  <si>
    <t>00:11:17:28</t>
  </si>
  <si>
    <t>00:11:17:29</t>
  </si>
  <si>
    <t>00:11:18:16</t>
  </si>
  <si>
    <t>00:11:18:17</t>
  </si>
  <si>
    <t>00:11:29:00</t>
  </si>
  <si>
    <t>00:11:37:16</t>
  </si>
  <si>
    <t>00:11:37:27</t>
  </si>
  <si>
    <t>the cue-giver gave the wrong cue, a gaze instead of point</t>
  </si>
  <si>
    <t>00:11:37:28</t>
  </si>
  <si>
    <t>00:11:38:20</t>
  </si>
  <si>
    <t>00:11:38:21</t>
  </si>
  <si>
    <t>00:11:38:23</t>
  </si>
  <si>
    <t>00:11:38:24</t>
  </si>
  <si>
    <t>00:11:39:24</t>
  </si>
  <si>
    <t>00:11:39:25</t>
  </si>
  <si>
    <t>00:11:41:05</t>
  </si>
  <si>
    <t>00:11:41:06</t>
  </si>
  <si>
    <t>00:11:43:06</t>
  </si>
  <si>
    <t>00:11:50:01</t>
  </si>
  <si>
    <t>00:11:50:16</t>
  </si>
  <si>
    <t>00:11:50:21</t>
  </si>
  <si>
    <t>00:11:58:18</t>
  </si>
  <si>
    <t>00:12:00:22</t>
  </si>
  <si>
    <t>00:12:30:16</t>
  </si>
  <si>
    <t>00:12:31:13</t>
  </si>
  <si>
    <t>00:12:31:26</t>
  </si>
  <si>
    <t>00:12:32:07</t>
  </si>
  <si>
    <t>00:12:32:08</t>
  </si>
  <si>
    <t>00:12:32:21</t>
  </si>
  <si>
    <t>00:12:33:13</t>
  </si>
  <si>
    <t>00:12:44:04</t>
  </si>
  <si>
    <t>00:02:16:08</t>
  </si>
  <si>
    <t>00:03:40:12</t>
  </si>
  <si>
    <t>00:04:26:01</t>
  </si>
  <si>
    <t>00:04:27:02</t>
  </si>
  <si>
    <t>00:05:08:26</t>
  </si>
  <si>
    <t>00:05:39:17</t>
  </si>
  <si>
    <t>00:06:37:10</t>
  </si>
  <si>
    <t>00:07:45:07</t>
  </si>
  <si>
    <t>00:08:42:08</t>
  </si>
  <si>
    <t>00:09:36:10</t>
  </si>
  <si>
    <t>00:11:11:21</t>
  </si>
  <si>
    <t>00:01:52:00</t>
  </si>
  <si>
    <t>00:01:53:22</t>
  </si>
  <si>
    <t>00:01:55:20</t>
  </si>
  <si>
    <t>00:02:29:25</t>
  </si>
  <si>
    <t>00:02:31:01</t>
  </si>
  <si>
    <t>00:02:47:28</t>
  </si>
  <si>
    <t>00:02:52:22</t>
  </si>
  <si>
    <t>00:03:02:29</t>
  </si>
  <si>
    <t>00:03:04:12</t>
  </si>
  <si>
    <t>00:03:19:03</t>
  </si>
  <si>
    <t>00:03:22:22</t>
  </si>
  <si>
    <t>00:03:54:26</t>
  </si>
  <si>
    <t>00:03:54:27</t>
  </si>
  <si>
    <t>00:03:56:28</t>
  </si>
  <si>
    <t>00:03:56:29</t>
  </si>
  <si>
    <t>00:04:07:00</t>
  </si>
  <si>
    <t>00:04:14:09</t>
  </si>
  <si>
    <t>00:04:17:11</t>
  </si>
  <si>
    <t>00:04:17:15</t>
  </si>
  <si>
    <t>00:04:17:20</t>
  </si>
  <si>
    <t>looks as though the kid is staring in the space between the left front and periphery monitor compared to his gaze fixation on the target monitor while the video reward is playing</t>
  </si>
  <si>
    <t>00:04:18:00</t>
  </si>
  <si>
    <t>00:04:23:07</t>
  </si>
  <si>
    <t>00:04:24:01</t>
  </si>
  <si>
    <t>00:04:40:03</t>
  </si>
  <si>
    <t>00:04:40:04</t>
  </si>
  <si>
    <t>00:04:41:03</t>
  </si>
  <si>
    <t>00:04:41:04</t>
  </si>
  <si>
    <t>00:04:42:21</t>
  </si>
  <si>
    <t>00:04:42:22</t>
  </si>
  <si>
    <t>00:04:53:06</t>
  </si>
  <si>
    <t>00:05:00:17</t>
  </si>
  <si>
    <t>00:05:01:11</t>
  </si>
  <si>
    <t>00:05:01:20</t>
  </si>
  <si>
    <t>00:05:03:29</t>
  </si>
  <si>
    <t>fixates on two spots on the monitor</t>
  </si>
  <si>
    <t>00:05:04:00</t>
  </si>
  <si>
    <t>00:05:04:05</t>
  </si>
  <si>
    <t>00:05:05:08</t>
  </si>
  <si>
    <t>00:05:09:25</t>
  </si>
  <si>
    <t>00:05:19:29</t>
  </si>
  <si>
    <t>00:05:27:23</t>
  </si>
  <si>
    <t>00:05:27:24</t>
  </si>
  <si>
    <t>00:05:28:19</t>
  </si>
  <si>
    <t>00:05:29:24</t>
  </si>
  <si>
    <t>00:05:29:25</t>
  </si>
  <si>
    <t>00:05:39:28</t>
  </si>
  <si>
    <t>00:05:46:00</t>
  </si>
  <si>
    <t>00:05:47:06</t>
  </si>
  <si>
    <t>00:05:47:25</t>
  </si>
  <si>
    <t>00:05:47:26</t>
  </si>
  <si>
    <t>00:05:49:19</t>
  </si>
  <si>
    <t>00:05:56:09</t>
  </si>
  <si>
    <t>00:05:58:05</t>
  </si>
  <si>
    <t>00:06:14:25</t>
  </si>
  <si>
    <t>00:06:14:26</t>
  </si>
  <si>
    <t>00:06:15:12</t>
  </si>
  <si>
    <t>00:06:18:20</t>
  </si>
  <si>
    <t>00:06:18:21</t>
  </si>
  <si>
    <t>the kid fixates on the cue-giver's bun or something else that is higher up on her face</t>
  </si>
  <si>
    <t>00:06:19:06</t>
  </si>
  <si>
    <t>00:06:23:02</t>
  </si>
  <si>
    <t>00:06:23:16</t>
  </si>
  <si>
    <t>00:06:24:01</t>
  </si>
  <si>
    <t>00:06:24:18</t>
  </si>
  <si>
    <t>00:06:34:06</t>
  </si>
  <si>
    <t>00:06:38:29</t>
  </si>
  <si>
    <t>00:06:39:13</t>
  </si>
  <si>
    <t>00:06:41:09</t>
  </si>
  <si>
    <t>00:06:41:12</t>
  </si>
  <si>
    <t>00:06:44:11</t>
  </si>
  <si>
    <t>00:06:44:29</t>
  </si>
  <si>
    <t>00:06:46:23</t>
  </si>
  <si>
    <t>00:06:46:24</t>
  </si>
  <si>
    <t>00:06:53:11</t>
  </si>
  <si>
    <t>00:06:53:12</t>
  </si>
  <si>
    <t>00:06:54:06</t>
  </si>
  <si>
    <t>00:06:54:11</t>
  </si>
  <si>
    <t>00:07:04:01</t>
  </si>
  <si>
    <t>00:07:06:21</t>
  </si>
  <si>
    <t>00:07:14:03</t>
  </si>
  <si>
    <t>00:07:20:29</t>
  </si>
  <si>
    <t>00:07:21:00</t>
  </si>
  <si>
    <t>00:07:21:13</t>
  </si>
  <si>
    <t>00:07:21:14</t>
  </si>
  <si>
    <t>00:07:23:06</t>
  </si>
  <si>
    <t>00:07:23:11</t>
  </si>
  <si>
    <t>00:07:25:16</t>
  </si>
  <si>
    <t>00:07:25:21</t>
  </si>
  <si>
    <t>00:07:29:25</t>
  </si>
  <si>
    <t>00:07:32:04</t>
  </si>
  <si>
    <t>00:07:40:08</t>
  </si>
  <si>
    <t>00:07:49:26</t>
  </si>
  <si>
    <t>00:07:50:10</t>
  </si>
  <si>
    <t>00:07:58:26</t>
  </si>
  <si>
    <t>00:07:59:10</t>
  </si>
  <si>
    <t>00:08:09:02</t>
  </si>
  <si>
    <t>00:08:12:15</t>
  </si>
  <si>
    <t>00:08:13:09</t>
  </si>
  <si>
    <t>00:08:18:14</t>
  </si>
  <si>
    <t>00:08:18:23</t>
  </si>
  <si>
    <t>00:08:21:05</t>
  </si>
  <si>
    <t>00:08:21:06</t>
  </si>
  <si>
    <t>00:08:27:16</t>
  </si>
  <si>
    <t>00:08:28:03</t>
  </si>
  <si>
    <t>00:08:29:26</t>
  </si>
  <si>
    <t>00:08:29:27</t>
  </si>
  <si>
    <t>00:08:30:21</t>
  </si>
  <si>
    <t>00:08:30:22</t>
  </si>
  <si>
    <t>00:08:31:13</t>
  </si>
  <si>
    <t>00:08:31:14</t>
  </si>
  <si>
    <t>00:08:31:16</t>
  </si>
  <si>
    <t>00:08:31:23</t>
  </si>
  <si>
    <t>00:08:47:02</t>
  </si>
  <si>
    <t>00:08:53:11</t>
  </si>
  <si>
    <t>00:08:53:13</t>
  </si>
  <si>
    <t>00:08:53:16</t>
  </si>
  <si>
    <t>00:08:54:16</t>
  </si>
  <si>
    <t>00:09:03:24</t>
  </si>
  <si>
    <t>00:09:12:09</t>
  </si>
  <si>
    <t>00:09:32:10</t>
  </si>
  <si>
    <t>she gives a thumbs up here for a reason I cannot distinguish</t>
  </si>
  <si>
    <t>00:09:35:17</t>
  </si>
  <si>
    <t>00:09:35:18</t>
  </si>
  <si>
    <t>00:09:36:11</t>
  </si>
  <si>
    <t>00:09:38:06</t>
  </si>
  <si>
    <t>00:09:48:07</t>
  </si>
  <si>
    <t>00:09:56:18</t>
  </si>
  <si>
    <t>00:09:56:19</t>
  </si>
  <si>
    <t>00:09:56:27</t>
  </si>
  <si>
    <t>00:09:57:19</t>
  </si>
  <si>
    <t>00:09:58:12</t>
  </si>
  <si>
    <t>00:09:58:13</t>
  </si>
  <si>
    <t>00:10:00:25</t>
  </si>
  <si>
    <t>00:10:05:29</t>
  </si>
  <si>
    <t>the infant never fixates on the monitor</t>
  </si>
  <si>
    <t>00:10:21:16</t>
  </si>
  <si>
    <t>00:10:21:17</t>
  </si>
  <si>
    <t>00:10:22:07</t>
  </si>
  <si>
    <t>00:10:22:12</t>
  </si>
  <si>
    <t>00:10:22:13</t>
  </si>
  <si>
    <t>it looks as though the infant is staring at the space inbetween the front and periphery left monitor</t>
  </si>
  <si>
    <t>00:10:26:11</t>
  </si>
  <si>
    <t>00:10:31:03</t>
  </si>
  <si>
    <t>00:10:41:00</t>
  </si>
  <si>
    <t>00:10:47:07</t>
  </si>
  <si>
    <t>00:10:47:08</t>
  </si>
  <si>
    <t>00:10:48:00</t>
  </si>
  <si>
    <t>00:10:49:04</t>
  </si>
  <si>
    <t>00:10:49:05</t>
  </si>
  <si>
    <t>00:10:59:04</t>
  </si>
  <si>
    <t>00:11:04:16</t>
  </si>
  <si>
    <t>00:11:04:17</t>
  </si>
  <si>
    <t>00:11:05:04</t>
  </si>
  <si>
    <t>00:11:08:20</t>
  </si>
  <si>
    <t>00:11:08:27</t>
  </si>
  <si>
    <t>00:11:10:26</t>
  </si>
  <si>
    <t>00:11:14:10</t>
  </si>
  <si>
    <t>00:11:17:07</t>
  </si>
  <si>
    <t>00:11:24:12</t>
  </si>
  <si>
    <t>00:11:33:20</t>
  </si>
  <si>
    <t>00:11:33:21</t>
  </si>
  <si>
    <t>00:11:34:07</t>
  </si>
  <si>
    <t>00:11:37:02</t>
  </si>
  <si>
    <t>00:11:37:05</t>
  </si>
  <si>
    <t>00:11:40:01</t>
  </si>
  <si>
    <t>00:11:42:21</t>
  </si>
  <si>
    <t>00:11:46:17</t>
  </si>
  <si>
    <t>00:11:52:25</t>
  </si>
  <si>
    <t>00:01:57:29</t>
  </si>
  <si>
    <t>00:02:05:20</t>
  </si>
  <si>
    <t>00:02:08:00</t>
  </si>
  <si>
    <t>00:02:21:24</t>
  </si>
  <si>
    <t>00:02:22:10</t>
  </si>
  <si>
    <t>00:02:37:28</t>
  </si>
  <si>
    <t>00:02:40:22</t>
  </si>
  <si>
    <t>00:02:53:19</t>
  </si>
  <si>
    <t>00:02:58:17</t>
  </si>
  <si>
    <t>00:03:08:27</t>
  </si>
  <si>
    <t>00:03:24:18</t>
  </si>
  <si>
    <t>00:03:29:02</t>
  </si>
  <si>
    <t>00:03:42:14</t>
  </si>
  <si>
    <t>00:04:19:05</t>
  </si>
  <si>
    <t>00:03:43:08</t>
  </si>
  <si>
    <t>00:03:44:12</t>
  </si>
  <si>
    <t>00:03:54:15</t>
  </si>
  <si>
    <t>00:04:00:06</t>
  </si>
  <si>
    <t>00:04:00:22</t>
  </si>
  <si>
    <t>00:04:06:28</t>
  </si>
  <si>
    <t>00:04:06:29</t>
  </si>
  <si>
    <t>00:04:08:26</t>
  </si>
  <si>
    <t>00:04:25:06</t>
  </si>
  <si>
    <t>00:05:13:25</t>
  </si>
  <si>
    <t>00:04:26:11</t>
  </si>
  <si>
    <t>00:04:26:12</t>
  </si>
  <si>
    <t>00:04:26:14</t>
  </si>
  <si>
    <t>00:04:26:15</t>
  </si>
  <si>
    <t>00:04:37:21</t>
  </si>
  <si>
    <t>00:04:59:25</t>
  </si>
  <si>
    <t>00:05:01:04</t>
  </si>
  <si>
    <t>00:05:02:11</t>
  </si>
  <si>
    <t>00:05:02:12</t>
  </si>
  <si>
    <t>00:05:02:24</t>
  </si>
  <si>
    <t>00:05:02:25</t>
  </si>
  <si>
    <t>00:05:03:05</t>
  </si>
  <si>
    <t>00:05:13:24</t>
  </si>
  <si>
    <t>00:05:57:24</t>
  </si>
  <si>
    <t>00:05:21:08</t>
  </si>
  <si>
    <t>00:05:22:13</t>
  </si>
  <si>
    <t>00:05:22:14</t>
  </si>
  <si>
    <t>00:05:32:14</t>
  </si>
  <si>
    <t>00:05:38:15</t>
  </si>
  <si>
    <t>00:05:39:11</t>
  </si>
  <si>
    <t>00:05:40:20</t>
  </si>
  <si>
    <t>00:05:40:21</t>
  </si>
  <si>
    <t>00:05:41:09</t>
  </si>
  <si>
    <t>00:05:41:10</t>
  </si>
  <si>
    <t>00:05:43:06</t>
  </si>
  <si>
    <t>00:05:47:18</t>
  </si>
  <si>
    <t>00:05:47:28</t>
  </si>
  <si>
    <t>00:05:57:23</t>
  </si>
  <si>
    <t>00:06:13:14</t>
  </si>
  <si>
    <t>00:06:05:00</t>
  </si>
  <si>
    <t>00:06:11:29</t>
  </si>
  <si>
    <t>00:06:12:00</t>
  </si>
  <si>
    <t>00:06:12:05</t>
  </si>
  <si>
    <t>00:06:12:06</t>
  </si>
  <si>
    <t>00:06:13:10</t>
  </si>
  <si>
    <t>00:06:13:11</t>
  </si>
  <si>
    <t>00:06:29:17</t>
  </si>
  <si>
    <t>00:06:35:17</t>
  </si>
  <si>
    <t>00:06:37:08</t>
  </si>
  <si>
    <t>00:06:37:23</t>
  </si>
  <si>
    <t>00:06:37:24</t>
  </si>
  <si>
    <t>00:06:57:16</t>
  </si>
  <si>
    <t>00:06:58:25</t>
  </si>
  <si>
    <t>00:06:58:26</t>
  </si>
  <si>
    <t>00:06:58:29</t>
  </si>
  <si>
    <t>00:06:59:12</t>
  </si>
  <si>
    <t>00:07:01:08</t>
  </si>
  <si>
    <t>00:07:01:10</t>
  </si>
  <si>
    <t>00:07:02:08</t>
  </si>
  <si>
    <t>00:07:06:29</t>
  </si>
  <si>
    <t>00:07:11:04</t>
  </si>
  <si>
    <t>00:07:17:03</t>
  </si>
  <si>
    <t>00:07:24:28</t>
  </si>
  <si>
    <t>00:07:31:02</t>
  </si>
  <si>
    <t>00:07:31:03</t>
  </si>
  <si>
    <t>00:07:31:21</t>
  </si>
  <si>
    <t>00:07:31:22</t>
  </si>
  <si>
    <t>00:07:32:02</t>
  </si>
  <si>
    <t>00:07:32:03</t>
  </si>
  <si>
    <t>00:07:32:20</t>
  </si>
  <si>
    <t>00:07:51:04</t>
  </si>
  <si>
    <t>00:07:51:18</t>
  </si>
  <si>
    <t>00:07:51:24</t>
  </si>
  <si>
    <t>the infant fixates on multiple places on ceiling</t>
  </si>
  <si>
    <t>00:07:55:11</t>
  </si>
  <si>
    <t>00:07:58:02</t>
  </si>
  <si>
    <t>00:07:58:03</t>
  </si>
  <si>
    <t>00:07:58:04</t>
  </si>
  <si>
    <t>00:07:59:24</t>
  </si>
  <si>
    <t>00:07:59:25</t>
  </si>
  <si>
    <t>00:08:09:27</t>
  </si>
  <si>
    <t>00:08:14:11</t>
  </si>
  <si>
    <t>00:08:14:27</t>
  </si>
  <si>
    <t>00:08:15:05</t>
  </si>
  <si>
    <t>00:08:15:06</t>
  </si>
  <si>
    <t>00:08:16:02</t>
  </si>
  <si>
    <t>00:08:18:15</t>
  </si>
  <si>
    <t>00:08:18:27</t>
  </si>
  <si>
    <t>00:08:18:28</t>
  </si>
  <si>
    <t>00:08:19:02</t>
  </si>
  <si>
    <t>00:08:19:03</t>
  </si>
  <si>
    <t>00:08:20:12</t>
  </si>
  <si>
    <t>00:08:22:26</t>
  </si>
  <si>
    <t>00:08:22:27</t>
  </si>
  <si>
    <t>00:08:34:21</t>
  </si>
  <si>
    <t>00:08:36:14</t>
  </si>
  <si>
    <t>00:08:36:15</t>
  </si>
  <si>
    <t>00:08:37:29</t>
  </si>
  <si>
    <t>00:08:41:21</t>
  </si>
  <si>
    <t>00:08:41:23</t>
  </si>
  <si>
    <t>00:08:42:25</t>
  </si>
  <si>
    <t>00:08:42:26</t>
  </si>
  <si>
    <t>00:08:42:29</t>
  </si>
  <si>
    <t>00:08:43:21</t>
  </si>
  <si>
    <t>00:08:43:22</t>
  </si>
  <si>
    <t>00:08:54:05</t>
  </si>
  <si>
    <t>00:09:01:21</t>
  </si>
  <si>
    <t>00:09:05:11</t>
  </si>
  <si>
    <t>00:09:05:13</t>
  </si>
  <si>
    <t>00:09:05:14</t>
  </si>
  <si>
    <t>00:09:05:27</t>
  </si>
  <si>
    <t>00:09:05:28</t>
  </si>
  <si>
    <t>00:09:06:08</t>
  </si>
  <si>
    <t>00:09:06:11</t>
  </si>
  <si>
    <t>00:09:07:22</t>
  </si>
  <si>
    <t>00:09:21:16</t>
  </si>
  <si>
    <t>00:09:28:28</t>
  </si>
  <si>
    <t>00:10:08:07</t>
  </si>
  <si>
    <t>00:09:29:24</t>
  </si>
  <si>
    <t>00:09:30:23</t>
  </si>
  <si>
    <t>00:09:30:24</t>
  </si>
  <si>
    <t>00:09:40:26</t>
  </si>
  <si>
    <t>00:09:48:11</t>
  </si>
  <si>
    <t>00:09:48:24</t>
  </si>
  <si>
    <t>00:09:49:24</t>
  </si>
  <si>
    <t>00:09:49:25</t>
  </si>
  <si>
    <t>00:09:50:00</t>
  </si>
  <si>
    <t>00:09:50:01</t>
  </si>
  <si>
    <t>00:09:51:02</t>
  </si>
  <si>
    <t>00:09:51:10</t>
  </si>
  <si>
    <t>00:09:51:11</t>
  </si>
  <si>
    <t>00:09:51:21</t>
  </si>
  <si>
    <t>00:10:01:00</t>
  </si>
  <si>
    <t>00:10:08:06</t>
  </si>
  <si>
    <t>00:10:15:18</t>
  </si>
  <si>
    <t>00:11:22:26</t>
  </si>
  <si>
    <t>00:10:16:19</t>
  </si>
  <si>
    <t>00:10:16:21</t>
  </si>
  <si>
    <t>00:10:16:22</t>
  </si>
  <si>
    <t>00:10:18:07</t>
  </si>
  <si>
    <t>00:10:19:25</t>
  </si>
  <si>
    <t>00:10:29:26</t>
  </si>
  <si>
    <t>00:10:44:08</t>
  </si>
  <si>
    <t>wrong cue given (left front instead of right front)</t>
  </si>
  <si>
    <t>00:10:38:07</t>
  </si>
  <si>
    <t>00:10:39:10</t>
  </si>
  <si>
    <t>00:10:40:11</t>
  </si>
  <si>
    <t>00:10:40:12</t>
  </si>
  <si>
    <t>00:10:41:06</t>
  </si>
  <si>
    <t>00:10:44:09</t>
  </si>
  <si>
    <t>00:10:45:16</t>
  </si>
  <si>
    <t>00:10:45:17</t>
  </si>
  <si>
    <t>00:10:45:19</t>
  </si>
  <si>
    <t>00:10:55:24</t>
  </si>
  <si>
    <t>00:11:03:16</t>
  </si>
  <si>
    <t>00:11:06:09</t>
  </si>
  <si>
    <t>00:11:06:11</t>
  </si>
  <si>
    <t>00:11:07:09</t>
  </si>
  <si>
    <t>00:11:07:17</t>
  </si>
  <si>
    <t>00:11:08:28</t>
  </si>
  <si>
    <t>00:11:12:22</t>
  </si>
  <si>
    <t>00:11:22:25</t>
  </si>
  <si>
    <t>00:11:51:06</t>
  </si>
  <si>
    <t>00:11:30:05</t>
  </si>
  <si>
    <t>00:11:31:07</t>
  </si>
  <si>
    <t>00:11:31:12</t>
  </si>
  <si>
    <t>00:11:31:13</t>
  </si>
  <si>
    <t>00:11:32:20</t>
  </si>
  <si>
    <t>00:11:32:21</t>
  </si>
  <si>
    <t>00:11:42:23</t>
  </si>
  <si>
    <t>00:02:56:28</t>
  </si>
  <si>
    <t>00:03:09:06</t>
  </si>
  <si>
    <t>00:03:12:06</t>
  </si>
  <si>
    <t>00:03:30:06</t>
  </si>
  <si>
    <t>00:03:32:06</t>
  </si>
  <si>
    <t>00:03:47:02</t>
  </si>
  <si>
    <t>00:03:51:25</t>
  </si>
  <si>
    <t>00:04:10:21</t>
  </si>
  <si>
    <t>00:04:24:08</t>
  </si>
  <si>
    <t>00:04:38:20</t>
  </si>
  <si>
    <t>00:04:44:24</t>
  </si>
  <si>
    <t>00:05:00:14</t>
  </si>
  <si>
    <t>00:05:00:15</t>
  </si>
  <si>
    <t>00:05:26:09</t>
  </si>
  <si>
    <t>00:05:26:26</t>
  </si>
  <si>
    <t>00:05:30:18</t>
  </si>
  <si>
    <t>00:05:30:19</t>
  </si>
  <si>
    <t>00:05:30:20</t>
  </si>
  <si>
    <t>00:05:30:26</t>
  </si>
  <si>
    <t>00:05:30:27</t>
  </si>
  <si>
    <t>00:05:47:01</t>
  </si>
  <si>
    <t>00:06:00:15</t>
  </si>
  <si>
    <t>00:06:01:09</t>
  </si>
  <si>
    <t>00:06:05:26</t>
  </si>
  <si>
    <t>00:06:05:27</t>
  </si>
  <si>
    <t>00:06:06:25</t>
  </si>
  <si>
    <t>00:06:12:10</t>
  </si>
  <si>
    <t>00:06:36:05</t>
  </si>
  <si>
    <t>00:06:36:06</t>
  </si>
  <si>
    <t>00:06:37:01</t>
  </si>
  <si>
    <t>00:06:40:11</t>
  </si>
  <si>
    <t>00:06:40:19</t>
  </si>
  <si>
    <t>00:06:42:05</t>
  </si>
  <si>
    <t>00:06:42:06</t>
  </si>
  <si>
    <t>00:06:42:12</t>
  </si>
  <si>
    <t>00:06:42:13</t>
  </si>
  <si>
    <t>00:06:42:29</t>
  </si>
  <si>
    <t>00:06:47:01</t>
  </si>
  <si>
    <t>00:06:48:27</t>
  </si>
  <si>
    <t>00:07:07:18</t>
  </si>
  <si>
    <t>00:07:07:19</t>
  </si>
  <si>
    <t>00:07:08:14</t>
  </si>
  <si>
    <t>00:07:09:09</t>
  </si>
  <si>
    <t>00:07:09:12</t>
  </si>
  <si>
    <t>00:07:11:20</t>
  </si>
  <si>
    <t>00:07:11:22</t>
  </si>
  <si>
    <t>00:07:12:05</t>
  </si>
  <si>
    <t>00:07:12:06</t>
  </si>
  <si>
    <t>00:07:39:25</t>
  </si>
  <si>
    <t>00:07:39:26</t>
  </si>
  <si>
    <t>00:07:41:26</t>
  </si>
  <si>
    <t>00:07:41:27</t>
  </si>
  <si>
    <t>00:07:45:01</t>
  </si>
  <si>
    <t>00:07:45:15</t>
  </si>
  <si>
    <t>00:07:46:13</t>
  </si>
  <si>
    <t>00:08:20:13</t>
  </si>
  <si>
    <t>00:08:21:03</t>
  </si>
  <si>
    <t>00:08:22:07</t>
  </si>
  <si>
    <t>00:08:22:08</t>
  </si>
  <si>
    <t>00:08:22:09</t>
  </si>
  <si>
    <t>00:08:23:04</t>
  </si>
  <si>
    <t>00:08:23:05</t>
  </si>
  <si>
    <t>00:08:34:00</t>
  </si>
  <si>
    <t>00:08:39:03</t>
  </si>
  <si>
    <t>00:08:42:03</t>
  </si>
  <si>
    <t>00:08:43:08</t>
  </si>
  <si>
    <t>00:08:43:09</t>
  </si>
  <si>
    <t>00:08:44:29</t>
  </si>
  <si>
    <t>00:08:45:01</t>
  </si>
  <si>
    <t>00:08:45:23</t>
  </si>
  <si>
    <t>00:08:45:27</t>
  </si>
  <si>
    <t>00:08:46:15</t>
  </si>
  <si>
    <t>00:08:46:18</t>
  </si>
  <si>
    <t>00:08:47:08</t>
  </si>
  <si>
    <t>00:08:47:09</t>
  </si>
  <si>
    <t>00:08:47:10</t>
  </si>
  <si>
    <t>00:08:47:13</t>
  </si>
  <si>
    <t>00:08:47:14</t>
  </si>
  <si>
    <t>00:09:02:08</t>
  </si>
  <si>
    <t>00:09:03:07</t>
  </si>
  <si>
    <t>00:09:03:28</t>
  </si>
  <si>
    <t>00:09:04:00</t>
  </si>
  <si>
    <t>00:09:07:00</t>
  </si>
  <si>
    <t>it looks as though the infant shifts from looking at the tip of her finger to her palm and back to her pointing finger</t>
  </si>
  <si>
    <t>00:09:12:06</t>
  </si>
  <si>
    <t>00:09:19:12</t>
  </si>
  <si>
    <t>00:09:22:21</t>
  </si>
  <si>
    <t>00:16:33:04</t>
  </si>
  <si>
    <t>00:16:33:05</t>
  </si>
  <si>
    <t>00:16:33:17</t>
  </si>
  <si>
    <t>00:16:34:01</t>
  </si>
  <si>
    <t>00:16:34:02</t>
  </si>
  <si>
    <t>00:16:34:04</t>
  </si>
  <si>
    <t>00:16:34:05</t>
  </si>
  <si>
    <t>00:16:37:01</t>
  </si>
  <si>
    <t>00:16:37:03</t>
  </si>
  <si>
    <t>00:16:38:10</t>
  </si>
  <si>
    <t>00:16:47:14</t>
  </si>
  <si>
    <t>00:16:52:13</t>
  </si>
  <si>
    <t>00:17:16:18</t>
  </si>
  <si>
    <t>00:17:16:19</t>
  </si>
  <si>
    <t>00:17:17:06</t>
  </si>
  <si>
    <t>00:17:20:03</t>
  </si>
  <si>
    <t>00:17:20:04</t>
  </si>
  <si>
    <t>00:17:20:05</t>
  </si>
  <si>
    <t>00:17:20:06</t>
  </si>
  <si>
    <t>00:17:20:29</t>
  </si>
  <si>
    <t>00:17:21:25</t>
  </si>
  <si>
    <t>00:17:32:11</t>
  </si>
  <si>
    <t>00:17:36:17</t>
  </si>
  <si>
    <t>00:17:37:08</t>
  </si>
  <si>
    <t>00:17:37:25</t>
  </si>
  <si>
    <t>00:17:37:28</t>
  </si>
  <si>
    <t>00:17:44:12</t>
  </si>
  <si>
    <t>the child is looking at the toy that they have in their hands</t>
  </si>
  <si>
    <t>00:17:44:13</t>
  </si>
  <si>
    <t>00:18:10:17</t>
  </si>
  <si>
    <t>00:18:10:18</t>
  </si>
  <si>
    <t>00:18:11:21</t>
  </si>
  <si>
    <t>00:18:13:24</t>
  </si>
  <si>
    <t>the kid is crying in the frames befor ethis that is why there is a gap</t>
  </si>
  <si>
    <t>00:18:13:27</t>
  </si>
  <si>
    <t>00:18:14:10</t>
  </si>
  <si>
    <t>the kid is once again looking at their toy</t>
  </si>
  <si>
    <t>00:18:21:06</t>
  </si>
  <si>
    <t>00:18:23:03</t>
  </si>
  <si>
    <t>00:18:31:16</t>
  </si>
  <si>
    <t>00:18:46:00</t>
  </si>
  <si>
    <t>00:18:46:01</t>
  </si>
  <si>
    <t>00:18:46:20</t>
  </si>
  <si>
    <t>00:18:51:03</t>
  </si>
  <si>
    <t>playing with toy</t>
  </si>
  <si>
    <t>00:18:51:11</t>
  </si>
  <si>
    <t>00:18:51:25</t>
  </si>
  <si>
    <t>00:18:51:26</t>
  </si>
  <si>
    <t>00:18:51:27</t>
  </si>
  <si>
    <t>00:18:51:28</t>
  </si>
  <si>
    <t>00:18:52:18</t>
  </si>
  <si>
    <t>00:18:56:01</t>
  </si>
  <si>
    <t>00:18:57:28</t>
  </si>
  <si>
    <t>00:19:06:03</t>
  </si>
  <si>
    <t>00:19:37:22</t>
  </si>
  <si>
    <t>00:19:37:23</t>
  </si>
  <si>
    <t>00:19:38:16</t>
  </si>
  <si>
    <t>00:19:39:02</t>
  </si>
  <si>
    <t>00:19:39:05</t>
  </si>
  <si>
    <t>00:19:39:07</t>
  </si>
  <si>
    <t>00:19:50:01</t>
  </si>
  <si>
    <t>00:20:05:20</t>
  </si>
  <si>
    <t>00:20:05:21</t>
  </si>
  <si>
    <t>00:20:06:00</t>
  </si>
  <si>
    <t>00:20:13:01</t>
  </si>
  <si>
    <t>00:20:13:02</t>
  </si>
  <si>
    <t>00:20:13:04</t>
  </si>
  <si>
    <t>00:20:13:05</t>
  </si>
  <si>
    <t>00:20:13:16</t>
  </si>
  <si>
    <t>00:20:13:19</t>
  </si>
  <si>
    <t>00:20:15:28</t>
  </si>
  <si>
    <t>toy</t>
  </si>
  <si>
    <t>00:20:15:29</t>
  </si>
  <si>
    <t>00:20:18:21</t>
  </si>
  <si>
    <t>00:20:26:08</t>
  </si>
  <si>
    <t>00:20:39:00</t>
  </si>
  <si>
    <t>00:20:39:01</t>
  </si>
  <si>
    <t>00:20:39:27</t>
  </si>
  <si>
    <t>00:20:40:17</t>
  </si>
  <si>
    <t>00:20:40:20</t>
  </si>
  <si>
    <t>00:20:43:18</t>
  </si>
  <si>
    <t>00:20:43:21</t>
  </si>
  <si>
    <t>00:20:44:00</t>
  </si>
  <si>
    <t>00:20:50:05</t>
  </si>
  <si>
    <t>00:20:52:17</t>
  </si>
  <si>
    <t>00:21:00:09</t>
  </si>
  <si>
    <t>00:21:11:25</t>
  </si>
  <si>
    <t>00:21:11:26</t>
  </si>
  <si>
    <t>00:21:12:17</t>
  </si>
  <si>
    <t>00:21:12:24</t>
  </si>
  <si>
    <t>00:21:12:25</t>
  </si>
  <si>
    <t>00:21:12:26</t>
  </si>
  <si>
    <t>00:21:14:01</t>
  </si>
  <si>
    <t>00:21:14:02</t>
  </si>
  <si>
    <t>00:21:24:18</t>
  </si>
  <si>
    <t>00:21:36:14</t>
  </si>
  <si>
    <t>00:21:36:15</t>
  </si>
  <si>
    <t>00:21:37:01</t>
  </si>
  <si>
    <t>00:21:37:06</t>
  </si>
  <si>
    <t>00:21:37:22</t>
  </si>
  <si>
    <t>00:21:41:16</t>
  </si>
  <si>
    <t>00:21:41:17</t>
  </si>
  <si>
    <t>00:21:43:07</t>
  </si>
  <si>
    <t>00:21:46:29</t>
  </si>
  <si>
    <t>00:21:49:16</t>
  </si>
  <si>
    <t>00:21:57:13</t>
  </si>
  <si>
    <t>00:22:06:07</t>
  </si>
  <si>
    <t>00:22:06:08</t>
  </si>
  <si>
    <t>00:22:07:04</t>
  </si>
  <si>
    <t>00:22:08:29</t>
  </si>
  <si>
    <t>00:22:09:03</t>
  </si>
  <si>
    <t>00:22:10:09</t>
  </si>
  <si>
    <t>00:22:10:10</t>
  </si>
  <si>
    <t>00:22:13:22</t>
  </si>
  <si>
    <t>00:22:17:09</t>
  </si>
  <si>
    <t>00:22:18:09</t>
  </si>
  <si>
    <t>00:22:27:18</t>
  </si>
  <si>
    <t>00:00:42:16</t>
  </si>
  <si>
    <t>00:00:47:10</t>
  </si>
  <si>
    <t>00:00:54:11</t>
  </si>
  <si>
    <t>00:01:12:24</t>
  </si>
  <si>
    <t>00:01:29:28</t>
  </si>
  <si>
    <t>00:01:34:24</t>
  </si>
  <si>
    <t>00:01:51:03</t>
  </si>
  <si>
    <t>00:01:56:15</t>
  </si>
  <si>
    <t>00:02:12:26</t>
  </si>
  <si>
    <t>00:02:27:09</t>
  </si>
  <si>
    <t>00:02:34:15</t>
  </si>
  <si>
    <t>00:02:49:03</t>
  </si>
  <si>
    <t>00:02:57:24</t>
  </si>
  <si>
    <t>00:02:58:16</t>
  </si>
  <si>
    <t>00:03:01:04</t>
  </si>
  <si>
    <t>00:03:07:10</t>
  </si>
  <si>
    <t>00:03:17:27</t>
  </si>
  <si>
    <t>00:03:32:16</t>
  </si>
  <si>
    <t>00:03:32:28</t>
  </si>
  <si>
    <t>00:03:35:25</t>
  </si>
  <si>
    <t>00:03:35:26</t>
  </si>
  <si>
    <t>00:03:35:28</t>
  </si>
  <si>
    <t>00:03:35:29</t>
  </si>
  <si>
    <t>00:03:36:05</t>
  </si>
  <si>
    <t>00:03:36:06</t>
  </si>
  <si>
    <t>00:03:36:10</t>
  </si>
  <si>
    <t>00:03:36:11</t>
  </si>
  <si>
    <t>00:03:36:19</t>
  </si>
  <si>
    <t>00:03:43:21</t>
  </si>
  <si>
    <t>00:03:45:28</t>
  </si>
  <si>
    <t>00:03:57:22</t>
  </si>
  <si>
    <t>00:04:05:28</t>
  </si>
  <si>
    <t>00:04:06:07</t>
  </si>
  <si>
    <t>00:04:06:08</t>
  </si>
  <si>
    <t>00:04:12:07</t>
  </si>
  <si>
    <t>00:04:12:08</t>
  </si>
  <si>
    <t>00:04:12:09</t>
  </si>
  <si>
    <t>00:04:13:26</t>
  </si>
  <si>
    <t>00:04:15:00</t>
  </si>
  <si>
    <t>00:04:15:01</t>
  </si>
  <si>
    <t>00:04:25:11</t>
  </si>
  <si>
    <t>00:04:42:27</t>
  </si>
  <si>
    <t>00:04:43:14</t>
  </si>
  <si>
    <t>00:04:43:15</t>
  </si>
  <si>
    <t>00:04:47:16</t>
  </si>
  <si>
    <t>the infant fixates on multiples places on the ground</t>
  </si>
  <si>
    <t>00:04:53:03</t>
  </si>
  <si>
    <t>00:05:01:16</t>
  </si>
  <si>
    <t>00:05:03:08</t>
  </si>
  <si>
    <t>00:05:12:06</t>
  </si>
  <si>
    <t>00:05:12:08</t>
  </si>
  <si>
    <t>00:05:13:04</t>
  </si>
  <si>
    <t>00:05:13:05</t>
  </si>
  <si>
    <t>00:05:13:09</t>
  </si>
  <si>
    <t>00:05:13:10</t>
  </si>
  <si>
    <t>00:05:15:20</t>
  </si>
  <si>
    <t>00:05:16:09</t>
  </si>
  <si>
    <t>00:05:27:16</t>
  </si>
  <si>
    <t>00:05:38:21</t>
  </si>
  <si>
    <t>00:05:39:26</t>
  </si>
  <si>
    <t>00:05:40:16</t>
  </si>
  <si>
    <t>00:05:41:26</t>
  </si>
  <si>
    <t>00:05:42:23</t>
  </si>
  <si>
    <t>00:05:50:21</t>
  </si>
  <si>
    <t>this is an estimate based on the sound starting</t>
  </si>
  <si>
    <t>00:05:51:09</t>
  </si>
  <si>
    <t>00:06:01:10</t>
  </si>
  <si>
    <t>00:06:05:23</t>
  </si>
  <si>
    <t>00:06:06:08</t>
  </si>
  <si>
    <t>00:06:06:17</t>
  </si>
  <si>
    <t>00:06:06:18</t>
  </si>
  <si>
    <t>00:06:06:20</t>
  </si>
  <si>
    <t>00:06:06:21</t>
  </si>
  <si>
    <t>00:06:07:28</t>
  </si>
  <si>
    <t>00:06:07:29</t>
  </si>
  <si>
    <t>00:06:18:17</t>
  </si>
  <si>
    <t>00:06:23:04</t>
  </si>
  <si>
    <t>00:06:23:22</t>
  </si>
  <si>
    <t>00:06:23:25</t>
  </si>
  <si>
    <t>00:06:27:19</t>
  </si>
  <si>
    <t>00:06:28:29</t>
  </si>
  <si>
    <t>00:06:29:05</t>
  </si>
  <si>
    <t>00:06:30:00</t>
  </si>
  <si>
    <t>00:06:30:04</t>
  </si>
  <si>
    <t>00:06:39:21</t>
  </si>
  <si>
    <t>00:06:40:12</t>
  </si>
  <si>
    <t>00:06:40:13</t>
  </si>
  <si>
    <t>00:06:40:16</t>
  </si>
  <si>
    <t>00:06:40:17</t>
  </si>
  <si>
    <t>00:06:40:22</t>
  </si>
  <si>
    <t>00:06:40:23</t>
  </si>
  <si>
    <t>00:06:41:02</t>
  </si>
  <si>
    <t>00:06:41:03</t>
  </si>
  <si>
    <t>00:06:41:00</t>
  </si>
  <si>
    <t>00:06:49:26</t>
  </si>
  <si>
    <t>00:06:55:08</t>
  </si>
  <si>
    <t>00:07:00:05</t>
  </si>
  <si>
    <t>00:07:08:28</t>
  </si>
  <si>
    <t>00:07:09:08</t>
  </si>
  <si>
    <t>00:07:14:10</t>
  </si>
  <si>
    <t>00:07:14:11</t>
  </si>
  <si>
    <t>00:07:14:21</t>
  </si>
  <si>
    <t>00:07:14:22</t>
  </si>
  <si>
    <t>00:07:15:11</t>
  </si>
  <si>
    <t>00:07:18:08</t>
  </si>
  <si>
    <t>00:07:28:17</t>
  </si>
  <si>
    <t>00:07:38:13</t>
  </si>
  <si>
    <t>00:07:38:15</t>
  </si>
  <si>
    <t>00:07:40:13</t>
  </si>
  <si>
    <t>00:07:40:15</t>
  </si>
  <si>
    <t>00:07:41:07</t>
  </si>
  <si>
    <t>00:07:41:08</t>
  </si>
  <si>
    <t>00:07:42:03</t>
  </si>
  <si>
    <t>00:07:42:05</t>
  </si>
  <si>
    <t>The screen goes black as if to play a video reward but it goes back to gray before playing the reward a few seconds later.</t>
  </si>
  <si>
    <t>00:07:44:23</t>
  </si>
  <si>
    <t>00:07:56:13</t>
  </si>
  <si>
    <t>00:07:57:22</t>
  </si>
  <si>
    <t>00:07:58:08</t>
  </si>
  <si>
    <t>00:07:58:09</t>
  </si>
  <si>
    <t>00:07:58:24</t>
  </si>
  <si>
    <t>00:07:58:28</t>
  </si>
  <si>
    <t>00:07:58:29</t>
  </si>
  <si>
    <t>00:07:59:21</t>
  </si>
  <si>
    <t>00:07:59:22</t>
  </si>
  <si>
    <t>00:08:00:00</t>
  </si>
  <si>
    <t>00:08:00:01</t>
  </si>
  <si>
    <t>00:08:01:07</t>
  </si>
  <si>
    <t>00:08:01:08</t>
  </si>
  <si>
    <t>00:08:01:19</t>
  </si>
  <si>
    <t>00:08:03:25</t>
  </si>
  <si>
    <t>00:08:04:06</t>
  </si>
  <si>
    <t>00:08:04:14</t>
  </si>
  <si>
    <t>00:08:04:15</t>
  </si>
  <si>
    <t>00:08:04:24</t>
  </si>
  <si>
    <t>00:08:05:03</t>
  </si>
  <si>
    <t>00:08:05:04</t>
  </si>
  <si>
    <t>it almost looks as if the babies eyes are closed</t>
  </si>
  <si>
    <t>00:08:25:22</t>
  </si>
  <si>
    <t>00:08:26:06</t>
  </si>
  <si>
    <t>00:08:27:03</t>
  </si>
  <si>
    <t>00:08:27:04</t>
  </si>
  <si>
    <t>00:08:27:05</t>
  </si>
  <si>
    <t>00:08:30:26</t>
  </si>
  <si>
    <t>00:08:35:02</t>
  </si>
  <si>
    <t>00:08:45:11</t>
  </si>
  <si>
    <t>00:10:47:05</t>
  </si>
  <si>
    <t>00:10:47:24</t>
  </si>
  <si>
    <t>00:10:47:25</t>
  </si>
  <si>
    <t>00:10:54:04</t>
  </si>
  <si>
    <t>00:10:54:09</t>
  </si>
  <si>
    <t>00:10:54:18</t>
  </si>
  <si>
    <t>00:10:54:20</t>
  </si>
  <si>
    <t>00:10:54:21</t>
  </si>
  <si>
    <t>00:10:55:25</t>
  </si>
  <si>
    <t>00:10:55:26</t>
  </si>
  <si>
    <t>00:10:57:00</t>
  </si>
  <si>
    <t>00:10:57:04</t>
  </si>
  <si>
    <t>you cannot see the monitor so the time is an estimate based on the sound of the video reward</t>
  </si>
  <si>
    <t>00:11:07:22</t>
  </si>
  <si>
    <t>00:11:15:06</t>
  </si>
  <si>
    <t>00:11:15:22</t>
  </si>
  <si>
    <t>00:11:18:26</t>
  </si>
  <si>
    <t>00:11:29:05</t>
  </si>
  <si>
    <t>00:11:36:17</t>
  </si>
  <si>
    <t>00:11:36:18</t>
  </si>
  <si>
    <t>00:11:36:20</t>
  </si>
  <si>
    <t>00:11:37:06</t>
  </si>
  <si>
    <t>00:11:37:07</t>
  </si>
  <si>
    <t>00:11:38:27</t>
  </si>
  <si>
    <t>00:11:47:08</t>
  </si>
  <si>
    <t>00:11:57:18</t>
  </si>
  <si>
    <t>00:12:05:12</t>
  </si>
  <si>
    <t>00:12:06:09</t>
  </si>
  <si>
    <t>00:12:06:10</t>
  </si>
  <si>
    <t>00:12:06:17</t>
  </si>
  <si>
    <t>00:12:06:20</t>
  </si>
  <si>
    <t>00:12:06:24</t>
  </si>
  <si>
    <t>00:12:06:25</t>
  </si>
  <si>
    <t>00:12:09:26</t>
  </si>
  <si>
    <t>00:12:10:02</t>
  </si>
  <si>
    <t>00:12:10:17</t>
  </si>
  <si>
    <t>00:12:10:18</t>
  </si>
  <si>
    <t>00:12:10:21</t>
  </si>
  <si>
    <t>00:12:10:22</t>
  </si>
  <si>
    <t>00:12:11:03</t>
  </si>
  <si>
    <t>00:12:11:15</t>
  </si>
  <si>
    <t>00:12:12:03</t>
  </si>
  <si>
    <t>00:12:12:09</t>
  </si>
  <si>
    <t>00:12:13:12</t>
  </si>
  <si>
    <t>00:12:13:27</t>
  </si>
  <si>
    <t>00:12:16:07</t>
  </si>
  <si>
    <t>00:12:16:08</t>
  </si>
  <si>
    <t>00:12:32:18</t>
  </si>
  <si>
    <t>00:12:34:11</t>
  </si>
  <si>
    <t>00:12:34:12</t>
  </si>
  <si>
    <t>00:12:44:22</t>
  </si>
  <si>
    <t>00:12:57:00</t>
  </si>
  <si>
    <t>the baby keeps shaking their head</t>
  </si>
  <si>
    <t>00:12:58:02</t>
  </si>
  <si>
    <t>00:12:59:00</t>
  </si>
  <si>
    <t>00:12:59:01</t>
  </si>
  <si>
    <t>00:12:59:03</t>
  </si>
  <si>
    <t>00:13:00:09</t>
  </si>
  <si>
    <t>00:13:00:10</t>
  </si>
  <si>
    <t>00:13:00:16</t>
  </si>
  <si>
    <t>00:13:00:17</t>
  </si>
  <si>
    <t>00:13:01:26</t>
  </si>
  <si>
    <t>00:13:07:28</t>
  </si>
  <si>
    <t>00:13:18:06</t>
  </si>
  <si>
    <t>00:13:25:19</t>
  </si>
  <si>
    <t>00:13:26:05</t>
  </si>
  <si>
    <t>00:13:26:07</t>
  </si>
  <si>
    <t>00:13:26:16</t>
  </si>
  <si>
    <t>00:13:26:17</t>
  </si>
  <si>
    <t>00:13:26:18</t>
  </si>
  <si>
    <t>00:13:28:23</t>
  </si>
  <si>
    <t>00:13:29:21</t>
  </si>
  <si>
    <t>00:13:36:09</t>
  </si>
  <si>
    <t>00:13:38:15</t>
  </si>
  <si>
    <t>00:13:46:16</t>
  </si>
  <si>
    <t>SYSTEM: Lab G&amp;P&lt;BR&gt;&lt;BR&gt;DEFINE: FPS, 30&lt;BR&gt;COLUMN: HIT/MISS&lt;BR&gt;COLUMN: Cue Giver&lt;BR&gt;COLUMN: place saver&lt;BR&gt;COLUMN: Person&lt;BR&gt;COLUMN: MonitorLookBehav&lt;BR&gt;COLUMN: video reward&lt;BR&gt;COLUMN: Cue Type&lt;BR&gt;COLUMN: Inf Behavior&lt;BR&gt;COLUMN: Cue Location&lt;BR&gt;COLUMN: Infant Shift&lt;BR&gt;COLUMN: infant fixation&lt;BR&gt;COLUMN: Orientation Loc&lt;BR&gt;COLUMN: Orientation Infant Look&lt;BR&gt;COLUMN: error type&lt;BR&gt;COLUMN: code change&lt;BR&gt;</t>
  </si>
  <si>
    <t>00:01:03:17</t>
  </si>
  <si>
    <t>00:01:07:29</t>
  </si>
  <si>
    <t>00:01:08:11</t>
  </si>
  <si>
    <t>00:01:34:12</t>
  </si>
  <si>
    <t>00:01:37:21</t>
  </si>
  <si>
    <t>00:01:58:11</t>
  </si>
  <si>
    <t>00:02:03:26</t>
  </si>
  <si>
    <t>00:02:17:19</t>
  </si>
  <si>
    <t>00:02:23:11</t>
  </si>
  <si>
    <t>00:02:37:01</t>
  </si>
  <si>
    <t>00:02:55:05</t>
  </si>
  <si>
    <t>00:04:03:28</t>
  </si>
  <si>
    <t>00:04:03:29</t>
  </si>
  <si>
    <t>00:04:04:21</t>
  </si>
  <si>
    <t>00:04:04:22</t>
  </si>
  <si>
    <t>00:04:04:29</t>
  </si>
  <si>
    <t>00:04:05:05</t>
  </si>
  <si>
    <t>00:04:07:12</t>
  </si>
  <si>
    <t>00:04:07:14</t>
  </si>
  <si>
    <t>00:04:10:13</t>
  </si>
  <si>
    <t>00:04:14:13</t>
  </si>
  <si>
    <t>the video reward played rather late</t>
  </si>
  <si>
    <t>00:04:24:27</t>
  </si>
  <si>
    <t>00:04:32:28</t>
  </si>
  <si>
    <t>00:04:32:29</t>
  </si>
  <si>
    <t>00:04:33:16</t>
  </si>
  <si>
    <t>00:04:33:17</t>
  </si>
  <si>
    <t>00:04:34:15</t>
  </si>
  <si>
    <t>00:04:34:16</t>
  </si>
  <si>
    <t>00:04:35:11</t>
  </si>
  <si>
    <t>00:04:35:12</t>
  </si>
  <si>
    <t>00:04:35:28</t>
  </si>
  <si>
    <t>00:04:39:10</t>
  </si>
  <si>
    <t>the video reward played too early within the second cue extension</t>
  </si>
  <si>
    <t>00:04:43:00</t>
  </si>
  <si>
    <t>00:04:52:16</t>
  </si>
  <si>
    <t>you cannot see the target monitor so the coding is based on sound (for video reward) and when the cue giver looks away from the monitor and fixates on the baby (for trial end)</t>
  </si>
  <si>
    <t>00:05:01:03</t>
  </si>
  <si>
    <t>00:05:02:02</t>
  </si>
  <si>
    <t>00:05:02:03</t>
  </si>
  <si>
    <t>00:05:03:19</t>
  </si>
  <si>
    <t>00:05:03:20</t>
  </si>
  <si>
    <t>00:05:05:07</t>
  </si>
  <si>
    <t>00:05:05:14</t>
  </si>
  <si>
    <t>00:05:05:15</t>
  </si>
  <si>
    <t>00:05:07:08</t>
  </si>
  <si>
    <t>00:05:11:05</t>
  </si>
  <si>
    <t>00:05:14:07</t>
  </si>
  <si>
    <t>00:05:21:17</t>
  </si>
  <si>
    <t>00:05:39:05</t>
  </si>
  <si>
    <t>00:05:39:06</t>
  </si>
  <si>
    <t>00:05:39:18</t>
  </si>
  <si>
    <t>00:05:40:27</t>
  </si>
  <si>
    <t>00:05:41:00</t>
  </si>
  <si>
    <t>00:05:41:01</t>
  </si>
  <si>
    <t>00:05:41:19</t>
  </si>
  <si>
    <t>00:05:41:20</t>
  </si>
  <si>
    <t>00:05:42:01</t>
  </si>
  <si>
    <t>00:05:47:09</t>
  </si>
  <si>
    <t>00:05:57:21</t>
  </si>
  <si>
    <t>00:06:03:28</t>
  </si>
  <si>
    <t>00:06:04:21</t>
  </si>
  <si>
    <t>00:06:04:26</t>
  </si>
  <si>
    <t>it looks as if the infant may be fixates on the cue givers arm before fixating on the target monitor because you can see the eyes shift again to a more clear fixation on the target monitor</t>
  </si>
  <si>
    <t>00:06:07:08</t>
  </si>
  <si>
    <t>00:06:07:09</t>
  </si>
  <si>
    <t>00:06:17:26</t>
  </si>
  <si>
    <t>00:06:26:05</t>
  </si>
  <si>
    <t>00:06:26:06</t>
  </si>
  <si>
    <t>00:06:27:03</t>
  </si>
  <si>
    <t>00:06:27:04</t>
  </si>
  <si>
    <t>00:06:37:07</t>
  </si>
  <si>
    <t>00:06:47:12</t>
  </si>
  <si>
    <t>00:06:54:01</t>
  </si>
  <si>
    <t>00:06:54:02</t>
  </si>
  <si>
    <t>00:06:54:23</t>
  </si>
  <si>
    <t>00:06:54:24</t>
  </si>
  <si>
    <t>00:07:07:03</t>
  </si>
  <si>
    <t>00:07:07:04</t>
  </si>
  <si>
    <t>00:07:16:20</t>
  </si>
  <si>
    <t>00:07:22:01</t>
  </si>
  <si>
    <t>00:07:22:02</t>
  </si>
  <si>
    <t>00:07:29:01</t>
  </si>
  <si>
    <t>00:07:29:06</t>
  </si>
  <si>
    <t>there is a gap between the last coded fixation and this trial end because the baby is not doing anything codable in those frames (the baby is saccading to fixate on the ceiling)</t>
  </si>
  <si>
    <t>00:07:45:27</t>
  </si>
  <si>
    <t>00:07:45:28</t>
  </si>
  <si>
    <t>00:07:52:20</t>
  </si>
  <si>
    <t>00:07:53:04</t>
  </si>
  <si>
    <t>00:07:55:26</t>
  </si>
  <si>
    <t>00:07:56:10</t>
  </si>
  <si>
    <t xml:space="preserve"> the infant never fixates on the target monitor. the child is playing with their hands and shirt.</t>
  </si>
  <si>
    <t>00:08:06:21</t>
  </si>
  <si>
    <t>00:08:15:25</t>
  </si>
  <si>
    <t>00:08:15:27</t>
  </si>
  <si>
    <t>00:08:16:09</t>
  </si>
  <si>
    <t>00:08:16:10</t>
  </si>
  <si>
    <t>00:08:25:11</t>
  </si>
  <si>
    <t>00:08:32:26</t>
  </si>
  <si>
    <t>00:08:35:21</t>
  </si>
  <si>
    <t>00:08:44:01</t>
  </si>
  <si>
    <t>the cue giver gives a point cue when it should have been gaze. the infant however wasn't even paying attention to the cue anyway.</t>
  </si>
  <si>
    <t>00:08:50:23</t>
  </si>
  <si>
    <t>00:08:50:24</t>
  </si>
  <si>
    <t>00:08:52:07</t>
  </si>
  <si>
    <t>00:08:52:27</t>
  </si>
  <si>
    <t>00:08:52:28</t>
  </si>
  <si>
    <t>00:08:53:00</t>
  </si>
  <si>
    <t>00:08:53:01</t>
  </si>
  <si>
    <t>00:08:54:01</t>
  </si>
  <si>
    <t>00:08:54:12</t>
  </si>
  <si>
    <t>the left front monitor goes black as if it is going to play the video reward but then goes back to gray.</t>
  </si>
  <si>
    <t>00:08:57:00</t>
  </si>
  <si>
    <t>00:09:06:15</t>
  </si>
  <si>
    <t>00:09:11:16</t>
  </si>
  <si>
    <t>00:09:11:17</t>
  </si>
  <si>
    <t>00:09:12:04</t>
  </si>
  <si>
    <t>00:09:12:10</t>
  </si>
  <si>
    <t>00:09:12:13</t>
  </si>
  <si>
    <t>00:09:16:06</t>
  </si>
  <si>
    <t>00:09:16:13</t>
  </si>
  <si>
    <t>00:09:19:03</t>
  </si>
  <si>
    <t>00:09:19:04</t>
  </si>
  <si>
    <t>00:09:26:14</t>
  </si>
  <si>
    <t>00:09:26:15</t>
  </si>
  <si>
    <t>00:09:26:25</t>
  </si>
  <si>
    <t>00:09:28:08</t>
  </si>
  <si>
    <t>the infants gaze shifts to fixates here on what look like the cue givers nose or something...because it does not really look as though the infant is looking at the right front monitor</t>
  </si>
  <si>
    <t>00:09:28:09</t>
  </si>
  <si>
    <t>00:09:28:23</t>
  </si>
  <si>
    <t>00:09:38:21</t>
  </si>
  <si>
    <t>00:09:46:27</t>
  </si>
  <si>
    <t>00:09:58:25</t>
  </si>
  <si>
    <t>00:09:58:26</t>
  </si>
  <si>
    <t>00:10:10:14</t>
  </si>
  <si>
    <t>00:10:10:15</t>
  </si>
  <si>
    <t>the infant presumably never fixates on the target monitor</t>
  </si>
  <si>
    <t>00:10:20:10</t>
  </si>
  <si>
    <t>00:10:27:21</t>
  </si>
  <si>
    <t>00:10:27:22</t>
  </si>
  <si>
    <t>00:10:28:28</t>
  </si>
  <si>
    <t>00:10:28:29</t>
  </si>
  <si>
    <t>00:10:31:04</t>
  </si>
  <si>
    <t>00:10:31:05</t>
  </si>
  <si>
    <t>the left front screen goes black as if to play the video reward but instead goes back to gray</t>
  </si>
  <si>
    <t>00:10:31:06</t>
  </si>
  <si>
    <t>00:10:33:26</t>
  </si>
  <si>
    <t>00:10:34:00</t>
  </si>
  <si>
    <t>00:10:35:03</t>
  </si>
  <si>
    <t>00:10:38:28</t>
  </si>
  <si>
    <t>00:11:04:10</t>
  </si>
  <si>
    <t>00:11:04:21</t>
  </si>
  <si>
    <t>00:11:04:23</t>
  </si>
  <si>
    <t>00:11:09:03</t>
  </si>
  <si>
    <t>00:11:09:04</t>
  </si>
  <si>
    <t>00:11:09:08</t>
  </si>
  <si>
    <t>00:11:10:07</t>
  </si>
  <si>
    <t>00:11:12:25</t>
  </si>
  <si>
    <t>00:11:14:11</t>
  </si>
  <si>
    <t>00:11:24:28</t>
  </si>
  <si>
    <t>00:11:33:27</t>
  </si>
  <si>
    <t>00:11:33:28</t>
  </si>
  <si>
    <t>00:11:34:15</t>
  </si>
  <si>
    <t>00:11:34:17</t>
  </si>
  <si>
    <t>00:11:36:25</t>
  </si>
  <si>
    <t>00:11:37:00</t>
  </si>
  <si>
    <t>00:11:39:08</t>
  </si>
  <si>
    <t>00:11:43:11</t>
  </si>
  <si>
    <t>00:11:43:12</t>
  </si>
  <si>
    <t>00:11:54:00</t>
  </si>
  <si>
    <t>00:12:01:03</t>
  </si>
  <si>
    <t>00:12:01:24</t>
  </si>
  <si>
    <t>00:12:01:25</t>
  </si>
  <si>
    <t>00:12:01:27</t>
  </si>
  <si>
    <t>00:12:01:28</t>
  </si>
  <si>
    <t>00:12:04:01</t>
  </si>
  <si>
    <t>00:12:14:16</t>
  </si>
  <si>
    <t>00:12:22:06</t>
  </si>
  <si>
    <t>00:12:22:28</t>
  </si>
  <si>
    <t>00:12:23:00</t>
  </si>
  <si>
    <t>00:12:25:04</t>
  </si>
  <si>
    <t>00:12:25:07</t>
  </si>
  <si>
    <t>00:12:26:08</t>
  </si>
  <si>
    <t>arm, left</t>
  </si>
  <si>
    <t>00:12:26:11</t>
  </si>
  <si>
    <t>00:12:27:23</t>
  </si>
  <si>
    <t>00:12:31:05</t>
  </si>
  <si>
    <t>00:12:41:22</t>
  </si>
  <si>
    <t>00:12:48:20</t>
  </si>
  <si>
    <t>00:12:48:21</t>
  </si>
  <si>
    <t>00:12:49:23</t>
  </si>
  <si>
    <t>00:12:49:24</t>
  </si>
  <si>
    <t>00:12:50:14</t>
  </si>
  <si>
    <t>00:12:50:15</t>
  </si>
  <si>
    <t>00:12:51:09</t>
  </si>
  <si>
    <t>00:12:51:11</t>
  </si>
  <si>
    <t>00:12:58:27</t>
  </si>
  <si>
    <t>00:12:59:17</t>
  </si>
  <si>
    <t>00:13:09:05</t>
  </si>
  <si>
    <t>00:10:03:11</t>
  </si>
  <si>
    <t>00:03:34:03</t>
  </si>
  <si>
    <t>00:04:14:24</t>
  </si>
  <si>
    <t>00:05:14:06</t>
  </si>
  <si>
    <t>00:05:36:20</t>
  </si>
  <si>
    <t>00:06:07:23</t>
  </si>
  <si>
    <t>00:07:16:17</t>
  </si>
  <si>
    <t>00:08:51:29</t>
  </si>
  <si>
    <t>00:09:42:26</t>
  </si>
  <si>
    <t>00:11:09:01</t>
  </si>
  <si>
    <t>00:11:36:29</t>
  </si>
  <si>
    <t>00:12:13:16</t>
  </si>
  <si>
    <t>00:03:46:07</t>
  </si>
  <si>
    <t>00:04:40:00</t>
  </si>
  <si>
    <t>00:05:09:29</t>
  </si>
  <si>
    <t>00:06:04:07</t>
  </si>
  <si>
    <t>00:06:32:22</t>
  </si>
  <si>
    <t>00:07:08:11</t>
  </si>
  <si>
    <t>00:07:48:07</t>
  </si>
  <si>
    <t>00:08:16:07</t>
  </si>
  <si>
    <t>00:08:52:03</t>
  </si>
  <si>
    <t>00:09:26:00</t>
  </si>
  <si>
    <t>00:11:12:02</t>
  </si>
  <si>
    <t>00:11:40:07</t>
  </si>
  <si>
    <t>00:12:11:23</t>
  </si>
  <si>
    <t>00:00:02:20</t>
  </si>
  <si>
    <t>00:01:25:20</t>
  </si>
  <si>
    <t>00:01:30:03</t>
  </si>
  <si>
    <t>00:01:32:11</t>
  </si>
  <si>
    <t>00:01:46:26</t>
  </si>
  <si>
    <t>00:01:48:23</t>
  </si>
  <si>
    <t>00:02:03:27</t>
  </si>
  <si>
    <t>00:02:09:26</t>
  </si>
  <si>
    <t>00:02:21:22</t>
  </si>
  <si>
    <t>00:02:27:29</t>
  </si>
  <si>
    <t>00:02:39:28</t>
  </si>
  <si>
    <t>00:02:48:19</t>
  </si>
  <si>
    <t>00:02:55:27</t>
  </si>
  <si>
    <t>00:02:57:11</t>
  </si>
  <si>
    <t xml:space="preserve">left back and right front monitors black at same time </t>
  </si>
  <si>
    <t>00:03:00:23</t>
  </si>
  <si>
    <t>left back monitor</t>
  </si>
  <si>
    <t>00:03:01:26</t>
  </si>
  <si>
    <t>00:03:07:06</t>
  </si>
  <si>
    <t>00:03:26:26</t>
  </si>
  <si>
    <t>00:03:27:20</t>
  </si>
  <si>
    <t>00:03:28:04</t>
  </si>
  <si>
    <t>00:03:28:05</t>
  </si>
  <si>
    <t>00:03:28:06</t>
  </si>
  <si>
    <t>00:03:30:02</t>
  </si>
  <si>
    <t>00:03:45:27</t>
  </si>
  <si>
    <t>00:03:46:16</t>
  </si>
  <si>
    <t>00:03:49:06</t>
  </si>
  <si>
    <t>the infants gaze shifts from face to bun</t>
  </si>
  <si>
    <t>00:03:49:07</t>
  </si>
  <si>
    <t>00:03:50:06</t>
  </si>
  <si>
    <t>00:03:50:07</t>
  </si>
  <si>
    <t>00:03:53:28</t>
  </si>
  <si>
    <t>00:03:54:18</t>
  </si>
  <si>
    <t>00:03:56:24</t>
  </si>
  <si>
    <t>00:04:05:10</t>
  </si>
  <si>
    <t>00:04:14:16</t>
  </si>
  <si>
    <t>00:04:15:21</t>
  </si>
  <si>
    <t>00:04:16:24</t>
  </si>
  <si>
    <t>00:04:41:19</t>
  </si>
  <si>
    <t>00:04:42:09</t>
  </si>
  <si>
    <t>00:04:42:18</t>
  </si>
  <si>
    <t>00:04:42:23</t>
  </si>
  <si>
    <t>00:04:44:29</t>
  </si>
  <si>
    <t>00:04:45:07</t>
  </si>
  <si>
    <t>00:04:48:16</t>
  </si>
  <si>
    <t>00:04:52:01</t>
  </si>
  <si>
    <t>00:04:53:17</t>
  </si>
  <si>
    <t>00:05:10:22</t>
  </si>
  <si>
    <t>00:05:21:03</t>
  </si>
  <si>
    <t>00:05:28:03</t>
  </si>
  <si>
    <t>00:05:28:28</t>
  </si>
  <si>
    <t>00:05:29:13</t>
  </si>
  <si>
    <t>00:05:30:28</t>
  </si>
  <si>
    <t>00:05:31:14</t>
  </si>
  <si>
    <t>00:05:33:13</t>
  </si>
  <si>
    <t>the kid fixates on multiple places on the ceiling</t>
  </si>
  <si>
    <t>00:05:33:26</t>
  </si>
  <si>
    <t>00:05:37:05</t>
  </si>
  <si>
    <t>00:05:47:22</t>
  </si>
  <si>
    <t>00:05:56:21</t>
  </si>
  <si>
    <t>00:05:57:12</t>
  </si>
  <si>
    <t>00:05:57:27</t>
  </si>
  <si>
    <t>00:05:57:28</t>
  </si>
  <si>
    <t>00:06:01:00</t>
  </si>
  <si>
    <t>00:06:01:03</t>
  </si>
  <si>
    <t>00:06:01:04</t>
  </si>
  <si>
    <t>00:06:01:18</t>
  </si>
  <si>
    <t>00:06:01:19</t>
  </si>
  <si>
    <t>00:06:06:26</t>
  </si>
  <si>
    <t>00:06:10:11</t>
  </si>
  <si>
    <t>00:06:23:05</t>
  </si>
  <si>
    <t>00:06:25:15</t>
  </si>
  <si>
    <t>infant looking at cue-giver's hair</t>
  </si>
  <si>
    <t>00:06:25:21</t>
  </si>
  <si>
    <t>00:06:25:29</t>
  </si>
  <si>
    <t>00:06:28:27</t>
  </si>
  <si>
    <t>00:06:28:28</t>
  </si>
  <si>
    <t xml:space="preserve">infant looking at cue-giver's hair </t>
  </si>
  <si>
    <t>00:06:30:11</t>
  </si>
  <si>
    <t>00:06:39:06</t>
  </si>
  <si>
    <t>00:06:58:22</t>
  </si>
  <si>
    <t>00:06:40:01</t>
  </si>
  <si>
    <t>00:06:40:05</t>
  </si>
  <si>
    <t>00:06:40:06</t>
  </si>
  <si>
    <t>00:06:41:16</t>
  </si>
  <si>
    <t>00:06:42:00</t>
  </si>
  <si>
    <t>00:06:42:20</t>
  </si>
  <si>
    <t>00:06:43:06</t>
  </si>
  <si>
    <t>00:06:48:04</t>
  </si>
  <si>
    <t>00:06:52:12</t>
  </si>
  <si>
    <t>00:07:04:27</t>
  </si>
  <si>
    <t>00:07:24:09</t>
  </si>
  <si>
    <t>00:07:05:14</t>
  </si>
  <si>
    <t>00:07:06:01</t>
  </si>
  <si>
    <t>00:07:06:03</t>
  </si>
  <si>
    <t>00:07:13:28</t>
  </si>
  <si>
    <t>00:07:16:28</t>
  </si>
  <si>
    <t>00:07:30:17</t>
  </si>
  <si>
    <t>00:07:41:02</t>
  </si>
  <si>
    <t>00:07:31:11</t>
  </si>
  <si>
    <t>00:07:37:19</t>
  </si>
  <si>
    <t>00:07:37:20</t>
  </si>
  <si>
    <t>00:07:38:22</t>
  </si>
  <si>
    <t>00:07:38:25</t>
  </si>
  <si>
    <t>00:07:41:01</t>
  </si>
  <si>
    <t>00:07:57:19</t>
  </si>
  <si>
    <t>00:07:58:10</t>
  </si>
  <si>
    <t>00:08:06:10</t>
  </si>
  <si>
    <t xml:space="preserve">infant looks between cue-giver and cue-giver's hair A LOT </t>
  </si>
  <si>
    <t>00:08:26:25</t>
  </si>
  <si>
    <t>00:08:30:15</t>
  </si>
  <si>
    <t>00:08:37:20</t>
  </si>
  <si>
    <t>00:08:47:28</t>
  </si>
  <si>
    <t>00:09:08:10</t>
  </si>
  <si>
    <t>00:08:49:04</t>
  </si>
  <si>
    <t>00:08:49:11</t>
  </si>
  <si>
    <t>00:08:50:15</t>
  </si>
  <si>
    <t>00:08:50:16</t>
  </si>
  <si>
    <t>00:08:50:21</t>
  </si>
  <si>
    <t>00:08:52:22</t>
  </si>
  <si>
    <t>00:08:57:25</t>
  </si>
  <si>
    <t>00:09:00:07</t>
  </si>
  <si>
    <t>00:09:15:17</t>
  </si>
  <si>
    <t>video reward delayed even though infant fixated on target monitor</t>
  </si>
  <si>
    <t>00:09:21:01</t>
  </si>
  <si>
    <t>00:09:17:23</t>
  </si>
  <si>
    <t>00:09:17:28</t>
  </si>
  <si>
    <t>00:09:18:07</t>
  </si>
  <si>
    <t>00:09:18:08</t>
  </si>
  <si>
    <t>00:09:18:09</t>
  </si>
  <si>
    <t>00:09:18:10</t>
  </si>
  <si>
    <t>00:09:18:16</t>
  </si>
  <si>
    <t>00:09:18:17</t>
  </si>
  <si>
    <t>00:09:22:15</t>
  </si>
  <si>
    <t>video reward supposed to be playing- but screen stays black</t>
  </si>
  <si>
    <t>00:09:24:27</t>
  </si>
  <si>
    <t>00:09:34:13</t>
  </si>
  <si>
    <t>00:09:42:29</t>
  </si>
  <si>
    <t>00:10:19:03</t>
  </si>
  <si>
    <t>00:09:43:08</t>
  </si>
  <si>
    <t>00:09:43:22</t>
  </si>
  <si>
    <t>00:09:43:23</t>
  </si>
  <si>
    <t>00:09:46:04</t>
  </si>
  <si>
    <t>00:09:46:05</t>
  </si>
  <si>
    <t>00:09:46:12</t>
  </si>
  <si>
    <t>00:09:46:13</t>
  </si>
  <si>
    <t>00:09:51:29</t>
  </si>
  <si>
    <t>00:09:52:00</t>
  </si>
  <si>
    <t>00:10:02:11</t>
  </si>
  <si>
    <t>00:10:08:14</t>
  </si>
  <si>
    <t>00:10:15:11</t>
  </si>
  <si>
    <t>00:10:19:02</t>
  </si>
  <si>
    <t>00:10:24:19</t>
  </si>
  <si>
    <t>00:10:24:21</t>
  </si>
  <si>
    <t>00:10:29:18</t>
  </si>
  <si>
    <t>00:10:42:15</t>
  </si>
  <si>
    <t>00:10:43:11</t>
  </si>
  <si>
    <t>00:10:43:16</t>
  </si>
  <si>
    <t>00:10:43:17</t>
  </si>
  <si>
    <t>00:10:44:26</t>
  </si>
  <si>
    <t>00:10:44:27</t>
  </si>
  <si>
    <t>00:10:55:15</t>
  </si>
  <si>
    <t>00:11:16:00</t>
  </si>
  <si>
    <t>00:11:16:03</t>
  </si>
  <si>
    <t>00:11:21:01</t>
  </si>
  <si>
    <t>00:11:28:08</t>
  </si>
  <si>
    <t>00:11:40:25</t>
  </si>
  <si>
    <t>00:12:00:21</t>
  </si>
  <si>
    <t>00:11:41:22</t>
  </si>
  <si>
    <t>00:11:48:29</t>
  </si>
  <si>
    <t>00:11:49:00</t>
  </si>
  <si>
    <t>00:11:49:10</t>
  </si>
  <si>
    <t>00:11:52:05</t>
  </si>
  <si>
    <t>C</t>
  </si>
  <si>
    <t>M</t>
  </si>
  <si>
    <t>WE AGREED THAT THE IT IS A MISS WHEN THE FIRST FIXATION AFTER THE CUE GIVER IS NOT THE TARGET MONITOR…WHAT IF THEY NEVER LOOK AWAY FROM THE CUE-GIVER…DOES THE 0 GO ON THE FIRST CUE-GIVER FIXATION OR THE VIDEO REWARD</t>
  </si>
  <si>
    <t>Stringent HIT/MISS</t>
  </si>
  <si>
    <t>00:09:18:20</t>
  </si>
  <si>
    <t>the cue giver missed the initial fixation</t>
  </si>
  <si>
    <t>this trial should not exist; both the first cue set and the repeated set are wrong. the cue giver gives a gaze and point cue to the right back</t>
  </si>
  <si>
    <t>THE FIXATIONS AFTER CUE FULL ARE TRUNCATED AND SO IS THE FINAL FIXATION BEFORE TARGET MONITOR; THIS GOES FOR ALL CROSS SECTIONAL FILES</t>
  </si>
  <si>
    <t>Extremely Stringent HIT/MISS</t>
  </si>
  <si>
    <t xml:space="preserve">Extremely Stringent HIT/MISS </t>
  </si>
  <si>
    <t>ID</t>
  </si>
  <si>
    <t>age</t>
  </si>
  <si>
    <t>FrontGaze</t>
  </si>
  <si>
    <t>SideGaze</t>
  </si>
  <si>
    <t>BackGaze</t>
  </si>
  <si>
    <t>FrontPoint</t>
  </si>
  <si>
    <t>SidePoint</t>
  </si>
  <si>
    <t>BackPoint</t>
  </si>
  <si>
    <t>FrontGP</t>
  </si>
  <si>
    <t>SideGP</t>
  </si>
  <si>
    <t>BackGP</t>
  </si>
  <si>
    <t>wtGzpct</t>
  </si>
  <si>
    <t>unwtPtpct</t>
  </si>
  <si>
    <t>wtPtpct</t>
  </si>
  <si>
    <t>unwtGPpct</t>
  </si>
  <si>
    <t>wtGPpct</t>
  </si>
  <si>
    <t>unwtAllpct</t>
  </si>
  <si>
    <t>wtAllpct</t>
  </si>
  <si>
    <t>max</t>
  </si>
  <si>
    <t>min</t>
  </si>
  <si>
    <t>front</t>
  </si>
  <si>
    <t>side</t>
  </si>
  <si>
    <t>back</t>
  </si>
  <si>
    <t>gaze+point</t>
  </si>
  <si>
    <t>FrGz</t>
  </si>
  <si>
    <t>SdGz</t>
  </si>
  <si>
    <t>BkGz</t>
  </si>
  <si>
    <t>FrPt</t>
  </si>
  <si>
    <t>SdPt</t>
  </si>
  <si>
    <t>BkPt</t>
  </si>
  <si>
    <t>FrGP</t>
  </si>
  <si>
    <t>SdGP</t>
  </si>
  <si>
    <t>BkGP</t>
  </si>
  <si>
    <t>trials</t>
  </si>
  <si>
    <t>Gztrial</t>
  </si>
  <si>
    <t>Pttrial</t>
  </si>
  <si>
    <t>GPtrial</t>
  </si>
  <si>
    <t>Frtrial</t>
  </si>
  <si>
    <t>Sidetrial</t>
  </si>
  <si>
    <t>Bktrial</t>
  </si>
  <si>
    <t>GzhitStr</t>
  </si>
  <si>
    <t>PThitStr</t>
  </si>
  <si>
    <t>GPhitStr</t>
  </si>
  <si>
    <t>FrhitStr</t>
  </si>
  <si>
    <t>SidehitStr</t>
  </si>
  <si>
    <t>BkhitStr</t>
  </si>
  <si>
    <t>allhit</t>
  </si>
  <si>
    <t>unwtGzpct</t>
  </si>
  <si>
    <t>FrontGazehit</t>
  </si>
  <si>
    <t>SideGazehit</t>
  </si>
  <si>
    <t>BackGazehit</t>
  </si>
  <si>
    <t>FrontPointhit</t>
  </si>
  <si>
    <t>SidePointhit</t>
  </si>
  <si>
    <t>BackPointhit</t>
  </si>
  <si>
    <t>FrontGPhit</t>
  </si>
  <si>
    <t>SideGPhit</t>
  </si>
  <si>
    <t>BackGPhit</t>
  </si>
  <si>
    <t>FrGzpct</t>
  </si>
  <si>
    <t>SdGzpct</t>
  </si>
  <si>
    <t>BkGzpct</t>
  </si>
  <si>
    <t>FrPtpct</t>
  </si>
  <si>
    <t>SdPtpct</t>
  </si>
  <si>
    <t>BkPtpct</t>
  </si>
  <si>
    <t>FrGPpct</t>
  </si>
  <si>
    <t>SdGPpct</t>
  </si>
  <si>
    <t>BkGPpct</t>
  </si>
  <si>
    <t>TRIALS COMPLETED</t>
  </si>
  <si>
    <t>COUNT</t>
  </si>
  <si>
    <t>stringent</t>
  </si>
  <si>
    <t>Gaze</t>
  </si>
  <si>
    <t>Point</t>
  </si>
  <si>
    <t>GP</t>
  </si>
  <si>
    <t>Front</t>
  </si>
  <si>
    <t>Side</t>
  </si>
  <si>
    <t>Back</t>
  </si>
  <si>
    <t>trials/hits</t>
  </si>
  <si>
    <t xml:space="preserve">Total </t>
  </si>
  <si>
    <t>Ave</t>
  </si>
  <si>
    <t>Sd</t>
  </si>
  <si>
    <t>cue location weights</t>
  </si>
  <si>
    <t>cue type weight</t>
  </si>
  <si>
    <t>cue type and location weight</t>
  </si>
  <si>
    <t>Reliability stringent hit</t>
  </si>
  <si>
    <t>reliability stringent hit</t>
  </si>
  <si>
    <t>reliability stringent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</si>
</sst>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1"/>
      <color rgb="FF9C0006"/>
      <name val="Calibri"/>
      <family val="2"/>
      <scheme val="minor"/>
    </font>
    <font>
      <sz val="12"/>
      <color theme="1"/>
      <name val="Calibri"/>
      <family val="2"/>
    </font>
    <font>
      <sz val="12"/>
      <color rgb="FF000000"/>
      <name val="Calibri"/>
      <family val="2"/>
    </font>
  </fonts>
  <fills count="14">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rgb="FFFFC7CE"/>
      </patternFill>
    </fill>
    <fill>
      <patternFill patternType="solid">
        <fgColor rgb="FFDDEBF7"/>
        <bgColor rgb="FF000000"/>
      </patternFill>
    </fill>
    <fill>
      <patternFill patternType="solid">
        <fgColor rgb="FFE2EFDA"/>
        <bgColor rgb="FF000000"/>
      </patternFill>
    </fill>
    <fill>
      <patternFill patternType="solid">
        <fgColor rgb="FFFCE4D6"/>
        <bgColor rgb="FF000000"/>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79998168889431442"/>
        <bgColor rgb="FF000000"/>
      </patternFill>
    </fill>
    <fill>
      <patternFill patternType="solid">
        <fgColor theme="8" tint="0.79998168889431442"/>
        <bgColor rgb="FF000000"/>
      </patternFill>
    </fill>
    <fill>
      <patternFill patternType="solid">
        <fgColor theme="8" tint="0.79998168889431442"/>
        <bgColor indexed="64"/>
      </patternFill>
    </fill>
    <fill>
      <patternFill patternType="solid">
        <fgColor theme="4" tint="0.79998168889431442"/>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medium">
        <color rgb="FF4472C4"/>
      </left>
      <right/>
      <top style="medium">
        <color rgb="FF4472C4"/>
      </top>
      <bottom style="medium">
        <color rgb="FF4472C4"/>
      </bottom>
      <diagonal/>
    </border>
    <border>
      <left/>
      <right style="medium">
        <color rgb="FF4472C4"/>
      </right>
      <top style="medium">
        <color rgb="FF4472C4"/>
      </top>
      <bottom style="medium">
        <color rgb="FF4472C4"/>
      </bottom>
      <diagonal/>
    </border>
    <border>
      <left/>
      <right/>
      <top style="medium">
        <color rgb="FF4472C4"/>
      </top>
      <bottom style="medium">
        <color rgb="FF4472C4"/>
      </bottom>
      <diagonal/>
    </border>
    <border>
      <left style="medium">
        <color rgb="FF4472C4"/>
      </left>
      <right/>
      <top/>
      <bottom/>
      <diagonal/>
    </border>
    <border>
      <left/>
      <right style="medium">
        <color rgb="FF4472C4"/>
      </right>
      <top/>
      <bottom/>
      <diagonal/>
    </border>
    <border>
      <left style="medium">
        <color rgb="FF4472C4"/>
      </left>
      <right/>
      <top/>
      <bottom style="medium">
        <color rgb="FF4472C4"/>
      </bottom>
      <diagonal/>
    </border>
    <border>
      <left/>
      <right style="medium">
        <color rgb="FF4472C4"/>
      </right>
      <top/>
      <bottom style="medium">
        <color rgb="FF4472C4"/>
      </bottom>
      <diagonal/>
    </border>
    <border>
      <left/>
      <right/>
      <top/>
      <bottom style="medium">
        <color rgb="FF4472C4"/>
      </bottom>
      <diagonal/>
    </border>
    <border>
      <left/>
      <right/>
      <top style="medium">
        <color rgb="FF4472C4"/>
      </top>
      <bottom/>
      <diagonal/>
    </border>
    <border>
      <left/>
      <right style="medium">
        <color rgb="FF4472C4"/>
      </right>
      <top style="medium">
        <color rgb="FF4472C4"/>
      </top>
      <bottom/>
      <diagonal/>
    </border>
    <border>
      <left style="medium">
        <color rgb="FF4472C4"/>
      </left>
      <right/>
      <top style="medium">
        <color rgb="FF4472C4"/>
      </top>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s>
  <cellStyleXfs count="3">
    <xf numFmtId="0" fontId="0" fillId="0" borderId="0"/>
    <xf numFmtId="0" fontId="1" fillId="0" borderId="0" applyNumberFormat="0" applyFill="0" applyBorder="0" applyAlignment="0" applyProtection="0"/>
    <xf numFmtId="0" fontId="2" fillId="4" borderId="0" applyNumberFormat="0" applyBorder="0" applyAlignment="0" applyProtection="0"/>
  </cellStyleXfs>
  <cellXfs count="54">
    <xf numFmtId="0" fontId="0" fillId="0" borderId="0" xfId="0"/>
    <xf numFmtId="0" fontId="0" fillId="2" borderId="0" xfId="0" applyFill="1"/>
    <xf numFmtId="0" fontId="1" fillId="0" borderId="0" xfId="1"/>
    <xf numFmtId="0" fontId="1" fillId="3" borderId="1" xfId="1" applyFill="1" applyBorder="1"/>
    <xf numFmtId="0" fontId="0" fillId="0" borderId="0" xfId="0" applyFill="1"/>
    <xf numFmtId="0" fontId="2" fillId="4" borderId="0" xfId="2"/>
    <xf numFmtId="0" fontId="3" fillId="0" borderId="0" xfId="0" applyFont="1"/>
    <xf numFmtId="0" fontId="0" fillId="0" borderId="0" xfId="0" applyFont="1"/>
    <xf numFmtId="0" fontId="4" fillId="0" borderId="2" xfId="0" applyFont="1" applyBorder="1"/>
    <xf numFmtId="0" fontId="4" fillId="0" borderId="3" xfId="0" applyFont="1" applyBorder="1"/>
    <xf numFmtId="0" fontId="4" fillId="0" borderId="4" xfId="0" applyFont="1" applyBorder="1"/>
    <xf numFmtId="0" fontId="4" fillId="0" borderId="10" xfId="0" applyFont="1" applyBorder="1"/>
    <xf numFmtId="0" fontId="4" fillId="0" borderId="11" xfId="0" applyFont="1" applyBorder="1"/>
    <xf numFmtId="0" fontId="4" fillId="6" borderId="10" xfId="0" applyFont="1" applyFill="1" applyBorder="1"/>
    <xf numFmtId="0" fontId="4" fillId="0" borderId="12" xfId="0" applyFont="1" applyBorder="1"/>
    <xf numFmtId="0" fontId="4" fillId="0" borderId="5" xfId="0" applyFont="1" applyBorder="1"/>
    <xf numFmtId="0" fontId="4" fillId="0" borderId="6" xfId="0" applyFont="1" applyBorder="1"/>
    <xf numFmtId="0" fontId="4" fillId="0" borderId="0" xfId="0" applyFont="1"/>
    <xf numFmtId="0" fontId="4" fillId="6" borderId="12" xfId="0" applyFont="1" applyFill="1" applyBorder="1"/>
    <xf numFmtId="0" fontId="4" fillId="6" borderId="0" xfId="0" applyFont="1" applyFill="1"/>
    <xf numFmtId="0" fontId="4" fillId="0" borderId="7" xfId="0" applyFont="1" applyBorder="1"/>
    <xf numFmtId="0" fontId="4" fillId="0" borderId="9" xfId="0" applyFont="1" applyBorder="1"/>
    <xf numFmtId="0" fontId="4" fillId="0" borderId="8" xfId="0" applyFont="1" applyBorder="1"/>
    <xf numFmtId="0" fontId="3" fillId="0" borderId="2" xfId="0" applyFont="1" applyBorder="1"/>
    <xf numFmtId="0" fontId="3" fillId="0" borderId="4" xfId="0" applyFont="1" applyBorder="1"/>
    <xf numFmtId="0" fontId="3" fillId="0" borderId="3" xfId="0" applyFont="1" applyBorder="1"/>
    <xf numFmtId="0" fontId="3" fillId="0" borderId="12" xfId="0" applyFont="1" applyBorder="1"/>
    <xf numFmtId="0" fontId="3" fillId="0" borderId="7" xfId="0" applyFont="1" applyBorder="1"/>
    <xf numFmtId="0" fontId="3" fillId="0" borderId="9" xfId="0" applyFont="1" applyBorder="1"/>
    <xf numFmtId="0" fontId="3" fillId="7" borderId="9" xfId="0" applyFont="1" applyFill="1" applyBorder="1"/>
    <xf numFmtId="0" fontId="3" fillId="6" borderId="9" xfId="0" applyFont="1" applyFill="1" applyBorder="1"/>
    <xf numFmtId="0" fontId="3" fillId="5" borderId="9" xfId="0" applyFont="1" applyFill="1" applyBorder="1"/>
    <xf numFmtId="0" fontId="3" fillId="5" borderId="8" xfId="0" applyFont="1" applyFill="1" applyBorder="1"/>
    <xf numFmtId="0" fontId="3" fillId="0" borderId="5" xfId="0" applyFont="1" applyBorder="1"/>
    <xf numFmtId="0" fontId="3" fillId="0" borderId="8" xfId="0" applyFont="1" applyBorder="1"/>
    <xf numFmtId="0" fontId="3" fillId="6" borderId="8" xfId="0" applyFont="1" applyFill="1" applyBorder="1"/>
    <xf numFmtId="0" fontId="3" fillId="7" borderId="8" xfId="0" applyFont="1" applyFill="1" applyBorder="1"/>
    <xf numFmtId="0" fontId="0" fillId="9" borderId="0" xfId="0" applyFill="1"/>
    <xf numFmtId="0" fontId="1" fillId="9" borderId="0" xfId="1" applyFill="1"/>
    <xf numFmtId="0" fontId="1" fillId="9" borderId="1" xfId="1" applyFill="1" applyBorder="1"/>
    <xf numFmtId="0" fontId="3" fillId="10" borderId="9" xfId="0" applyFont="1" applyFill="1" applyBorder="1"/>
    <xf numFmtId="0" fontId="3" fillId="8" borderId="0" xfId="0" applyFont="1" applyFill="1"/>
    <xf numFmtId="0" fontId="3" fillId="11" borderId="9" xfId="0" applyFont="1" applyFill="1" applyBorder="1"/>
    <xf numFmtId="0" fontId="4" fillId="0" borderId="0"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19" xfId="0" applyFont="1" applyBorder="1"/>
    <xf numFmtId="0" fontId="4" fillId="0" borderId="20" xfId="0" applyFont="1" applyBorder="1"/>
    <xf numFmtId="0" fontId="0" fillId="12" borderId="0" xfId="0" applyFill="1"/>
    <xf numFmtId="0" fontId="0" fillId="13" borderId="0" xfId="0" applyFill="1"/>
  </cellXfs>
  <cellStyles count="3">
    <cellStyle name="Bad" xfId="2" builtinId="27"/>
    <cellStyle name="Normal" xfId="0" builtinId="0"/>
    <cellStyle name="Warning Text" xfId="1"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901_09" connectionId="1" xr16:uid="{00000000-0016-0000-0000-000000000000}" autoFormatId="16" applyNumberFormats="0" applyBorderFormats="0" applyFontFormats="0" applyPatternFormats="0"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910_09" connectionId="10" xr16:uid="{00000000-0016-0000-0900-000009000000}" autoFormatId="16" applyNumberFormats="0" applyBorderFormats="0" applyFontFormats="0" applyPatternFormats="0"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911_09" connectionId="11" xr16:uid="{00000000-0016-0000-0A00-00000A000000}" autoFormatId="16" applyNumberFormats="0" applyBorderFormats="0" applyFontFormats="0" applyPatternFormats="0"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912_09" connectionId="12" xr16:uid="{00000000-0016-0000-0B00-00000B000000}" autoFormatId="16" applyNumberFormats="0" applyBorderFormats="0" applyFontFormats="0" applyPatternFormats="0"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913_9" connectionId="13" xr16:uid="{00000000-0016-0000-0C00-00000C000000}" autoFormatId="16" applyNumberFormats="0" applyBorderFormats="0" applyFontFormats="0" applyPatternFormats="0"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914_09" connectionId="14" xr16:uid="{00000000-0016-0000-0D00-00000D000000}" autoFormatId="16" applyNumberFormats="0" applyBorderFormats="0" applyFontFormats="0" applyPatternFormats="0"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915_9" connectionId="15" xr16:uid="{00000000-0016-0000-0E00-00000E000000}" autoFormatId="16" applyNumberFormats="0" applyBorderFormats="0" applyFontFormats="0" applyPatternFormats="0" applyAlignmentFormats="0" applyWidthHeightFormats="0"/>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916_09" connectionId="16" xr16:uid="{00000000-0016-0000-0F00-00000F000000}" autoFormatId="16" applyNumberFormats="0" applyBorderFormats="0" applyFontFormats="0" applyPatternFormats="0" applyAlignmentFormats="0" applyWidthHeightFormats="0"/>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917_09" connectionId="17" xr16:uid="{00000000-0016-0000-1000-000010000000}" autoFormatId="16" applyNumberFormats="0" applyBorderFormats="0" applyFontFormats="0" applyPatternFormats="0" applyAlignmentFormats="0" applyWidthHeightFormats="0"/>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918_09" connectionId="18" xr16:uid="{00000000-0016-0000-1100-000011000000}" autoFormatId="16" applyNumberFormats="0" applyBorderFormats="0" applyFontFormats="0" applyPatternFormats="0" applyAlignmentFormats="0" applyWidthHeightFormats="0"/>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919_09" connectionId="19" xr16:uid="{00000000-0016-0000-1200-000012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902_9" connectionId="2" xr16:uid="{00000000-0016-0000-0100-000001000000}" autoFormatId="16" applyNumberFormats="0" applyBorderFormats="0" applyFontFormats="0" applyPatternFormats="0" applyAlignmentFormats="0" applyWidthHeightFormats="0"/>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920_09" connectionId="20" xr16:uid="{00000000-0016-0000-1300-000013000000}" autoFormatId="16" applyNumberFormats="0" applyBorderFormats="0" applyFontFormats="0" applyPatternFormats="0" applyAlignmentFormats="0" applyWidthHeightFormats="0"/>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921_09" connectionId="21" xr16:uid="{00000000-0016-0000-1400-000014000000}" autoFormatId="16" applyNumberFormats="0" applyBorderFormats="0" applyFontFormats="0" applyPatternFormats="0" applyAlignmentFormats="0" applyWidthHeightFormats="0"/>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922_09" connectionId="22" xr16:uid="{00000000-0016-0000-1500-000015000000}" autoFormatId="16" applyNumberFormats="0" applyBorderFormats="0" applyFontFormats="0" applyPatternFormats="0" applyAlignmentFormats="0" applyWidthHeightFormats="0"/>
</file>

<file path=xl/queryTables/queryTable23.xml><?xml version="1.0" encoding="utf-8"?>
<queryTable xmlns="http://schemas.openxmlformats.org/spreadsheetml/2006/main" xmlns:mc="http://schemas.openxmlformats.org/markup-compatibility/2006" xmlns:xr16="http://schemas.microsoft.com/office/spreadsheetml/2017/revision16" mc:Ignorable="xr16" name="923_9" connectionId="23" xr16:uid="{00000000-0016-0000-1600-000016000000}" autoFormatId="16" applyNumberFormats="0" applyBorderFormats="0" applyFontFormats="0" applyPatternFormats="0" applyAlignmentFormats="0" applyWidthHeightFormats="0"/>
</file>

<file path=xl/queryTables/queryTable24.xml><?xml version="1.0" encoding="utf-8"?>
<queryTable xmlns="http://schemas.openxmlformats.org/spreadsheetml/2006/main" xmlns:mc="http://schemas.openxmlformats.org/markup-compatibility/2006" xmlns:xr16="http://schemas.microsoft.com/office/spreadsheetml/2017/revision16" mc:Ignorable="xr16" name="924_09" connectionId="24" xr16:uid="{00000000-0016-0000-1700-000017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903_09" connectionId="3"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904_9" connectionId="4" xr16:uid="{00000000-0016-0000-03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905_09" connectionId="5" xr16:uid="{00000000-0016-0000-0400-000004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906_09" connectionId="6" xr16:uid="{00000000-0016-0000-0500-000005000000}" autoFormatId="16" applyNumberFormats="0" applyBorderFormats="0" applyFontFormats="0" applyPatternFormats="0"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907_09" connectionId="7" xr16:uid="{00000000-0016-0000-0600-000006000000}" autoFormatId="16" applyNumberFormats="0" applyBorderFormats="0" applyFontFormats="0" applyPatternFormats="0"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908_09" connectionId="8" xr16:uid="{00000000-0016-0000-0700-000007000000}" autoFormatId="16" applyNumberFormats="0" applyBorderFormats="0" applyFontFormats="0" applyPatternFormats="0"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909_9" connectionId="9" xr16:uid="{00000000-0016-0000-0800-000008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_rels/sheet13.xml.rels><?xml version="1.0" encoding="UTF-8" standalone="yes"?>
<Relationships xmlns="http://schemas.openxmlformats.org/package/2006/relationships"><Relationship Id="rId1" Type="http://schemas.openxmlformats.org/officeDocument/2006/relationships/queryTable" Target="../queryTables/queryTable12.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13.xml"/></Relationships>
</file>

<file path=xl/worksheets/_rels/sheet15.xml.rels><?xml version="1.0" encoding="UTF-8" standalone="yes"?>
<Relationships xmlns="http://schemas.openxmlformats.org/package/2006/relationships"><Relationship Id="rId1" Type="http://schemas.openxmlformats.org/officeDocument/2006/relationships/queryTable" Target="../queryTables/queryTable14.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15.xml"/></Relationships>
</file>

<file path=xl/worksheets/_rels/sheet17.xml.rels><?xml version="1.0" encoding="UTF-8" standalone="yes"?>
<Relationships xmlns="http://schemas.openxmlformats.org/package/2006/relationships"><Relationship Id="rId1" Type="http://schemas.openxmlformats.org/officeDocument/2006/relationships/queryTable" Target="../queryTables/queryTable16.xml"/></Relationships>
</file>

<file path=xl/worksheets/_rels/sheet18.xml.rels><?xml version="1.0" encoding="UTF-8" standalone="yes"?>
<Relationships xmlns="http://schemas.openxmlformats.org/package/2006/relationships"><Relationship Id="rId1" Type="http://schemas.openxmlformats.org/officeDocument/2006/relationships/queryTable" Target="../queryTables/queryTable17.xml"/></Relationships>
</file>

<file path=xl/worksheets/_rels/sheet19.xml.rels><?xml version="1.0" encoding="UTF-8" standalone="yes"?>
<Relationships xmlns="http://schemas.openxmlformats.org/package/2006/relationships"><Relationship Id="rId1" Type="http://schemas.openxmlformats.org/officeDocument/2006/relationships/queryTable" Target="../queryTables/queryTable18.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0.xml.rels><?xml version="1.0" encoding="UTF-8" standalone="yes"?>
<Relationships xmlns="http://schemas.openxmlformats.org/package/2006/relationships"><Relationship Id="rId1" Type="http://schemas.openxmlformats.org/officeDocument/2006/relationships/queryTable" Target="../queryTables/queryTable19.xml"/></Relationships>
</file>

<file path=xl/worksheets/_rels/sheet21.xml.rels><?xml version="1.0" encoding="UTF-8" standalone="yes"?>
<Relationships xmlns="http://schemas.openxmlformats.org/package/2006/relationships"><Relationship Id="rId1" Type="http://schemas.openxmlformats.org/officeDocument/2006/relationships/queryTable" Target="../queryTables/queryTable20.xml"/></Relationships>
</file>

<file path=xl/worksheets/_rels/sheet22.xml.rels><?xml version="1.0" encoding="UTF-8" standalone="yes"?>
<Relationships xmlns="http://schemas.openxmlformats.org/package/2006/relationships"><Relationship Id="rId1" Type="http://schemas.openxmlformats.org/officeDocument/2006/relationships/queryTable" Target="../queryTables/queryTable21.xml"/></Relationships>
</file>

<file path=xl/worksheets/_rels/sheet23.xml.rels><?xml version="1.0" encoding="UTF-8" standalone="yes"?>
<Relationships xmlns="http://schemas.openxmlformats.org/package/2006/relationships"><Relationship Id="rId1" Type="http://schemas.openxmlformats.org/officeDocument/2006/relationships/queryTable" Target="../queryTables/queryTable22.xml"/></Relationships>
</file>

<file path=xl/worksheets/_rels/sheet24.xml.rels><?xml version="1.0" encoding="UTF-8" standalone="yes"?>
<Relationships xmlns="http://schemas.openxmlformats.org/package/2006/relationships"><Relationship Id="rId1" Type="http://schemas.openxmlformats.org/officeDocument/2006/relationships/queryTable" Target="../queryTables/queryTable23.xml"/></Relationships>
</file>

<file path=xl/worksheets/_rels/sheet25.xml.rels><?xml version="1.0" encoding="UTF-8" standalone="yes"?>
<Relationships xmlns="http://schemas.openxmlformats.org/package/2006/relationships"><Relationship Id="rId1" Type="http://schemas.openxmlformats.org/officeDocument/2006/relationships/queryTable" Target="../queryTables/queryTable24.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53CEE-694A-8248-8B6C-BC479FAB8E6B}">
  <dimension ref="A1:AZ38"/>
  <sheetViews>
    <sheetView workbookViewId="0">
      <pane xSplit="1" topLeftCell="B1" activePane="topRight" state="frozen"/>
      <selection pane="topRight" activeCell="E28" sqref="E28"/>
    </sheetView>
  </sheetViews>
  <sheetFormatPr baseColWidth="10" defaultRowHeight="15" x14ac:dyDescent="0.2"/>
  <cols>
    <col min="1" max="33" width="10.83203125" style="4"/>
    <col min="34" max="42" width="0" style="4" hidden="1" customWidth="1"/>
    <col min="43" max="16384" width="10.83203125" style="4"/>
  </cols>
  <sheetData>
    <row r="1" spans="1:52" ht="17" thickBot="1" x14ac:dyDescent="0.25">
      <c r="A1" s="8" t="s">
        <v>5104</v>
      </c>
      <c r="B1" s="9" t="s">
        <v>5105</v>
      </c>
      <c r="C1" s="10" t="s">
        <v>5137</v>
      </c>
      <c r="D1" s="10" t="s">
        <v>5106</v>
      </c>
      <c r="E1" s="10" t="s">
        <v>5107</v>
      </c>
      <c r="F1" s="10" t="s">
        <v>5108</v>
      </c>
      <c r="G1" s="10" t="s">
        <v>5109</v>
      </c>
      <c r="H1" s="10" t="s">
        <v>5110</v>
      </c>
      <c r="I1" s="10" t="s">
        <v>5111</v>
      </c>
      <c r="J1" s="10" t="s">
        <v>5112</v>
      </c>
      <c r="K1" s="10" t="s">
        <v>5113</v>
      </c>
      <c r="L1" s="9" t="s">
        <v>5114</v>
      </c>
      <c r="M1" s="10" t="s">
        <v>5138</v>
      </c>
      <c r="N1" s="10" t="s">
        <v>5139</v>
      </c>
      <c r="O1" s="10" t="s">
        <v>5140</v>
      </c>
      <c r="P1" s="10" t="s">
        <v>5141</v>
      </c>
      <c r="Q1" s="10" t="s">
        <v>5142</v>
      </c>
      <c r="R1" s="9" t="s">
        <v>5143</v>
      </c>
      <c r="S1" s="11" t="s">
        <v>5144</v>
      </c>
      <c r="T1" s="11" t="s">
        <v>5145</v>
      </c>
      <c r="U1" s="11" t="s">
        <v>5146</v>
      </c>
      <c r="V1" s="11" t="s">
        <v>5147</v>
      </c>
      <c r="W1" s="11" t="s">
        <v>5148</v>
      </c>
      <c r="X1" s="11" t="s">
        <v>5149</v>
      </c>
      <c r="Y1" s="12" t="s">
        <v>5150</v>
      </c>
      <c r="Z1" s="13" t="s">
        <v>5120</v>
      </c>
      <c r="AA1" s="11" t="s">
        <v>5121</v>
      </c>
      <c r="AB1" s="13" t="s">
        <v>5151</v>
      </c>
      <c r="AC1" s="11" t="s">
        <v>5115</v>
      </c>
      <c r="AD1" s="13" t="s">
        <v>5116</v>
      </c>
      <c r="AE1" s="11" t="s">
        <v>5117</v>
      </c>
      <c r="AF1" s="13" t="s">
        <v>5118</v>
      </c>
      <c r="AG1" s="11" t="s">
        <v>5119</v>
      </c>
      <c r="AH1" s="14" t="s">
        <v>5152</v>
      </c>
      <c r="AI1" s="11" t="s">
        <v>5153</v>
      </c>
      <c r="AJ1" s="11" t="s">
        <v>5154</v>
      </c>
      <c r="AK1" s="11" t="s">
        <v>5155</v>
      </c>
      <c r="AL1" s="11" t="s">
        <v>5156</v>
      </c>
      <c r="AM1" s="11" t="s">
        <v>5157</v>
      </c>
      <c r="AN1" s="11" t="s">
        <v>5158</v>
      </c>
      <c r="AO1" s="11" t="s">
        <v>5159</v>
      </c>
      <c r="AP1" s="12" t="s">
        <v>5160</v>
      </c>
      <c r="AQ1" s="11" t="s">
        <v>5161</v>
      </c>
      <c r="AR1" s="11" t="s">
        <v>5162</v>
      </c>
      <c r="AS1" s="11" t="s">
        <v>5163</v>
      </c>
      <c r="AT1" s="11" t="s">
        <v>5164</v>
      </c>
      <c r="AU1" s="11" t="s">
        <v>5165</v>
      </c>
      <c r="AV1" s="11" t="s">
        <v>5166</v>
      </c>
      <c r="AW1" s="11" t="s">
        <v>5167</v>
      </c>
      <c r="AX1" s="11" t="s">
        <v>5168</v>
      </c>
      <c r="AY1" s="12" t="s">
        <v>5169</v>
      </c>
      <c r="AZ1" s="6"/>
    </row>
    <row r="2" spans="1:52" ht="17" thickBot="1" x14ac:dyDescent="0.25">
      <c r="A2" s="15">
        <v>1</v>
      </c>
      <c r="B2" s="16">
        <v>9</v>
      </c>
      <c r="C2" s="17">
        <v>18</v>
      </c>
      <c r="D2" s="17">
        <v>2</v>
      </c>
      <c r="E2" s="17">
        <v>2</v>
      </c>
      <c r="F2" s="17">
        <v>2</v>
      </c>
      <c r="G2" s="17">
        <v>2</v>
      </c>
      <c r="H2" s="17">
        <v>2</v>
      </c>
      <c r="I2" s="17">
        <v>2</v>
      </c>
      <c r="J2" s="17">
        <v>2</v>
      </c>
      <c r="K2" s="17">
        <v>2</v>
      </c>
      <c r="L2" s="16">
        <v>2</v>
      </c>
      <c r="M2" s="17">
        <v>6</v>
      </c>
      <c r="N2" s="17">
        <v>6</v>
      </c>
      <c r="O2" s="17">
        <v>6</v>
      </c>
      <c r="P2" s="17">
        <v>6</v>
      </c>
      <c r="Q2" s="17">
        <v>6</v>
      </c>
      <c r="R2" s="17">
        <v>6</v>
      </c>
      <c r="S2" s="14">
        <v>1</v>
      </c>
      <c r="T2" s="11">
        <v>3</v>
      </c>
      <c r="U2" s="11">
        <v>3</v>
      </c>
      <c r="V2" s="11">
        <v>5</v>
      </c>
      <c r="W2" s="11">
        <v>2</v>
      </c>
      <c r="X2" s="11">
        <v>0</v>
      </c>
      <c r="Y2" s="12">
        <v>7</v>
      </c>
      <c r="Z2" s="18">
        <f>Y2/C2</f>
        <v>0.3888888888888889</v>
      </c>
      <c r="AA2" s="11">
        <f>$AA$37*AQ2+AR2*$AB$37+$AC$37*AS2+AT2*$AD$37+$AE$37*AU2+AV2*$AF$37+$AG$37*AW2+AX2*$AQ$37+$AR$37*AY2</f>
        <v>0.4468599033816425</v>
      </c>
      <c r="AB2" s="13">
        <f>S2/M2</f>
        <v>0.16666666666666666</v>
      </c>
      <c r="AC2" s="11">
        <f>AQ2*$AA$31+$AB$31*AR2+AS2*$AC$31</f>
        <v>0.16666666666666666</v>
      </c>
      <c r="AD2" s="13">
        <f>T2/N2</f>
        <v>0.5</v>
      </c>
      <c r="AE2" s="11">
        <f>AT2*$AA$31+$AB$31*AU2+AV2*$AC$31</f>
        <v>0.50483091787439616</v>
      </c>
      <c r="AF2" s="13">
        <f>U2/O2</f>
        <v>0.5</v>
      </c>
      <c r="AG2" s="11">
        <f>AW2*$AA$31+$AB$31*AX2+AY2*$AC$31</f>
        <v>0.66908212560386482</v>
      </c>
      <c r="AH2" s="14">
        <v>1</v>
      </c>
      <c r="AI2" s="11">
        <v>0</v>
      </c>
      <c r="AJ2" s="11">
        <v>0</v>
      </c>
      <c r="AK2" s="11">
        <v>2</v>
      </c>
      <c r="AL2" s="11">
        <v>1</v>
      </c>
      <c r="AM2" s="11">
        <v>0</v>
      </c>
      <c r="AN2" s="11">
        <v>2</v>
      </c>
      <c r="AO2" s="11">
        <v>1</v>
      </c>
      <c r="AP2" s="11">
        <v>1</v>
      </c>
      <c r="AQ2" s="44">
        <f>AH2/D2</f>
        <v>0.5</v>
      </c>
      <c r="AR2" s="45">
        <f>AI2/E2</f>
        <v>0</v>
      </c>
      <c r="AS2" s="45">
        <f>AJ2/F2</f>
        <v>0</v>
      </c>
      <c r="AT2" s="45">
        <f>AK2/G2</f>
        <v>1</v>
      </c>
      <c r="AU2" s="45">
        <f>AL2/H2</f>
        <v>0.5</v>
      </c>
      <c r="AV2" s="45">
        <v>0</v>
      </c>
      <c r="AW2" s="45">
        <f>AN2/J2</f>
        <v>1</v>
      </c>
      <c r="AX2" s="45">
        <f>AO2/K2</f>
        <v>0.5</v>
      </c>
      <c r="AY2" s="46">
        <f>AP2/L2</f>
        <v>0.5</v>
      </c>
      <c r="AZ2" s="6"/>
    </row>
    <row r="3" spans="1:52" ht="17" thickBot="1" x14ac:dyDescent="0.25">
      <c r="A3" s="15">
        <v>2</v>
      </c>
      <c r="B3" s="16">
        <v>9</v>
      </c>
      <c r="C3" s="17">
        <v>17</v>
      </c>
      <c r="D3" s="17">
        <v>2</v>
      </c>
      <c r="E3" s="17">
        <v>2</v>
      </c>
      <c r="F3" s="17">
        <v>2</v>
      </c>
      <c r="G3" s="17">
        <v>2</v>
      </c>
      <c r="H3" s="17">
        <v>1</v>
      </c>
      <c r="I3" s="17">
        <v>2</v>
      </c>
      <c r="J3" s="17">
        <v>2</v>
      </c>
      <c r="K3" s="17">
        <v>2</v>
      </c>
      <c r="L3" s="16">
        <v>2</v>
      </c>
      <c r="M3" s="17">
        <v>6</v>
      </c>
      <c r="N3" s="17">
        <v>5</v>
      </c>
      <c r="O3" s="17">
        <v>6</v>
      </c>
      <c r="P3" s="17">
        <v>6</v>
      </c>
      <c r="Q3" s="17">
        <v>5</v>
      </c>
      <c r="R3" s="17">
        <v>6</v>
      </c>
      <c r="S3" s="15">
        <v>0</v>
      </c>
      <c r="T3" s="17">
        <v>2</v>
      </c>
      <c r="U3" s="17">
        <v>1</v>
      </c>
      <c r="V3" s="17">
        <v>3</v>
      </c>
      <c r="W3" s="17">
        <v>0</v>
      </c>
      <c r="X3" s="17">
        <v>0</v>
      </c>
      <c r="Y3" s="16">
        <v>3</v>
      </c>
      <c r="Z3" s="18">
        <f t="shared" ref="Z3:Z24" si="0">Y3/C3</f>
        <v>0.17647058823529413</v>
      </c>
      <c r="AA3" s="11">
        <f t="shared" ref="AA3:AA24" si="1">$AA$37*AQ3+AR3*$AB$37+$AC$37*AS3+AT3*$AD$37+$AE$37*AU3+AV3*$AF$37+$AG$37*AW3+AX3*$AQ$37+$AR$37*AY3</f>
        <v>0.16908212560386474</v>
      </c>
      <c r="AB3" s="13">
        <f t="shared" ref="AB3:AB24" si="2">S3/M3</f>
        <v>0</v>
      </c>
      <c r="AC3" s="11">
        <f t="shared" ref="AC3:AC24" si="3">AQ3*$AA$31+$AB$31*AR3+AS3*$AC$31</f>
        <v>0</v>
      </c>
      <c r="AD3" s="13">
        <f t="shared" ref="AD3:AD24" si="4">T3/N3</f>
        <v>0.4</v>
      </c>
      <c r="AE3" s="11">
        <f t="shared" ref="AE3:AE24" si="5">AT3*$AA$31+$AB$31*AU3+AV3*$AC$31</f>
        <v>0.33333333333333331</v>
      </c>
      <c r="AF3" s="13">
        <f t="shared" ref="AF3:AF24" si="6">U3/O3</f>
        <v>0.16666666666666666</v>
      </c>
      <c r="AG3" s="11">
        <f t="shared" ref="AG3:AG24" si="7">AW3*$AA$31+$AB$31*AX3+AY3*$AC$31</f>
        <v>0.16666666666666666</v>
      </c>
      <c r="AH3" s="15">
        <v>0</v>
      </c>
      <c r="AI3" s="17">
        <v>0</v>
      </c>
      <c r="AJ3" s="17">
        <v>0</v>
      </c>
      <c r="AK3" s="17">
        <v>2</v>
      </c>
      <c r="AL3" s="17">
        <v>0</v>
      </c>
      <c r="AM3" s="17">
        <v>0</v>
      </c>
      <c r="AN3" s="17">
        <v>1</v>
      </c>
      <c r="AO3" s="17">
        <v>0</v>
      </c>
      <c r="AP3" s="43">
        <v>0</v>
      </c>
      <c r="AQ3" s="47">
        <f t="shared" ref="AQ3:AQ24" si="8">AH3/D3</f>
        <v>0</v>
      </c>
      <c r="AR3" s="43">
        <f t="shared" ref="AR3:AR24" si="9">AI3/E3</f>
        <v>0</v>
      </c>
      <c r="AS3" s="43">
        <f t="shared" ref="AS3:AS24" si="10">AJ3/F3</f>
        <v>0</v>
      </c>
      <c r="AT3" s="43">
        <f t="shared" ref="AT3:AT24" si="11">AK3/G3</f>
        <v>1</v>
      </c>
      <c r="AU3" s="43">
        <f t="shared" ref="AU3:AU24" si="12">AL3/H3</f>
        <v>0</v>
      </c>
      <c r="AV3" s="43">
        <v>0</v>
      </c>
      <c r="AW3" s="43">
        <f t="shared" ref="AW3:AW24" si="13">AN3/J3</f>
        <v>0.5</v>
      </c>
      <c r="AX3" s="43">
        <f t="shared" ref="AX3:AX24" si="14">AO3/K3</f>
        <v>0</v>
      </c>
      <c r="AY3" s="48">
        <f t="shared" ref="AY3:AY24" si="15">AP3/L3</f>
        <v>0</v>
      </c>
      <c r="AZ3" s="6"/>
    </row>
    <row r="4" spans="1:52" ht="17" thickBot="1" x14ac:dyDescent="0.25">
      <c r="A4" s="15">
        <v>3</v>
      </c>
      <c r="B4" s="16">
        <v>9</v>
      </c>
      <c r="C4" s="17">
        <v>17</v>
      </c>
      <c r="D4" s="17">
        <v>1</v>
      </c>
      <c r="E4" s="17">
        <v>2</v>
      </c>
      <c r="F4" s="17">
        <v>2</v>
      </c>
      <c r="G4" s="17">
        <v>2</v>
      </c>
      <c r="H4" s="17">
        <v>2</v>
      </c>
      <c r="I4" s="17">
        <v>2</v>
      </c>
      <c r="J4" s="17">
        <v>2</v>
      </c>
      <c r="K4" s="17">
        <v>2</v>
      </c>
      <c r="L4" s="16">
        <v>2</v>
      </c>
      <c r="M4" s="17">
        <v>5</v>
      </c>
      <c r="N4" s="17">
        <v>6</v>
      </c>
      <c r="O4" s="17">
        <v>6</v>
      </c>
      <c r="P4" s="17">
        <v>5</v>
      </c>
      <c r="Q4" s="17">
        <v>6</v>
      </c>
      <c r="R4" s="17">
        <v>6</v>
      </c>
      <c r="S4" s="15">
        <v>1</v>
      </c>
      <c r="T4" s="17">
        <v>2</v>
      </c>
      <c r="U4" s="17">
        <v>3</v>
      </c>
      <c r="V4" s="17">
        <v>4</v>
      </c>
      <c r="W4" s="17">
        <v>2</v>
      </c>
      <c r="X4" s="17">
        <v>0</v>
      </c>
      <c r="Y4" s="16">
        <v>6</v>
      </c>
      <c r="Z4" s="18">
        <f t="shared" si="0"/>
        <v>0.35294117647058826</v>
      </c>
      <c r="AA4" s="11">
        <f t="shared" si="1"/>
        <v>0.44444444444444453</v>
      </c>
      <c r="AB4" s="13">
        <f t="shared" si="2"/>
        <v>0.2</v>
      </c>
      <c r="AC4" s="11">
        <f t="shared" si="3"/>
        <v>0.33333333333333331</v>
      </c>
      <c r="AD4" s="13">
        <f t="shared" si="4"/>
        <v>0.33333333333333331</v>
      </c>
      <c r="AE4" s="11">
        <f t="shared" si="5"/>
        <v>0.33816425120772947</v>
      </c>
      <c r="AF4" s="13">
        <f t="shared" si="6"/>
        <v>0.5</v>
      </c>
      <c r="AG4" s="11">
        <f t="shared" si="7"/>
        <v>0.66908212560386482</v>
      </c>
      <c r="AH4" s="15">
        <v>1</v>
      </c>
      <c r="AI4" s="17">
        <v>0</v>
      </c>
      <c r="AJ4" s="17">
        <v>0</v>
      </c>
      <c r="AK4" s="17">
        <v>1</v>
      </c>
      <c r="AL4" s="17">
        <v>1</v>
      </c>
      <c r="AM4" s="17">
        <v>0</v>
      </c>
      <c r="AN4" s="17">
        <v>2</v>
      </c>
      <c r="AO4" s="17">
        <v>1</v>
      </c>
      <c r="AP4" s="43">
        <v>1</v>
      </c>
      <c r="AQ4" s="47">
        <f t="shared" si="8"/>
        <v>1</v>
      </c>
      <c r="AR4" s="43">
        <f t="shared" si="9"/>
        <v>0</v>
      </c>
      <c r="AS4" s="43">
        <f t="shared" si="10"/>
        <v>0</v>
      </c>
      <c r="AT4" s="43">
        <f t="shared" si="11"/>
        <v>0.5</v>
      </c>
      <c r="AU4" s="43">
        <f t="shared" si="12"/>
        <v>0.5</v>
      </c>
      <c r="AV4" s="43">
        <v>0</v>
      </c>
      <c r="AW4" s="43">
        <f t="shared" si="13"/>
        <v>1</v>
      </c>
      <c r="AX4" s="43">
        <f t="shared" si="14"/>
        <v>0.5</v>
      </c>
      <c r="AY4" s="48">
        <f t="shared" si="15"/>
        <v>0.5</v>
      </c>
      <c r="AZ4" s="6"/>
    </row>
    <row r="5" spans="1:52" ht="17" thickBot="1" x14ac:dyDescent="0.25">
      <c r="A5" s="15">
        <v>4</v>
      </c>
      <c r="B5" s="16">
        <v>9</v>
      </c>
      <c r="C5" s="17">
        <v>20</v>
      </c>
      <c r="D5" s="17">
        <v>2</v>
      </c>
      <c r="E5" s="17">
        <v>2</v>
      </c>
      <c r="F5" s="17">
        <v>4</v>
      </c>
      <c r="G5" s="17">
        <v>2</v>
      </c>
      <c r="H5" s="17">
        <v>2</v>
      </c>
      <c r="I5" s="17">
        <v>2</v>
      </c>
      <c r="J5" s="17">
        <v>2</v>
      </c>
      <c r="K5" s="17">
        <v>2</v>
      </c>
      <c r="L5" s="16">
        <v>2</v>
      </c>
      <c r="M5" s="17">
        <v>8</v>
      </c>
      <c r="N5" s="17">
        <v>6</v>
      </c>
      <c r="O5" s="17">
        <v>6</v>
      </c>
      <c r="P5" s="17">
        <v>6</v>
      </c>
      <c r="Q5" s="17">
        <v>6</v>
      </c>
      <c r="R5" s="17">
        <v>8</v>
      </c>
      <c r="S5" s="15">
        <v>2</v>
      </c>
      <c r="T5" s="17">
        <v>2</v>
      </c>
      <c r="U5" s="17">
        <v>3</v>
      </c>
      <c r="V5" s="17">
        <v>4</v>
      </c>
      <c r="W5" s="17">
        <v>2</v>
      </c>
      <c r="X5" s="17">
        <v>1</v>
      </c>
      <c r="Y5" s="16">
        <v>7</v>
      </c>
      <c r="Z5" s="18">
        <f t="shared" si="0"/>
        <v>0.35</v>
      </c>
      <c r="AA5" s="11">
        <f t="shared" si="1"/>
        <v>0.4184782608695653</v>
      </c>
      <c r="AB5" s="13">
        <f t="shared" si="2"/>
        <v>0.25</v>
      </c>
      <c r="AC5" s="11">
        <f t="shared" si="3"/>
        <v>0.24879227053140096</v>
      </c>
      <c r="AD5" s="13">
        <f t="shared" si="4"/>
        <v>0.33333333333333331</v>
      </c>
      <c r="AE5" s="11">
        <f t="shared" si="5"/>
        <v>0.33816425120772947</v>
      </c>
      <c r="AF5" s="13">
        <f t="shared" si="6"/>
        <v>0.5</v>
      </c>
      <c r="AG5" s="11">
        <f t="shared" si="7"/>
        <v>0.66908212560386482</v>
      </c>
      <c r="AH5" s="15">
        <v>1</v>
      </c>
      <c r="AI5" s="17">
        <v>0</v>
      </c>
      <c r="AJ5" s="17">
        <v>1</v>
      </c>
      <c r="AK5" s="17">
        <v>1</v>
      </c>
      <c r="AL5" s="17">
        <v>1</v>
      </c>
      <c r="AM5" s="17">
        <v>0</v>
      </c>
      <c r="AN5" s="17">
        <v>2</v>
      </c>
      <c r="AO5" s="17">
        <v>1</v>
      </c>
      <c r="AP5" s="43">
        <v>1</v>
      </c>
      <c r="AQ5" s="47">
        <f t="shared" si="8"/>
        <v>0.5</v>
      </c>
      <c r="AR5" s="43">
        <f t="shared" si="9"/>
        <v>0</v>
      </c>
      <c r="AS5" s="43">
        <f t="shared" si="10"/>
        <v>0.25</v>
      </c>
      <c r="AT5" s="43">
        <f t="shared" si="11"/>
        <v>0.5</v>
      </c>
      <c r="AU5" s="43">
        <f t="shared" si="12"/>
        <v>0.5</v>
      </c>
      <c r="AV5" s="43">
        <v>0</v>
      </c>
      <c r="AW5" s="43">
        <f t="shared" si="13"/>
        <v>1</v>
      </c>
      <c r="AX5" s="43">
        <f t="shared" si="14"/>
        <v>0.5</v>
      </c>
      <c r="AY5" s="48">
        <f t="shared" si="15"/>
        <v>0.5</v>
      </c>
      <c r="AZ5" s="6"/>
    </row>
    <row r="6" spans="1:52" ht="17" thickBot="1" x14ac:dyDescent="0.25">
      <c r="A6" s="15">
        <v>6</v>
      </c>
      <c r="B6" s="16">
        <v>9</v>
      </c>
      <c r="C6" s="17">
        <v>18</v>
      </c>
      <c r="D6" s="17">
        <v>2</v>
      </c>
      <c r="E6" s="17">
        <v>3</v>
      </c>
      <c r="F6" s="17">
        <v>1</v>
      </c>
      <c r="G6" s="17">
        <v>2</v>
      </c>
      <c r="H6" s="17">
        <v>2</v>
      </c>
      <c r="I6" s="17">
        <v>2</v>
      </c>
      <c r="J6" s="17">
        <v>2</v>
      </c>
      <c r="K6" s="17">
        <v>2</v>
      </c>
      <c r="L6" s="16">
        <v>2</v>
      </c>
      <c r="M6" s="17">
        <v>6</v>
      </c>
      <c r="N6" s="17">
        <v>6</v>
      </c>
      <c r="O6" s="17">
        <v>6</v>
      </c>
      <c r="P6" s="17">
        <v>6</v>
      </c>
      <c r="Q6" s="17">
        <v>7</v>
      </c>
      <c r="R6" s="17">
        <v>5</v>
      </c>
      <c r="S6" s="15">
        <v>1</v>
      </c>
      <c r="T6" s="17">
        <v>2</v>
      </c>
      <c r="U6" s="17">
        <v>3</v>
      </c>
      <c r="V6" s="17">
        <v>4</v>
      </c>
      <c r="W6" s="17">
        <v>2</v>
      </c>
      <c r="X6" s="17">
        <v>0</v>
      </c>
      <c r="Y6" s="16">
        <v>6</v>
      </c>
      <c r="Z6" s="18">
        <f t="shared" si="0"/>
        <v>0.33333333333333331</v>
      </c>
      <c r="AA6" s="11">
        <f t="shared" si="1"/>
        <v>0.37479871175523349</v>
      </c>
      <c r="AB6" s="13">
        <f t="shared" si="2"/>
        <v>0.16666666666666666</v>
      </c>
      <c r="AC6" s="11">
        <f t="shared" si="3"/>
        <v>0.11433172302737521</v>
      </c>
      <c r="AD6" s="13">
        <f t="shared" si="4"/>
        <v>0.33333333333333331</v>
      </c>
      <c r="AE6" s="11">
        <f t="shared" si="5"/>
        <v>0.33333333333333331</v>
      </c>
      <c r="AF6" s="13">
        <f t="shared" si="6"/>
        <v>0.5</v>
      </c>
      <c r="AG6" s="11">
        <f t="shared" si="7"/>
        <v>0.66908212560386482</v>
      </c>
      <c r="AH6" s="15">
        <v>0</v>
      </c>
      <c r="AI6" s="17">
        <v>1</v>
      </c>
      <c r="AJ6" s="17">
        <v>0</v>
      </c>
      <c r="AK6" s="17">
        <v>2</v>
      </c>
      <c r="AL6" s="17">
        <v>0</v>
      </c>
      <c r="AM6" s="17">
        <v>0</v>
      </c>
      <c r="AN6" s="17">
        <v>2</v>
      </c>
      <c r="AO6" s="17">
        <v>1</v>
      </c>
      <c r="AP6" s="43">
        <v>1</v>
      </c>
      <c r="AQ6" s="47">
        <f t="shared" si="8"/>
        <v>0</v>
      </c>
      <c r="AR6" s="43">
        <f t="shared" si="9"/>
        <v>0.33333333333333331</v>
      </c>
      <c r="AS6" s="43">
        <f t="shared" si="10"/>
        <v>0</v>
      </c>
      <c r="AT6" s="43">
        <f t="shared" si="11"/>
        <v>1</v>
      </c>
      <c r="AU6" s="43">
        <f t="shared" si="12"/>
        <v>0</v>
      </c>
      <c r="AV6" s="43">
        <v>0</v>
      </c>
      <c r="AW6" s="43">
        <f t="shared" si="13"/>
        <v>1</v>
      </c>
      <c r="AX6" s="43">
        <f t="shared" si="14"/>
        <v>0.5</v>
      </c>
      <c r="AY6" s="48">
        <f t="shared" si="15"/>
        <v>0.5</v>
      </c>
      <c r="AZ6" s="6"/>
    </row>
    <row r="7" spans="1:52" ht="17" thickBot="1" x14ac:dyDescent="0.25">
      <c r="A7" s="15">
        <v>7</v>
      </c>
      <c r="B7" s="16">
        <v>9</v>
      </c>
      <c r="C7" s="17">
        <v>19</v>
      </c>
      <c r="D7" s="17">
        <v>3</v>
      </c>
      <c r="E7" s="17">
        <v>2</v>
      </c>
      <c r="F7" s="17">
        <v>1</v>
      </c>
      <c r="G7" s="17">
        <v>2</v>
      </c>
      <c r="H7" s="17">
        <v>3</v>
      </c>
      <c r="I7" s="17">
        <v>1</v>
      </c>
      <c r="J7" s="17">
        <v>2</v>
      </c>
      <c r="K7" s="17">
        <v>3</v>
      </c>
      <c r="L7" s="16">
        <v>2</v>
      </c>
      <c r="M7" s="17">
        <v>6</v>
      </c>
      <c r="N7" s="17">
        <v>6</v>
      </c>
      <c r="O7" s="17">
        <v>7</v>
      </c>
      <c r="P7" s="17">
        <v>7</v>
      </c>
      <c r="Q7" s="17">
        <v>8</v>
      </c>
      <c r="R7" s="17">
        <v>4</v>
      </c>
      <c r="S7" s="15">
        <v>2</v>
      </c>
      <c r="T7" s="17">
        <v>0</v>
      </c>
      <c r="U7" s="17">
        <v>1</v>
      </c>
      <c r="V7" s="17">
        <v>2</v>
      </c>
      <c r="W7" s="17">
        <v>1</v>
      </c>
      <c r="X7" s="17">
        <v>0</v>
      </c>
      <c r="Y7" s="16">
        <v>3</v>
      </c>
      <c r="Z7" s="18">
        <f t="shared" si="0"/>
        <v>0.15789473684210525</v>
      </c>
      <c r="AA7" s="11">
        <f t="shared" si="1"/>
        <v>0.14855072463768115</v>
      </c>
      <c r="AB7" s="13">
        <f t="shared" si="2"/>
        <v>0.33333333333333331</v>
      </c>
      <c r="AC7" s="11">
        <f t="shared" si="3"/>
        <v>0.28260869565217395</v>
      </c>
      <c r="AD7" s="13">
        <f t="shared" si="4"/>
        <v>0</v>
      </c>
      <c r="AE7" s="11">
        <f t="shared" si="5"/>
        <v>0</v>
      </c>
      <c r="AF7" s="13">
        <f t="shared" si="6"/>
        <v>0.14285714285714285</v>
      </c>
      <c r="AG7" s="11">
        <f t="shared" si="7"/>
        <v>0.16666666666666666</v>
      </c>
      <c r="AH7" s="15">
        <v>1</v>
      </c>
      <c r="AI7" s="17">
        <v>1</v>
      </c>
      <c r="AJ7" s="17">
        <v>0</v>
      </c>
      <c r="AK7" s="17">
        <v>0</v>
      </c>
      <c r="AL7" s="17">
        <v>0</v>
      </c>
      <c r="AM7" s="17">
        <v>0</v>
      </c>
      <c r="AN7" s="17">
        <v>1</v>
      </c>
      <c r="AO7" s="17">
        <v>0</v>
      </c>
      <c r="AP7" s="43">
        <v>0</v>
      </c>
      <c r="AQ7" s="47">
        <f t="shared" si="8"/>
        <v>0.33333333333333331</v>
      </c>
      <c r="AR7" s="43">
        <f t="shared" si="9"/>
        <v>0.5</v>
      </c>
      <c r="AS7" s="43">
        <f t="shared" si="10"/>
        <v>0</v>
      </c>
      <c r="AT7" s="43">
        <f t="shared" si="11"/>
        <v>0</v>
      </c>
      <c r="AU7" s="43">
        <f t="shared" si="12"/>
        <v>0</v>
      </c>
      <c r="AV7" s="43">
        <v>0</v>
      </c>
      <c r="AW7" s="43">
        <f t="shared" si="13"/>
        <v>0.5</v>
      </c>
      <c r="AX7" s="43">
        <f t="shared" si="14"/>
        <v>0</v>
      </c>
      <c r="AY7" s="48">
        <f t="shared" si="15"/>
        <v>0</v>
      </c>
      <c r="AZ7" s="6"/>
    </row>
    <row r="8" spans="1:52" ht="17" thickBot="1" x14ac:dyDescent="0.25">
      <c r="A8" s="15">
        <v>8</v>
      </c>
      <c r="B8" s="16">
        <v>9</v>
      </c>
      <c r="C8" s="17">
        <v>18</v>
      </c>
      <c r="D8" s="17">
        <v>2</v>
      </c>
      <c r="E8" s="17">
        <v>2</v>
      </c>
      <c r="F8" s="17">
        <v>2</v>
      </c>
      <c r="G8" s="17">
        <v>2</v>
      </c>
      <c r="H8" s="17">
        <v>2</v>
      </c>
      <c r="I8" s="17">
        <v>2</v>
      </c>
      <c r="J8" s="17">
        <v>2</v>
      </c>
      <c r="K8" s="17">
        <v>2</v>
      </c>
      <c r="L8" s="16">
        <v>2</v>
      </c>
      <c r="M8" s="17">
        <v>6</v>
      </c>
      <c r="N8" s="17">
        <v>6</v>
      </c>
      <c r="O8" s="17">
        <v>6</v>
      </c>
      <c r="P8" s="17">
        <v>6</v>
      </c>
      <c r="Q8" s="17">
        <v>6</v>
      </c>
      <c r="R8" s="17">
        <v>6</v>
      </c>
      <c r="S8" s="15">
        <v>1</v>
      </c>
      <c r="T8" s="17">
        <v>2</v>
      </c>
      <c r="U8" s="17">
        <v>2</v>
      </c>
      <c r="V8" s="17">
        <v>5</v>
      </c>
      <c r="W8" s="17">
        <v>0</v>
      </c>
      <c r="X8" s="17">
        <v>0</v>
      </c>
      <c r="Y8" s="16">
        <v>5</v>
      </c>
      <c r="Z8" s="18">
        <f t="shared" si="0"/>
        <v>0.27777777777777779</v>
      </c>
      <c r="AA8" s="11">
        <f t="shared" si="1"/>
        <v>0.27898550724637683</v>
      </c>
      <c r="AB8" s="13">
        <f t="shared" si="2"/>
        <v>0.16666666666666666</v>
      </c>
      <c r="AC8" s="11">
        <f t="shared" si="3"/>
        <v>0.16666666666666666</v>
      </c>
      <c r="AD8" s="13">
        <f t="shared" si="4"/>
        <v>0.33333333333333331</v>
      </c>
      <c r="AE8" s="11">
        <f t="shared" si="5"/>
        <v>0.33333333333333331</v>
      </c>
      <c r="AF8" s="13">
        <f t="shared" si="6"/>
        <v>0.33333333333333331</v>
      </c>
      <c r="AG8" s="11">
        <f t="shared" si="7"/>
        <v>0.33333333333333331</v>
      </c>
      <c r="AH8" s="15">
        <v>1</v>
      </c>
      <c r="AI8" s="17">
        <v>0</v>
      </c>
      <c r="AJ8" s="17">
        <v>0</v>
      </c>
      <c r="AK8" s="17">
        <v>2</v>
      </c>
      <c r="AL8" s="17">
        <v>0</v>
      </c>
      <c r="AM8" s="17">
        <v>0</v>
      </c>
      <c r="AN8" s="17">
        <v>2</v>
      </c>
      <c r="AO8" s="17">
        <v>0</v>
      </c>
      <c r="AP8" s="43">
        <v>0</v>
      </c>
      <c r="AQ8" s="47">
        <f t="shared" si="8"/>
        <v>0.5</v>
      </c>
      <c r="AR8" s="43">
        <f t="shared" si="9"/>
        <v>0</v>
      </c>
      <c r="AS8" s="43">
        <f t="shared" si="10"/>
        <v>0</v>
      </c>
      <c r="AT8" s="43">
        <f t="shared" si="11"/>
        <v>1</v>
      </c>
      <c r="AU8" s="43">
        <f t="shared" si="12"/>
        <v>0</v>
      </c>
      <c r="AV8" s="43">
        <v>0</v>
      </c>
      <c r="AW8" s="43">
        <f t="shared" si="13"/>
        <v>1</v>
      </c>
      <c r="AX8" s="43">
        <f t="shared" si="14"/>
        <v>0</v>
      </c>
      <c r="AY8" s="48">
        <f t="shared" si="15"/>
        <v>0</v>
      </c>
      <c r="AZ8" s="6"/>
    </row>
    <row r="9" spans="1:52" ht="17" thickBot="1" x14ac:dyDescent="0.25">
      <c r="A9" s="15">
        <v>9</v>
      </c>
      <c r="B9" s="16">
        <v>9</v>
      </c>
      <c r="C9" s="17">
        <v>18</v>
      </c>
      <c r="D9" s="17">
        <v>2</v>
      </c>
      <c r="E9" s="17">
        <v>2</v>
      </c>
      <c r="F9" s="17">
        <v>2</v>
      </c>
      <c r="G9" s="17">
        <v>2</v>
      </c>
      <c r="H9" s="17">
        <v>2</v>
      </c>
      <c r="I9" s="17">
        <v>2</v>
      </c>
      <c r="J9" s="17">
        <v>2</v>
      </c>
      <c r="K9" s="17">
        <v>2</v>
      </c>
      <c r="L9" s="16">
        <v>2</v>
      </c>
      <c r="M9" s="17">
        <v>6</v>
      </c>
      <c r="N9" s="17">
        <v>6</v>
      </c>
      <c r="O9" s="17">
        <v>6</v>
      </c>
      <c r="P9" s="17">
        <v>6</v>
      </c>
      <c r="Q9" s="17">
        <v>6</v>
      </c>
      <c r="R9" s="17">
        <v>6</v>
      </c>
      <c r="S9" s="15">
        <v>0</v>
      </c>
      <c r="T9" s="17">
        <v>3</v>
      </c>
      <c r="U9" s="17">
        <v>3</v>
      </c>
      <c r="V9" s="17">
        <v>4</v>
      </c>
      <c r="W9" s="17">
        <v>2</v>
      </c>
      <c r="X9" s="17">
        <v>0</v>
      </c>
      <c r="Y9" s="16">
        <v>6</v>
      </c>
      <c r="Z9" s="18">
        <f t="shared" si="0"/>
        <v>0.33333333333333331</v>
      </c>
      <c r="AA9" s="11">
        <f t="shared" si="1"/>
        <v>0.39251207729468607</v>
      </c>
      <c r="AB9" s="13">
        <f t="shared" si="2"/>
        <v>0</v>
      </c>
      <c r="AC9" s="11">
        <f t="shared" si="3"/>
        <v>0</v>
      </c>
      <c r="AD9" s="13">
        <f t="shared" si="4"/>
        <v>0.5</v>
      </c>
      <c r="AE9" s="11">
        <f t="shared" si="5"/>
        <v>0.50483091787439616</v>
      </c>
      <c r="AF9" s="13">
        <f t="shared" si="6"/>
        <v>0.5</v>
      </c>
      <c r="AG9" s="11">
        <f t="shared" si="7"/>
        <v>0.66908212560386482</v>
      </c>
      <c r="AH9" s="15">
        <v>0</v>
      </c>
      <c r="AI9" s="17">
        <v>0</v>
      </c>
      <c r="AJ9" s="17">
        <v>0</v>
      </c>
      <c r="AK9" s="17">
        <v>2</v>
      </c>
      <c r="AL9" s="17">
        <v>1</v>
      </c>
      <c r="AM9" s="17">
        <v>0</v>
      </c>
      <c r="AN9" s="17">
        <v>2</v>
      </c>
      <c r="AO9" s="17">
        <v>1</v>
      </c>
      <c r="AP9" s="43">
        <v>1</v>
      </c>
      <c r="AQ9" s="47">
        <f t="shared" si="8"/>
        <v>0</v>
      </c>
      <c r="AR9" s="43">
        <f t="shared" si="9"/>
        <v>0</v>
      </c>
      <c r="AS9" s="43">
        <f t="shared" si="10"/>
        <v>0</v>
      </c>
      <c r="AT9" s="43">
        <f t="shared" si="11"/>
        <v>1</v>
      </c>
      <c r="AU9" s="43">
        <f t="shared" si="12"/>
        <v>0.5</v>
      </c>
      <c r="AV9" s="43">
        <v>0</v>
      </c>
      <c r="AW9" s="43">
        <f t="shared" si="13"/>
        <v>1</v>
      </c>
      <c r="AX9" s="43">
        <f t="shared" si="14"/>
        <v>0.5</v>
      </c>
      <c r="AY9" s="48">
        <f t="shared" si="15"/>
        <v>0.5</v>
      </c>
      <c r="AZ9" s="6"/>
    </row>
    <row r="10" spans="1:52" ht="17" thickBot="1" x14ac:dyDescent="0.25">
      <c r="A10" s="15">
        <v>10</v>
      </c>
      <c r="B10" s="16">
        <v>9</v>
      </c>
      <c r="C10" s="17">
        <v>17</v>
      </c>
      <c r="D10" s="6">
        <v>2</v>
      </c>
      <c r="E10" s="6">
        <v>2</v>
      </c>
      <c r="F10" s="6">
        <v>2</v>
      </c>
      <c r="G10" s="6">
        <v>2</v>
      </c>
      <c r="H10" s="6">
        <v>2</v>
      </c>
      <c r="I10" s="6">
        <v>1</v>
      </c>
      <c r="J10" s="6">
        <v>2</v>
      </c>
      <c r="K10" s="6">
        <v>2</v>
      </c>
      <c r="L10" s="6">
        <v>2</v>
      </c>
      <c r="M10" s="17">
        <v>6</v>
      </c>
      <c r="N10" s="17">
        <v>5</v>
      </c>
      <c r="O10" s="17">
        <v>6</v>
      </c>
      <c r="P10" s="17">
        <v>6</v>
      </c>
      <c r="Q10" s="17">
        <v>6</v>
      </c>
      <c r="R10" s="17">
        <v>5</v>
      </c>
      <c r="S10" s="15">
        <v>0</v>
      </c>
      <c r="T10" s="17">
        <v>3</v>
      </c>
      <c r="U10" s="17">
        <v>2</v>
      </c>
      <c r="V10" s="17">
        <v>4</v>
      </c>
      <c r="W10" s="17">
        <v>1</v>
      </c>
      <c r="X10" s="17">
        <v>0</v>
      </c>
      <c r="Y10" s="16">
        <v>5</v>
      </c>
      <c r="Z10" s="18">
        <f t="shared" si="0"/>
        <v>0.29411764705882354</v>
      </c>
      <c r="AA10" s="11">
        <f t="shared" si="1"/>
        <v>0.28019323671497587</v>
      </c>
      <c r="AB10" s="13">
        <f t="shared" si="2"/>
        <v>0</v>
      </c>
      <c r="AC10" s="11">
        <f t="shared" si="3"/>
        <v>0</v>
      </c>
      <c r="AD10" s="13">
        <f t="shared" si="4"/>
        <v>0.6</v>
      </c>
      <c r="AE10" s="11">
        <f t="shared" si="5"/>
        <v>0.50483091787439616</v>
      </c>
      <c r="AF10" s="13">
        <f t="shared" si="6"/>
        <v>0.33333333333333331</v>
      </c>
      <c r="AG10" s="11">
        <f t="shared" si="7"/>
        <v>0.33333333333333331</v>
      </c>
      <c r="AH10" s="15">
        <v>0</v>
      </c>
      <c r="AI10" s="17">
        <v>0</v>
      </c>
      <c r="AJ10" s="17">
        <v>0</v>
      </c>
      <c r="AK10" s="17">
        <v>2</v>
      </c>
      <c r="AL10" s="17">
        <v>1</v>
      </c>
      <c r="AM10" s="17">
        <v>0</v>
      </c>
      <c r="AN10" s="17">
        <v>2</v>
      </c>
      <c r="AO10" s="17">
        <v>0</v>
      </c>
      <c r="AP10" s="43">
        <v>0</v>
      </c>
      <c r="AQ10" s="47">
        <f t="shared" si="8"/>
        <v>0</v>
      </c>
      <c r="AR10" s="43">
        <f t="shared" si="9"/>
        <v>0</v>
      </c>
      <c r="AS10" s="43">
        <f t="shared" si="10"/>
        <v>0</v>
      </c>
      <c r="AT10" s="43">
        <f t="shared" si="11"/>
        <v>1</v>
      </c>
      <c r="AU10" s="43">
        <f t="shared" si="12"/>
        <v>0.5</v>
      </c>
      <c r="AV10" s="43">
        <v>0</v>
      </c>
      <c r="AW10" s="43">
        <f t="shared" si="13"/>
        <v>1</v>
      </c>
      <c r="AX10" s="43">
        <f t="shared" si="14"/>
        <v>0</v>
      </c>
      <c r="AY10" s="48">
        <f t="shared" si="15"/>
        <v>0</v>
      </c>
      <c r="AZ10" s="6"/>
    </row>
    <row r="11" spans="1:52" ht="17" thickBot="1" x14ac:dyDescent="0.25">
      <c r="A11" s="15">
        <v>11</v>
      </c>
      <c r="B11" s="16">
        <v>9</v>
      </c>
      <c r="C11" s="17">
        <v>18</v>
      </c>
      <c r="D11" s="17">
        <v>2</v>
      </c>
      <c r="E11" s="17">
        <v>2</v>
      </c>
      <c r="F11" s="17">
        <v>2</v>
      </c>
      <c r="G11" s="17">
        <v>2</v>
      </c>
      <c r="H11" s="17">
        <v>2</v>
      </c>
      <c r="I11" s="17">
        <v>2</v>
      </c>
      <c r="J11" s="17">
        <v>2</v>
      </c>
      <c r="K11" s="17">
        <v>2</v>
      </c>
      <c r="L11" s="16">
        <v>2</v>
      </c>
      <c r="M11" s="17">
        <v>6</v>
      </c>
      <c r="N11" s="17">
        <v>6</v>
      </c>
      <c r="O11" s="17">
        <v>6</v>
      </c>
      <c r="P11" s="17">
        <v>6</v>
      </c>
      <c r="Q11" s="17">
        <v>6</v>
      </c>
      <c r="R11" s="17">
        <v>6</v>
      </c>
      <c r="S11" s="15">
        <v>2</v>
      </c>
      <c r="T11" s="17">
        <v>3</v>
      </c>
      <c r="U11" s="17">
        <v>3</v>
      </c>
      <c r="V11" s="17">
        <v>6</v>
      </c>
      <c r="W11" s="17">
        <v>2</v>
      </c>
      <c r="X11" s="17">
        <v>0</v>
      </c>
      <c r="Y11" s="16">
        <v>8</v>
      </c>
      <c r="Z11" s="18">
        <f t="shared" si="0"/>
        <v>0.44444444444444442</v>
      </c>
      <c r="AA11" s="11">
        <f t="shared" si="1"/>
        <v>0.50120772946859904</v>
      </c>
      <c r="AB11" s="13">
        <f t="shared" si="2"/>
        <v>0.33333333333333331</v>
      </c>
      <c r="AC11" s="11">
        <f t="shared" si="3"/>
        <v>0.33333333333333331</v>
      </c>
      <c r="AD11" s="13">
        <f t="shared" si="4"/>
        <v>0.5</v>
      </c>
      <c r="AE11" s="11">
        <f t="shared" si="5"/>
        <v>0.50483091787439616</v>
      </c>
      <c r="AF11" s="13">
        <f t="shared" si="6"/>
        <v>0.5</v>
      </c>
      <c r="AG11" s="11">
        <f t="shared" si="7"/>
        <v>0.66908212560386482</v>
      </c>
      <c r="AH11" s="15">
        <v>2</v>
      </c>
      <c r="AI11" s="17">
        <v>0</v>
      </c>
      <c r="AJ11" s="17">
        <v>0</v>
      </c>
      <c r="AK11" s="17">
        <v>2</v>
      </c>
      <c r="AL11" s="17">
        <v>1</v>
      </c>
      <c r="AM11" s="17">
        <v>0</v>
      </c>
      <c r="AN11" s="17">
        <v>2</v>
      </c>
      <c r="AO11" s="17">
        <v>1</v>
      </c>
      <c r="AP11" s="43">
        <v>1</v>
      </c>
      <c r="AQ11" s="47">
        <f t="shared" si="8"/>
        <v>1</v>
      </c>
      <c r="AR11" s="43">
        <f t="shared" si="9"/>
        <v>0</v>
      </c>
      <c r="AS11" s="43">
        <f t="shared" si="10"/>
        <v>0</v>
      </c>
      <c r="AT11" s="43">
        <f t="shared" si="11"/>
        <v>1</v>
      </c>
      <c r="AU11" s="43">
        <f t="shared" si="12"/>
        <v>0.5</v>
      </c>
      <c r="AV11" s="43">
        <v>0</v>
      </c>
      <c r="AW11" s="43">
        <f t="shared" si="13"/>
        <v>1</v>
      </c>
      <c r="AX11" s="43">
        <f t="shared" si="14"/>
        <v>0.5</v>
      </c>
      <c r="AY11" s="48">
        <f t="shared" si="15"/>
        <v>0.5</v>
      </c>
      <c r="AZ11" s="6"/>
    </row>
    <row r="12" spans="1:52" ht="17" thickBot="1" x14ac:dyDescent="0.25">
      <c r="A12" s="15">
        <v>12</v>
      </c>
      <c r="B12" s="16">
        <v>9</v>
      </c>
      <c r="C12" s="17">
        <v>18</v>
      </c>
      <c r="D12" s="17">
        <v>2</v>
      </c>
      <c r="E12" s="17">
        <v>2</v>
      </c>
      <c r="F12" s="17">
        <v>2</v>
      </c>
      <c r="G12" s="17">
        <v>2</v>
      </c>
      <c r="H12" s="17">
        <v>2</v>
      </c>
      <c r="I12" s="17">
        <v>2</v>
      </c>
      <c r="J12" s="17">
        <v>2</v>
      </c>
      <c r="K12" s="17">
        <v>2</v>
      </c>
      <c r="L12" s="16">
        <v>2</v>
      </c>
      <c r="M12" s="17">
        <v>6</v>
      </c>
      <c r="N12" s="17">
        <v>6</v>
      </c>
      <c r="O12" s="17">
        <v>6</v>
      </c>
      <c r="P12" s="17">
        <v>6</v>
      </c>
      <c r="Q12" s="17">
        <v>6</v>
      </c>
      <c r="R12" s="17">
        <v>6</v>
      </c>
      <c r="S12" s="15">
        <v>1</v>
      </c>
      <c r="T12" s="17">
        <v>1</v>
      </c>
      <c r="U12" s="17">
        <v>2</v>
      </c>
      <c r="V12" s="17">
        <v>3</v>
      </c>
      <c r="W12" s="17">
        <v>1</v>
      </c>
      <c r="X12" s="17">
        <v>0</v>
      </c>
      <c r="Y12" s="16">
        <v>4</v>
      </c>
      <c r="Z12" s="18">
        <f t="shared" si="0"/>
        <v>0.22222222222222221</v>
      </c>
      <c r="AA12" s="11">
        <f t="shared" si="1"/>
        <v>0.22463768115942029</v>
      </c>
      <c r="AB12" s="13">
        <f t="shared" si="2"/>
        <v>0.16666666666666666</v>
      </c>
      <c r="AC12" s="11">
        <f t="shared" si="3"/>
        <v>0.17149758454106281</v>
      </c>
      <c r="AD12" s="13">
        <f t="shared" si="4"/>
        <v>0.16666666666666666</v>
      </c>
      <c r="AE12" s="11">
        <f t="shared" si="5"/>
        <v>0.16666666666666666</v>
      </c>
      <c r="AF12" s="13">
        <f t="shared" si="6"/>
        <v>0.33333333333333331</v>
      </c>
      <c r="AG12" s="11">
        <f t="shared" si="7"/>
        <v>0.33333333333333331</v>
      </c>
      <c r="AH12" s="15">
        <v>0</v>
      </c>
      <c r="AI12" s="17">
        <v>1</v>
      </c>
      <c r="AJ12" s="17">
        <v>0</v>
      </c>
      <c r="AK12" s="17">
        <v>1</v>
      </c>
      <c r="AL12" s="17">
        <v>0</v>
      </c>
      <c r="AM12" s="17">
        <v>0</v>
      </c>
      <c r="AN12" s="17">
        <v>2</v>
      </c>
      <c r="AO12" s="17">
        <v>0</v>
      </c>
      <c r="AP12" s="43">
        <v>0</v>
      </c>
      <c r="AQ12" s="47">
        <f t="shared" si="8"/>
        <v>0</v>
      </c>
      <c r="AR12" s="43">
        <f t="shared" si="9"/>
        <v>0.5</v>
      </c>
      <c r="AS12" s="43">
        <f t="shared" si="10"/>
        <v>0</v>
      </c>
      <c r="AT12" s="43">
        <f t="shared" si="11"/>
        <v>0.5</v>
      </c>
      <c r="AU12" s="43">
        <f t="shared" si="12"/>
        <v>0</v>
      </c>
      <c r="AV12" s="43">
        <v>0</v>
      </c>
      <c r="AW12" s="43">
        <f t="shared" si="13"/>
        <v>1</v>
      </c>
      <c r="AX12" s="43">
        <f t="shared" si="14"/>
        <v>0</v>
      </c>
      <c r="AY12" s="48">
        <f t="shared" si="15"/>
        <v>0</v>
      </c>
      <c r="AZ12" s="6"/>
    </row>
    <row r="13" spans="1:52" ht="17" thickBot="1" x14ac:dyDescent="0.25">
      <c r="A13" s="15">
        <v>13</v>
      </c>
      <c r="B13" s="16">
        <v>9</v>
      </c>
      <c r="C13" s="17">
        <v>18</v>
      </c>
      <c r="D13" s="17">
        <v>2</v>
      </c>
      <c r="E13" s="17">
        <v>2</v>
      </c>
      <c r="F13" s="17">
        <v>2</v>
      </c>
      <c r="G13" s="17">
        <v>2</v>
      </c>
      <c r="H13" s="17">
        <v>2</v>
      </c>
      <c r="I13" s="17">
        <v>2</v>
      </c>
      <c r="J13" s="17">
        <v>2</v>
      </c>
      <c r="K13" s="17">
        <v>2</v>
      </c>
      <c r="L13" s="16">
        <v>2</v>
      </c>
      <c r="M13" s="17">
        <v>6</v>
      </c>
      <c r="N13" s="17">
        <v>6</v>
      </c>
      <c r="O13" s="17">
        <v>6</v>
      </c>
      <c r="P13" s="17">
        <v>6</v>
      </c>
      <c r="Q13" s="17">
        <v>6</v>
      </c>
      <c r="R13" s="17">
        <v>6</v>
      </c>
      <c r="S13" s="15">
        <v>2</v>
      </c>
      <c r="T13" s="17">
        <v>0</v>
      </c>
      <c r="U13" s="17">
        <v>2</v>
      </c>
      <c r="V13" s="17">
        <v>4</v>
      </c>
      <c r="W13" s="17">
        <v>0</v>
      </c>
      <c r="X13" s="17">
        <v>0</v>
      </c>
      <c r="Y13" s="16">
        <v>4</v>
      </c>
      <c r="Z13" s="18">
        <f t="shared" si="0"/>
        <v>0.22222222222222221</v>
      </c>
      <c r="AA13" s="11">
        <f t="shared" si="1"/>
        <v>0.21980676328502413</v>
      </c>
      <c r="AB13" s="13">
        <f t="shared" si="2"/>
        <v>0.33333333333333331</v>
      </c>
      <c r="AC13" s="11">
        <f t="shared" si="3"/>
        <v>0.33333333333333331</v>
      </c>
      <c r="AD13" s="13">
        <f t="shared" si="4"/>
        <v>0</v>
      </c>
      <c r="AE13" s="11">
        <f t="shared" si="5"/>
        <v>0</v>
      </c>
      <c r="AF13" s="13">
        <f t="shared" si="6"/>
        <v>0.33333333333333331</v>
      </c>
      <c r="AG13" s="11">
        <f t="shared" si="7"/>
        <v>0.33333333333333331</v>
      </c>
      <c r="AH13" s="15">
        <v>2</v>
      </c>
      <c r="AI13" s="17">
        <v>0</v>
      </c>
      <c r="AJ13" s="17">
        <v>0</v>
      </c>
      <c r="AK13" s="17">
        <v>0</v>
      </c>
      <c r="AL13" s="17">
        <v>0</v>
      </c>
      <c r="AM13" s="17">
        <v>0</v>
      </c>
      <c r="AN13" s="17">
        <v>2</v>
      </c>
      <c r="AO13" s="17">
        <v>0</v>
      </c>
      <c r="AP13" s="43">
        <v>0</v>
      </c>
      <c r="AQ13" s="47">
        <f t="shared" si="8"/>
        <v>1</v>
      </c>
      <c r="AR13" s="43">
        <f t="shared" si="9"/>
        <v>0</v>
      </c>
      <c r="AS13" s="43">
        <f t="shared" si="10"/>
        <v>0</v>
      </c>
      <c r="AT13" s="43">
        <f t="shared" si="11"/>
        <v>0</v>
      </c>
      <c r="AU13" s="43">
        <f t="shared" si="12"/>
        <v>0</v>
      </c>
      <c r="AV13" s="43">
        <v>0</v>
      </c>
      <c r="AW13" s="43">
        <f t="shared" si="13"/>
        <v>1</v>
      </c>
      <c r="AX13" s="43">
        <f t="shared" si="14"/>
        <v>0</v>
      </c>
      <c r="AY13" s="48">
        <f t="shared" si="15"/>
        <v>0</v>
      </c>
      <c r="AZ13" s="6"/>
    </row>
    <row r="14" spans="1:52" ht="17" thickBot="1" x14ac:dyDescent="0.25">
      <c r="A14" s="15">
        <v>14</v>
      </c>
      <c r="B14" s="16">
        <v>9</v>
      </c>
      <c r="C14" s="17">
        <v>18</v>
      </c>
      <c r="D14" s="17">
        <v>2</v>
      </c>
      <c r="E14" s="17">
        <v>2</v>
      </c>
      <c r="F14" s="17">
        <v>2</v>
      </c>
      <c r="G14" s="17">
        <v>2</v>
      </c>
      <c r="H14" s="17">
        <v>2</v>
      </c>
      <c r="I14" s="17">
        <v>2</v>
      </c>
      <c r="J14" s="17">
        <v>2</v>
      </c>
      <c r="K14" s="17">
        <v>2</v>
      </c>
      <c r="L14" s="16">
        <v>2</v>
      </c>
      <c r="M14" s="17">
        <v>6</v>
      </c>
      <c r="N14" s="17">
        <v>6</v>
      </c>
      <c r="O14" s="17">
        <v>6</v>
      </c>
      <c r="P14" s="17">
        <v>6</v>
      </c>
      <c r="Q14" s="17">
        <v>6</v>
      </c>
      <c r="R14" s="17">
        <v>6</v>
      </c>
      <c r="S14" s="15">
        <v>0</v>
      </c>
      <c r="T14" s="17">
        <v>2</v>
      </c>
      <c r="U14" s="17">
        <v>2</v>
      </c>
      <c r="V14" s="17">
        <v>3</v>
      </c>
      <c r="W14" s="17">
        <v>1</v>
      </c>
      <c r="X14" s="17">
        <v>0</v>
      </c>
      <c r="Y14" s="16">
        <v>4</v>
      </c>
      <c r="Z14" s="18">
        <f t="shared" si="0"/>
        <v>0.22222222222222221</v>
      </c>
      <c r="AA14" s="11">
        <f t="shared" si="1"/>
        <v>0.22342995169082125</v>
      </c>
      <c r="AB14" s="13">
        <f t="shared" si="2"/>
        <v>0</v>
      </c>
      <c r="AC14" s="11">
        <f t="shared" si="3"/>
        <v>0</v>
      </c>
      <c r="AD14" s="13">
        <f t="shared" si="4"/>
        <v>0.33333333333333331</v>
      </c>
      <c r="AE14" s="11">
        <f t="shared" si="5"/>
        <v>0.33816425120772947</v>
      </c>
      <c r="AF14" s="13">
        <f t="shared" si="6"/>
        <v>0.33333333333333331</v>
      </c>
      <c r="AG14" s="11">
        <f t="shared" si="7"/>
        <v>0.33333333333333331</v>
      </c>
      <c r="AH14" s="15">
        <v>0</v>
      </c>
      <c r="AI14" s="17">
        <v>0</v>
      </c>
      <c r="AJ14" s="17">
        <v>0</v>
      </c>
      <c r="AK14" s="17">
        <v>1</v>
      </c>
      <c r="AL14" s="17">
        <v>1</v>
      </c>
      <c r="AM14" s="17">
        <v>0</v>
      </c>
      <c r="AN14" s="17">
        <v>2</v>
      </c>
      <c r="AO14" s="17">
        <v>0</v>
      </c>
      <c r="AP14" s="43">
        <v>0</v>
      </c>
      <c r="AQ14" s="47">
        <f t="shared" si="8"/>
        <v>0</v>
      </c>
      <c r="AR14" s="43">
        <f t="shared" si="9"/>
        <v>0</v>
      </c>
      <c r="AS14" s="43">
        <f t="shared" si="10"/>
        <v>0</v>
      </c>
      <c r="AT14" s="43">
        <f t="shared" si="11"/>
        <v>0.5</v>
      </c>
      <c r="AU14" s="43">
        <f t="shared" si="12"/>
        <v>0.5</v>
      </c>
      <c r="AV14" s="43">
        <v>0</v>
      </c>
      <c r="AW14" s="43">
        <f t="shared" si="13"/>
        <v>1</v>
      </c>
      <c r="AX14" s="43">
        <f t="shared" si="14"/>
        <v>0</v>
      </c>
      <c r="AY14" s="48">
        <f t="shared" si="15"/>
        <v>0</v>
      </c>
      <c r="AZ14" s="6"/>
    </row>
    <row r="15" spans="1:52" ht="17" thickBot="1" x14ac:dyDescent="0.25">
      <c r="A15" s="15">
        <v>15</v>
      </c>
      <c r="B15" s="16">
        <v>9</v>
      </c>
      <c r="C15" s="17">
        <v>18</v>
      </c>
      <c r="D15" s="17">
        <v>2</v>
      </c>
      <c r="E15" s="17">
        <v>2</v>
      </c>
      <c r="F15" s="17">
        <v>2</v>
      </c>
      <c r="G15" s="17">
        <v>2</v>
      </c>
      <c r="H15" s="17">
        <v>2</v>
      </c>
      <c r="I15" s="17">
        <v>2</v>
      </c>
      <c r="J15" s="17">
        <v>2</v>
      </c>
      <c r="K15" s="17">
        <v>2</v>
      </c>
      <c r="L15" s="16">
        <v>2</v>
      </c>
      <c r="M15" s="17">
        <v>6</v>
      </c>
      <c r="N15" s="17">
        <v>6</v>
      </c>
      <c r="O15" s="17">
        <v>6</v>
      </c>
      <c r="P15" s="17">
        <v>6</v>
      </c>
      <c r="Q15" s="17">
        <v>6</v>
      </c>
      <c r="R15" s="17">
        <v>6</v>
      </c>
      <c r="S15" s="15">
        <v>1</v>
      </c>
      <c r="T15" s="17">
        <v>2</v>
      </c>
      <c r="U15" s="17">
        <v>2</v>
      </c>
      <c r="V15" s="17">
        <v>5</v>
      </c>
      <c r="W15" s="17">
        <v>0</v>
      </c>
      <c r="X15" s="17">
        <v>0</v>
      </c>
      <c r="Y15" s="16">
        <v>5</v>
      </c>
      <c r="Z15" s="18">
        <f t="shared" si="0"/>
        <v>0.27777777777777779</v>
      </c>
      <c r="AA15" s="11">
        <f t="shared" si="1"/>
        <v>0.27898550724637683</v>
      </c>
      <c r="AB15" s="13">
        <f t="shared" si="2"/>
        <v>0.16666666666666666</v>
      </c>
      <c r="AC15" s="11">
        <f t="shared" si="3"/>
        <v>0.16666666666666666</v>
      </c>
      <c r="AD15" s="13">
        <f t="shared" si="4"/>
        <v>0.33333333333333331</v>
      </c>
      <c r="AE15" s="11">
        <f t="shared" si="5"/>
        <v>0.33333333333333331</v>
      </c>
      <c r="AF15" s="13">
        <f t="shared" si="6"/>
        <v>0.33333333333333331</v>
      </c>
      <c r="AG15" s="11">
        <f t="shared" si="7"/>
        <v>0.33333333333333331</v>
      </c>
      <c r="AH15" s="15">
        <v>1</v>
      </c>
      <c r="AI15" s="17">
        <v>0</v>
      </c>
      <c r="AJ15" s="17">
        <v>0</v>
      </c>
      <c r="AK15" s="17">
        <v>2</v>
      </c>
      <c r="AL15" s="17">
        <v>0</v>
      </c>
      <c r="AM15" s="17">
        <v>0</v>
      </c>
      <c r="AN15" s="17">
        <v>2</v>
      </c>
      <c r="AO15" s="17">
        <v>0</v>
      </c>
      <c r="AP15" s="43">
        <v>0</v>
      </c>
      <c r="AQ15" s="47">
        <f t="shared" si="8"/>
        <v>0.5</v>
      </c>
      <c r="AR15" s="43">
        <f t="shared" si="9"/>
        <v>0</v>
      </c>
      <c r="AS15" s="43">
        <f t="shared" si="10"/>
        <v>0</v>
      </c>
      <c r="AT15" s="43">
        <f t="shared" si="11"/>
        <v>1</v>
      </c>
      <c r="AU15" s="43">
        <f t="shared" si="12"/>
        <v>0</v>
      </c>
      <c r="AV15" s="43">
        <v>0</v>
      </c>
      <c r="AW15" s="43">
        <f t="shared" si="13"/>
        <v>1</v>
      </c>
      <c r="AX15" s="43">
        <f t="shared" si="14"/>
        <v>0</v>
      </c>
      <c r="AY15" s="48">
        <f t="shared" si="15"/>
        <v>0</v>
      </c>
      <c r="AZ15" s="6"/>
    </row>
    <row r="16" spans="1:52" ht="17" thickBot="1" x14ac:dyDescent="0.25">
      <c r="A16" s="15">
        <v>16</v>
      </c>
      <c r="B16" s="16">
        <v>9</v>
      </c>
      <c r="C16" s="17">
        <v>18</v>
      </c>
      <c r="D16" s="17">
        <v>2</v>
      </c>
      <c r="E16" s="17">
        <v>2</v>
      </c>
      <c r="F16" s="17">
        <v>2</v>
      </c>
      <c r="G16" s="17">
        <v>2</v>
      </c>
      <c r="H16" s="17">
        <v>2</v>
      </c>
      <c r="I16" s="17">
        <v>2</v>
      </c>
      <c r="J16" s="17">
        <v>2</v>
      </c>
      <c r="K16" s="17">
        <v>2</v>
      </c>
      <c r="L16" s="16">
        <v>2</v>
      </c>
      <c r="M16" s="17">
        <v>6</v>
      </c>
      <c r="N16" s="17">
        <v>6</v>
      </c>
      <c r="O16" s="17">
        <v>6</v>
      </c>
      <c r="P16" s="17">
        <v>6</v>
      </c>
      <c r="Q16" s="17">
        <v>6</v>
      </c>
      <c r="R16" s="17">
        <v>6</v>
      </c>
      <c r="S16" s="15">
        <v>0</v>
      </c>
      <c r="T16" s="17">
        <v>3</v>
      </c>
      <c r="U16" s="17">
        <v>4</v>
      </c>
      <c r="V16" s="17">
        <v>4</v>
      </c>
      <c r="W16" s="17">
        <v>3</v>
      </c>
      <c r="X16" s="17">
        <v>0</v>
      </c>
      <c r="Y16" s="16">
        <v>7</v>
      </c>
      <c r="Z16" s="18">
        <f t="shared" si="0"/>
        <v>0.3888888888888889</v>
      </c>
      <c r="AA16" s="11">
        <f t="shared" si="1"/>
        <v>0.50483091787439616</v>
      </c>
      <c r="AB16" s="13">
        <f t="shared" si="2"/>
        <v>0</v>
      </c>
      <c r="AC16" s="11">
        <f t="shared" si="3"/>
        <v>0</v>
      </c>
      <c r="AD16" s="13">
        <f t="shared" si="4"/>
        <v>0.5</v>
      </c>
      <c r="AE16" s="11">
        <f t="shared" si="5"/>
        <v>0.50483091787439616</v>
      </c>
      <c r="AF16" s="13">
        <f t="shared" si="6"/>
        <v>0.66666666666666663</v>
      </c>
      <c r="AG16" s="11">
        <f t="shared" si="7"/>
        <v>1.0048309178743962</v>
      </c>
      <c r="AH16" s="15">
        <v>0</v>
      </c>
      <c r="AI16" s="17">
        <v>0</v>
      </c>
      <c r="AJ16" s="17">
        <v>0</v>
      </c>
      <c r="AK16" s="17">
        <v>2</v>
      </c>
      <c r="AL16" s="17">
        <v>1</v>
      </c>
      <c r="AM16" s="17">
        <v>0</v>
      </c>
      <c r="AN16" s="17">
        <v>2</v>
      </c>
      <c r="AO16" s="17">
        <v>2</v>
      </c>
      <c r="AP16" s="43">
        <v>2</v>
      </c>
      <c r="AQ16" s="47">
        <f t="shared" si="8"/>
        <v>0</v>
      </c>
      <c r="AR16" s="43">
        <f t="shared" si="9"/>
        <v>0</v>
      </c>
      <c r="AS16" s="43">
        <f t="shared" si="10"/>
        <v>0</v>
      </c>
      <c r="AT16" s="43">
        <f t="shared" si="11"/>
        <v>1</v>
      </c>
      <c r="AU16" s="43">
        <f t="shared" si="12"/>
        <v>0.5</v>
      </c>
      <c r="AV16" s="43">
        <v>0</v>
      </c>
      <c r="AW16" s="43">
        <f t="shared" si="13"/>
        <v>1</v>
      </c>
      <c r="AX16" s="43">
        <f t="shared" si="14"/>
        <v>1</v>
      </c>
      <c r="AY16" s="48">
        <f t="shared" si="15"/>
        <v>1</v>
      </c>
      <c r="AZ16" s="6"/>
    </row>
    <row r="17" spans="1:52" ht="17" thickBot="1" x14ac:dyDescent="0.25">
      <c r="A17" s="15">
        <v>17</v>
      </c>
      <c r="B17" s="16">
        <v>9</v>
      </c>
      <c r="C17" s="17">
        <v>18</v>
      </c>
      <c r="D17" s="17">
        <v>2</v>
      </c>
      <c r="E17" s="17">
        <v>2</v>
      </c>
      <c r="F17" s="17">
        <v>2</v>
      </c>
      <c r="G17" s="17">
        <v>2</v>
      </c>
      <c r="H17" s="17">
        <v>2</v>
      </c>
      <c r="I17" s="17">
        <v>2</v>
      </c>
      <c r="J17" s="17">
        <v>2</v>
      </c>
      <c r="K17" s="17">
        <v>2</v>
      </c>
      <c r="L17" s="16">
        <v>2</v>
      </c>
      <c r="M17" s="17">
        <v>6</v>
      </c>
      <c r="N17" s="17">
        <v>6</v>
      </c>
      <c r="O17" s="17">
        <v>6</v>
      </c>
      <c r="P17" s="17">
        <v>6</v>
      </c>
      <c r="Q17" s="17">
        <v>6</v>
      </c>
      <c r="R17" s="17">
        <v>6</v>
      </c>
      <c r="S17" s="15">
        <v>0</v>
      </c>
      <c r="T17" s="17">
        <v>1</v>
      </c>
      <c r="U17" s="17">
        <v>2</v>
      </c>
      <c r="V17" s="17">
        <v>1</v>
      </c>
      <c r="W17" s="17">
        <v>2</v>
      </c>
      <c r="X17" s="17">
        <v>0</v>
      </c>
      <c r="Y17" s="16">
        <v>3</v>
      </c>
      <c r="Z17" s="18">
        <f t="shared" si="0"/>
        <v>0.16666666666666666</v>
      </c>
      <c r="AA17" s="11">
        <f t="shared" si="1"/>
        <v>0.22342995169082125</v>
      </c>
      <c r="AB17" s="13">
        <f t="shared" si="2"/>
        <v>0</v>
      </c>
      <c r="AC17" s="11">
        <f t="shared" si="3"/>
        <v>0</v>
      </c>
      <c r="AD17" s="13">
        <f t="shared" si="4"/>
        <v>0.16666666666666666</v>
      </c>
      <c r="AE17" s="11">
        <f t="shared" si="5"/>
        <v>0.17149758454106281</v>
      </c>
      <c r="AF17" s="13">
        <f t="shared" si="6"/>
        <v>0.33333333333333331</v>
      </c>
      <c r="AG17" s="11">
        <f t="shared" si="7"/>
        <v>0.50241545893719808</v>
      </c>
      <c r="AH17" s="15">
        <v>0</v>
      </c>
      <c r="AI17" s="17">
        <v>0</v>
      </c>
      <c r="AJ17" s="17">
        <v>0</v>
      </c>
      <c r="AK17" s="17">
        <v>0</v>
      </c>
      <c r="AL17" s="17">
        <v>1</v>
      </c>
      <c r="AM17" s="17">
        <v>0</v>
      </c>
      <c r="AN17" s="17">
        <v>1</v>
      </c>
      <c r="AO17" s="17">
        <v>1</v>
      </c>
      <c r="AP17" s="43">
        <v>1</v>
      </c>
      <c r="AQ17" s="47">
        <f t="shared" si="8"/>
        <v>0</v>
      </c>
      <c r="AR17" s="43">
        <f t="shared" si="9"/>
        <v>0</v>
      </c>
      <c r="AS17" s="43">
        <f t="shared" si="10"/>
        <v>0</v>
      </c>
      <c r="AT17" s="43">
        <f t="shared" si="11"/>
        <v>0</v>
      </c>
      <c r="AU17" s="43">
        <f t="shared" si="12"/>
        <v>0.5</v>
      </c>
      <c r="AV17" s="43">
        <v>0</v>
      </c>
      <c r="AW17" s="43">
        <f t="shared" si="13"/>
        <v>0.5</v>
      </c>
      <c r="AX17" s="43">
        <f t="shared" si="14"/>
        <v>0.5</v>
      </c>
      <c r="AY17" s="48">
        <f t="shared" si="15"/>
        <v>0.5</v>
      </c>
      <c r="AZ17" s="6"/>
    </row>
    <row r="18" spans="1:52" ht="17" thickBot="1" x14ac:dyDescent="0.25">
      <c r="A18" s="15">
        <v>18</v>
      </c>
      <c r="B18" s="16">
        <v>9</v>
      </c>
      <c r="C18" s="17">
        <v>18</v>
      </c>
      <c r="D18" s="17">
        <v>2</v>
      </c>
      <c r="E18">
        <v>2</v>
      </c>
      <c r="F18">
        <v>3</v>
      </c>
      <c r="G18">
        <v>2</v>
      </c>
      <c r="H18">
        <v>2</v>
      </c>
      <c r="I18">
        <v>1</v>
      </c>
      <c r="J18">
        <v>2</v>
      </c>
      <c r="K18">
        <v>2</v>
      </c>
      <c r="L18">
        <v>2</v>
      </c>
      <c r="M18" s="17">
        <v>6</v>
      </c>
      <c r="N18" s="17">
        <v>6</v>
      </c>
      <c r="O18" s="17">
        <v>6</v>
      </c>
      <c r="P18" s="17">
        <v>6</v>
      </c>
      <c r="Q18" s="17">
        <v>6</v>
      </c>
      <c r="R18" s="17">
        <v>6</v>
      </c>
      <c r="S18" s="15">
        <v>1</v>
      </c>
      <c r="T18" s="17">
        <v>1</v>
      </c>
      <c r="U18" s="17">
        <v>3</v>
      </c>
      <c r="V18" s="17">
        <v>4</v>
      </c>
      <c r="W18" s="17">
        <v>1</v>
      </c>
      <c r="X18" s="17">
        <v>0</v>
      </c>
      <c r="Y18" s="16">
        <v>5</v>
      </c>
      <c r="Z18" s="18">
        <f t="shared" si="0"/>
        <v>0.27777777777777779</v>
      </c>
      <c r="AA18" s="11">
        <f t="shared" si="1"/>
        <v>0.33454106280193241</v>
      </c>
      <c r="AB18" s="13">
        <f t="shared" si="2"/>
        <v>0.16666666666666666</v>
      </c>
      <c r="AC18" s="11">
        <f t="shared" si="3"/>
        <v>0.16666666666666666</v>
      </c>
      <c r="AD18" s="13">
        <f t="shared" si="4"/>
        <v>0.16666666666666666</v>
      </c>
      <c r="AE18" s="11">
        <f t="shared" si="5"/>
        <v>0.16666666666666666</v>
      </c>
      <c r="AF18" s="13">
        <f t="shared" si="6"/>
        <v>0.5</v>
      </c>
      <c r="AG18" s="11">
        <f t="shared" si="7"/>
        <v>0.66908212560386482</v>
      </c>
      <c r="AH18">
        <v>1</v>
      </c>
      <c r="AI18">
        <v>0</v>
      </c>
      <c r="AJ18">
        <v>0</v>
      </c>
      <c r="AK18">
        <v>1</v>
      </c>
      <c r="AL18">
        <v>0</v>
      </c>
      <c r="AM18">
        <v>0</v>
      </c>
      <c r="AN18">
        <v>2</v>
      </c>
      <c r="AO18">
        <v>1</v>
      </c>
      <c r="AP18">
        <v>1</v>
      </c>
      <c r="AQ18" s="47">
        <f t="shared" si="8"/>
        <v>0.5</v>
      </c>
      <c r="AR18" s="43">
        <f t="shared" si="9"/>
        <v>0</v>
      </c>
      <c r="AS18" s="43">
        <f t="shared" si="10"/>
        <v>0</v>
      </c>
      <c r="AT18" s="43">
        <f t="shared" si="11"/>
        <v>0.5</v>
      </c>
      <c r="AU18" s="43">
        <f t="shared" si="12"/>
        <v>0</v>
      </c>
      <c r="AV18" s="43">
        <v>0</v>
      </c>
      <c r="AW18" s="43">
        <f t="shared" si="13"/>
        <v>1</v>
      </c>
      <c r="AX18" s="43">
        <f t="shared" si="14"/>
        <v>0.5</v>
      </c>
      <c r="AY18" s="48">
        <f t="shared" si="15"/>
        <v>0.5</v>
      </c>
      <c r="AZ18" s="6"/>
    </row>
    <row r="19" spans="1:52" ht="17" thickBot="1" x14ac:dyDescent="0.25">
      <c r="A19" s="15">
        <v>19</v>
      </c>
      <c r="B19" s="16">
        <v>9</v>
      </c>
      <c r="C19" s="17">
        <v>18</v>
      </c>
      <c r="D19" s="17">
        <v>2</v>
      </c>
      <c r="E19" s="17">
        <v>2</v>
      </c>
      <c r="F19" s="17">
        <v>2</v>
      </c>
      <c r="G19" s="17">
        <v>2</v>
      </c>
      <c r="H19" s="17">
        <v>2</v>
      </c>
      <c r="I19" s="17">
        <v>2</v>
      </c>
      <c r="J19" s="17">
        <v>2</v>
      </c>
      <c r="K19" s="17">
        <v>2</v>
      </c>
      <c r="L19" s="16">
        <v>2</v>
      </c>
      <c r="M19" s="17">
        <v>6</v>
      </c>
      <c r="N19" s="17">
        <v>6</v>
      </c>
      <c r="O19" s="17">
        <v>6</v>
      </c>
      <c r="P19" s="17">
        <v>6</v>
      </c>
      <c r="Q19" s="17">
        <v>6</v>
      </c>
      <c r="R19" s="17">
        <v>6</v>
      </c>
      <c r="S19" s="15">
        <v>0</v>
      </c>
      <c r="T19" s="17">
        <v>3</v>
      </c>
      <c r="U19" s="17">
        <v>2</v>
      </c>
      <c r="V19" s="17">
        <v>4</v>
      </c>
      <c r="W19" s="17">
        <v>1</v>
      </c>
      <c r="X19" s="17">
        <v>0</v>
      </c>
      <c r="Y19" s="16">
        <v>5</v>
      </c>
      <c r="Z19" s="18">
        <f t="shared" si="0"/>
        <v>0.27777777777777779</v>
      </c>
      <c r="AA19" s="11">
        <f t="shared" si="1"/>
        <v>0.28019323671497587</v>
      </c>
      <c r="AB19" s="13">
        <f t="shared" si="2"/>
        <v>0</v>
      </c>
      <c r="AC19" s="11">
        <f t="shared" si="3"/>
        <v>0</v>
      </c>
      <c r="AD19" s="13">
        <f t="shared" si="4"/>
        <v>0.5</v>
      </c>
      <c r="AE19" s="11">
        <f t="shared" si="5"/>
        <v>0.50483091787439616</v>
      </c>
      <c r="AF19" s="13">
        <f t="shared" si="6"/>
        <v>0.33333333333333331</v>
      </c>
      <c r="AG19" s="11">
        <f t="shared" si="7"/>
        <v>0.33333333333333331</v>
      </c>
      <c r="AH19" s="15">
        <v>0</v>
      </c>
      <c r="AI19" s="17">
        <v>0</v>
      </c>
      <c r="AJ19" s="17">
        <v>0</v>
      </c>
      <c r="AK19" s="17">
        <v>2</v>
      </c>
      <c r="AL19" s="17">
        <v>1</v>
      </c>
      <c r="AM19" s="17">
        <v>0</v>
      </c>
      <c r="AN19" s="17">
        <v>2</v>
      </c>
      <c r="AO19" s="17">
        <v>0</v>
      </c>
      <c r="AP19" s="43">
        <v>0</v>
      </c>
      <c r="AQ19" s="47">
        <f t="shared" si="8"/>
        <v>0</v>
      </c>
      <c r="AR19" s="43">
        <f t="shared" si="9"/>
        <v>0</v>
      </c>
      <c r="AS19" s="43">
        <f t="shared" si="10"/>
        <v>0</v>
      </c>
      <c r="AT19" s="43">
        <f t="shared" si="11"/>
        <v>1</v>
      </c>
      <c r="AU19" s="43">
        <f t="shared" si="12"/>
        <v>0.5</v>
      </c>
      <c r="AV19" s="43">
        <v>0</v>
      </c>
      <c r="AW19" s="43">
        <f t="shared" si="13"/>
        <v>1</v>
      </c>
      <c r="AX19" s="43">
        <f t="shared" si="14"/>
        <v>0</v>
      </c>
      <c r="AY19" s="48">
        <f t="shared" si="15"/>
        <v>0</v>
      </c>
      <c r="AZ19" s="6"/>
    </row>
    <row r="20" spans="1:52" ht="17" thickBot="1" x14ac:dyDescent="0.25">
      <c r="A20" s="15">
        <v>20</v>
      </c>
      <c r="B20" s="16">
        <v>9</v>
      </c>
      <c r="C20" s="17">
        <v>18</v>
      </c>
      <c r="D20" s="17">
        <v>2</v>
      </c>
      <c r="E20" s="17">
        <v>2</v>
      </c>
      <c r="F20" s="17">
        <v>2</v>
      </c>
      <c r="G20" s="17">
        <v>2</v>
      </c>
      <c r="H20" s="17">
        <v>2</v>
      </c>
      <c r="I20" s="17">
        <v>2</v>
      </c>
      <c r="J20" s="17">
        <v>2</v>
      </c>
      <c r="K20" s="17">
        <v>2</v>
      </c>
      <c r="L20" s="16">
        <v>2</v>
      </c>
      <c r="M20" s="17">
        <v>6</v>
      </c>
      <c r="N20" s="17">
        <v>6</v>
      </c>
      <c r="O20" s="17">
        <v>6</v>
      </c>
      <c r="P20" s="17">
        <v>6</v>
      </c>
      <c r="Q20" s="17">
        <v>6</v>
      </c>
      <c r="R20" s="17">
        <v>6</v>
      </c>
      <c r="S20" s="15">
        <v>0</v>
      </c>
      <c r="T20" s="17">
        <v>3</v>
      </c>
      <c r="U20" s="17">
        <v>2</v>
      </c>
      <c r="V20" s="17">
        <v>4</v>
      </c>
      <c r="W20" s="17">
        <v>1</v>
      </c>
      <c r="X20" s="17">
        <v>0</v>
      </c>
      <c r="Y20" s="16">
        <v>5</v>
      </c>
      <c r="Z20" s="18">
        <f t="shared" si="0"/>
        <v>0.27777777777777779</v>
      </c>
      <c r="AA20" s="11">
        <f t="shared" si="1"/>
        <v>0.28019323671497587</v>
      </c>
      <c r="AB20" s="13">
        <f t="shared" si="2"/>
        <v>0</v>
      </c>
      <c r="AC20" s="11">
        <f t="shared" si="3"/>
        <v>0</v>
      </c>
      <c r="AD20" s="13">
        <f t="shared" si="4"/>
        <v>0.5</v>
      </c>
      <c r="AE20" s="11">
        <f t="shared" si="5"/>
        <v>0.50483091787439616</v>
      </c>
      <c r="AF20" s="13">
        <f t="shared" si="6"/>
        <v>0.33333333333333331</v>
      </c>
      <c r="AG20" s="11">
        <f t="shared" si="7"/>
        <v>0.33333333333333331</v>
      </c>
      <c r="AH20" s="15">
        <v>0</v>
      </c>
      <c r="AI20" s="17">
        <v>0</v>
      </c>
      <c r="AJ20" s="17">
        <v>0</v>
      </c>
      <c r="AK20" s="17">
        <v>2</v>
      </c>
      <c r="AL20" s="17">
        <v>1</v>
      </c>
      <c r="AM20" s="17">
        <v>0</v>
      </c>
      <c r="AN20" s="17">
        <v>2</v>
      </c>
      <c r="AO20" s="17">
        <v>0</v>
      </c>
      <c r="AP20" s="43">
        <v>0</v>
      </c>
      <c r="AQ20" s="47">
        <f t="shared" si="8"/>
        <v>0</v>
      </c>
      <c r="AR20" s="43">
        <f t="shared" si="9"/>
        <v>0</v>
      </c>
      <c r="AS20" s="43">
        <f t="shared" si="10"/>
        <v>0</v>
      </c>
      <c r="AT20" s="43">
        <f t="shared" si="11"/>
        <v>1</v>
      </c>
      <c r="AU20" s="43">
        <f t="shared" si="12"/>
        <v>0.5</v>
      </c>
      <c r="AV20" s="43">
        <v>0</v>
      </c>
      <c r="AW20" s="43">
        <f t="shared" si="13"/>
        <v>1</v>
      </c>
      <c r="AX20" s="43">
        <f t="shared" si="14"/>
        <v>0</v>
      </c>
      <c r="AY20" s="48">
        <f t="shared" si="15"/>
        <v>0</v>
      </c>
      <c r="AZ20" s="6"/>
    </row>
    <row r="21" spans="1:52" ht="17" thickBot="1" x14ac:dyDescent="0.25">
      <c r="A21" s="15">
        <v>21</v>
      </c>
      <c r="B21" s="16">
        <v>9</v>
      </c>
      <c r="C21" s="17">
        <v>18</v>
      </c>
      <c r="D21" s="17">
        <v>2</v>
      </c>
      <c r="E21" s="17">
        <v>2</v>
      </c>
      <c r="F21" s="17">
        <v>2</v>
      </c>
      <c r="G21" s="17">
        <v>2</v>
      </c>
      <c r="H21" s="17">
        <v>2</v>
      </c>
      <c r="I21" s="17">
        <v>2</v>
      </c>
      <c r="J21" s="17">
        <v>2</v>
      </c>
      <c r="K21" s="17">
        <v>2</v>
      </c>
      <c r="L21" s="16">
        <v>2</v>
      </c>
      <c r="M21" s="17">
        <v>6</v>
      </c>
      <c r="N21" s="17">
        <v>6</v>
      </c>
      <c r="O21" s="17">
        <v>6</v>
      </c>
      <c r="P21" s="17">
        <v>6</v>
      </c>
      <c r="Q21" s="17">
        <v>6</v>
      </c>
      <c r="R21" s="17">
        <v>6</v>
      </c>
      <c r="S21" s="15">
        <v>1</v>
      </c>
      <c r="T21" s="17">
        <v>1</v>
      </c>
      <c r="U21" s="17">
        <v>3</v>
      </c>
      <c r="V21" s="17">
        <v>4</v>
      </c>
      <c r="W21" s="17">
        <v>1</v>
      </c>
      <c r="X21" s="17">
        <v>0</v>
      </c>
      <c r="Y21" s="16">
        <v>5</v>
      </c>
      <c r="Z21" s="18">
        <f t="shared" si="0"/>
        <v>0.27777777777777779</v>
      </c>
      <c r="AA21" s="11">
        <f t="shared" si="1"/>
        <v>0.33454106280193241</v>
      </c>
      <c r="AB21" s="13">
        <f t="shared" si="2"/>
        <v>0.16666666666666666</v>
      </c>
      <c r="AC21" s="11">
        <f t="shared" si="3"/>
        <v>0.16666666666666666</v>
      </c>
      <c r="AD21" s="13">
        <f t="shared" si="4"/>
        <v>0.16666666666666666</v>
      </c>
      <c r="AE21" s="11">
        <f t="shared" si="5"/>
        <v>0.16666666666666666</v>
      </c>
      <c r="AF21" s="13">
        <f t="shared" si="6"/>
        <v>0.5</v>
      </c>
      <c r="AG21" s="11">
        <f t="shared" si="7"/>
        <v>0.66908212560386482</v>
      </c>
      <c r="AH21" s="15">
        <v>1</v>
      </c>
      <c r="AI21" s="17">
        <v>0</v>
      </c>
      <c r="AJ21" s="17">
        <v>0</v>
      </c>
      <c r="AK21" s="17">
        <v>1</v>
      </c>
      <c r="AL21" s="17">
        <v>0</v>
      </c>
      <c r="AM21" s="17">
        <v>0</v>
      </c>
      <c r="AN21" s="17">
        <v>2</v>
      </c>
      <c r="AO21" s="17">
        <v>1</v>
      </c>
      <c r="AP21" s="43">
        <v>1</v>
      </c>
      <c r="AQ21" s="47">
        <f t="shared" si="8"/>
        <v>0.5</v>
      </c>
      <c r="AR21" s="43">
        <f t="shared" si="9"/>
        <v>0</v>
      </c>
      <c r="AS21" s="43">
        <f t="shared" si="10"/>
        <v>0</v>
      </c>
      <c r="AT21" s="43">
        <f t="shared" si="11"/>
        <v>0.5</v>
      </c>
      <c r="AU21" s="43">
        <f t="shared" si="12"/>
        <v>0</v>
      </c>
      <c r="AV21" s="43">
        <v>0</v>
      </c>
      <c r="AW21" s="43">
        <f t="shared" si="13"/>
        <v>1</v>
      </c>
      <c r="AX21" s="43">
        <f t="shared" si="14"/>
        <v>0.5</v>
      </c>
      <c r="AY21" s="48">
        <f t="shared" si="15"/>
        <v>0.5</v>
      </c>
      <c r="AZ21" s="6"/>
    </row>
    <row r="22" spans="1:52" ht="17" thickBot="1" x14ac:dyDescent="0.25">
      <c r="A22" s="15">
        <v>22</v>
      </c>
      <c r="B22" s="16">
        <v>9</v>
      </c>
      <c r="C22" s="17">
        <v>18</v>
      </c>
      <c r="D22" s="17">
        <v>2</v>
      </c>
      <c r="E22" s="17">
        <v>2</v>
      </c>
      <c r="F22" s="17">
        <v>2</v>
      </c>
      <c r="G22" s="17">
        <v>2</v>
      </c>
      <c r="H22" s="17">
        <v>2</v>
      </c>
      <c r="I22" s="17">
        <v>2</v>
      </c>
      <c r="J22" s="17">
        <v>2</v>
      </c>
      <c r="K22" s="17">
        <v>2</v>
      </c>
      <c r="L22" s="16">
        <v>2</v>
      </c>
      <c r="M22" s="17">
        <v>6</v>
      </c>
      <c r="N22" s="17">
        <v>6</v>
      </c>
      <c r="O22" s="17">
        <v>6</v>
      </c>
      <c r="P22" s="17">
        <v>6</v>
      </c>
      <c r="Q22" s="17">
        <v>6</v>
      </c>
      <c r="R22" s="17">
        <v>6</v>
      </c>
      <c r="S22" s="15">
        <v>2</v>
      </c>
      <c r="T22" s="17">
        <v>2</v>
      </c>
      <c r="U22" s="17">
        <v>2</v>
      </c>
      <c r="V22" s="17">
        <v>6</v>
      </c>
      <c r="W22" s="17">
        <v>0</v>
      </c>
      <c r="X22" s="17">
        <v>0</v>
      </c>
      <c r="Y22" s="16">
        <v>6</v>
      </c>
      <c r="Z22" s="18">
        <f t="shared" si="0"/>
        <v>0.33333333333333331</v>
      </c>
      <c r="AA22" s="11">
        <f t="shared" si="1"/>
        <v>0.33333333333333331</v>
      </c>
      <c r="AB22" s="13">
        <f t="shared" si="2"/>
        <v>0.33333333333333331</v>
      </c>
      <c r="AC22" s="11">
        <f t="shared" si="3"/>
        <v>0.33333333333333331</v>
      </c>
      <c r="AD22" s="13">
        <f t="shared" si="4"/>
        <v>0.33333333333333331</v>
      </c>
      <c r="AE22" s="11">
        <f t="shared" si="5"/>
        <v>0.33333333333333331</v>
      </c>
      <c r="AF22" s="13">
        <f t="shared" si="6"/>
        <v>0.33333333333333331</v>
      </c>
      <c r="AG22" s="11">
        <f t="shared" si="7"/>
        <v>0.33333333333333331</v>
      </c>
      <c r="AH22" s="15">
        <v>2</v>
      </c>
      <c r="AI22" s="17">
        <v>0</v>
      </c>
      <c r="AJ22" s="17">
        <v>0</v>
      </c>
      <c r="AK22" s="17">
        <v>2</v>
      </c>
      <c r="AL22" s="17">
        <v>0</v>
      </c>
      <c r="AM22" s="17">
        <v>0</v>
      </c>
      <c r="AN22" s="17">
        <v>2</v>
      </c>
      <c r="AO22" s="17">
        <v>0</v>
      </c>
      <c r="AP22" s="43">
        <v>0</v>
      </c>
      <c r="AQ22" s="47">
        <f t="shared" si="8"/>
        <v>1</v>
      </c>
      <c r="AR22" s="43">
        <f t="shared" si="9"/>
        <v>0</v>
      </c>
      <c r="AS22" s="43">
        <f t="shared" si="10"/>
        <v>0</v>
      </c>
      <c r="AT22" s="43">
        <f t="shared" si="11"/>
        <v>1</v>
      </c>
      <c r="AU22" s="43">
        <f t="shared" si="12"/>
        <v>0</v>
      </c>
      <c r="AV22" s="43">
        <v>0</v>
      </c>
      <c r="AW22" s="43">
        <f t="shared" si="13"/>
        <v>1</v>
      </c>
      <c r="AX22" s="43">
        <f t="shared" si="14"/>
        <v>0</v>
      </c>
      <c r="AY22" s="48">
        <f t="shared" si="15"/>
        <v>0</v>
      </c>
      <c r="AZ22" s="6"/>
    </row>
    <row r="23" spans="1:52" ht="17" thickBot="1" x14ac:dyDescent="0.25">
      <c r="A23" s="15">
        <v>23</v>
      </c>
      <c r="B23" s="16">
        <v>9</v>
      </c>
      <c r="C23" s="17">
        <v>18</v>
      </c>
      <c r="D23" s="17">
        <v>2</v>
      </c>
      <c r="E23" s="17">
        <v>2</v>
      </c>
      <c r="F23" s="17">
        <v>2</v>
      </c>
      <c r="G23" s="17">
        <v>2</v>
      </c>
      <c r="H23" s="17">
        <v>2</v>
      </c>
      <c r="I23" s="17">
        <v>2</v>
      </c>
      <c r="J23" s="17">
        <v>2</v>
      </c>
      <c r="K23" s="17">
        <v>2</v>
      </c>
      <c r="L23" s="16">
        <v>2</v>
      </c>
      <c r="M23" s="17">
        <v>6</v>
      </c>
      <c r="N23" s="17">
        <v>6</v>
      </c>
      <c r="O23" s="17">
        <v>6</v>
      </c>
      <c r="P23" s="17">
        <v>6</v>
      </c>
      <c r="Q23" s="17">
        <v>6</v>
      </c>
      <c r="R23" s="17">
        <v>6</v>
      </c>
      <c r="S23" s="15">
        <v>2</v>
      </c>
      <c r="T23" s="17">
        <v>2</v>
      </c>
      <c r="U23" s="17">
        <v>2</v>
      </c>
      <c r="V23" s="17">
        <v>6</v>
      </c>
      <c r="W23" s="17">
        <v>0</v>
      </c>
      <c r="X23" s="17">
        <v>0</v>
      </c>
      <c r="Y23" s="16">
        <v>6</v>
      </c>
      <c r="Z23" s="18">
        <f t="shared" si="0"/>
        <v>0.33333333333333331</v>
      </c>
      <c r="AA23" s="11">
        <f t="shared" si="1"/>
        <v>0.33333333333333331</v>
      </c>
      <c r="AB23" s="13">
        <f t="shared" si="2"/>
        <v>0.33333333333333331</v>
      </c>
      <c r="AC23" s="11">
        <f t="shared" si="3"/>
        <v>0.33333333333333331</v>
      </c>
      <c r="AD23" s="13">
        <f t="shared" si="4"/>
        <v>0.33333333333333331</v>
      </c>
      <c r="AE23" s="11">
        <f t="shared" si="5"/>
        <v>0.33333333333333331</v>
      </c>
      <c r="AF23" s="13">
        <f t="shared" si="6"/>
        <v>0.33333333333333331</v>
      </c>
      <c r="AG23" s="11">
        <f t="shared" si="7"/>
        <v>0.33333333333333331</v>
      </c>
      <c r="AH23" s="15">
        <v>2</v>
      </c>
      <c r="AI23" s="17">
        <v>0</v>
      </c>
      <c r="AJ23" s="17">
        <v>0</v>
      </c>
      <c r="AK23" s="17">
        <v>2</v>
      </c>
      <c r="AL23" s="17">
        <v>0</v>
      </c>
      <c r="AM23" s="17">
        <v>0</v>
      </c>
      <c r="AN23" s="17">
        <v>2</v>
      </c>
      <c r="AO23" s="17">
        <v>0</v>
      </c>
      <c r="AP23" s="43">
        <v>0</v>
      </c>
      <c r="AQ23" s="47">
        <f t="shared" si="8"/>
        <v>1</v>
      </c>
      <c r="AR23" s="43">
        <f t="shared" si="9"/>
        <v>0</v>
      </c>
      <c r="AS23" s="43">
        <f t="shared" si="10"/>
        <v>0</v>
      </c>
      <c r="AT23" s="43">
        <f t="shared" si="11"/>
        <v>1</v>
      </c>
      <c r="AU23" s="43">
        <f t="shared" si="12"/>
        <v>0</v>
      </c>
      <c r="AV23" s="43">
        <v>0</v>
      </c>
      <c r="AW23" s="43">
        <f t="shared" si="13"/>
        <v>1</v>
      </c>
      <c r="AX23" s="43">
        <f t="shared" si="14"/>
        <v>0</v>
      </c>
      <c r="AY23" s="48">
        <f t="shared" si="15"/>
        <v>0</v>
      </c>
      <c r="AZ23" s="6"/>
    </row>
    <row r="24" spans="1:52" ht="17" thickBot="1" x14ac:dyDescent="0.25">
      <c r="A24" s="20">
        <v>24</v>
      </c>
      <c r="B24" s="16">
        <v>9</v>
      </c>
      <c r="C24" s="17">
        <v>18</v>
      </c>
      <c r="D24" s="17">
        <v>1</v>
      </c>
      <c r="E24" s="17">
        <v>2</v>
      </c>
      <c r="F24" s="17">
        <v>2</v>
      </c>
      <c r="G24" s="17">
        <v>3</v>
      </c>
      <c r="H24" s="17">
        <v>2</v>
      </c>
      <c r="I24" s="17">
        <v>2</v>
      </c>
      <c r="J24" s="17">
        <v>2</v>
      </c>
      <c r="K24" s="17">
        <v>2</v>
      </c>
      <c r="L24" s="16">
        <v>2</v>
      </c>
      <c r="M24" s="17">
        <v>6</v>
      </c>
      <c r="N24" s="17">
        <v>6</v>
      </c>
      <c r="O24" s="17">
        <v>6</v>
      </c>
      <c r="P24" s="17">
        <v>6</v>
      </c>
      <c r="Q24" s="17">
        <v>8</v>
      </c>
      <c r="R24" s="17">
        <v>6</v>
      </c>
      <c r="S24" s="20">
        <v>0</v>
      </c>
      <c r="T24" s="21">
        <v>2</v>
      </c>
      <c r="U24" s="21">
        <v>1</v>
      </c>
      <c r="V24" s="21">
        <v>3</v>
      </c>
      <c r="W24" s="21">
        <v>0</v>
      </c>
      <c r="X24" s="21">
        <v>0</v>
      </c>
      <c r="Y24" s="22">
        <v>3</v>
      </c>
      <c r="Z24" s="18">
        <f t="shared" si="0"/>
        <v>0.16666666666666666</v>
      </c>
      <c r="AA24" s="11">
        <f t="shared" si="1"/>
        <v>0.13123993558776167</v>
      </c>
      <c r="AB24" s="13">
        <f t="shared" si="2"/>
        <v>0</v>
      </c>
      <c r="AC24" s="11">
        <f t="shared" si="3"/>
        <v>0</v>
      </c>
      <c r="AD24" s="13">
        <f t="shared" si="4"/>
        <v>0.33333333333333331</v>
      </c>
      <c r="AE24" s="11">
        <f t="shared" si="5"/>
        <v>0.22222222222222221</v>
      </c>
      <c r="AF24" s="13">
        <f t="shared" si="6"/>
        <v>0.16666666666666666</v>
      </c>
      <c r="AG24" s="11">
        <f t="shared" si="7"/>
        <v>0.16666666666666666</v>
      </c>
      <c r="AH24" s="20">
        <v>0</v>
      </c>
      <c r="AI24" s="21">
        <v>0</v>
      </c>
      <c r="AJ24" s="21">
        <v>0</v>
      </c>
      <c r="AK24" s="21">
        <v>2</v>
      </c>
      <c r="AL24" s="21">
        <v>0</v>
      </c>
      <c r="AM24" s="21">
        <v>0</v>
      </c>
      <c r="AN24" s="21">
        <v>1</v>
      </c>
      <c r="AO24" s="21">
        <v>0</v>
      </c>
      <c r="AP24" s="21">
        <v>0</v>
      </c>
      <c r="AQ24" s="49">
        <f t="shared" si="8"/>
        <v>0</v>
      </c>
      <c r="AR24" s="50">
        <f t="shared" si="9"/>
        <v>0</v>
      </c>
      <c r="AS24" s="50">
        <f t="shared" si="10"/>
        <v>0</v>
      </c>
      <c r="AT24" s="50">
        <f t="shared" si="11"/>
        <v>0.66666666666666663</v>
      </c>
      <c r="AU24" s="50">
        <f t="shared" si="12"/>
        <v>0</v>
      </c>
      <c r="AV24" s="50">
        <v>0</v>
      </c>
      <c r="AW24" s="50">
        <f t="shared" si="13"/>
        <v>0.5</v>
      </c>
      <c r="AX24" s="50">
        <f t="shared" si="14"/>
        <v>0</v>
      </c>
      <c r="AY24" s="51">
        <f t="shared" si="15"/>
        <v>0</v>
      </c>
      <c r="AZ24" s="6"/>
    </row>
    <row r="25" spans="1:52" ht="17" thickBot="1" x14ac:dyDescent="0.25">
      <c r="A25" s="6"/>
      <c r="B25" s="23" t="s">
        <v>5180</v>
      </c>
      <c r="C25" s="10">
        <v>414</v>
      </c>
      <c r="D25" s="24">
        <f>SUM(D2:D24)</f>
        <v>45</v>
      </c>
      <c r="E25" s="24">
        <f t="shared" ref="E25:L25" si="16">SUM(E2:E24)</f>
        <v>47</v>
      </c>
      <c r="F25" s="24">
        <f t="shared" si="16"/>
        <v>47</v>
      </c>
      <c r="G25" s="24">
        <f t="shared" si="16"/>
        <v>47</v>
      </c>
      <c r="H25" s="24">
        <f t="shared" si="16"/>
        <v>46</v>
      </c>
      <c r="I25" s="24">
        <f t="shared" si="16"/>
        <v>43</v>
      </c>
      <c r="J25" s="24">
        <f t="shared" si="16"/>
        <v>46</v>
      </c>
      <c r="K25" s="24">
        <f t="shared" si="16"/>
        <v>47</v>
      </c>
      <c r="L25" s="24">
        <f t="shared" si="16"/>
        <v>46</v>
      </c>
      <c r="M25" s="24">
        <f t="shared" ref="M25" si="17">SUM(M2:M24)</f>
        <v>139</v>
      </c>
      <c r="N25" s="24">
        <f t="shared" ref="N25" si="18">SUM(N2:N24)</f>
        <v>136</v>
      </c>
      <c r="O25" s="24">
        <f t="shared" ref="O25" si="19">SUM(O2:O24)</f>
        <v>139</v>
      </c>
      <c r="P25" s="24">
        <f t="shared" ref="P25" si="20">SUM(P2:P24)</f>
        <v>138</v>
      </c>
      <c r="Q25" s="24">
        <f t="shared" ref="Q25" si="21">SUM(Q2:Q24)</f>
        <v>142</v>
      </c>
      <c r="R25" s="24">
        <f t="shared" ref="R25" si="22">SUM(R2:R24)</f>
        <v>136</v>
      </c>
      <c r="S25" s="6"/>
      <c r="T25" s="6"/>
      <c r="U25" s="6"/>
      <c r="V25" s="6"/>
      <c r="W25" s="6"/>
      <c r="X25" s="6"/>
      <c r="Y25" s="26" t="s">
        <v>5181</v>
      </c>
      <c r="Z25" s="13">
        <f>AVERAGE(Z2:Z24)</f>
        <v>0.28494114655778408</v>
      </c>
      <c r="AA25" s="13">
        <f t="shared" ref="AA25:AG25" si="23">AVERAGE(AA2:AA24)</f>
        <v>0.31120037807183371</v>
      </c>
      <c r="AB25" s="13">
        <f t="shared" si="23"/>
        <v>0.14275362318840579</v>
      </c>
      <c r="AC25" s="13">
        <f t="shared" si="23"/>
        <v>0.14422740320660926</v>
      </c>
      <c r="AD25" s="13">
        <f t="shared" si="23"/>
        <v>0.33333333333333331</v>
      </c>
      <c r="AE25" s="13">
        <f t="shared" si="23"/>
        <v>0.3235664776307498</v>
      </c>
      <c r="AF25" s="13">
        <f t="shared" si="23"/>
        <v>0.38302277432712212</v>
      </c>
      <c r="AG25" s="13">
        <f t="shared" si="23"/>
        <v>0.46492333543373238</v>
      </c>
      <c r="AH25" s="6"/>
      <c r="AI25" s="6"/>
      <c r="AJ25" s="6"/>
      <c r="AK25" s="6"/>
      <c r="AL25" s="6"/>
      <c r="AM25" s="6"/>
      <c r="AN25" s="6"/>
      <c r="AO25" s="6"/>
      <c r="AP25" s="6"/>
      <c r="AQ25" s="6"/>
      <c r="AR25" s="6"/>
      <c r="AS25" s="6"/>
      <c r="AT25" s="6"/>
      <c r="AU25" s="6"/>
      <c r="AV25" s="6"/>
      <c r="AW25" s="6"/>
      <c r="AX25" s="6"/>
      <c r="AY25" s="6"/>
      <c r="AZ25" s="6"/>
    </row>
    <row r="26" spans="1:52" ht="17" thickBot="1" x14ac:dyDescent="0.25">
      <c r="A26" s="6"/>
      <c r="B26" s="27"/>
      <c r="C26" s="28"/>
      <c r="D26" s="29">
        <f>D25/$C$25</f>
        <v>0.10869565217391304</v>
      </c>
      <c r="E26" s="29">
        <f t="shared" ref="E26:M26" si="24">E25/$C$25</f>
        <v>0.11352657004830918</v>
      </c>
      <c r="F26" s="29">
        <f t="shared" si="24"/>
        <v>0.11352657004830918</v>
      </c>
      <c r="G26" s="29">
        <f t="shared" si="24"/>
        <v>0.11352657004830918</v>
      </c>
      <c r="H26" s="29">
        <f t="shared" si="24"/>
        <v>0.1111111111111111</v>
      </c>
      <c r="I26" s="29">
        <f t="shared" si="24"/>
        <v>0.10386473429951691</v>
      </c>
      <c r="J26" s="29">
        <f t="shared" si="24"/>
        <v>0.1111111111111111</v>
      </c>
      <c r="K26" s="29">
        <f t="shared" si="24"/>
        <v>0.11352657004830918</v>
      </c>
      <c r="L26" s="29">
        <f t="shared" si="24"/>
        <v>0.1111111111111111</v>
      </c>
      <c r="M26" s="40">
        <f t="shared" si="24"/>
        <v>0.33574879227053139</v>
      </c>
      <c r="N26" s="40">
        <f>N25/$C$25</f>
        <v>0.32850241545893721</v>
      </c>
      <c r="O26" s="40">
        <f t="shared" ref="O26" si="25">O25/$C$25</f>
        <v>0.33574879227053139</v>
      </c>
      <c r="P26" s="42">
        <f t="shared" ref="P26" si="26">P25/$C$25</f>
        <v>0.33333333333333331</v>
      </c>
      <c r="Q26" s="42">
        <f t="shared" ref="Q26" si="27">Q25/$C$25</f>
        <v>0.34299516908212563</v>
      </c>
      <c r="R26" s="42">
        <f t="shared" ref="R26" si="28">R25/$C$25</f>
        <v>0.32850241545893721</v>
      </c>
      <c r="S26" s="6"/>
      <c r="T26" s="6"/>
      <c r="U26" s="6"/>
      <c r="V26" s="6"/>
      <c r="W26" s="6"/>
      <c r="X26" s="6"/>
      <c r="Y26" s="33" t="s">
        <v>5182</v>
      </c>
      <c r="Z26" s="19">
        <f>_xlfn.STDEV.S(Z2:Z24)</f>
        <v>7.7855600857448665E-2</v>
      </c>
      <c r="AA26" s="19">
        <f t="shared" ref="AA26:AG26" si="29">_xlfn.STDEV.S(AA2:AA24)</f>
        <v>0.10643791277939782</v>
      </c>
      <c r="AB26" s="19">
        <f t="shared" si="29"/>
        <v>0.132079912197021</v>
      </c>
      <c r="AC26" s="19">
        <f t="shared" si="29"/>
        <v>0.13488334511230307</v>
      </c>
      <c r="AD26" s="19">
        <f t="shared" si="29"/>
        <v>0.16174552903130329</v>
      </c>
      <c r="AE26" s="19">
        <f t="shared" si="29"/>
        <v>0.15780425218436542</v>
      </c>
      <c r="AF26" s="19">
        <f t="shared" si="29"/>
        <v>0.12940109165320091</v>
      </c>
      <c r="AG26" s="19">
        <f t="shared" si="29"/>
        <v>0.22016344730588958</v>
      </c>
      <c r="AH26" s="6"/>
      <c r="AI26" s="6"/>
      <c r="AJ26" s="6"/>
      <c r="AK26" s="6"/>
      <c r="AL26" s="6"/>
      <c r="AM26" s="6"/>
      <c r="AN26" s="6"/>
      <c r="AO26" s="6"/>
      <c r="AP26" s="6"/>
      <c r="AQ26" s="6"/>
      <c r="AR26" s="6"/>
      <c r="AS26" s="6"/>
      <c r="AT26" s="6"/>
      <c r="AU26" s="6"/>
      <c r="AV26" s="6"/>
      <c r="AW26" s="6"/>
      <c r="AX26" s="6"/>
      <c r="AY26" s="6"/>
      <c r="AZ26" s="6"/>
    </row>
    <row r="27" spans="1:52" ht="16" x14ac:dyDescent="0.2">
      <c r="A27" s="6"/>
      <c r="B27" s="6"/>
      <c r="C27" s="6"/>
      <c r="D27" s="6"/>
      <c r="E27" s="6"/>
      <c r="F27" s="6"/>
      <c r="G27" s="6"/>
      <c r="H27" s="6"/>
      <c r="I27" s="6"/>
      <c r="J27" s="6"/>
      <c r="K27" s="6"/>
      <c r="L27" s="6"/>
      <c r="M27" s="41"/>
      <c r="N27" s="41"/>
      <c r="O27" s="41"/>
      <c r="P27" s="6"/>
      <c r="Q27" s="6"/>
      <c r="R27" s="6"/>
      <c r="S27" s="6"/>
      <c r="T27" s="6"/>
      <c r="U27" s="6"/>
      <c r="V27" s="6"/>
      <c r="W27" s="6"/>
      <c r="X27" s="6"/>
      <c r="Y27" s="33" t="s">
        <v>5122</v>
      </c>
      <c r="Z27" s="6">
        <f>MAX(Z2:Z24)</f>
        <v>0.44444444444444442</v>
      </c>
      <c r="AA27" s="6">
        <f t="shared" ref="AA27:AF27" si="30">MAX(AA2:AA24)</f>
        <v>0.50483091787439616</v>
      </c>
      <c r="AB27" s="6">
        <f t="shared" si="30"/>
        <v>0.33333333333333331</v>
      </c>
      <c r="AC27" s="6">
        <f t="shared" si="30"/>
        <v>0.33333333333333331</v>
      </c>
      <c r="AD27" s="6">
        <f t="shared" si="30"/>
        <v>0.6</v>
      </c>
      <c r="AE27" s="6">
        <f t="shared" si="30"/>
        <v>0.50483091787439616</v>
      </c>
      <c r="AF27" s="6">
        <f t="shared" si="30"/>
        <v>0.66666666666666663</v>
      </c>
      <c r="AG27" s="6">
        <v>1</v>
      </c>
      <c r="AH27" s="6"/>
      <c r="AI27" s="6"/>
      <c r="AJ27" s="6"/>
      <c r="AK27" s="6"/>
      <c r="AL27" s="6"/>
      <c r="AM27" s="6"/>
      <c r="AN27" s="6"/>
      <c r="AO27" s="6"/>
      <c r="AP27" s="6"/>
      <c r="AQ27" s="6"/>
      <c r="AR27" s="6"/>
      <c r="AS27" s="6"/>
      <c r="AT27" s="6"/>
      <c r="AU27" s="6"/>
      <c r="AV27" s="6"/>
      <c r="AW27" s="6"/>
      <c r="AX27" s="6"/>
      <c r="AY27" s="6"/>
      <c r="AZ27" s="6"/>
    </row>
    <row r="28" spans="1:52" ht="17" thickBot="1" x14ac:dyDescent="0.25">
      <c r="A28" s="6"/>
      <c r="B28" s="6"/>
      <c r="C28" s="6"/>
      <c r="D28" s="6"/>
      <c r="E28" s="6"/>
      <c r="F28" s="6"/>
      <c r="G28" s="6"/>
      <c r="H28" s="6"/>
      <c r="I28" s="6"/>
      <c r="J28" s="6"/>
      <c r="K28" s="6"/>
      <c r="L28" s="6"/>
      <c r="M28" s="6"/>
      <c r="N28" s="6"/>
      <c r="O28" s="6"/>
      <c r="P28" s="6"/>
      <c r="Q28" s="6"/>
      <c r="R28" s="6"/>
      <c r="S28" s="6"/>
      <c r="T28" s="6"/>
      <c r="U28" s="6"/>
      <c r="V28" s="6"/>
      <c r="W28" s="6"/>
      <c r="X28" s="6"/>
      <c r="Y28" s="27" t="s">
        <v>5123</v>
      </c>
      <c r="Z28" s="28">
        <f>MIN(Z2:Z24)</f>
        <v>0.15789473684210525</v>
      </c>
      <c r="AA28" s="28">
        <f t="shared" ref="AA28:AG28" si="31">MIN(AA2:AA24)</f>
        <v>0.13123993558776167</v>
      </c>
      <c r="AB28" s="28">
        <f t="shared" si="31"/>
        <v>0</v>
      </c>
      <c r="AC28" s="28">
        <f t="shared" si="31"/>
        <v>0</v>
      </c>
      <c r="AD28" s="28">
        <f t="shared" si="31"/>
        <v>0</v>
      </c>
      <c r="AE28" s="28">
        <f t="shared" si="31"/>
        <v>0</v>
      </c>
      <c r="AF28" s="28">
        <f t="shared" si="31"/>
        <v>0.14285714285714285</v>
      </c>
      <c r="AG28" s="28">
        <f t="shared" si="31"/>
        <v>0.16666666666666666</v>
      </c>
      <c r="AH28" s="6"/>
      <c r="AI28" s="6"/>
      <c r="AJ28" s="6"/>
      <c r="AK28" s="6"/>
      <c r="AL28" s="6"/>
      <c r="AM28" s="6"/>
      <c r="AN28" s="6"/>
      <c r="AO28" s="6"/>
      <c r="AP28" s="6"/>
      <c r="AQ28" s="6"/>
      <c r="AR28" s="6"/>
      <c r="AS28" s="6"/>
      <c r="AT28" s="6"/>
      <c r="AU28" s="6"/>
      <c r="AV28" s="6"/>
      <c r="AW28" s="6"/>
      <c r="AX28" s="6"/>
      <c r="AY28" s="6"/>
      <c r="AZ28" s="6"/>
    </row>
    <row r="29" spans="1:52" ht="17" thickBot="1" x14ac:dyDescent="0.25">
      <c r="A29" s="6"/>
      <c r="B29" s="6"/>
      <c r="C29" s="6"/>
      <c r="D29" s="6"/>
      <c r="E29" s="6"/>
      <c r="F29" s="6"/>
      <c r="G29" s="6"/>
      <c r="H29" s="6"/>
      <c r="I29" s="6"/>
      <c r="J29" s="6"/>
      <c r="K29" s="6"/>
      <c r="L29" s="6"/>
      <c r="M29" s="6"/>
      <c r="N29" s="6"/>
      <c r="O29" s="6"/>
      <c r="P29" s="6"/>
      <c r="Q29" s="6"/>
      <c r="R29" s="6"/>
      <c r="S29" s="6"/>
      <c r="T29" s="6"/>
      <c r="U29" s="6"/>
      <c r="V29" s="6"/>
      <c r="W29" s="6"/>
      <c r="X29" s="6"/>
      <c r="Y29" s="6"/>
      <c r="Z29" s="28"/>
      <c r="AA29" s="28"/>
      <c r="AB29" s="28"/>
      <c r="AC29" s="28"/>
      <c r="AD29" s="6"/>
      <c r="AE29" s="6"/>
      <c r="AF29" s="6"/>
      <c r="AG29" s="6"/>
      <c r="AH29" s="6"/>
      <c r="AI29" s="6"/>
      <c r="AJ29" s="6"/>
      <c r="AK29" s="6"/>
      <c r="AL29" s="6"/>
      <c r="AM29" s="6"/>
      <c r="AN29" s="6"/>
      <c r="AO29" s="6"/>
      <c r="AP29" s="6"/>
      <c r="AQ29" s="6"/>
      <c r="AR29" s="6"/>
      <c r="AS29" s="6"/>
      <c r="AT29" s="6"/>
      <c r="AU29" s="6"/>
      <c r="AV29" s="6"/>
      <c r="AW29" s="6"/>
      <c r="AX29" s="6"/>
      <c r="AY29" s="6"/>
      <c r="AZ29" s="6"/>
    </row>
    <row r="30" spans="1:52" ht="17" thickBot="1" x14ac:dyDescent="0.25">
      <c r="A30" s="6"/>
      <c r="B30" s="6"/>
      <c r="C30" s="6"/>
      <c r="D30" s="6"/>
      <c r="E30" s="6"/>
      <c r="F30" s="6"/>
      <c r="G30" s="6"/>
      <c r="H30" s="6"/>
      <c r="I30" s="6"/>
      <c r="J30" s="6"/>
      <c r="K30" s="6"/>
      <c r="L30" s="6"/>
      <c r="M30" s="6"/>
      <c r="N30" s="6"/>
      <c r="O30" s="6"/>
      <c r="P30" s="6"/>
      <c r="Q30" s="6"/>
      <c r="R30" s="6"/>
      <c r="S30" s="6"/>
      <c r="T30" s="6"/>
      <c r="U30" s="6"/>
      <c r="V30" s="6"/>
      <c r="W30" s="6"/>
      <c r="X30" s="6"/>
      <c r="Y30" s="6"/>
      <c r="Z30" s="27" t="s">
        <v>5183</v>
      </c>
      <c r="AA30" s="28" t="s">
        <v>5124</v>
      </c>
      <c r="AB30" s="28" t="s">
        <v>5125</v>
      </c>
      <c r="AC30" s="34" t="s">
        <v>5126</v>
      </c>
      <c r="AD30" s="6"/>
      <c r="AE30" s="6"/>
      <c r="AF30" s="6"/>
      <c r="AG30" s="6"/>
      <c r="AH30" s="6"/>
      <c r="AI30" s="6"/>
      <c r="AJ30" s="6"/>
      <c r="AK30" s="6"/>
      <c r="AL30" s="6"/>
      <c r="AM30" s="6"/>
      <c r="AN30" s="6"/>
      <c r="AO30" s="6"/>
      <c r="AP30" s="6"/>
      <c r="AQ30" s="6"/>
      <c r="AR30" s="6"/>
      <c r="AS30" s="6"/>
      <c r="AT30" s="6"/>
      <c r="AU30" s="6"/>
      <c r="AV30" s="6"/>
      <c r="AW30" s="6"/>
      <c r="AX30" s="6"/>
      <c r="AY30" s="6"/>
      <c r="AZ30" s="6"/>
    </row>
    <row r="31" spans="1:52" ht="17" thickBot="1" x14ac:dyDescent="0.25">
      <c r="A31" s="6"/>
      <c r="B31" s="6"/>
      <c r="C31" s="6"/>
      <c r="D31" s="6"/>
      <c r="E31" s="6"/>
      <c r="F31" s="6"/>
      <c r="G31" s="6"/>
      <c r="H31" s="6"/>
      <c r="I31" s="6"/>
      <c r="J31" s="6"/>
      <c r="K31" s="6"/>
      <c r="L31" s="6"/>
      <c r="M31" s="6"/>
      <c r="N31" s="6"/>
      <c r="O31" s="6"/>
      <c r="P31" s="6"/>
      <c r="Q31" s="6"/>
      <c r="R31" s="6"/>
      <c r="S31" s="6"/>
      <c r="T31" s="6"/>
      <c r="U31" s="6"/>
      <c r="V31" s="6"/>
      <c r="W31" s="6"/>
      <c r="X31" s="6"/>
      <c r="Y31" s="6"/>
      <c r="Z31" s="27"/>
      <c r="AA31" s="31">
        <v>0.33333333333333331</v>
      </c>
      <c r="AB31" s="31">
        <v>0.34299516908212563</v>
      </c>
      <c r="AC31" s="32">
        <v>0.32850241545893721</v>
      </c>
      <c r="AD31" s="6"/>
      <c r="AE31" s="6"/>
      <c r="AF31" s="6"/>
      <c r="AG31" s="6"/>
      <c r="AH31" s="6"/>
      <c r="AI31" s="6"/>
      <c r="AJ31" s="6"/>
      <c r="AK31" s="6"/>
      <c r="AL31" s="6"/>
      <c r="AM31" s="6"/>
      <c r="AN31" s="6"/>
      <c r="AO31" s="6"/>
      <c r="AP31" s="6"/>
      <c r="AQ31" s="6"/>
      <c r="AR31" s="6"/>
      <c r="AS31" s="6"/>
      <c r="AT31" s="6"/>
      <c r="AU31" s="6"/>
      <c r="AV31" s="6"/>
      <c r="AW31" s="6"/>
      <c r="AX31" s="6"/>
      <c r="AY31" s="6"/>
      <c r="AZ31" s="6"/>
    </row>
    <row r="32" spans="1:52" ht="17" thickBot="1"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row>
    <row r="33" spans="26:44" ht="17" thickBot="1" x14ac:dyDescent="0.25">
      <c r="Z33" s="23" t="s">
        <v>5184</v>
      </c>
      <c r="AA33" s="24" t="s">
        <v>64</v>
      </c>
      <c r="AB33" s="24" t="s">
        <v>45</v>
      </c>
      <c r="AC33" s="25" t="s">
        <v>5127</v>
      </c>
      <c r="AD33" s="6"/>
      <c r="AE33" s="6"/>
      <c r="AF33" s="6"/>
      <c r="AG33" s="6"/>
      <c r="AH33" s="6"/>
      <c r="AI33" s="6"/>
      <c r="AJ33" s="6"/>
      <c r="AK33" s="6"/>
      <c r="AL33" s="6"/>
      <c r="AM33" s="6"/>
      <c r="AN33" s="6"/>
      <c r="AO33" s="6"/>
      <c r="AP33" s="6"/>
      <c r="AQ33" s="6"/>
      <c r="AR33" s="6"/>
    </row>
    <row r="34" spans="26:44" ht="17" thickBot="1" x14ac:dyDescent="0.25">
      <c r="Z34" s="27"/>
      <c r="AA34" s="30">
        <v>0.33574879227053139</v>
      </c>
      <c r="AB34" s="30">
        <v>0.32850241545893721</v>
      </c>
      <c r="AC34" s="35">
        <v>0.33574879227053139</v>
      </c>
      <c r="AD34" s="6"/>
      <c r="AE34" s="6"/>
      <c r="AF34" s="6"/>
      <c r="AG34" s="6"/>
      <c r="AH34" s="6"/>
      <c r="AI34" s="6"/>
      <c r="AJ34" s="6"/>
      <c r="AK34" s="6"/>
      <c r="AL34" s="6"/>
      <c r="AM34" s="6"/>
      <c r="AN34" s="6"/>
      <c r="AO34" s="6"/>
      <c r="AP34" s="6"/>
      <c r="AQ34" s="6"/>
      <c r="AR34" s="6"/>
    </row>
    <row r="35" spans="26:44" ht="17" thickBot="1" x14ac:dyDescent="0.25">
      <c r="Z35" s="6"/>
      <c r="AA35" s="6"/>
      <c r="AB35" s="6"/>
      <c r="AC35" s="6"/>
      <c r="AD35" s="6"/>
      <c r="AE35" s="6"/>
      <c r="AF35" s="6"/>
      <c r="AG35" s="6"/>
      <c r="AH35" s="6"/>
      <c r="AI35" s="6"/>
      <c r="AJ35" s="6"/>
      <c r="AK35" s="6"/>
      <c r="AL35" s="6"/>
      <c r="AM35" s="6"/>
      <c r="AN35" s="6"/>
      <c r="AO35" s="6"/>
      <c r="AP35" s="6"/>
      <c r="AQ35" s="6"/>
      <c r="AR35" s="6"/>
    </row>
    <row r="36" spans="26:44" ht="17" thickBot="1" x14ac:dyDescent="0.25">
      <c r="Z36" s="23" t="s">
        <v>5185</v>
      </c>
      <c r="AA36" s="24" t="s">
        <v>5128</v>
      </c>
      <c r="AB36" s="24" t="s">
        <v>5129</v>
      </c>
      <c r="AC36" s="24" t="s">
        <v>5130</v>
      </c>
      <c r="AD36" s="24" t="s">
        <v>5131</v>
      </c>
      <c r="AE36" s="24" t="s">
        <v>5132</v>
      </c>
      <c r="AF36" s="24" t="s">
        <v>5133</v>
      </c>
      <c r="AG36" s="24" t="s">
        <v>5134</v>
      </c>
      <c r="AH36" s="24" t="s">
        <v>5135</v>
      </c>
      <c r="AI36" s="25" t="s">
        <v>5136</v>
      </c>
      <c r="AJ36" s="24"/>
      <c r="AK36" s="24"/>
      <c r="AL36" s="24"/>
      <c r="AM36" s="24"/>
      <c r="AN36" s="24"/>
      <c r="AO36" s="24"/>
      <c r="AP36" s="24"/>
      <c r="AQ36" s="24" t="s">
        <v>5135</v>
      </c>
      <c r="AR36" s="25" t="s">
        <v>5136</v>
      </c>
    </row>
    <row r="37" spans="26:44" ht="17" thickBot="1" x14ac:dyDescent="0.25">
      <c r="Z37" s="27"/>
      <c r="AA37" s="29">
        <v>0.10869565217391304</v>
      </c>
      <c r="AB37" s="29">
        <v>0.11352657004830918</v>
      </c>
      <c r="AC37" s="29">
        <v>0.11352657004830918</v>
      </c>
      <c r="AD37" s="29">
        <v>0.11352657004830918</v>
      </c>
      <c r="AE37" s="29">
        <v>0.1111111111111111</v>
      </c>
      <c r="AF37" s="29">
        <v>0.10386473429951691</v>
      </c>
      <c r="AG37" s="29">
        <v>0.1111111111111111</v>
      </c>
      <c r="AH37" s="29">
        <v>0.11352657004830918</v>
      </c>
      <c r="AI37" s="29">
        <v>0.1111111111111111</v>
      </c>
      <c r="AJ37" s="28"/>
      <c r="AK37" s="28"/>
      <c r="AL37" s="28"/>
      <c r="AM37" s="28"/>
      <c r="AN37" s="28"/>
      <c r="AO37" s="28"/>
      <c r="AP37" s="28"/>
      <c r="AQ37" s="29">
        <v>0.11352657004830918</v>
      </c>
      <c r="AR37" s="36">
        <v>0.1111111111111111</v>
      </c>
    </row>
    <row r="38" spans="26:44" ht="16" x14ac:dyDescent="0.2">
      <c r="Z38" s="6"/>
      <c r="AA38" s="6"/>
      <c r="AB38" s="6"/>
      <c r="AC38" s="6"/>
      <c r="AD38" s="6"/>
      <c r="AE38" s="6"/>
      <c r="AF38" s="6"/>
      <c r="AG38" s="6"/>
      <c r="AH38" s="6"/>
      <c r="AI38" s="6"/>
      <c r="AJ38" s="6"/>
      <c r="AK38" s="6"/>
      <c r="AL38" s="6"/>
      <c r="AM38" s="6"/>
      <c r="AN38" s="6"/>
      <c r="AO38" s="6"/>
      <c r="AP38" s="6"/>
      <c r="AQ38" s="6"/>
      <c r="AR38" s="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191"/>
  <sheetViews>
    <sheetView workbookViewId="0">
      <selection activeCell="Y16" sqref="Y16"/>
    </sheetView>
  </sheetViews>
  <sheetFormatPr baseColWidth="10" defaultColWidth="8.83203125" defaultRowHeight="15" x14ac:dyDescent="0.2"/>
  <cols>
    <col min="1" max="3" width="7.33203125" customWidth="1"/>
    <col min="4" max="4" width="7.33203125" style="2" customWidth="1"/>
    <col min="5" max="19" width="7.33203125" customWidth="1"/>
  </cols>
  <sheetData>
    <row r="1" spans="1:34" x14ac:dyDescent="0.2">
      <c r="A1" t="s">
        <v>265</v>
      </c>
      <c r="T1" t="s">
        <v>264</v>
      </c>
      <c r="X1" t="s">
        <v>5170</v>
      </c>
      <c r="Y1" t="s">
        <v>5106</v>
      </c>
      <c r="Z1" t="s">
        <v>5107</v>
      </c>
      <c r="AA1" t="s">
        <v>5108</v>
      </c>
      <c r="AB1" t="s">
        <v>5109</v>
      </c>
      <c r="AC1" t="s">
        <v>5110</v>
      </c>
      <c r="AD1" t="s">
        <v>5111</v>
      </c>
      <c r="AE1" t="s">
        <v>5112</v>
      </c>
      <c r="AF1" t="s">
        <v>5113</v>
      </c>
      <c r="AG1" t="s">
        <v>5114</v>
      </c>
      <c r="AH1" t="s">
        <v>142</v>
      </c>
    </row>
    <row r="2" spans="1:34" x14ac:dyDescent="0.2">
      <c r="A2" t="s">
        <v>1</v>
      </c>
      <c r="B2" t="s">
        <v>2</v>
      </c>
      <c r="C2" t="s">
        <v>3</v>
      </c>
      <c r="D2" s="2" t="s">
        <v>4</v>
      </c>
      <c r="E2" t="s">
        <v>5</v>
      </c>
      <c r="F2" t="s">
        <v>6</v>
      </c>
      <c r="G2" t="s">
        <v>7</v>
      </c>
      <c r="H2" t="s">
        <v>8</v>
      </c>
      <c r="I2" t="s">
        <v>9</v>
      </c>
      <c r="J2" t="s">
        <v>10</v>
      </c>
      <c r="K2" t="s">
        <v>11</v>
      </c>
      <c r="L2" t="s">
        <v>12</v>
      </c>
      <c r="M2" t="s">
        <v>13</v>
      </c>
      <c r="N2" t="s">
        <v>14</v>
      </c>
      <c r="O2" t="s">
        <v>15</v>
      </c>
      <c r="P2" t="s">
        <v>16</v>
      </c>
      <c r="Q2" t="s">
        <v>17</v>
      </c>
      <c r="R2" t="s">
        <v>18</v>
      </c>
      <c r="S2" t="s">
        <v>5097</v>
      </c>
      <c r="T2" t="s">
        <v>5102</v>
      </c>
      <c r="X2" t="s">
        <v>5171</v>
      </c>
      <c r="Y2">
        <f>COUNTIFS($K$1:$K$500, "gaze", $M1:$M500, "*front")</f>
        <v>2</v>
      </c>
      <c r="Z2">
        <f>COUNTIFS($K$1:$K$500, "gaze", $M1:$M500, "*periphery")</f>
        <v>2</v>
      </c>
      <c r="AA2">
        <f>COUNTIFS($K$1:$K$500, "gaze", $M1:$M500, "*back")</f>
        <v>2</v>
      </c>
      <c r="AB2">
        <f>COUNTIFS($K$1:$K$500, "point", $M1:$M500, "*front")</f>
        <v>2</v>
      </c>
      <c r="AC2">
        <f>COUNTIFS($K$1:$K$500, "point", $M1:$M500, "*periphery")</f>
        <v>2</v>
      </c>
      <c r="AD2">
        <f>COUNTIFS($K$1:$K$500, "point", $M1:$M500, "*back")</f>
        <v>2</v>
      </c>
      <c r="AE2">
        <f>COUNTIFS($K$1:$K$500, "gaze and point", $M1:$M500, "*front")</f>
        <v>2</v>
      </c>
      <c r="AF2">
        <f>COUNTIFS($K$1:$K$500, "gaze and point", $M1:$M500, "*periphery")</f>
        <v>2</v>
      </c>
      <c r="AG2">
        <f>COUNTIFS($K$1:$K$500, "gaze and point", $M1:$M500, "*back")</f>
        <v>2</v>
      </c>
      <c r="AH2">
        <f>COUNTIF($K$1:$K$400, "baseline")</f>
        <v>2</v>
      </c>
    </row>
    <row r="3" spans="1:34" x14ac:dyDescent="0.2">
      <c r="A3" t="s">
        <v>19</v>
      </c>
      <c r="B3" t="s">
        <v>20</v>
      </c>
      <c r="C3" t="s">
        <v>20</v>
      </c>
      <c r="Y3">
        <f>COUNTIFS($M$1:$M$400, "*front", $S$1:$S$400, "1",$K$1:$K$400, "gaze")</f>
        <v>0</v>
      </c>
      <c r="Z3">
        <f>COUNTIFS($M$1:$M$400, "*periphery", $S$1:$S$400, "1", $K$1:$K$400, "gaze")</f>
        <v>0</v>
      </c>
      <c r="AA3">
        <f>COUNTIFS($M$1:$M$400, "*back", $S$1:$S$400, "1", $K$1:$K$400, "gaze")</f>
        <v>0</v>
      </c>
      <c r="AB3">
        <f>COUNTIFS($M$1:$M$400, "*front", $S$1:$S$400, "1", $K$1:$K$400, "point")</f>
        <v>2</v>
      </c>
      <c r="AC3">
        <f>COUNTIFS($M$1:$M$400, "*periphery", $S$1:$S$400, "1", $K$1:$K$400, "point")</f>
        <v>1</v>
      </c>
      <c r="AD3">
        <f>COUNTIFS($M$1:$M$400, "*back", $S$1:$S$400, "1", $K$1:$K$400, "point")</f>
        <v>0</v>
      </c>
      <c r="AE3">
        <f>COUNTIFS($M$1:$M$400, "*front", $S$1:$S$400, "1", $K$1:$K$400, "gaze and point")</f>
        <v>2</v>
      </c>
      <c r="AF3">
        <f>COUNTIFS($M$1:$M$400, "*periphery", $S$1:$S$400, "1", $K$1:$K$400, "gaze and point")</f>
        <v>1</v>
      </c>
      <c r="AG3">
        <f>COUNTIFS($M$1:$M$400, "*periphery", $S$1:$S$400, "1", $K$1:$K$400, "gaze and point")</f>
        <v>1</v>
      </c>
      <c r="AH3">
        <f>COUNTIFS($S$1:$S$400, "1", $K$1:$K$400, "baseline")</f>
        <v>0</v>
      </c>
    </row>
    <row r="4" spans="1:34" x14ac:dyDescent="0.2">
      <c r="A4" t="s">
        <v>21</v>
      </c>
      <c r="B4" t="s">
        <v>20</v>
      </c>
      <c r="C4" t="s">
        <v>20</v>
      </c>
      <c r="X4" t="s">
        <v>5172</v>
      </c>
      <c r="Y4" t="s">
        <v>5179</v>
      </c>
      <c r="Z4" t="s">
        <v>5173</v>
      </c>
      <c r="AA4" t="s">
        <v>5174</v>
      </c>
      <c r="AB4" t="s">
        <v>5175</v>
      </c>
      <c r="AC4" t="s">
        <v>5176</v>
      </c>
      <c r="AD4" t="s">
        <v>5177</v>
      </c>
      <c r="AE4" t="s">
        <v>5178</v>
      </c>
    </row>
    <row r="5" spans="1:34" x14ac:dyDescent="0.2">
      <c r="A5" t="s">
        <v>22</v>
      </c>
      <c r="B5" t="s">
        <v>1717</v>
      </c>
      <c r="C5" t="s">
        <v>1717</v>
      </c>
      <c r="G5" t="s">
        <v>24</v>
      </c>
      <c r="Y5">
        <f>SUM(Y2:AH2)</f>
        <v>20</v>
      </c>
      <c r="Z5">
        <f>COUNTIF($K$1:$K$400, "gaze")</f>
        <v>6</v>
      </c>
      <c r="AA5" s="7">
        <f>COUNTIF($K$1:$K$400, "point")</f>
        <v>6</v>
      </c>
      <c r="AB5">
        <f>COUNTIF($K$1:$K$400, "gaze and point")</f>
        <v>6</v>
      </c>
      <c r="AC5">
        <f>COUNTIF($M$1:$M$400, "*front")</f>
        <v>6</v>
      </c>
      <c r="AD5">
        <f>COUNTIF($M$1:$M$400, "*periphery")</f>
        <v>6</v>
      </c>
      <c r="AE5">
        <f>COUNTIF($M$1:$M$400, "*back")</f>
        <v>6</v>
      </c>
    </row>
    <row r="6" spans="1:34" x14ac:dyDescent="0.2">
      <c r="A6" t="s">
        <v>22</v>
      </c>
      <c r="B6" t="s">
        <v>1718</v>
      </c>
      <c r="C6" t="s">
        <v>1718</v>
      </c>
      <c r="G6" t="s">
        <v>24</v>
      </c>
      <c r="Z6">
        <f>COUNTIFS($K$1:$K$400, "gaze", $S$1:$S$400, "1")</f>
        <v>0</v>
      </c>
      <c r="AA6">
        <f>COUNTIFS($K$1:$K$400, "point", $S$1:$S$400, "1")</f>
        <v>3</v>
      </c>
      <c r="AB6">
        <f>COUNTIFS($K$1:$K$400, "gaze and point", $S$1:$S$400, "1")</f>
        <v>3</v>
      </c>
      <c r="AC6">
        <f>COUNTIFS($M$1:$M$400, "*front", $S$1:$S$400, "1")</f>
        <v>4</v>
      </c>
      <c r="AD6">
        <f>COUNTIFS($M$1:$M$400, "*periphery", $S$1:$S$400, "1")</f>
        <v>2</v>
      </c>
      <c r="AE6">
        <f>COUNTIFS($M$1:$M$400, "*back", $S$1:$S$400, "1")</f>
        <v>0</v>
      </c>
    </row>
    <row r="7" spans="1:34" x14ac:dyDescent="0.2">
      <c r="A7" t="s">
        <v>22</v>
      </c>
      <c r="B7" t="s">
        <v>1719</v>
      </c>
      <c r="C7" t="s">
        <v>1719</v>
      </c>
      <c r="D7" s="2" t="s">
        <v>1720</v>
      </c>
      <c r="R7" t="s">
        <v>327</v>
      </c>
    </row>
    <row r="8" spans="1:34" x14ac:dyDescent="0.2">
      <c r="A8" t="s">
        <v>22</v>
      </c>
      <c r="B8" t="s">
        <v>1721</v>
      </c>
      <c r="C8" t="s">
        <v>1721</v>
      </c>
      <c r="D8" s="2" t="s">
        <v>1722</v>
      </c>
      <c r="J8" t="s">
        <v>10</v>
      </c>
      <c r="R8" t="s">
        <v>327</v>
      </c>
    </row>
    <row r="9" spans="1:34" x14ac:dyDescent="0.2">
      <c r="A9" t="s">
        <v>22</v>
      </c>
      <c r="B9" t="s">
        <v>1723</v>
      </c>
      <c r="C9" t="s">
        <v>1723</v>
      </c>
      <c r="P9">
        <v>1</v>
      </c>
      <c r="Q9" t="s">
        <v>27</v>
      </c>
    </row>
    <row r="10" spans="1:34" x14ac:dyDescent="0.2">
      <c r="A10" t="s">
        <v>22</v>
      </c>
      <c r="B10" t="s">
        <v>1724</v>
      </c>
      <c r="C10" t="s">
        <v>1724</v>
      </c>
      <c r="J10" t="s">
        <v>10</v>
      </c>
    </row>
    <row r="11" spans="1:34" x14ac:dyDescent="0.2">
      <c r="A11" t="s">
        <v>22</v>
      </c>
      <c r="B11" t="s">
        <v>1725</v>
      </c>
      <c r="C11" t="s">
        <v>1725</v>
      </c>
      <c r="P11">
        <v>1</v>
      </c>
      <c r="Q11" t="s">
        <v>30</v>
      </c>
    </row>
    <row r="12" spans="1:34" x14ac:dyDescent="0.2">
      <c r="A12" t="s">
        <v>22</v>
      </c>
      <c r="B12" t="s">
        <v>1726</v>
      </c>
      <c r="C12" t="s">
        <v>1726</v>
      </c>
      <c r="J12" t="s">
        <v>10</v>
      </c>
    </row>
    <row r="13" spans="1:34" x14ac:dyDescent="0.2">
      <c r="A13" t="s">
        <v>22</v>
      </c>
      <c r="B13" t="s">
        <v>1727</v>
      </c>
      <c r="C13" t="s">
        <v>1727</v>
      </c>
      <c r="P13">
        <v>1</v>
      </c>
      <c r="Q13" t="s">
        <v>33</v>
      </c>
    </row>
    <row r="14" spans="1:34" x14ac:dyDescent="0.2">
      <c r="A14" t="s">
        <v>22</v>
      </c>
      <c r="B14" t="s">
        <v>1728</v>
      </c>
      <c r="C14" t="s">
        <v>1728</v>
      </c>
      <c r="J14" t="s">
        <v>10</v>
      </c>
    </row>
    <row r="15" spans="1:34" x14ac:dyDescent="0.2">
      <c r="A15" t="s">
        <v>22</v>
      </c>
      <c r="B15" t="s">
        <v>1729</v>
      </c>
      <c r="C15" t="s">
        <v>1729</v>
      </c>
      <c r="P15">
        <v>1</v>
      </c>
      <c r="Q15" t="s">
        <v>35</v>
      </c>
    </row>
    <row r="16" spans="1:34" x14ac:dyDescent="0.2">
      <c r="A16" t="s">
        <v>22</v>
      </c>
      <c r="B16" t="s">
        <v>1730</v>
      </c>
      <c r="C16" t="s">
        <v>1730</v>
      </c>
      <c r="J16" t="s">
        <v>10</v>
      </c>
    </row>
    <row r="17" spans="1:20" x14ac:dyDescent="0.2">
      <c r="A17" t="s">
        <v>22</v>
      </c>
      <c r="B17" t="s">
        <v>1731</v>
      </c>
      <c r="C17" t="s">
        <v>1731</v>
      </c>
      <c r="P17">
        <v>1</v>
      </c>
      <c r="Q17" t="s">
        <v>38</v>
      </c>
    </row>
    <row r="18" spans="1:20" x14ac:dyDescent="0.2">
      <c r="A18" t="s">
        <v>22</v>
      </c>
      <c r="B18" t="s">
        <v>1732</v>
      </c>
      <c r="C18" t="s">
        <v>1732</v>
      </c>
      <c r="J18" t="s">
        <v>10</v>
      </c>
    </row>
    <row r="19" spans="1:20" x14ac:dyDescent="0.2">
      <c r="A19" t="s">
        <v>22</v>
      </c>
      <c r="B19" t="s">
        <v>1733</v>
      </c>
      <c r="C19" t="s">
        <v>1733</v>
      </c>
      <c r="P19">
        <v>1</v>
      </c>
      <c r="Q19" t="s">
        <v>41</v>
      </c>
    </row>
    <row r="20" spans="1:20" x14ac:dyDescent="0.2">
      <c r="A20" t="s">
        <v>22</v>
      </c>
      <c r="B20" t="s">
        <v>1734</v>
      </c>
      <c r="C20" t="s">
        <v>1734</v>
      </c>
      <c r="G20" t="s">
        <v>24</v>
      </c>
    </row>
    <row r="21" spans="1:20" x14ac:dyDescent="0.2">
      <c r="A21" t="s">
        <v>22</v>
      </c>
      <c r="B21" t="s">
        <v>1735</v>
      </c>
      <c r="C21" t="s">
        <v>1735</v>
      </c>
      <c r="D21" s="2" t="s">
        <v>5101</v>
      </c>
      <c r="G21" t="s">
        <v>43</v>
      </c>
    </row>
    <row r="22" spans="1:20" x14ac:dyDescent="0.2">
      <c r="A22" t="s">
        <v>22</v>
      </c>
      <c r="B22" t="s">
        <v>4896</v>
      </c>
      <c r="C22" t="s">
        <v>4896</v>
      </c>
      <c r="E22">
        <v>1</v>
      </c>
      <c r="F22" t="s">
        <v>44</v>
      </c>
      <c r="K22" t="s">
        <v>45</v>
      </c>
      <c r="M22" t="s">
        <v>46</v>
      </c>
      <c r="S22">
        <v>1</v>
      </c>
      <c r="T22">
        <v>1</v>
      </c>
    </row>
    <row r="23" spans="1:20" x14ac:dyDescent="0.2">
      <c r="A23" t="s">
        <v>22</v>
      </c>
      <c r="B23" t="s">
        <v>1736</v>
      </c>
      <c r="C23" t="s">
        <v>1737</v>
      </c>
      <c r="H23" t="s">
        <v>49</v>
      </c>
      <c r="L23" t="s">
        <v>57</v>
      </c>
    </row>
    <row r="24" spans="1:20" x14ac:dyDescent="0.2">
      <c r="A24" t="s">
        <v>22</v>
      </c>
      <c r="B24" t="s">
        <v>1738</v>
      </c>
      <c r="C24" t="s">
        <v>1739</v>
      </c>
      <c r="H24" t="s">
        <v>49</v>
      </c>
      <c r="I24" t="s">
        <v>50</v>
      </c>
      <c r="L24" t="s">
        <v>51</v>
      </c>
    </row>
    <row r="25" spans="1:20" x14ac:dyDescent="0.2">
      <c r="A25" t="s">
        <v>22</v>
      </c>
      <c r="B25" t="s">
        <v>1738</v>
      </c>
      <c r="C25" t="s">
        <v>1740</v>
      </c>
      <c r="H25" t="s">
        <v>49</v>
      </c>
      <c r="I25" t="s">
        <v>53</v>
      </c>
      <c r="L25" t="s">
        <v>51</v>
      </c>
    </row>
    <row r="26" spans="1:20" x14ac:dyDescent="0.2">
      <c r="A26" t="s">
        <v>22</v>
      </c>
      <c r="B26" t="s">
        <v>1098</v>
      </c>
      <c r="C26" t="s">
        <v>1098</v>
      </c>
      <c r="J26" t="s">
        <v>10</v>
      </c>
    </row>
    <row r="27" spans="1:20" x14ac:dyDescent="0.2">
      <c r="A27" t="s">
        <v>22</v>
      </c>
      <c r="B27" t="s">
        <v>1741</v>
      </c>
      <c r="C27" t="s">
        <v>1741</v>
      </c>
      <c r="G27" t="s">
        <v>60</v>
      </c>
    </row>
    <row r="28" spans="1:20" x14ac:dyDescent="0.2">
      <c r="A28" t="s">
        <v>22</v>
      </c>
      <c r="B28" t="s">
        <v>1742</v>
      </c>
      <c r="C28" t="s">
        <v>1742</v>
      </c>
      <c r="G28" t="s">
        <v>62</v>
      </c>
    </row>
    <row r="29" spans="1:20" x14ac:dyDescent="0.2">
      <c r="A29" t="s">
        <v>22</v>
      </c>
      <c r="B29" t="s">
        <v>2652</v>
      </c>
      <c r="C29" t="s">
        <v>2652</v>
      </c>
      <c r="E29">
        <v>1</v>
      </c>
      <c r="F29" t="s">
        <v>44</v>
      </c>
      <c r="K29" t="s">
        <v>64</v>
      </c>
      <c r="M29" t="s">
        <v>65</v>
      </c>
      <c r="S29">
        <v>0</v>
      </c>
      <c r="T29">
        <v>0</v>
      </c>
    </row>
    <row r="30" spans="1:20" x14ac:dyDescent="0.2">
      <c r="A30" t="s">
        <v>22</v>
      </c>
      <c r="B30" t="s">
        <v>1743</v>
      </c>
      <c r="C30" t="s">
        <v>1744</v>
      </c>
      <c r="H30" t="s">
        <v>49</v>
      </c>
      <c r="I30" t="s">
        <v>53</v>
      </c>
      <c r="L30" t="s">
        <v>68</v>
      </c>
      <c r="O30" t="s">
        <v>46</v>
      </c>
    </row>
    <row r="31" spans="1:20" x14ac:dyDescent="0.2">
      <c r="A31" t="s">
        <v>22</v>
      </c>
      <c r="B31" t="s">
        <v>1745</v>
      </c>
      <c r="C31" t="s">
        <v>1746</v>
      </c>
      <c r="H31" t="s">
        <v>49</v>
      </c>
      <c r="I31" t="s">
        <v>50</v>
      </c>
      <c r="L31" t="s">
        <v>51</v>
      </c>
    </row>
    <row r="32" spans="1:20" x14ac:dyDescent="0.2">
      <c r="A32" t="s">
        <v>22</v>
      </c>
      <c r="B32" t="s">
        <v>1747</v>
      </c>
      <c r="C32" t="s">
        <v>1748</v>
      </c>
      <c r="H32" t="s">
        <v>49</v>
      </c>
      <c r="I32" t="s">
        <v>53</v>
      </c>
      <c r="L32" t="s">
        <v>51</v>
      </c>
    </row>
    <row r="33" spans="1:20" x14ac:dyDescent="0.2">
      <c r="A33" t="s">
        <v>22</v>
      </c>
      <c r="B33" t="s">
        <v>1749</v>
      </c>
      <c r="C33" t="s">
        <v>1749</v>
      </c>
      <c r="J33" t="s">
        <v>10</v>
      </c>
    </row>
    <row r="34" spans="1:20" x14ac:dyDescent="0.2">
      <c r="A34" t="s">
        <v>22</v>
      </c>
      <c r="B34" t="s">
        <v>1750</v>
      </c>
      <c r="C34" t="s">
        <v>1750</v>
      </c>
      <c r="G34" t="s">
        <v>60</v>
      </c>
    </row>
    <row r="35" spans="1:20" x14ac:dyDescent="0.2">
      <c r="A35" t="s">
        <v>22</v>
      </c>
      <c r="B35" t="s">
        <v>1751</v>
      </c>
      <c r="C35" t="s">
        <v>1751</v>
      </c>
      <c r="G35" t="s">
        <v>78</v>
      </c>
    </row>
    <row r="36" spans="1:20" x14ac:dyDescent="0.2">
      <c r="A36" t="s">
        <v>22</v>
      </c>
      <c r="B36" t="s">
        <v>4897</v>
      </c>
      <c r="C36" t="s">
        <v>4897</v>
      </c>
      <c r="E36">
        <v>1</v>
      </c>
      <c r="F36" t="s">
        <v>44</v>
      </c>
      <c r="K36" t="s">
        <v>45</v>
      </c>
      <c r="M36" t="s">
        <v>79</v>
      </c>
      <c r="S36">
        <v>0</v>
      </c>
      <c r="T36">
        <v>0</v>
      </c>
    </row>
    <row r="37" spans="1:20" x14ac:dyDescent="0.2">
      <c r="A37" t="s">
        <v>22</v>
      </c>
      <c r="B37" t="s">
        <v>1752</v>
      </c>
      <c r="C37" t="s">
        <v>1753</v>
      </c>
      <c r="H37" t="s">
        <v>49</v>
      </c>
      <c r="L37" t="s">
        <v>57</v>
      </c>
    </row>
    <row r="38" spans="1:20" x14ac:dyDescent="0.2">
      <c r="A38" t="s">
        <v>22</v>
      </c>
      <c r="B38" t="s">
        <v>1754</v>
      </c>
      <c r="C38" t="s">
        <v>1755</v>
      </c>
      <c r="H38" t="s">
        <v>49</v>
      </c>
      <c r="L38" t="s">
        <v>1756</v>
      </c>
      <c r="N38" t="s">
        <v>1757</v>
      </c>
    </row>
    <row r="39" spans="1:20" x14ac:dyDescent="0.2">
      <c r="A39" t="s">
        <v>22</v>
      </c>
      <c r="B39" t="s">
        <v>1758</v>
      </c>
      <c r="C39" t="s">
        <v>1759</v>
      </c>
      <c r="D39" s="2" t="s">
        <v>1760</v>
      </c>
      <c r="H39" t="s">
        <v>49</v>
      </c>
      <c r="I39" t="s">
        <v>53</v>
      </c>
      <c r="L39" t="s">
        <v>51</v>
      </c>
    </row>
    <row r="40" spans="1:20" x14ac:dyDescent="0.2">
      <c r="A40" t="s">
        <v>22</v>
      </c>
      <c r="B40" t="s">
        <v>1761</v>
      </c>
      <c r="C40" t="s">
        <v>1761</v>
      </c>
      <c r="J40" t="s">
        <v>10</v>
      </c>
    </row>
    <row r="41" spans="1:20" x14ac:dyDescent="0.2">
      <c r="A41" t="s">
        <v>22</v>
      </c>
      <c r="B41" t="s">
        <v>1762</v>
      </c>
      <c r="C41" t="s">
        <v>1762</v>
      </c>
      <c r="G41" t="s">
        <v>60</v>
      </c>
    </row>
    <row r="42" spans="1:20" x14ac:dyDescent="0.2">
      <c r="A42" t="s">
        <v>22</v>
      </c>
      <c r="B42" t="s">
        <v>1763</v>
      </c>
      <c r="C42" t="s">
        <v>1763</v>
      </c>
      <c r="G42" t="s">
        <v>94</v>
      </c>
    </row>
    <row r="43" spans="1:20" x14ac:dyDescent="0.2">
      <c r="A43" t="s">
        <v>22</v>
      </c>
      <c r="B43" t="s">
        <v>1763</v>
      </c>
      <c r="C43" t="s">
        <v>1763</v>
      </c>
      <c r="E43">
        <v>1</v>
      </c>
      <c r="F43" t="s">
        <v>44</v>
      </c>
      <c r="K43" t="s">
        <v>45</v>
      </c>
      <c r="M43" t="s">
        <v>96</v>
      </c>
      <c r="S43">
        <v>0</v>
      </c>
      <c r="T43">
        <v>0</v>
      </c>
    </row>
    <row r="44" spans="1:20" x14ac:dyDescent="0.2">
      <c r="A44" t="s">
        <v>22</v>
      </c>
      <c r="B44" t="s">
        <v>1764</v>
      </c>
      <c r="C44" t="s">
        <v>1765</v>
      </c>
      <c r="H44" t="s">
        <v>49</v>
      </c>
      <c r="I44" t="s">
        <v>53</v>
      </c>
      <c r="L44" t="s">
        <v>68</v>
      </c>
      <c r="O44" t="s">
        <v>46</v>
      </c>
    </row>
    <row r="45" spans="1:20" x14ac:dyDescent="0.2">
      <c r="A45" t="s">
        <v>22</v>
      </c>
      <c r="B45" t="s">
        <v>1765</v>
      </c>
      <c r="C45" t="s">
        <v>1766</v>
      </c>
      <c r="H45" t="s">
        <v>49</v>
      </c>
      <c r="I45" t="s">
        <v>50</v>
      </c>
      <c r="L45" t="s">
        <v>68</v>
      </c>
      <c r="O45" t="s">
        <v>65</v>
      </c>
    </row>
    <row r="46" spans="1:20" x14ac:dyDescent="0.2">
      <c r="A46" t="s">
        <v>22</v>
      </c>
      <c r="B46" t="s">
        <v>1767</v>
      </c>
      <c r="C46" t="s">
        <v>1768</v>
      </c>
      <c r="H46" t="s">
        <v>49</v>
      </c>
      <c r="I46" t="s">
        <v>53</v>
      </c>
      <c r="L46" t="s">
        <v>68</v>
      </c>
      <c r="O46" t="s">
        <v>65</v>
      </c>
    </row>
    <row r="47" spans="1:20" x14ac:dyDescent="0.2">
      <c r="A47" t="s">
        <v>22</v>
      </c>
      <c r="B47" t="s">
        <v>1769</v>
      </c>
      <c r="C47" t="s">
        <v>1770</v>
      </c>
      <c r="H47" t="s">
        <v>49</v>
      </c>
      <c r="I47" t="s">
        <v>50</v>
      </c>
      <c r="L47" t="s">
        <v>51</v>
      </c>
    </row>
    <row r="48" spans="1:20" x14ac:dyDescent="0.2">
      <c r="A48" t="s">
        <v>22</v>
      </c>
      <c r="B48" t="s">
        <v>1771</v>
      </c>
      <c r="C48" t="s">
        <v>1772</v>
      </c>
      <c r="H48" t="s">
        <v>49</v>
      </c>
      <c r="I48" t="s">
        <v>53</v>
      </c>
      <c r="L48" t="s">
        <v>51</v>
      </c>
    </row>
    <row r="49" spans="1:20" x14ac:dyDescent="0.2">
      <c r="A49" t="s">
        <v>22</v>
      </c>
      <c r="B49" t="s">
        <v>1122</v>
      </c>
      <c r="C49" t="s">
        <v>1122</v>
      </c>
      <c r="J49" t="s">
        <v>10</v>
      </c>
    </row>
    <row r="50" spans="1:20" x14ac:dyDescent="0.2">
      <c r="A50" t="s">
        <v>22</v>
      </c>
      <c r="B50" t="s">
        <v>1773</v>
      </c>
      <c r="C50" t="s">
        <v>1773</v>
      </c>
      <c r="G50" t="s">
        <v>60</v>
      </c>
    </row>
    <row r="51" spans="1:20" x14ac:dyDescent="0.2">
      <c r="A51" t="s">
        <v>22</v>
      </c>
      <c r="B51" t="s">
        <v>1774</v>
      </c>
      <c r="C51" t="s">
        <v>1774</v>
      </c>
      <c r="G51" t="s">
        <v>114</v>
      </c>
    </row>
    <row r="52" spans="1:20" x14ac:dyDescent="0.2">
      <c r="A52" t="s">
        <v>22</v>
      </c>
      <c r="B52" t="s">
        <v>4898</v>
      </c>
      <c r="C52" t="s">
        <v>4898</v>
      </c>
      <c r="E52">
        <v>1</v>
      </c>
      <c r="F52" t="s">
        <v>44</v>
      </c>
      <c r="K52" t="s">
        <v>115</v>
      </c>
      <c r="M52" t="s">
        <v>116</v>
      </c>
      <c r="S52">
        <v>1</v>
      </c>
      <c r="T52">
        <v>1</v>
      </c>
    </row>
    <row r="53" spans="1:20" x14ac:dyDescent="0.2">
      <c r="A53" t="s">
        <v>22</v>
      </c>
      <c r="B53" t="s">
        <v>1775</v>
      </c>
      <c r="C53" t="s">
        <v>1776</v>
      </c>
      <c r="H53" t="s">
        <v>49</v>
      </c>
      <c r="L53" t="s">
        <v>57</v>
      </c>
    </row>
    <row r="54" spans="1:20" x14ac:dyDescent="0.2">
      <c r="A54" t="s">
        <v>22</v>
      </c>
      <c r="B54" t="s">
        <v>1777</v>
      </c>
      <c r="C54" t="s">
        <v>1777</v>
      </c>
      <c r="H54" t="s">
        <v>49</v>
      </c>
      <c r="I54" t="s">
        <v>50</v>
      </c>
      <c r="L54" t="s">
        <v>51</v>
      </c>
    </row>
    <row r="55" spans="1:20" x14ac:dyDescent="0.2">
      <c r="A55" t="s">
        <v>22</v>
      </c>
      <c r="B55" t="s">
        <v>1778</v>
      </c>
      <c r="C55" t="s">
        <v>1779</v>
      </c>
      <c r="H55" t="s">
        <v>49</v>
      </c>
      <c r="I55" t="s">
        <v>53</v>
      </c>
      <c r="L55" t="s">
        <v>51</v>
      </c>
    </row>
    <row r="56" spans="1:20" x14ac:dyDescent="0.2">
      <c r="A56" t="s">
        <v>22</v>
      </c>
      <c r="B56" t="s">
        <v>1780</v>
      </c>
      <c r="C56" t="s">
        <v>1780</v>
      </c>
      <c r="J56" t="s">
        <v>10</v>
      </c>
    </row>
    <row r="57" spans="1:20" x14ac:dyDescent="0.2">
      <c r="A57" t="s">
        <v>22</v>
      </c>
      <c r="B57" t="s">
        <v>1781</v>
      </c>
      <c r="C57" t="s">
        <v>1781</v>
      </c>
      <c r="G57" t="s">
        <v>60</v>
      </c>
    </row>
    <row r="58" spans="1:20" x14ac:dyDescent="0.2">
      <c r="A58" t="s">
        <v>22</v>
      </c>
      <c r="B58" t="s">
        <v>1782</v>
      </c>
      <c r="C58" t="s">
        <v>1782</v>
      </c>
      <c r="G58" t="s">
        <v>122</v>
      </c>
    </row>
    <row r="59" spans="1:20" x14ac:dyDescent="0.2">
      <c r="A59" t="s">
        <v>22</v>
      </c>
      <c r="B59" t="s">
        <v>4899</v>
      </c>
      <c r="C59" t="s">
        <v>4899</v>
      </c>
      <c r="E59">
        <v>1</v>
      </c>
      <c r="F59" t="s">
        <v>44</v>
      </c>
      <c r="K59" t="s">
        <v>115</v>
      </c>
      <c r="M59" t="s">
        <v>65</v>
      </c>
      <c r="S59">
        <v>0</v>
      </c>
      <c r="T59">
        <v>0</v>
      </c>
    </row>
    <row r="60" spans="1:20" x14ac:dyDescent="0.2">
      <c r="A60" t="s">
        <v>22</v>
      </c>
      <c r="B60" t="s">
        <v>1784</v>
      </c>
      <c r="C60" t="s">
        <v>1785</v>
      </c>
      <c r="H60" t="s">
        <v>49</v>
      </c>
      <c r="I60" t="s">
        <v>53</v>
      </c>
      <c r="L60" t="s">
        <v>312</v>
      </c>
      <c r="N60" t="s">
        <v>1757</v>
      </c>
    </row>
    <row r="61" spans="1:20" x14ac:dyDescent="0.2">
      <c r="A61" t="s">
        <v>22</v>
      </c>
      <c r="B61" t="s">
        <v>1786</v>
      </c>
      <c r="C61" t="s">
        <v>1787</v>
      </c>
      <c r="H61" t="s">
        <v>49</v>
      </c>
      <c r="I61" t="s">
        <v>50</v>
      </c>
      <c r="L61" t="s">
        <v>51</v>
      </c>
    </row>
    <row r="62" spans="1:20" x14ac:dyDescent="0.2">
      <c r="A62" t="s">
        <v>22</v>
      </c>
      <c r="B62" t="s">
        <v>1788</v>
      </c>
      <c r="C62" t="s">
        <v>1789</v>
      </c>
      <c r="H62" t="s">
        <v>49</v>
      </c>
      <c r="I62" t="s">
        <v>53</v>
      </c>
      <c r="L62" t="s">
        <v>51</v>
      </c>
    </row>
    <row r="63" spans="1:20" x14ac:dyDescent="0.2">
      <c r="A63" t="s">
        <v>22</v>
      </c>
      <c r="B63" t="s">
        <v>1790</v>
      </c>
      <c r="C63" t="s">
        <v>1790</v>
      </c>
      <c r="J63" t="s">
        <v>10</v>
      </c>
    </row>
    <row r="64" spans="1:20" x14ac:dyDescent="0.2">
      <c r="A64" t="s">
        <v>22</v>
      </c>
      <c r="B64" t="s">
        <v>1791</v>
      </c>
      <c r="C64" t="s">
        <v>1791</v>
      </c>
      <c r="G64" t="s">
        <v>60</v>
      </c>
    </row>
    <row r="65" spans="1:20" x14ac:dyDescent="0.2">
      <c r="A65" t="s">
        <v>22</v>
      </c>
      <c r="B65" t="s">
        <v>1792</v>
      </c>
      <c r="C65" t="s">
        <v>1792</v>
      </c>
      <c r="G65" t="s">
        <v>131</v>
      </c>
    </row>
    <row r="66" spans="1:20" x14ac:dyDescent="0.2">
      <c r="A66" t="s">
        <v>22</v>
      </c>
      <c r="B66" t="s">
        <v>4900</v>
      </c>
      <c r="C66" t="s">
        <v>4900</v>
      </c>
      <c r="E66">
        <v>1</v>
      </c>
      <c r="F66" t="s">
        <v>44</v>
      </c>
      <c r="K66" t="s">
        <v>64</v>
      </c>
      <c r="M66" t="s">
        <v>116</v>
      </c>
      <c r="S66">
        <v>0</v>
      </c>
      <c r="T66">
        <v>0</v>
      </c>
    </row>
    <row r="67" spans="1:20" x14ac:dyDescent="0.2">
      <c r="A67" t="s">
        <v>22</v>
      </c>
      <c r="B67" t="s">
        <v>1793</v>
      </c>
      <c r="C67" t="s">
        <v>1794</v>
      </c>
      <c r="H67" t="s">
        <v>49</v>
      </c>
      <c r="L67" t="s">
        <v>57</v>
      </c>
    </row>
    <row r="68" spans="1:20" x14ac:dyDescent="0.2">
      <c r="A68" t="s">
        <v>22</v>
      </c>
      <c r="B68" t="s">
        <v>1795</v>
      </c>
      <c r="C68" t="s">
        <v>1549</v>
      </c>
      <c r="H68" t="s">
        <v>49</v>
      </c>
      <c r="L68" t="s">
        <v>105</v>
      </c>
      <c r="O68" t="s">
        <v>411</v>
      </c>
    </row>
    <row r="69" spans="1:20" x14ac:dyDescent="0.2">
      <c r="A69" t="s">
        <v>22</v>
      </c>
      <c r="B69" t="s">
        <v>1796</v>
      </c>
      <c r="C69" t="s">
        <v>1797</v>
      </c>
      <c r="H69" t="s">
        <v>49</v>
      </c>
      <c r="I69" t="s">
        <v>50</v>
      </c>
      <c r="L69" t="s">
        <v>51</v>
      </c>
    </row>
    <row r="70" spans="1:20" x14ac:dyDescent="0.2">
      <c r="A70" t="s">
        <v>22</v>
      </c>
      <c r="B70" t="s">
        <v>1798</v>
      </c>
      <c r="C70" t="s">
        <v>1799</v>
      </c>
      <c r="H70" t="s">
        <v>49</v>
      </c>
      <c r="I70" t="s">
        <v>53</v>
      </c>
      <c r="L70" t="s">
        <v>51</v>
      </c>
    </row>
    <row r="71" spans="1:20" x14ac:dyDescent="0.2">
      <c r="A71" t="s">
        <v>22</v>
      </c>
      <c r="B71" t="s">
        <v>1800</v>
      </c>
      <c r="C71" t="s">
        <v>1800</v>
      </c>
      <c r="J71" t="s">
        <v>10</v>
      </c>
    </row>
    <row r="72" spans="1:20" x14ac:dyDescent="0.2">
      <c r="A72" t="s">
        <v>22</v>
      </c>
      <c r="B72" t="s">
        <v>1801</v>
      </c>
      <c r="C72" t="s">
        <v>1801</v>
      </c>
      <c r="G72" t="s">
        <v>60</v>
      </c>
    </row>
    <row r="73" spans="1:20" x14ac:dyDescent="0.2">
      <c r="A73" t="s">
        <v>22</v>
      </c>
      <c r="B73" t="s">
        <v>1802</v>
      </c>
      <c r="C73" t="s">
        <v>1802</v>
      </c>
      <c r="G73" t="s">
        <v>139</v>
      </c>
    </row>
    <row r="74" spans="1:20" x14ac:dyDescent="0.2">
      <c r="A74" t="s">
        <v>22</v>
      </c>
      <c r="B74" t="s">
        <v>1802</v>
      </c>
      <c r="C74" t="s">
        <v>1802</v>
      </c>
      <c r="E74">
        <v>0</v>
      </c>
      <c r="F74" t="s">
        <v>44</v>
      </c>
      <c r="K74" t="s">
        <v>142</v>
      </c>
      <c r="M74" t="s">
        <v>142</v>
      </c>
      <c r="S74">
        <v>0</v>
      </c>
      <c r="T74">
        <v>0</v>
      </c>
    </row>
    <row r="75" spans="1:20" x14ac:dyDescent="0.2">
      <c r="A75" t="s">
        <v>22</v>
      </c>
      <c r="B75" t="s">
        <v>63</v>
      </c>
      <c r="C75" t="s">
        <v>1803</v>
      </c>
      <c r="H75" t="s">
        <v>49</v>
      </c>
      <c r="I75" t="s">
        <v>53</v>
      </c>
      <c r="L75" t="s">
        <v>68</v>
      </c>
      <c r="O75" t="s">
        <v>116</v>
      </c>
    </row>
    <row r="76" spans="1:20" x14ac:dyDescent="0.2">
      <c r="A76" t="s">
        <v>22</v>
      </c>
      <c r="B76" t="s">
        <v>1804</v>
      </c>
      <c r="C76" t="s">
        <v>1805</v>
      </c>
      <c r="H76" t="s">
        <v>49</v>
      </c>
      <c r="L76" t="s">
        <v>57</v>
      </c>
    </row>
    <row r="77" spans="1:20" x14ac:dyDescent="0.2">
      <c r="A77" t="s">
        <v>22</v>
      </c>
      <c r="B77" t="s">
        <v>70</v>
      </c>
      <c r="C77" t="s">
        <v>1806</v>
      </c>
      <c r="H77" t="s">
        <v>49</v>
      </c>
      <c r="I77" t="s">
        <v>50</v>
      </c>
      <c r="L77" t="s">
        <v>68</v>
      </c>
      <c r="O77" t="s">
        <v>79</v>
      </c>
    </row>
    <row r="78" spans="1:20" x14ac:dyDescent="0.2">
      <c r="A78" t="s">
        <v>22</v>
      </c>
      <c r="B78" t="s">
        <v>1807</v>
      </c>
      <c r="C78" t="s">
        <v>1808</v>
      </c>
      <c r="H78" t="s">
        <v>49</v>
      </c>
      <c r="I78" t="s">
        <v>53</v>
      </c>
      <c r="L78" t="s">
        <v>68</v>
      </c>
      <c r="O78" t="s">
        <v>79</v>
      </c>
    </row>
    <row r="79" spans="1:20" x14ac:dyDescent="0.2">
      <c r="A79" t="s">
        <v>22</v>
      </c>
      <c r="B79" t="s">
        <v>1809</v>
      </c>
      <c r="C79" t="s">
        <v>1810</v>
      </c>
      <c r="H79" t="s">
        <v>49</v>
      </c>
      <c r="L79" t="s">
        <v>105</v>
      </c>
      <c r="O79" t="s">
        <v>380</v>
      </c>
    </row>
    <row r="80" spans="1:20" x14ac:dyDescent="0.2">
      <c r="A80" t="s">
        <v>22</v>
      </c>
      <c r="B80" t="s">
        <v>1811</v>
      </c>
      <c r="C80" t="s">
        <v>1162</v>
      </c>
      <c r="H80" t="s">
        <v>49</v>
      </c>
      <c r="L80" t="s">
        <v>294</v>
      </c>
    </row>
    <row r="81" spans="1:20" x14ac:dyDescent="0.2">
      <c r="A81" t="s">
        <v>22</v>
      </c>
      <c r="B81" t="s">
        <v>1163</v>
      </c>
      <c r="C81" t="s">
        <v>1812</v>
      </c>
      <c r="H81" t="s">
        <v>49</v>
      </c>
      <c r="I81" t="s">
        <v>50</v>
      </c>
      <c r="L81" t="s">
        <v>68</v>
      </c>
      <c r="O81" t="s">
        <v>46</v>
      </c>
    </row>
    <row r="82" spans="1:20" x14ac:dyDescent="0.2">
      <c r="A82" t="s">
        <v>22</v>
      </c>
      <c r="B82" t="s">
        <v>1813</v>
      </c>
      <c r="C82" t="s">
        <v>1814</v>
      </c>
      <c r="H82" t="s">
        <v>49</v>
      </c>
      <c r="I82" t="s">
        <v>53</v>
      </c>
      <c r="L82" t="s">
        <v>68</v>
      </c>
      <c r="O82" t="s">
        <v>46</v>
      </c>
    </row>
    <row r="83" spans="1:20" x14ac:dyDescent="0.2">
      <c r="A83" t="s">
        <v>22</v>
      </c>
      <c r="B83" t="s">
        <v>1815</v>
      </c>
      <c r="C83" t="s">
        <v>1816</v>
      </c>
      <c r="H83" t="s">
        <v>49</v>
      </c>
      <c r="I83" t="s">
        <v>50</v>
      </c>
      <c r="L83" t="s">
        <v>68</v>
      </c>
      <c r="O83" t="s">
        <v>65</v>
      </c>
    </row>
    <row r="84" spans="1:20" x14ac:dyDescent="0.2">
      <c r="A84" t="s">
        <v>22</v>
      </c>
      <c r="B84" t="s">
        <v>1817</v>
      </c>
      <c r="C84" t="s">
        <v>1818</v>
      </c>
      <c r="H84" t="s">
        <v>49</v>
      </c>
      <c r="I84" t="s">
        <v>53</v>
      </c>
      <c r="L84" t="s">
        <v>68</v>
      </c>
      <c r="O84" t="s">
        <v>65</v>
      </c>
    </row>
    <row r="85" spans="1:20" x14ac:dyDescent="0.2">
      <c r="A85" t="s">
        <v>22</v>
      </c>
      <c r="B85" t="s">
        <v>1819</v>
      </c>
      <c r="C85" t="s">
        <v>1820</v>
      </c>
      <c r="H85" t="s">
        <v>49</v>
      </c>
      <c r="L85" t="s">
        <v>105</v>
      </c>
      <c r="O85" t="s">
        <v>870</v>
      </c>
    </row>
    <row r="86" spans="1:20" x14ac:dyDescent="0.2">
      <c r="A86" t="s">
        <v>22</v>
      </c>
      <c r="B86" t="s">
        <v>1821</v>
      </c>
      <c r="C86" t="s">
        <v>1360</v>
      </c>
      <c r="H86" t="s">
        <v>49</v>
      </c>
      <c r="I86" t="s">
        <v>53</v>
      </c>
      <c r="L86" t="s">
        <v>68</v>
      </c>
      <c r="O86" t="s">
        <v>65</v>
      </c>
    </row>
    <row r="87" spans="1:20" x14ac:dyDescent="0.2">
      <c r="A87" t="s">
        <v>22</v>
      </c>
      <c r="B87" t="s">
        <v>1822</v>
      </c>
      <c r="C87" t="s">
        <v>1822</v>
      </c>
      <c r="G87" t="s">
        <v>60</v>
      </c>
    </row>
    <row r="88" spans="1:20" x14ac:dyDescent="0.2">
      <c r="A88" t="s">
        <v>22</v>
      </c>
      <c r="B88" t="s">
        <v>1823</v>
      </c>
      <c r="C88" t="s">
        <v>1823</v>
      </c>
      <c r="G88" t="s">
        <v>147</v>
      </c>
    </row>
    <row r="89" spans="1:20" x14ac:dyDescent="0.2">
      <c r="A89" t="s">
        <v>22</v>
      </c>
      <c r="B89" t="s">
        <v>2323</v>
      </c>
      <c r="C89" t="s">
        <v>2323</v>
      </c>
      <c r="E89">
        <v>0</v>
      </c>
      <c r="F89" t="s">
        <v>44</v>
      </c>
      <c r="K89" t="s">
        <v>115</v>
      </c>
      <c r="M89" t="s">
        <v>149</v>
      </c>
      <c r="S89">
        <v>0</v>
      </c>
      <c r="T89">
        <v>0</v>
      </c>
    </row>
    <row r="90" spans="1:20" x14ac:dyDescent="0.2">
      <c r="A90" t="s">
        <v>22</v>
      </c>
      <c r="B90" t="s">
        <v>1824</v>
      </c>
      <c r="C90" t="s">
        <v>1825</v>
      </c>
      <c r="H90" t="s">
        <v>49</v>
      </c>
      <c r="I90" t="s">
        <v>50</v>
      </c>
      <c r="L90" t="s">
        <v>68</v>
      </c>
      <c r="O90" t="s">
        <v>65</v>
      </c>
    </row>
    <row r="91" spans="1:20" x14ac:dyDescent="0.2">
      <c r="A91" t="s">
        <v>22</v>
      </c>
      <c r="B91" t="s">
        <v>1826</v>
      </c>
      <c r="C91" t="s">
        <v>1827</v>
      </c>
      <c r="H91" t="s">
        <v>49</v>
      </c>
      <c r="L91" t="s">
        <v>82</v>
      </c>
      <c r="N91" t="s">
        <v>152</v>
      </c>
    </row>
    <row r="92" spans="1:20" x14ac:dyDescent="0.2">
      <c r="A92" t="s">
        <v>22</v>
      </c>
      <c r="B92" t="s">
        <v>1828</v>
      </c>
      <c r="C92" t="s">
        <v>1829</v>
      </c>
      <c r="H92" t="s">
        <v>49</v>
      </c>
      <c r="I92" t="s">
        <v>53</v>
      </c>
      <c r="L92" t="s">
        <v>68</v>
      </c>
      <c r="O92" t="s">
        <v>65</v>
      </c>
    </row>
    <row r="93" spans="1:20" x14ac:dyDescent="0.2">
      <c r="A93" t="s">
        <v>22</v>
      </c>
      <c r="B93" t="s">
        <v>1830</v>
      </c>
      <c r="C93" t="s">
        <v>1830</v>
      </c>
      <c r="J93" t="s">
        <v>10</v>
      </c>
    </row>
    <row r="94" spans="1:20" x14ac:dyDescent="0.2">
      <c r="A94" t="s">
        <v>22</v>
      </c>
      <c r="B94" t="s">
        <v>1831</v>
      </c>
      <c r="C94" t="s">
        <v>1831</v>
      </c>
      <c r="H94" t="s">
        <v>49</v>
      </c>
      <c r="I94" t="s">
        <v>53</v>
      </c>
      <c r="L94" t="s">
        <v>51</v>
      </c>
    </row>
    <row r="95" spans="1:20" x14ac:dyDescent="0.2">
      <c r="A95" t="s">
        <v>22</v>
      </c>
      <c r="B95" t="s">
        <v>1832</v>
      </c>
      <c r="C95" t="s">
        <v>1832</v>
      </c>
      <c r="G95" t="s">
        <v>60</v>
      </c>
    </row>
    <row r="96" spans="1:20" x14ac:dyDescent="0.2">
      <c r="A96" t="s">
        <v>22</v>
      </c>
      <c r="B96" t="s">
        <v>1833</v>
      </c>
      <c r="C96" t="s">
        <v>1833</v>
      </c>
      <c r="G96" t="s">
        <v>159</v>
      </c>
    </row>
    <row r="97" spans="1:20" x14ac:dyDescent="0.2">
      <c r="A97" t="s">
        <v>22</v>
      </c>
      <c r="B97" t="s">
        <v>4901</v>
      </c>
      <c r="C97" t="s">
        <v>4901</v>
      </c>
      <c r="E97">
        <v>0</v>
      </c>
      <c r="F97" t="s">
        <v>44</v>
      </c>
      <c r="K97" t="s">
        <v>64</v>
      </c>
      <c r="M97" t="s">
        <v>149</v>
      </c>
      <c r="S97">
        <v>0</v>
      </c>
      <c r="T97">
        <v>0</v>
      </c>
    </row>
    <row r="98" spans="1:20" x14ac:dyDescent="0.2">
      <c r="A98" t="s">
        <v>22</v>
      </c>
      <c r="B98" t="s">
        <v>1834</v>
      </c>
      <c r="C98" t="s">
        <v>1835</v>
      </c>
      <c r="H98" t="s">
        <v>49</v>
      </c>
      <c r="L98" t="s">
        <v>57</v>
      </c>
    </row>
    <row r="99" spans="1:20" x14ac:dyDescent="0.2">
      <c r="A99" t="s">
        <v>22</v>
      </c>
      <c r="B99" t="s">
        <v>1836</v>
      </c>
      <c r="C99" t="s">
        <v>1837</v>
      </c>
      <c r="D99" s="2" t="s">
        <v>1838</v>
      </c>
      <c r="H99" t="s">
        <v>49</v>
      </c>
      <c r="L99" t="s">
        <v>105</v>
      </c>
      <c r="O99" t="s">
        <v>608</v>
      </c>
    </row>
    <row r="100" spans="1:20" x14ac:dyDescent="0.2">
      <c r="A100" t="s">
        <v>22</v>
      </c>
      <c r="B100" t="s">
        <v>1839</v>
      </c>
      <c r="C100" t="s">
        <v>1839</v>
      </c>
      <c r="H100" t="s">
        <v>49</v>
      </c>
      <c r="I100" t="s">
        <v>50</v>
      </c>
      <c r="L100" t="s">
        <v>68</v>
      </c>
      <c r="O100" t="s">
        <v>116</v>
      </c>
    </row>
    <row r="101" spans="1:20" x14ac:dyDescent="0.2">
      <c r="A101" t="s">
        <v>22</v>
      </c>
      <c r="B101" t="s">
        <v>1840</v>
      </c>
      <c r="C101" t="s">
        <v>1841</v>
      </c>
      <c r="H101" t="s">
        <v>49</v>
      </c>
      <c r="I101" t="s">
        <v>53</v>
      </c>
      <c r="L101" t="s">
        <v>68</v>
      </c>
      <c r="O101" t="s">
        <v>116</v>
      </c>
    </row>
    <row r="102" spans="1:20" x14ac:dyDescent="0.2">
      <c r="A102" t="s">
        <v>22</v>
      </c>
      <c r="B102" t="s">
        <v>1842</v>
      </c>
      <c r="C102" t="s">
        <v>1842</v>
      </c>
      <c r="J102" t="s">
        <v>10</v>
      </c>
    </row>
    <row r="103" spans="1:20" x14ac:dyDescent="0.2">
      <c r="A103" t="s">
        <v>22</v>
      </c>
      <c r="B103" t="s">
        <v>1373</v>
      </c>
      <c r="C103" t="s">
        <v>1373</v>
      </c>
      <c r="H103" t="s">
        <v>49</v>
      </c>
      <c r="I103" t="s">
        <v>53</v>
      </c>
      <c r="L103" t="s">
        <v>51</v>
      </c>
    </row>
    <row r="104" spans="1:20" x14ac:dyDescent="0.2">
      <c r="A104" t="s">
        <v>22</v>
      </c>
      <c r="B104" t="s">
        <v>1843</v>
      </c>
      <c r="C104" t="s">
        <v>1843</v>
      </c>
      <c r="G104" t="s">
        <v>60</v>
      </c>
    </row>
    <row r="105" spans="1:20" x14ac:dyDescent="0.2">
      <c r="A105" t="s">
        <v>22</v>
      </c>
      <c r="B105" t="s">
        <v>1844</v>
      </c>
      <c r="C105" t="s">
        <v>1844</v>
      </c>
      <c r="G105" t="s">
        <v>168</v>
      </c>
    </row>
    <row r="106" spans="1:20" x14ac:dyDescent="0.2">
      <c r="A106" t="s">
        <v>22</v>
      </c>
      <c r="B106" t="s">
        <v>1844</v>
      </c>
      <c r="C106" t="s">
        <v>1844</v>
      </c>
      <c r="E106">
        <v>0</v>
      </c>
      <c r="F106" t="s">
        <v>44</v>
      </c>
      <c r="K106" t="s">
        <v>64</v>
      </c>
      <c r="M106" t="s">
        <v>46</v>
      </c>
      <c r="S106">
        <v>0</v>
      </c>
      <c r="T106">
        <v>0</v>
      </c>
    </row>
    <row r="107" spans="1:20" x14ac:dyDescent="0.2">
      <c r="A107" t="s">
        <v>22</v>
      </c>
      <c r="B107" t="s">
        <v>1845</v>
      </c>
      <c r="C107" t="s">
        <v>1846</v>
      </c>
      <c r="H107" t="s">
        <v>49</v>
      </c>
      <c r="L107" t="s">
        <v>57</v>
      </c>
    </row>
    <row r="108" spans="1:20" x14ac:dyDescent="0.2">
      <c r="A108" t="s">
        <v>22</v>
      </c>
      <c r="B108" t="s">
        <v>1847</v>
      </c>
      <c r="C108" t="s">
        <v>1847</v>
      </c>
      <c r="J108" t="s">
        <v>10</v>
      </c>
    </row>
    <row r="109" spans="1:20" x14ac:dyDescent="0.2">
      <c r="A109" t="s">
        <v>22</v>
      </c>
      <c r="B109" t="s">
        <v>1848</v>
      </c>
      <c r="C109" t="s">
        <v>1848</v>
      </c>
      <c r="H109" t="s">
        <v>49</v>
      </c>
      <c r="I109" t="s">
        <v>53</v>
      </c>
      <c r="L109" t="s">
        <v>51</v>
      </c>
    </row>
    <row r="110" spans="1:20" x14ac:dyDescent="0.2">
      <c r="A110" t="s">
        <v>22</v>
      </c>
      <c r="B110" t="s">
        <v>1849</v>
      </c>
      <c r="C110" t="s">
        <v>1849</v>
      </c>
      <c r="G110" t="s">
        <v>60</v>
      </c>
    </row>
    <row r="111" spans="1:20" x14ac:dyDescent="0.2">
      <c r="A111" t="s">
        <v>22</v>
      </c>
      <c r="B111" t="s">
        <v>1590</v>
      </c>
      <c r="C111" t="s">
        <v>1590</v>
      </c>
      <c r="G111" t="s">
        <v>176</v>
      </c>
    </row>
    <row r="112" spans="1:20" x14ac:dyDescent="0.2">
      <c r="A112" t="s">
        <v>22</v>
      </c>
      <c r="B112" t="s">
        <v>1590</v>
      </c>
      <c r="C112" t="s">
        <v>1590</v>
      </c>
      <c r="E112">
        <v>0</v>
      </c>
      <c r="F112" t="s">
        <v>44</v>
      </c>
      <c r="K112" t="s">
        <v>142</v>
      </c>
      <c r="M112" t="s">
        <v>142</v>
      </c>
      <c r="S112">
        <v>0</v>
      </c>
      <c r="T112">
        <v>0</v>
      </c>
    </row>
    <row r="113" spans="1:20" x14ac:dyDescent="0.2">
      <c r="A113" t="s">
        <v>22</v>
      </c>
      <c r="B113" t="s">
        <v>1850</v>
      </c>
      <c r="C113" t="s">
        <v>1393</v>
      </c>
      <c r="H113" t="s">
        <v>49</v>
      </c>
      <c r="I113" t="s">
        <v>53</v>
      </c>
      <c r="L113" t="s">
        <v>68</v>
      </c>
      <c r="O113" t="s">
        <v>46</v>
      </c>
    </row>
    <row r="114" spans="1:20" x14ac:dyDescent="0.2">
      <c r="A114" t="s">
        <v>22</v>
      </c>
      <c r="B114" t="s">
        <v>1851</v>
      </c>
      <c r="C114" t="s">
        <v>1852</v>
      </c>
      <c r="H114" t="s">
        <v>49</v>
      </c>
      <c r="L114" t="s">
        <v>57</v>
      </c>
    </row>
    <row r="115" spans="1:20" x14ac:dyDescent="0.2">
      <c r="A115" t="s">
        <v>22</v>
      </c>
      <c r="B115" t="s">
        <v>1853</v>
      </c>
      <c r="C115" t="s">
        <v>1854</v>
      </c>
      <c r="D115" s="2" t="s">
        <v>1855</v>
      </c>
      <c r="H115" t="s">
        <v>49</v>
      </c>
      <c r="L115" t="s">
        <v>105</v>
      </c>
      <c r="O115" t="s">
        <v>608</v>
      </c>
    </row>
    <row r="116" spans="1:20" x14ac:dyDescent="0.2">
      <c r="A116" t="s">
        <v>22</v>
      </c>
      <c r="B116" t="s">
        <v>113</v>
      </c>
      <c r="C116" t="s">
        <v>113</v>
      </c>
      <c r="H116" t="s">
        <v>49</v>
      </c>
      <c r="I116" t="s">
        <v>50</v>
      </c>
      <c r="L116" t="s">
        <v>68</v>
      </c>
      <c r="O116" t="s">
        <v>116</v>
      </c>
    </row>
    <row r="117" spans="1:20" x14ac:dyDescent="0.2">
      <c r="A117" t="s">
        <v>22</v>
      </c>
      <c r="B117" t="s">
        <v>1856</v>
      </c>
      <c r="C117" t="s">
        <v>1857</v>
      </c>
      <c r="H117" t="s">
        <v>49</v>
      </c>
      <c r="I117" t="s">
        <v>53</v>
      </c>
      <c r="L117" t="s">
        <v>68</v>
      </c>
      <c r="O117" t="s">
        <v>116</v>
      </c>
    </row>
    <row r="118" spans="1:20" x14ac:dyDescent="0.2">
      <c r="A118" t="s">
        <v>22</v>
      </c>
      <c r="B118" t="s">
        <v>1858</v>
      </c>
      <c r="C118" t="s">
        <v>117</v>
      </c>
      <c r="H118" t="s">
        <v>49</v>
      </c>
      <c r="I118" t="s">
        <v>50</v>
      </c>
      <c r="L118" t="s">
        <v>68</v>
      </c>
      <c r="O118" t="s">
        <v>79</v>
      </c>
    </row>
    <row r="119" spans="1:20" x14ac:dyDescent="0.2">
      <c r="A119" t="s">
        <v>22</v>
      </c>
      <c r="B119" t="s">
        <v>1859</v>
      </c>
      <c r="C119" t="s">
        <v>118</v>
      </c>
      <c r="H119" t="s">
        <v>49</v>
      </c>
      <c r="I119" t="s">
        <v>53</v>
      </c>
      <c r="L119" t="s">
        <v>68</v>
      </c>
      <c r="O119" t="s">
        <v>79</v>
      </c>
    </row>
    <row r="120" spans="1:20" x14ac:dyDescent="0.2">
      <c r="A120" t="s">
        <v>22</v>
      </c>
      <c r="B120" t="s">
        <v>119</v>
      </c>
      <c r="C120" t="s">
        <v>1860</v>
      </c>
      <c r="H120" t="s">
        <v>49</v>
      </c>
      <c r="I120" t="s">
        <v>50</v>
      </c>
      <c r="L120" t="s">
        <v>68</v>
      </c>
      <c r="O120" t="s">
        <v>96</v>
      </c>
    </row>
    <row r="121" spans="1:20" x14ac:dyDescent="0.2">
      <c r="A121" t="s">
        <v>22</v>
      </c>
      <c r="B121" t="s">
        <v>1861</v>
      </c>
      <c r="C121" t="s">
        <v>1862</v>
      </c>
      <c r="D121" s="2" t="s">
        <v>1863</v>
      </c>
      <c r="H121" t="s">
        <v>49</v>
      </c>
      <c r="I121" t="s">
        <v>53</v>
      </c>
      <c r="L121" t="s">
        <v>68</v>
      </c>
      <c r="O121" t="s">
        <v>149</v>
      </c>
    </row>
    <row r="122" spans="1:20" x14ac:dyDescent="0.2">
      <c r="A122" t="s">
        <v>22</v>
      </c>
      <c r="B122" t="s">
        <v>1864</v>
      </c>
      <c r="C122" t="s">
        <v>1864</v>
      </c>
      <c r="D122" s="2" t="s">
        <v>1865</v>
      </c>
      <c r="G122" t="s">
        <v>60</v>
      </c>
    </row>
    <row r="123" spans="1:20" s="37" customFormat="1" x14ac:dyDescent="0.2">
      <c r="A123" s="37" t="s">
        <v>22</v>
      </c>
      <c r="B123" s="37" t="s">
        <v>1866</v>
      </c>
      <c r="C123" s="37" t="s">
        <v>1867</v>
      </c>
      <c r="D123" s="38" t="s">
        <v>1868</v>
      </c>
      <c r="R123" s="37" t="s">
        <v>327</v>
      </c>
    </row>
    <row r="124" spans="1:20" x14ac:dyDescent="0.2">
      <c r="A124" t="s">
        <v>22</v>
      </c>
      <c r="B124" t="s">
        <v>1869</v>
      </c>
      <c r="C124" t="s">
        <v>1869</v>
      </c>
      <c r="G124" t="s">
        <v>188</v>
      </c>
    </row>
    <row r="125" spans="1:20" x14ac:dyDescent="0.2">
      <c r="A125" t="s">
        <v>22</v>
      </c>
      <c r="B125" t="s">
        <v>4902</v>
      </c>
      <c r="C125" t="s">
        <v>4902</v>
      </c>
      <c r="E125">
        <v>1</v>
      </c>
      <c r="F125" t="s">
        <v>44</v>
      </c>
      <c r="K125" t="s">
        <v>64</v>
      </c>
      <c r="M125" t="s">
        <v>79</v>
      </c>
      <c r="S125">
        <v>0</v>
      </c>
      <c r="T125">
        <v>0</v>
      </c>
    </row>
    <row r="126" spans="1:20" x14ac:dyDescent="0.2">
      <c r="A126" t="s">
        <v>22</v>
      </c>
      <c r="B126" t="s">
        <v>1871</v>
      </c>
      <c r="C126" t="s">
        <v>1872</v>
      </c>
      <c r="H126" t="s">
        <v>49</v>
      </c>
      <c r="L126" t="s">
        <v>57</v>
      </c>
    </row>
    <row r="127" spans="1:20" x14ac:dyDescent="0.2">
      <c r="A127" t="s">
        <v>22</v>
      </c>
      <c r="B127" t="s">
        <v>1873</v>
      </c>
      <c r="C127" t="s">
        <v>1874</v>
      </c>
      <c r="D127" s="2" t="s">
        <v>1875</v>
      </c>
      <c r="H127" t="s">
        <v>49</v>
      </c>
      <c r="L127" t="s">
        <v>105</v>
      </c>
      <c r="O127" t="s">
        <v>608</v>
      </c>
    </row>
    <row r="128" spans="1:20" x14ac:dyDescent="0.2">
      <c r="A128" t="s">
        <v>22</v>
      </c>
      <c r="B128" t="s">
        <v>1876</v>
      </c>
      <c r="C128" t="s">
        <v>1877</v>
      </c>
      <c r="H128" t="s">
        <v>49</v>
      </c>
      <c r="I128" t="s">
        <v>50</v>
      </c>
      <c r="L128" t="s">
        <v>51</v>
      </c>
    </row>
    <row r="129" spans="1:20" x14ac:dyDescent="0.2">
      <c r="A129" t="s">
        <v>22</v>
      </c>
      <c r="B129" t="s">
        <v>1878</v>
      </c>
      <c r="C129" t="s">
        <v>1879</v>
      </c>
      <c r="H129" t="s">
        <v>49</v>
      </c>
      <c r="I129" t="s">
        <v>53</v>
      </c>
      <c r="L129" t="s">
        <v>51</v>
      </c>
    </row>
    <row r="130" spans="1:20" x14ac:dyDescent="0.2">
      <c r="A130" t="s">
        <v>22</v>
      </c>
      <c r="B130" t="s">
        <v>1880</v>
      </c>
      <c r="C130" t="s">
        <v>1880</v>
      </c>
      <c r="J130" t="s">
        <v>10</v>
      </c>
    </row>
    <row r="131" spans="1:20" x14ac:dyDescent="0.2">
      <c r="A131" t="s">
        <v>22</v>
      </c>
      <c r="B131" t="s">
        <v>1881</v>
      </c>
      <c r="C131" t="s">
        <v>1881</v>
      </c>
      <c r="G131" t="s">
        <v>60</v>
      </c>
    </row>
    <row r="132" spans="1:20" x14ac:dyDescent="0.2">
      <c r="A132" t="s">
        <v>22</v>
      </c>
      <c r="B132" t="s">
        <v>1882</v>
      </c>
      <c r="C132" t="s">
        <v>1882</v>
      </c>
      <c r="G132" t="s">
        <v>198</v>
      </c>
    </row>
    <row r="133" spans="1:20" x14ac:dyDescent="0.2">
      <c r="A133" t="s">
        <v>22</v>
      </c>
      <c r="B133" t="s">
        <v>1883</v>
      </c>
      <c r="C133" t="s">
        <v>1883</v>
      </c>
      <c r="E133">
        <v>1</v>
      </c>
      <c r="F133" t="s">
        <v>44</v>
      </c>
      <c r="K133" t="s">
        <v>45</v>
      </c>
      <c r="M133" t="s">
        <v>65</v>
      </c>
      <c r="S133">
        <v>1</v>
      </c>
      <c r="T133">
        <v>0</v>
      </c>
    </row>
    <row r="134" spans="1:20" x14ac:dyDescent="0.2">
      <c r="A134" t="s">
        <v>22</v>
      </c>
      <c r="B134" t="s">
        <v>1884</v>
      </c>
      <c r="C134" t="s">
        <v>1885</v>
      </c>
      <c r="H134" t="s">
        <v>49</v>
      </c>
      <c r="L134" t="s">
        <v>82</v>
      </c>
      <c r="N134" t="s">
        <v>83</v>
      </c>
    </row>
    <row r="135" spans="1:20" x14ac:dyDescent="0.2">
      <c r="A135" t="s">
        <v>22</v>
      </c>
      <c r="B135" t="s">
        <v>1886</v>
      </c>
      <c r="C135" t="s">
        <v>1887</v>
      </c>
      <c r="H135" t="s">
        <v>49</v>
      </c>
      <c r="I135" t="s">
        <v>53</v>
      </c>
      <c r="L135" t="s">
        <v>51</v>
      </c>
    </row>
    <row r="136" spans="1:20" x14ac:dyDescent="0.2">
      <c r="A136" t="s">
        <v>22</v>
      </c>
      <c r="B136" t="s">
        <v>1888</v>
      </c>
      <c r="C136" t="s">
        <v>1888</v>
      </c>
      <c r="J136" t="s">
        <v>10</v>
      </c>
    </row>
    <row r="137" spans="1:20" x14ac:dyDescent="0.2">
      <c r="A137" t="s">
        <v>22</v>
      </c>
      <c r="B137" t="s">
        <v>1623</v>
      </c>
      <c r="C137" t="s">
        <v>1623</v>
      </c>
      <c r="G137" t="s">
        <v>60</v>
      </c>
    </row>
    <row r="138" spans="1:20" x14ac:dyDescent="0.2">
      <c r="A138" t="s">
        <v>22</v>
      </c>
      <c r="B138" t="s">
        <v>1889</v>
      </c>
      <c r="C138" t="s">
        <v>1889</v>
      </c>
      <c r="G138" t="s">
        <v>214</v>
      </c>
    </row>
    <row r="139" spans="1:20" x14ac:dyDescent="0.2">
      <c r="A139" t="s">
        <v>22</v>
      </c>
      <c r="B139" t="s">
        <v>4903</v>
      </c>
      <c r="C139" t="s">
        <v>4903</v>
      </c>
      <c r="E139">
        <v>1</v>
      </c>
      <c r="F139" t="s">
        <v>44</v>
      </c>
      <c r="K139" t="s">
        <v>115</v>
      </c>
      <c r="M139" t="s">
        <v>46</v>
      </c>
      <c r="S139">
        <v>1</v>
      </c>
      <c r="T139">
        <v>1</v>
      </c>
    </row>
    <row r="140" spans="1:20" x14ac:dyDescent="0.2">
      <c r="A140" t="s">
        <v>22</v>
      </c>
      <c r="B140" t="s">
        <v>1890</v>
      </c>
      <c r="C140" t="s">
        <v>1891</v>
      </c>
      <c r="H140" t="s">
        <v>49</v>
      </c>
      <c r="I140" t="s">
        <v>53</v>
      </c>
      <c r="L140" t="s">
        <v>51</v>
      </c>
    </row>
    <row r="141" spans="1:20" x14ac:dyDescent="0.2">
      <c r="A141" t="s">
        <v>22</v>
      </c>
      <c r="B141" t="s">
        <v>1892</v>
      </c>
      <c r="C141" t="s">
        <v>1893</v>
      </c>
      <c r="H141" t="s">
        <v>49</v>
      </c>
      <c r="L141" t="s">
        <v>82</v>
      </c>
      <c r="N141" t="s">
        <v>152</v>
      </c>
    </row>
    <row r="142" spans="1:20" x14ac:dyDescent="0.2">
      <c r="A142" t="s">
        <v>22</v>
      </c>
      <c r="B142" t="s">
        <v>1894</v>
      </c>
      <c r="C142" t="s">
        <v>1894</v>
      </c>
      <c r="H142" t="s">
        <v>49</v>
      </c>
      <c r="I142" t="s">
        <v>50</v>
      </c>
      <c r="L142" t="s">
        <v>51</v>
      </c>
    </row>
    <row r="143" spans="1:20" x14ac:dyDescent="0.2">
      <c r="A143" t="s">
        <v>22</v>
      </c>
      <c r="B143" t="s">
        <v>1895</v>
      </c>
      <c r="C143" t="s">
        <v>1896</v>
      </c>
      <c r="H143" t="s">
        <v>49</v>
      </c>
      <c r="I143" t="s">
        <v>53</v>
      </c>
      <c r="L143" t="s">
        <v>51</v>
      </c>
    </row>
    <row r="144" spans="1:20" x14ac:dyDescent="0.2">
      <c r="A144" t="s">
        <v>22</v>
      </c>
      <c r="B144" t="s">
        <v>1897</v>
      </c>
      <c r="C144" t="s">
        <v>1898</v>
      </c>
      <c r="H144" t="s">
        <v>49</v>
      </c>
      <c r="I144" t="s">
        <v>50</v>
      </c>
      <c r="L144" t="s">
        <v>68</v>
      </c>
      <c r="O144" t="s">
        <v>65</v>
      </c>
    </row>
    <row r="145" spans="1:20" x14ac:dyDescent="0.2">
      <c r="A145" t="s">
        <v>22</v>
      </c>
      <c r="B145" t="s">
        <v>1899</v>
      </c>
      <c r="C145" t="s">
        <v>1900</v>
      </c>
      <c r="H145" t="s">
        <v>49</v>
      </c>
      <c r="I145" t="s">
        <v>53</v>
      </c>
      <c r="L145" t="s">
        <v>68</v>
      </c>
      <c r="O145" t="s">
        <v>65</v>
      </c>
    </row>
    <row r="146" spans="1:20" x14ac:dyDescent="0.2">
      <c r="A146" t="s">
        <v>22</v>
      </c>
      <c r="B146" t="s">
        <v>1901</v>
      </c>
      <c r="C146" t="s">
        <v>1901</v>
      </c>
      <c r="J146" t="s">
        <v>10</v>
      </c>
    </row>
    <row r="147" spans="1:20" x14ac:dyDescent="0.2">
      <c r="A147" t="s">
        <v>22</v>
      </c>
      <c r="B147" t="s">
        <v>1902</v>
      </c>
      <c r="C147" t="s">
        <v>1902</v>
      </c>
      <c r="G147" t="s">
        <v>60</v>
      </c>
    </row>
    <row r="148" spans="1:20" x14ac:dyDescent="0.2">
      <c r="A148" t="s">
        <v>22</v>
      </c>
      <c r="B148" t="s">
        <v>1903</v>
      </c>
      <c r="C148" t="s">
        <v>1903</v>
      </c>
      <c r="G148" t="s">
        <v>222</v>
      </c>
    </row>
    <row r="149" spans="1:20" x14ac:dyDescent="0.2">
      <c r="A149" t="s">
        <v>22</v>
      </c>
      <c r="B149" t="s">
        <v>1904</v>
      </c>
      <c r="C149" t="s">
        <v>1904</v>
      </c>
      <c r="E149">
        <v>0</v>
      </c>
      <c r="F149" t="s">
        <v>44</v>
      </c>
      <c r="K149" t="s">
        <v>64</v>
      </c>
      <c r="M149" t="s">
        <v>96</v>
      </c>
      <c r="S149">
        <v>0</v>
      </c>
      <c r="T149">
        <v>0</v>
      </c>
    </row>
    <row r="150" spans="1:20" x14ac:dyDescent="0.2">
      <c r="A150" t="s">
        <v>22</v>
      </c>
      <c r="B150" t="s">
        <v>1904</v>
      </c>
      <c r="C150" t="s">
        <v>1905</v>
      </c>
      <c r="H150" t="s">
        <v>49</v>
      </c>
      <c r="L150" t="s">
        <v>57</v>
      </c>
    </row>
    <row r="151" spans="1:20" x14ac:dyDescent="0.2">
      <c r="A151" t="s">
        <v>22</v>
      </c>
      <c r="B151" t="s">
        <v>1906</v>
      </c>
      <c r="C151" t="s">
        <v>1907</v>
      </c>
      <c r="H151" t="s">
        <v>49</v>
      </c>
      <c r="I151" t="s">
        <v>50</v>
      </c>
      <c r="L151" t="s">
        <v>68</v>
      </c>
      <c r="O151" t="s">
        <v>46</v>
      </c>
    </row>
    <row r="152" spans="1:20" x14ac:dyDescent="0.2">
      <c r="A152" t="s">
        <v>22</v>
      </c>
      <c r="B152" t="s">
        <v>1641</v>
      </c>
      <c r="C152" t="s">
        <v>1908</v>
      </c>
      <c r="H152" t="s">
        <v>49</v>
      </c>
      <c r="I152" t="s">
        <v>53</v>
      </c>
      <c r="L152" t="s">
        <v>68</v>
      </c>
      <c r="O152" t="s">
        <v>46</v>
      </c>
    </row>
    <row r="153" spans="1:20" x14ac:dyDescent="0.2">
      <c r="A153" t="s">
        <v>22</v>
      </c>
      <c r="B153" t="s">
        <v>1909</v>
      </c>
      <c r="C153" t="s">
        <v>1910</v>
      </c>
      <c r="H153" t="s">
        <v>49</v>
      </c>
      <c r="L153" t="s">
        <v>57</v>
      </c>
    </row>
    <row r="154" spans="1:20" x14ac:dyDescent="0.2">
      <c r="A154" t="s">
        <v>22</v>
      </c>
      <c r="B154" t="s">
        <v>1911</v>
      </c>
      <c r="C154" t="s">
        <v>1911</v>
      </c>
      <c r="J154" t="s">
        <v>10</v>
      </c>
    </row>
    <row r="155" spans="1:20" x14ac:dyDescent="0.2">
      <c r="A155" t="s">
        <v>22</v>
      </c>
      <c r="B155" t="s">
        <v>1912</v>
      </c>
      <c r="C155" t="s">
        <v>1912</v>
      </c>
      <c r="H155" t="s">
        <v>49</v>
      </c>
      <c r="I155" t="s">
        <v>53</v>
      </c>
      <c r="L155" t="s">
        <v>51</v>
      </c>
    </row>
    <row r="156" spans="1:20" x14ac:dyDescent="0.2">
      <c r="A156" t="s">
        <v>22</v>
      </c>
      <c r="B156" t="s">
        <v>1913</v>
      </c>
      <c r="C156" t="s">
        <v>1913</v>
      </c>
      <c r="G156" t="s">
        <v>60</v>
      </c>
    </row>
    <row r="157" spans="1:20" x14ac:dyDescent="0.2">
      <c r="A157" t="s">
        <v>22</v>
      </c>
      <c r="B157" t="s">
        <v>1914</v>
      </c>
      <c r="C157" t="s">
        <v>1914</v>
      </c>
      <c r="G157" t="s">
        <v>230</v>
      </c>
    </row>
    <row r="158" spans="1:20" x14ac:dyDescent="0.2">
      <c r="A158" t="s">
        <v>22</v>
      </c>
      <c r="B158" t="s">
        <v>592</v>
      </c>
      <c r="C158" t="s">
        <v>592</v>
      </c>
      <c r="E158">
        <v>1</v>
      </c>
      <c r="F158" t="s">
        <v>44</v>
      </c>
      <c r="K158" t="s">
        <v>115</v>
      </c>
      <c r="M158" t="s">
        <v>96</v>
      </c>
      <c r="S158">
        <v>0</v>
      </c>
    </row>
    <row r="159" spans="1:20" x14ac:dyDescent="0.2">
      <c r="A159" t="s">
        <v>22</v>
      </c>
      <c r="B159" t="s">
        <v>1915</v>
      </c>
      <c r="C159" t="s">
        <v>1916</v>
      </c>
      <c r="H159" t="s">
        <v>49</v>
      </c>
      <c r="L159" t="s">
        <v>57</v>
      </c>
    </row>
    <row r="160" spans="1:20" x14ac:dyDescent="0.2">
      <c r="A160" t="s">
        <v>22</v>
      </c>
      <c r="B160" t="s">
        <v>1917</v>
      </c>
      <c r="C160" t="s">
        <v>1918</v>
      </c>
      <c r="H160" t="s">
        <v>49</v>
      </c>
      <c r="I160" t="s">
        <v>50</v>
      </c>
      <c r="L160" t="s">
        <v>68</v>
      </c>
      <c r="O160" t="s">
        <v>65</v>
      </c>
    </row>
    <row r="161" spans="1:20" x14ac:dyDescent="0.2">
      <c r="A161" t="s">
        <v>22</v>
      </c>
      <c r="B161" t="s">
        <v>1919</v>
      </c>
      <c r="C161" t="s">
        <v>1920</v>
      </c>
      <c r="H161" t="s">
        <v>49</v>
      </c>
      <c r="I161" t="s">
        <v>53</v>
      </c>
      <c r="L161" t="s">
        <v>68</v>
      </c>
      <c r="O161" t="s">
        <v>65</v>
      </c>
    </row>
    <row r="162" spans="1:20" x14ac:dyDescent="0.2">
      <c r="A162" t="s">
        <v>22</v>
      </c>
      <c r="B162" t="s">
        <v>1921</v>
      </c>
      <c r="C162" t="s">
        <v>1922</v>
      </c>
      <c r="H162" t="s">
        <v>49</v>
      </c>
      <c r="I162" t="s">
        <v>50</v>
      </c>
      <c r="L162" t="s">
        <v>68</v>
      </c>
      <c r="O162" t="s">
        <v>46</v>
      </c>
    </row>
    <row r="163" spans="1:20" x14ac:dyDescent="0.2">
      <c r="A163" t="s">
        <v>22</v>
      </c>
      <c r="B163" t="s">
        <v>1923</v>
      </c>
      <c r="C163" t="s">
        <v>1924</v>
      </c>
      <c r="H163" t="s">
        <v>49</v>
      </c>
      <c r="I163" t="s">
        <v>53</v>
      </c>
      <c r="L163" t="s">
        <v>68</v>
      </c>
      <c r="O163" t="s">
        <v>46</v>
      </c>
    </row>
    <row r="164" spans="1:20" x14ac:dyDescent="0.2">
      <c r="A164" t="s">
        <v>22</v>
      </c>
      <c r="B164" t="s">
        <v>1925</v>
      </c>
      <c r="C164" t="s">
        <v>1926</v>
      </c>
      <c r="H164" t="s">
        <v>49</v>
      </c>
      <c r="I164" t="s">
        <v>50</v>
      </c>
      <c r="L164" t="s">
        <v>68</v>
      </c>
      <c r="O164" t="s">
        <v>65</v>
      </c>
    </row>
    <row r="165" spans="1:20" x14ac:dyDescent="0.2">
      <c r="A165" t="s">
        <v>22</v>
      </c>
      <c r="B165" t="s">
        <v>1927</v>
      </c>
      <c r="C165" t="s">
        <v>1928</v>
      </c>
      <c r="H165" t="s">
        <v>49</v>
      </c>
      <c r="I165" t="s">
        <v>53</v>
      </c>
      <c r="L165" t="s">
        <v>68</v>
      </c>
      <c r="O165" t="s">
        <v>65</v>
      </c>
    </row>
    <row r="166" spans="1:20" x14ac:dyDescent="0.2">
      <c r="A166" t="s">
        <v>22</v>
      </c>
      <c r="B166" t="s">
        <v>1929</v>
      </c>
      <c r="C166" t="s">
        <v>1223</v>
      </c>
      <c r="H166" t="s">
        <v>49</v>
      </c>
      <c r="I166" t="s">
        <v>50</v>
      </c>
      <c r="L166" t="s">
        <v>51</v>
      </c>
    </row>
    <row r="167" spans="1:20" x14ac:dyDescent="0.2">
      <c r="A167" t="s">
        <v>22</v>
      </c>
      <c r="B167" t="s">
        <v>1930</v>
      </c>
      <c r="C167" t="s">
        <v>1931</v>
      </c>
      <c r="H167" t="s">
        <v>49</v>
      </c>
      <c r="I167" t="s">
        <v>53</v>
      </c>
      <c r="L167" t="s">
        <v>51</v>
      </c>
    </row>
    <row r="168" spans="1:20" x14ac:dyDescent="0.2">
      <c r="A168" t="s">
        <v>22</v>
      </c>
      <c r="B168" t="s">
        <v>1932</v>
      </c>
      <c r="C168" t="s">
        <v>1932</v>
      </c>
      <c r="J168" t="s">
        <v>10</v>
      </c>
    </row>
    <row r="169" spans="1:20" x14ac:dyDescent="0.2">
      <c r="A169" t="s">
        <v>22</v>
      </c>
      <c r="B169" t="s">
        <v>1933</v>
      </c>
      <c r="C169" t="s">
        <v>1933</v>
      </c>
      <c r="G169" t="s">
        <v>60</v>
      </c>
    </row>
    <row r="170" spans="1:20" x14ac:dyDescent="0.2">
      <c r="A170" t="s">
        <v>22</v>
      </c>
      <c r="B170" t="s">
        <v>1934</v>
      </c>
      <c r="C170" t="s">
        <v>1934</v>
      </c>
      <c r="G170" t="s">
        <v>239</v>
      </c>
    </row>
    <row r="171" spans="1:20" x14ac:dyDescent="0.2">
      <c r="A171" t="s">
        <v>22</v>
      </c>
      <c r="B171" t="s">
        <v>4904</v>
      </c>
      <c r="C171" t="s">
        <v>4904</v>
      </c>
      <c r="E171">
        <v>1</v>
      </c>
      <c r="F171" t="s">
        <v>44</v>
      </c>
      <c r="K171" t="s">
        <v>45</v>
      </c>
      <c r="M171" t="s">
        <v>116</v>
      </c>
      <c r="S171">
        <v>1</v>
      </c>
      <c r="T171">
        <v>1</v>
      </c>
    </row>
    <row r="172" spans="1:20" x14ac:dyDescent="0.2">
      <c r="A172" t="s">
        <v>22</v>
      </c>
      <c r="B172" t="s">
        <v>1935</v>
      </c>
      <c r="C172" t="s">
        <v>1936</v>
      </c>
      <c r="H172" t="s">
        <v>49</v>
      </c>
      <c r="I172" t="s">
        <v>53</v>
      </c>
      <c r="L172" t="s">
        <v>51</v>
      </c>
    </row>
    <row r="173" spans="1:20" x14ac:dyDescent="0.2">
      <c r="A173" t="s">
        <v>22</v>
      </c>
      <c r="B173" t="s">
        <v>1937</v>
      </c>
      <c r="C173" t="s">
        <v>1937</v>
      </c>
      <c r="J173" t="s">
        <v>10</v>
      </c>
    </row>
    <row r="174" spans="1:20" x14ac:dyDescent="0.2">
      <c r="A174" t="s">
        <v>22</v>
      </c>
      <c r="B174" t="s">
        <v>1938</v>
      </c>
      <c r="C174" t="s">
        <v>1938</v>
      </c>
      <c r="G174" t="s">
        <v>60</v>
      </c>
    </row>
    <row r="175" spans="1:20" x14ac:dyDescent="0.2">
      <c r="A175" t="s">
        <v>22</v>
      </c>
      <c r="B175" t="s">
        <v>1939</v>
      </c>
      <c r="C175" t="s">
        <v>1939</v>
      </c>
      <c r="G175" t="s">
        <v>247</v>
      </c>
    </row>
    <row r="176" spans="1:20" x14ac:dyDescent="0.2">
      <c r="A176" t="s">
        <v>22</v>
      </c>
      <c r="B176" t="s">
        <v>4905</v>
      </c>
      <c r="C176" t="s">
        <v>4905</v>
      </c>
      <c r="E176">
        <v>0</v>
      </c>
      <c r="F176" t="s">
        <v>44</v>
      </c>
      <c r="K176" t="s">
        <v>45</v>
      </c>
      <c r="M176" t="s">
        <v>149</v>
      </c>
      <c r="S176">
        <v>0</v>
      </c>
      <c r="T176">
        <v>0</v>
      </c>
    </row>
    <row r="177" spans="1:20" x14ac:dyDescent="0.2">
      <c r="A177" t="s">
        <v>22</v>
      </c>
      <c r="B177" t="s">
        <v>1940</v>
      </c>
      <c r="C177" t="s">
        <v>1941</v>
      </c>
      <c r="H177" t="s">
        <v>49</v>
      </c>
      <c r="I177" t="s">
        <v>53</v>
      </c>
      <c r="L177" t="s">
        <v>68</v>
      </c>
      <c r="O177" t="s">
        <v>116</v>
      </c>
    </row>
    <row r="178" spans="1:20" x14ac:dyDescent="0.2">
      <c r="A178" t="s">
        <v>22</v>
      </c>
      <c r="B178" t="s">
        <v>1942</v>
      </c>
      <c r="C178" t="s">
        <v>1943</v>
      </c>
      <c r="H178" t="s">
        <v>49</v>
      </c>
      <c r="L178" t="s">
        <v>82</v>
      </c>
      <c r="N178" t="s">
        <v>152</v>
      </c>
    </row>
    <row r="179" spans="1:20" x14ac:dyDescent="0.2">
      <c r="A179" t="s">
        <v>22</v>
      </c>
      <c r="B179" t="s">
        <v>1944</v>
      </c>
      <c r="C179" t="s">
        <v>1944</v>
      </c>
      <c r="H179" t="s">
        <v>49</v>
      </c>
      <c r="I179" t="s">
        <v>50</v>
      </c>
      <c r="L179" t="s">
        <v>68</v>
      </c>
      <c r="O179" t="s">
        <v>116</v>
      </c>
    </row>
    <row r="180" spans="1:20" x14ac:dyDescent="0.2">
      <c r="A180" t="s">
        <v>22</v>
      </c>
      <c r="B180" t="s">
        <v>1945</v>
      </c>
      <c r="C180" t="s">
        <v>1946</v>
      </c>
      <c r="H180" t="s">
        <v>49</v>
      </c>
      <c r="I180" t="s">
        <v>53</v>
      </c>
      <c r="L180" t="s">
        <v>68</v>
      </c>
      <c r="O180" t="s">
        <v>116</v>
      </c>
    </row>
    <row r="181" spans="1:20" x14ac:dyDescent="0.2">
      <c r="A181" t="s">
        <v>22</v>
      </c>
      <c r="B181" t="s">
        <v>1947</v>
      </c>
      <c r="C181" t="s">
        <v>1947</v>
      </c>
      <c r="J181" t="s">
        <v>10</v>
      </c>
    </row>
    <row r="182" spans="1:20" x14ac:dyDescent="0.2">
      <c r="A182" t="s">
        <v>22</v>
      </c>
      <c r="B182" t="s">
        <v>184</v>
      </c>
      <c r="C182" t="s">
        <v>184</v>
      </c>
      <c r="H182" t="s">
        <v>49</v>
      </c>
      <c r="I182" t="s">
        <v>53</v>
      </c>
      <c r="L182" t="s">
        <v>51</v>
      </c>
    </row>
    <row r="183" spans="1:20" x14ac:dyDescent="0.2">
      <c r="A183" t="s">
        <v>22</v>
      </c>
      <c r="B183" t="s">
        <v>1948</v>
      </c>
      <c r="C183" t="s">
        <v>1948</v>
      </c>
      <c r="G183" t="s">
        <v>60</v>
      </c>
    </row>
    <row r="184" spans="1:20" x14ac:dyDescent="0.2">
      <c r="A184" t="s">
        <v>22</v>
      </c>
      <c r="B184" t="s">
        <v>1949</v>
      </c>
      <c r="C184" t="s">
        <v>1949</v>
      </c>
      <c r="G184" t="s">
        <v>256</v>
      </c>
    </row>
    <row r="185" spans="1:20" x14ac:dyDescent="0.2">
      <c r="A185" t="s">
        <v>22</v>
      </c>
      <c r="B185" t="s">
        <v>4906</v>
      </c>
      <c r="C185" t="s">
        <v>4906</v>
      </c>
      <c r="E185">
        <v>1</v>
      </c>
      <c r="F185" t="s">
        <v>44</v>
      </c>
      <c r="K185" t="s">
        <v>115</v>
      </c>
      <c r="M185" t="s">
        <v>79</v>
      </c>
      <c r="S185">
        <v>1</v>
      </c>
      <c r="T185">
        <v>0</v>
      </c>
    </row>
    <row r="186" spans="1:20" x14ac:dyDescent="0.2">
      <c r="A186" t="s">
        <v>22</v>
      </c>
      <c r="B186" t="s">
        <v>1952</v>
      </c>
      <c r="C186" t="s">
        <v>1953</v>
      </c>
      <c r="H186" t="s">
        <v>49</v>
      </c>
      <c r="L186" t="s">
        <v>82</v>
      </c>
      <c r="N186" t="s">
        <v>152</v>
      </c>
    </row>
    <row r="187" spans="1:20" x14ac:dyDescent="0.2">
      <c r="A187" t="s">
        <v>22</v>
      </c>
      <c r="B187" t="s">
        <v>1954</v>
      </c>
      <c r="C187" t="s">
        <v>1955</v>
      </c>
      <c r="H187" t="s">
        <v>49</v>
      </c>
      <c r="I187" t="s">
        <v>53</v>
      </c>
      <c r="L187" t="s">
        <v>68</v>
      </c>
      <c r="O187" t="s">
        <v>116</v>
      </c>
    </row>
    <row r="188" spans="1:20" x14ac:dyDescent="0.2">
      <c r="A188" t="s">
        <v>22</v>
      </c>
      <c r="B188" t="s">
        <v>1956</v>
      </c>
      <c r="C188" t="s">
        <v>195</v>
      </c>
      <c r="H188" t="s">
        <v>49</v>
      </c>
      <c r="I188" t="s">
        <v>50</v>
      </c>
      <c r="L188" t="s">
        <v>51</v>
      </c>
    </row>
    <row r="189" spans="1:20" x14ac:dyDescent="0.2">
      <c r="A189" t="s">
        <v>22</v>
      </c>
      <c r="B189" t="s">
        <v>1957</v>
      </c>
      <c r="C189" t="s">
        <v>1958</v>
      </c>
      <c r="H189" t="s">
        <v>49</v>
      </c>
      <c r="I189" t="s">
        <v>53</v>
      </c>
      <c r="L189" t="s">
        <v>51</v>
      </c>
    </row>
    <row r="190" spans="1:20" x14ac:dyDescent="0.2">
      <c r="A190" t="s">
        <v>22</v>
      </c>
      <c r="B190" t="s">
        <v>1959</v>
      </c>
      <c r="C190" t="s">
        <v>1959</v>
      </c>
      <c r="J190" t="s">
        <v>10</v>
      </c>
    </row>
    <row r="191" spans="1:20" x14ac:dyDescent="0.2">
      <c r="A191" t="s">
        <v>22</v>
      </c>
      <c r="B191" t="s">
        <v>1960</v>
      </c>
      <c r="C191" t="s">
        <v>1960</v>
      </c>
      <c r="G191" t="s">
        <v>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AI197"/>
  <sheetViews>
    <sheetView topLeftCell="D1" workbookViewId="0">
      <selection activeCell="AA6" sqref="AA6"/>
    </sheetView>
  </sheetViews>
  <sheetFormatPr baseColWidth="10" defaultColWidth="8.83203125" defaultRowHeight="15" x14ac:dyDescent="0.2"/>
  <cols>
    <col min="1" max="3" width="7.33203125" customWidth="1"/>
    <col min="4" max="4" width="7.33203125" style="3" customWidth="1"/>
    <col min="5" max="18" width="7.33203125" customWidth="1"/>
    <col min="19" max="19" width="7.33203125" hidden="1" customWidth="1"/>
    <col min="20" max="20" width="7.33203125" style="53" customWidth="1"/>
    <col min="21" max="21" width="0" hidden="1" customWidth="1"/>
  </cols>
  <sheetData>
    <row r="1" spans="1:35" x14ac:dyDescent="0.2">
      <c r="A1" t="s">
        <v>265</v>
      </c>
      <c r="U1" t="s">
        <v>264</v>
      </c>
      <c r="Y1" t="s">
        <v>5170</v>
      </c>
      <c r="Z1" t="s">
        <v>5106</v>
      </c>
      <c r="AA1" t="s">
        <v>5107</v>
      </c>
      <c r="AB1" t="s">
        <v>5108</v>
      </c>
      <c r="AC1" t="s">
        <v>5109</v>
      </c>
      <c r="AD1" t="s">
        <v>5110</v>
      </c>
      <c r="AE1" t="s">
        <v>5111</v>
      </c>
      <c r="AF1" t="s">
        <v>5112</v>
      </c>
      <c r="AG1" t="s">
        <v>5113</v>
      </c>
      <c r="AH1" t="s">
        <v>5114</v>
      </c>
      <c r="AI1" t="s">
        <v>142</v>
      </c>
    </row>
    <row r="2" spans="1:35" x14ac:dyDescent="0.2">
      <c r="A2" t="s">
        <v>1</v>
      </c>
      <c r="B2" t="s">
        <v>2</v>
      </c>
      <c r="C2" t="s">
        <v>3</v>
      </c>
      <c r="D2" s="3" t="s">
        <v>4</v>
      </c>
      <c r="E2" t="s">
        <v>5</v>
      </c>
      <c r="F2" t="s">
        <v>6</v>
      </c>
      <c r="G2" t="s">
        <v>7</v>
      </c>
      <c r="H2" t="s">
        <v>8</v>
      </c>
      <c r="I2" t="s">
        <v>9</v>
      </c>
      <c r="J2" t="s">
        <v>10</v>
      </c>
      <c r="K2" t="s">
        <v>11</v>
      </c>
      <c r="L2" t="s">
        <v>12</v>
      </c>
      <c r="M2" t="s">
        <v>13</v>
      </c>
      <c r="N2" t="s">
        <v>14</v>
      </c>
      <c r="O2" t="s">
        <v>15</v>
      </c>
      <c r="P2" t="s">
        <v>16</v>
      </c>
      <c r="Q2" t="s">
        <v>17</v>
      </c>
      <c r="R2" t="s">
        <v>18</v>
      </c>
      <c r="S2" t="s">
        <v>5097</v>
      </c>
      <c r="T2" s="53" t="s">
        <v>5187</v>
      </c>
      <c r="U2" t="s">
        <v>5102</v>
      </c>
      <c r="Y2" t="s">
        <v>5171</v>
      </c>
      <c r="Z2">
        <f>COUNTIFS($K$1:$K$500, "gaze", $M1:$M500, "*front")</f>
        <v>2</v>
      </c>
      <c r="AA2">
        <f>COUNTIFS($K$1:$K$500, "gaze", $M1:$M500, "*periphery")</f>
        <v>2</v>
      </c>
      <c r="AB2">
        <f>COUNTIFS($K$1:$K$500, "gaze", $M1:$M500, "*back")</f>
        <v>2</v>
      </c>
      <c r="AC2">
        <f>COUNTIFS($K$1:$K$500, "point", $M1:$M500, "*front")</f>
        <v>2</v>
      </c>
      <c r="AD2">
        <f>COUNTIFS($K$1:$K$500, "point", $M1:$M500, "*periphery")</f>
        <v>2</v>
      </c>
      <c r="AE2">
        <f>COUNTIFS($K$1:$K$500, "point", $M1:$M500, "*back")</f>
        <v>1</v>
      </c>
      <c r="AF2">
        <f>COUNTIFS($K$1:$K$500, "gaze and point", $M1:$M500, "*front")</f>
        <v>2</v>
      </c>
      <c r="AG2">
        <f>COUNTIFS($K$1:$K$500, "gaze and point", $M1:$M500, "*periphery")</f>
        <v>2</v>
      </c>
      <c r="AH2">
        <f>COUNTIFS($K$1:$K$500, "gaze and point", $M1:$M500, "*back")</f>
        <v>2</v>
      </c>
      <c r="AI2">
        <f>COUNTIF($K$1:$K$400, "baseline")</f>
        <v>2</v>
      </c>
    </row>
    <row r="3" spans="1:35" x14ac:dyDescent="0.2">
      <c r="A3" t="s">
        <v>19</v>
      </c>
      <c r="B3" t="s">
        <v>20</v>
      </c>
      <c r="C3" t="s">
        <v>20</v>
      </c>
      <c r="Z3">
        <f>COUNTIFS($M$1:$M$400, "*front", $S$1:$S$400, "1",$K$1:$K$400, "gaze")</f>
        <v>0</v>
      </c>
      <c r="AA3">
        <f>COUNTIFS($M$1:$M$400, "*periphery", $S$1:$S$400, "1", $K$1:$K$400, "gaze")</f>
        <v>0</v>
      </c>
      <c r="AB3">
        <f>COUNTIFS($M$1:$M$400, "*back", $S$1:$S$400, "1", $K$1:$K$400, "gaze")</f>
        <v>0</v>
      </c>
      <c r="AC3">
        <f>COUNTIFS($M$1:$M$400, "*front", $S$1:$S$400, "1", $K$1:$K$400, "point")</f>
        <v>2</v>
      </c>
      <c r="AD3">
        <f>COUNTIFS($M$1:$M$400, "*periphery", $S$1:$S$400, "1", $K$1:$K$400, "point")</f>
        <v>1</v>
      </c>
      <c r="AE3">
        <f>COUNTIFS($M$1:$M$400, "*back", $S$1:$S$400, "1", $K$1:$K$400, "point")</f>
        <v>0</v>
      </c>
      <c r="AF3">
        <f>COUNTIFS($M$1:$M$400, "*front", $S$1:$S$400, "1", $K$1:$K$400, "gaze and point")</f>
        <v>2</v>
      </c>
      <c r="AG3">
        <f>COUNTIFS($M$1:$M$400, "*periphery", $S$1:$S$400, "1", $K$1:$K$400, "gaze and point")</f>
        <v>0</v>
      </c>
      <c r="AH3">
        <f>COUNTIFS($M$1:$M$400, "*periphery", $S$1:$S$400, "1", $K$1:$K$400, "gaze and point")</f>
        <v>0</v>
      </c>
      <c r="AI3">
        <f>COUNTIFS($S$1:$S$400, "1", $K$1:$K$400, "baseline")</f>
        <v>0</v>
      </c>
    </row>
    <row r="4" spans="1:35" x14ac:dyDescent="0.2">
      <c r="A4" t="s">
        <v>21</v>
      </c>
      <c r="B4" t="s">
        <v>20</v>
      </c>
      <c r="C4" t="s">
        <v>20</v>
      </c>
      <c r="Y4" t="s">
        <v>5172</v>
      </c>
      <c r="Z4" t="s">
        <v>5179</v>
      </c>
      <c r="AA4" t="s">
        <v>5173</v>
      </c>
      <c r="AB4" t="s">
        <v>5174</v>
      </c>
      <c r="AC4" t="s">
        <v>5175</v>
      </c>
      <c r="AD4" t="s">
        <v>5176</v>
      </c>
      <c r="AE4" t="s">
        <v>5177</v>
      </c>
      <c r="AF4" t="s">
        <v>5178</v>
      </c>
    </row>
    <row r="5" spans="1:35" x14ac:dyDescent="0.2">
      <c r="A5" t="s">
        <v>22</v>
      </c>
      <c r="B5" t="s">
        <v>1961</v>
      </c>
      <c r="C5" t="s">
        <v>1961</v>
      </c>
      <c r="G5" t="s">
        <v>24</v>
      </c>
      <c r="Z5">
        <f>SUM(Z2:AI2)</f>
        <v>19</v>
      </c>
      <c r="AA5">
        <f>COUNTIF($K$1:$K$400, "gaze")</f>
        <v>6</v>
      </c>
      <c r="AB5" s="7">
        <f>COUNTIF($K$1:$K$400, "point")</f>
        <v>5</v>
      </c>
      <c r="AC5">
        <f>COUNTIF($K$1:$K$400, "gaze and point")</f>
        <v>6</v>
      </c>
      <c r="AD5">
        <f>COUNTIF($M$1:$M$400, "*front")</f>
        <v>6</v>
      </c>
      <c r="AE5">
        <f>COUNTIF($M$1:$M$400, "*periphery")</f>
        <v>6</v>
      </c>
      <c r="AF5">
        <f>COUNTIF($M$1:$M$400, "*back")</f>
        <v>5</v>
      </c>
    </row>
    <row r="6" spans="1:35" x14ac:dyDescent="0.2">
      <c r="A6" t="s">
        <v>22</v>
      </c>
      <c r="B6" t="s">
        <v>1962</v>
      </c>
      <c r="C6" t="s">
        <v>1962</v>
      </c>
      <c r="J6" t="s">
        <v>10</v>
      </c>
      <c r="AA6">
        <f>COUNTIFS($K$1:$K$400, "gaze", $S$1:$S$400, "1")</f>
        <v>0</v>
      </c>
      <c r="AB6">
        <f>COUNTIFS($K$1:$K$400, "point", $S$1:$S$400, "1")</f>
        <v>3</v>
      </c>
      <c r="AC6">
        <f>COUNTIFS($K$1:$K$400, "gaze and point", $S$1:$S$400, "1")</f>
        <v>2</v>
      </c>
      <c r="AD6">
        <f>COUNTIFS($M$1:$M$400, "*front", $S$1:$S$400, "1")</f>
        <v>4</v>
      </c>
      <c r="AE6">
        <f>COUNTIFS($M$1:$M$400, "*periphery", $S$1:$S$400, "1")</f>
        <v>1</v>
      </c>
      <c r="AF6">
        <f>COUNTIFS($M$1:$M$400, "*back", $S$1:$S$400, "1")</f>
        <v>0</v>
      </c>
    </row>
    <row r="7" spans="1:35" x14ac:dyDescent="0.2">
      <c r="A7" t="s">
        <v>22</v>
      </c>
      <c r="B7" t="s">
        <v>1963</v>
      </c>
      <c r="C7" t="s">
        <v>1963</v>
      </c>
      <c r="P7">
        <v>1</v>
      </c>
      <c r="Q7" t="s">
        <v>27</v>
      </c>
    </row>
    <row r="8" spans="1:35" x14ac:dyDescent="0.2">
      <c r="A8" t="s">
        <v>22</v>
      </c>
      <c r="B8" t="s">
        <v>1964</v>
      </c>
      <c r="C8" t="s">
        <v>1964</v>
      </c>
      <c r="G8" t="s">
        <v>24</v>
      </c>
    </row>
    <row r="9" spans="1:35" x14ac:dyDescent="0.2">
      <c r="A9" t="s">
        <v>22</v>
      </c>
      <c r="B9" t="s">
        <v>1965</v>
      </c>
      <c r="C9" t="s">
        <v>1965</v>
      </c>
      <c r="D9" s="3" t="s">
        <v>1966</v>
      </c>
      <c r="R9" t="s">
        <v>210</v>
      </c>
    </row>
    <row r="10" spans="1:35" x14ac:dyDescent="0.2">
      <c r="A10" t="s">
        <v>22</v>
      </c>
      <c r="B10" t="s">
        <v>1967</v>
      </c>
      <c r="C10" t="s">
        <v>1967</v>
      </c>
      <c r="J10" t="s">
        <v>10</v>
      </c>
    </row>
    <row r="11" spans="1:35" x14ac:dyDescent="0.2">
      <c r="A11" t="s">
        <v>22</v>
      </c>
      <c r="B11" t="s">
        <v>1968</v>
      </c>
      <c r="C11" t="s">
        <v>1968</v>
      </c>
      <c r="P11">
        <v>1</v>
      </c>
      <c r="Q11" t="s">
        <v>30</v>
      </c>
    </row>
    <row r="12" spans="1:35" x14ac:dyDescent="0.2">
      <c r="A12" t="s">
        <v>22</v>
      </c>
      <c r="B12" t="s">
        <v>1969</v>
      </c>
      <c r="C12" t="s">
        <v>1969</v>
      </c>
      <c r="D12" s="3" t="s">
        <v>1970</v>
      </c>
      <c r="R12" t="s">
        <v>210</v>
      </c>
    </row>
    <row r="13" spans="1:35" x14ac:dyDescent="0.2">
      <c r="A13" t="s">
        <v>22</v>
      </c>
      <c r="B13" t="s">
        <v>1971</v>
      </c>
      <c r="C13" t="s">
        <v>1971</v>
      </c>
      <c r="D13" s="3" t="s">
        <v>1972</v>
      </c>
      <c r="J13" t="s">
        <v>10</v>
      </c>
    </row>
    <row r="14" spans="1:35" x14ac:dyDescent="0.2">
      <c r="A14" t="s">
        <v>22</v>
      </c>
      <c r="B14" t="s">
        <v>1973</v>
      </c>
      <c r="C14" t="s">
        <v>1973</v>
      </c>
      <c r="D14" s="3" t="s">
        <v>1974</v>
      </c>
      <c r="R14" t="s">
        <v>318</v>
      </c>
    </row>
    <row r="15" spans="1:35" x14ac:dyDescent="0.2">
      <c r="A15" t="s">
        <v>22</v>
      </c>
      <c r="B15" t="s">
        <v>1975</v>
      </c>
      <c r="C15" t="s">
        <v>1975</v>
      </c>
      <c r="G15" t="s">
        <v>24</v>
      </c>
    </row>
    <row r="16" spans="1:35" x14ac:dyDescent="0.2">
      <c r="A16" t="s">
        <v>22</v>
      </c>
      <c r="B16" t="s">
        <v>1976</v>
      </c>
      <c r="C16" t="s">
        <v>1976</v>
      </c>
      <c r="D16" s="3" t="s">
        <v>1977</v>
      </c>
      <c r="R16" t="s">
        <v>210</v>
      </c>
    </row>
    <row r="17" spans="1:18" x14ac:dyDescent="0.2">
      <c r="A17" t="s">
        <v>22</v>
      </c>
      <c r="B17" t="s">
        <v>1978</v>
      </c>
      <c r="C17" t="s">
        <v>1978</v>
      </c>
      <c r="G17" t="s">
        <v>24</v>
      </c>
    </row>
    <row r="18" spans="1:18" x14ac:dyDescent="0.2">
      <c r="A18" t="s">
        <v>22</v>
      </c>
      <c r="B18" t="s">
        <v>1979</v>
      </c>
      <c r="C18" t="s">
        <v>1979</v>
      </c>
      <c r="D18" s="3" t="s">
        <v>1977</v>
      </c>
      <c r="R18" t="s">
        <v>210</v>
      </c>
    </row>
    <row r="19" spans="1:18" x14ac:dyDescent="0.2">
      <c r="A19" t="s">
        <v>22</v>
      </c>
      <c r="B19" t="s">
        <v>1980</v>
      </c>
      <c r="C19" t="s">
        <v>1980</v>
      </c>
      <c r="D19" s="3" t="s">
        <v>1981</v>
      </c>
      <c r="J19" t="s">
        <v>10</v>
      </c>
      <c r="R19" t="s">
        <v>327</v>
      </c>
    </row>
    <row r="20" spans="1:18" x14ac:dyDescent="0.2">
      <c r="A20" t="s">
        <v>22</v>
      </c>
      <c r="B20" t="s">
        <v>1982</v>
      </c>
      <c r="C20" t="s">
        <v>1982</v>
      </c>
      <c r="G20" t="s">
        <v>24</v>
      </c>
    </row>
    <row r="21" spans="1:18" x14ac:dyDescent="0.2">
      <c r="A21" t="s">
        <v>22</v>
      </c>
      <c r="B21" t="s">
        <v>1983</v>
      </c>
      <c r="C21" t="s">
        <v>1983</v>
      </c>
      <c r="G21" t="s">
        <v>24</v>
      </c>
    </row>
    <row r="22" spans="1:18" x14ac:dyDescent="0.2">
      <c r="A22" t="s">
        <v>22</v>
      </c>
      <c r="B22" t="s">
        <v>1984</v>
      </c>
      <c r="C22" t="s">
        <v>1984</v>
      </c>
      <c r="G22" t="s">
        <v>24</v>
      </c>
    </row>
    <row r="23" spans="1:18" x14ac:dyDescent="0.2">
      <c r="A23" t="s">
        <v>22</v>
      </c>
      <c r="B23" t="s">
        <v>1985</v>
      </c>
      <c r="C23" t="s">
        <v>1985</v>
      </c>
      <c r="D23" s="3" t="s">
        <v>1986</v>
      </c>
      <c r="R23" t="s">
        <v>210</v>
      </c>
    </row>
    <row r="24" spans="1:18" x14ac:dyDescent="0.2">
      <c r="A24" t="s">
        <v>22</v>
      </c>
      <c r="B24" t="s">
        <v>1987</v>
      </c>
      <c r="C24" t="s">
        <v>1987</v>
      </c>
      <c r="J24" t="s">
        <v>10</v>
      </c>
    </row>
    <row r="25" spans="1:18" x14ac:dyDescent="0.2">
      <c r="A25" t="s">
        <v>22</v>
      </c>
      <c r="B25" t="s">
        <v>1988</v>
      </c>
      <c r="C25" t="s">
        <v>1988</v>
      </c>
      <c r="P25">
        <v>1</v>
      </c>
      <c r="Q25" t="s">
        <v>38</v>
      </c>
    </row>
    <row r="26" spans="1:18" x14ac:dyDescent="0.2">
      <c r="A26" t="s">
        <v>22</v>
      </c>
      <c r="B26" t="s">
        <v>777</v>
      </c>
      <c r="C26" t="s">
        <v>777</v>
      </c>
      <c r="J26" t="s">
        <v>10</v>
      </c>
    </row>
    <row r="27" spans="1:18" x14ac:dyDescent="0.2">
      <c r="A27" t="s">
        <v>22</v>
      </c>
      <c r="B27" t="s">
        <v>1989</v>
      </c>
      <c r="C27" t="s">
        <v>1989</v>
      </c>
      <c r="P27">
        <v>1</v>
      </c>
      <c r="Q27" t="s">
        <v>41</v>
      </c>
    </row>
    <row r="28" spans="1:18" x14ac:dyDescent="0.2">
      <c r="A28" t="s">
        <v>22</v>
      </c>
      <c r="B28" t="s">
        <v>1990</v>
      </c>
      <c r="C28" t="s">
        <v>1990</v>
      </c>
      <c r="G28" t="s">
        <v>24</v>
      </c>
    </row>
    <row r="29" spans="1:18" x14ac:dyDescent="0.2">
      <c r="A29" t="s">
        <v>22</v>
      </c>
      <c r="B29" t="s">
        <v>798</v>
      </c>
      <c r="C29" t="s">
        <v>798</v>
      </c>
      <c r="J29" t="s">
        <v>10</v>
      </c>
    </row>
    <row r="30" spans="1:18" x14ac:dyDescent="0.2">
      <c r="A30" t="s">
        <v>22</v>
      </c>
      <c r="B30" t="s">
        <v>1991</v>
      </c>
      <c r="C30" t="s">
        <v>1991</v>
      </c>
      <c r="P30">
        <v>1</v>
      </c>
      <c r="Q30" t="s">
        <v>33</v>
      </c>
    </row>
    <row r="31" spans="1:18" x14ac:dyDescent="0.2">
      <c r="A31" t="s">
        <v>22</v>
      </c>
      <c r="B31" t="s">
        <v>1992</v>
      </c>
      <c r="C31" t="s">
        <v>1992</v>
      </c>
      <c r="J31" t="s">
        <v>10</v>
      </c>
    </row>
    <row r="32" spans="1:18" x14ac:dyDescent="0.2">
      <c r="A32" t="s">
        <v>22</v>
      </c>
      <c r="B32" t="s">
        <v>1993</v>
      </c>
      <c r="C32" t="s">
        <v>1993</v>
      </c>
      <c r="P32">
        <v>1</v>
      </c>
      <c r="Q32" t="s">
        <v>30</v>
      </c>
    </row>
    <row r="33" spans="1:21" x14ac:dyDescent="0.2">
      <c r="A33" t="s">
        <v>22</v>
      </c>
      <c r="B33" t="s">
        <v>1994</v>
      </c>
      <c r="C33" t="s">
        <v>1994</v>
      </c>
      <c r="J33" t="s">
        <v>10</v>
      </c>
    </row>
    <row r="34" spans="1:21" x14ac:dyDescent="0.2">
      <c r="A34" t="s">
        <v>22</v>
      </c>
      <c r="B34" t="s">
        <v>1995</v>
      </c>
      <c r="C34" t="s">
        <v>1995</v>
      </c>
      <c r="P34">
        <v>1</v>
      </c>
      <c r="Q34" t="s">
        <v>27</v>
      </c>
    </row>
    <row r="35" spans="1:21" x14ac:dyDescent="0.2">
      <c r="A35" t="s">
        <v>22</v>
      </c>
      <c r="B35" t="s">
        <v>1996</v>
      </c>
      <c r="C35" t="s">
        <v>1996</v>
      </c>
      <c r="J35" t="s">
        <v>10</v>
      </c>
    </row>
    <row r="36" spans="1:21" x14ac:dyDescent="0.2">
      <c r="A36" t="s">
        <v>22</v>
      </c>
      <c r="B36" t="s">
        <v>1997</v>
      </c>
      <c r="C36" t="s">
        <v>1997</v>
      </c>
      <c r="P36">
        <v>1</v>
      </c>
      <c r="Q36" t="s">
        <v>35</v>
      </c>
    </row>
    <row r="37" spans="1:21" x14ac:dyDescent="0.2">
      <c r="A37" t="s">
        <v>22</v>
      </c>
      <c r="B37" t="s">
        <v>1998</v>
      </c>
      <c r="C37" t="s">
        <v>1998</v>
      </c>
      <c r="D37" s="3" t="s">
        <v>5101</v>
      </c>
      <c r="G37" t="s">
        <v>43</v>
      </c>
    </row>
    <row r="38" spans="1:21" x14ac:dyDescent="0.2">
      <c r="A38" t="s">
        <v>22</v>
      </c>
      <c r="B38" t="s">
        <v>1999</v>
      </c>
      <c r="C38" t="s">
        <v>1999</v>
      </c>
      <c r="E38">
        <v>1</v>
      </c>
      <c r="F38" t="s">
        <v>44</v>
      </c>
      <c r="K38" t="s">
        <v>45</v>
      </c>
      <c r="M38" t="s">
        <v>46</v>
      </c>
      <c r="S38">
        <v>1</v>
      </c>
      <c r="U38">
        <v>1</v>
      </c>
    </row>
    <row r="39" spans="1:21" x14ac:dyDescent="0.2">
      <c r="A39" t="s">
        <v>22</v>
      </c>
      <c r="B39" t="s">
        <v>2000</v>
      </c>
      <c r="C39" t="s">
        <v>2001</v>
      </c>
      <c r="H39" t="s">
        <v>49</v>
      </c>
      <c r="L39" t="s">
        <v>57</v>
      </c>
    </row>
    <row r="40" spans="1:21" x14ac:dyDescent="0.2">
      <c r="A40" t="s">
        <v>22</v>
      </c>
      <c r="B40" t="s">
        <v>2002</v>
      </c>
      <c r="C40" t="s">
        <v>2003</v>
      </c>
      <c r="H40" t="s">
        <v>49</v>
      </c>
      <c r="I40" t="s">
        <v>50</v>
      </c>
      <c r="L40" t="s">
        <v>51</v>
      </c>
    </row>
    <row r="41" spans="1:21" x14ac:dyDescent="0.2">
      <c r="A41" t="s">
        <v>22</v>
      </c>
      <c r="B41" t="s">
        <v>2004</v>
      </c>
      <c r="C41" t="s">
        <v>2005</v>
      </c>
      <c r="H41" t="s">
        <v>49</v>
      </c>
      <c r="I41" t="s">
        <v>53</v>
      </c>
      <c r="L41" t="s">
        <v>51</v>
      </c>
    </row>
    <row r="42" spans="1:21" x14ac:dyDescent="0.2">
      <c r="A42" t="s">
        <v>22</v>
      </c>
      <c r="B42" t="s">
        <v>2006</v>
      </c>
      <c r="C42" t="s">
        <v>2006</v>
      </c>
      <c r="J42" t="s">
        <v>10</v>
      </c>
    </row>
    <row r="43" spans="1:21" x14ac:dyDescent="0.2">
      <c r="A43" t="s">
        <v>22</v>
      </c>
      <c r="B43" t="s">
        <v>2007</v>
      </c>
      <c r="C43" t="s">
        <v>2007</v>
      </c>
      <c r="G43" t="s">
        <v>60</v>
      </c>
    </row>
    <row r="44" spans="1:21" x14ac:dyDescent="0.2">
      <c r="A44" t="s">
        <v>22</v>
      </c>
      <c r="B44" t="s">
        <v>2008</v>
      </c>
      <c r="C44" t="s">
        <v>2008</v>
      </c>
      <c r="G44" t="s">
        <v>62</v>
      </c>
    </row>
    <row r="45" spans="1:21" x14ac:dyDescent="0.2">
      <c r="A45" t="s">
        <v>22</v>
      </c>
      <c r="B45" t="s">
        <v>2009</v>
      </c>
      <c r="C45" t="s">
        <v>2009</v>
      </c>
      <c r="E45">
        <v>0</v>
      </c>
      <c r="F45" t="s">
        <v>44</v>
      </c>
      <c r="K45" t="s">
        <v>64</v>
      </c>
      <c r="M45" t="s">
        <v>65</v>
      </c>
      <c r="S45">
        <v>0</v>
      </c>
      <c r="U45">
        <v>0</v>
      </c>
    </row>
    <row r="46" spans="1:21" x14ac:dyDescent="0.2">
      <c r="A46" t="s">
        <v>22</v>
      </c>
      <c r="B46" t="s">
        <v>2010</v>
      </c>
      <c r="C46" t="s">
        <v>2011</v>
      </c>
      <c r="H46" t="s">
        <v>49</v>
      </c>
      <c r="I46" t="s">
        <v>53</v>
      </c>
      <c r="L46" t="s">
        <v>68</v>
      </c>
      <c r="O46" t="s">
        <v>46</v>
      </c>
    </row>
    <row r="47" spans="1:21" x14ac:dyDescent="0.2">
      <c r="A47" t="s">
        <v>22</v>
      </c>
      <c r="B47" t="s">
        <v>2012</v>
      </c>
      <c r="C47" t="s">
        <v>2012</v>
      </c>
      <c r="J47" t="s">
        <v>10</v>
      </c>
    </row>
    <row r="48" spans="1:21" x14ac:dyDescent="0.2">
      <c r="A48" t="s">
        <v>22</v>
      </c>
      <c r="B48" t="s">
        <v>2013</v>
      </c>
      <c r="C48" t="s">
        <v>2013</v>
      </c>
      <c r="H48" t="s">
        <v>49</v>
      </c>
      <c r="I48" t="s">
        <v>53</v>
      </c>
      <c r="L48" t="s">
        <v>51</v>
      </c>
    </row>
    <row r="49" spans="1:21" x14ac:dyDescent="0.2">
      <c r="A49" t="s">
        <v>22</v>
      </c>
      <c r="B49" t="s">
        <v>2014</v>
      </c>
      <c r="C49" t="s">
        <v>2014</v>
      </c>
      <c r="G49" t="s">
        <v>60</v>
      </c>
    </row>
    <row r="50" spans="1:21" x14ac:dyDescent="0.2">
      <c r="A50" t="s">
        <v>22</v>
      </c>
      <c r="B50" t="s">
        <v>857</v>
      </c>
      <c r="C50" t="s">
        <v>857</v>
      </c>
      <c r="G50" t="s">
        <v>78</v>
      </c>
    </row>
    <row r="51" spans="1:21" x14ac:dyDescent="0.2">
      <c r="A51" t="s">
        <v>22</v>
      </c>
      <c r="B51" t="s">
        <v>858</v>
      </c>
      <c r="C51" t="s">
        <v>858</v>
      </c>
      <c r="E51">
        <v>1</v>
      </c>
      <c r="F51" t="s">
        <v>44</v>
      </c>
      <c r="K51" t="s">
        <v>45</v>
      </c>
      <c r="M51" t="s">
        <v>79</v>
      </c>
      <c r="S51">
        <v>1</v>
      </c>
      <c r="U51">
        <v>0</v>
      </c>
    </row>
    <row r="52" spans="1:21" x14ac:dyDescent="0.2">
      <c r="A52" t="s">
        <v>22</v>
      </c>
      <c r="B52" t="s">
        <v>864</v>
      </c>
      <c r="C52" t="s">
        <v>2015</v>
      </c>
      <c r="H52" t="s">
        <v>49</v>
      </c>
      <c r="L52" t="s">
        <v>57</v>
      </c>
    </row>
    <row r="53" spans="1:21" x14ac:dyDescent="0.2">
      <c r="A53" t="s">
        <v>22</v>
      </c>
      <c r="B53" t="s">
        <v>2016</v>
      </c>
      <c r="C53" t="s">
        <v>2017</v>
      </c>
      <c r="H53" t="s">
        <v>49</v>
      </c>
      <c r="L53" t="s">
        <v>82</v>
      </c>
      <c r="N53" t="s">
        <v>83</v>
      </c>
    </row>
    <row r="54" spans="1:21" x14ac:dyDescent="0.2">
      <c r="A54" t="s">
        <v>22</v>
      </c>
      <c r="B54" t="s">
        <v>2018</v>
      </c>
      <c r="C54" t="s">
        <v>1292</v>
      </c>
      <c r="H54" t="s">
        <v>49</v>
      </c>
      <c r="I54" t="s">
        <v>53</v>
      </c>
      <c r="L54" t="s">
        <v>51</v>
      </c>
    </row>
    <row r="55" spans="1:21" x14ac:dyDescent="0.2">
      <c r="A55" t="s">
        <v>22</v>
      </c>
      <c r="B55" t="s">
        <v>215</v>
      </c>
      <c r="C55" t="s">
        <v>215</v>
      </c>
      <c r="J55" t="s">
        <v>10</v>
      </c>
    </row>
    <row r="56" spans="1:21" x14ac:dyDescent="0.2">
      <c r="A56" t="s">
        <v>22</v>
      </c>
      <c r="B56" t="s">
        <v>2019</v>
      </c>
      <c r="C56" t="s">
        <v>2019</v>
      </c>
      <c r="G56" t="s">
        <v>60</v>
      </c>
    </row>
    <row r="57" spans="1:21" x14ac:dyDescent="0.2">
      <c r="A57" t="s">
        <v>22</v>
      </c>
      <c r="B57" t="s">
        <v>2020</v>
      </c>
      <c r="C57" t="s">
        <v>2020</v>
      </c>
      <c r="G57" t="s">
        <v>94</v>
      </c>
    </row>
    <row r="58" spans="1:21" x14ac:dyDescent="0.2">
      <c r="A58" t="s">
        <v>22</v>
      </c>
      <c r="B58" t="s">
        <v>2021</v>
      </c>
      <c r="C58" t="s">
        <v>2021</v>
      </c>
      <c r="E58">
        <v>1</v>
      </c>
      <c r="F58" t="s">
        <v>44</v>
      </c>
      <c r="K58" t="s">
        <v>45</v>
      </c>
      <c r="M58" t="s">
        <v>96</v>
      </c>
      <c r="S58">
        <v>0</v>
      </c>
      <c r="U58">
        <v>0</v>
      </c>
    </row>
    <row r="59" spans="1:21" x14ac:dyDescent="0.2">
      <c r="A59" t="s">
        <v>22</v>
      </c>
      <c r="B59" t="s">
        <v>2022</v>
      </c>
      <c r="C59" t="s">
        <v>2023</v>
      </c>
      <c r="H59" t="s">
        <v>49</v>
      </c>
      <c r="L59" t="s">
        <v>105</v>
      </c>
      <c r="O59" t="s">
        <v>411</v>
      </c>
    </row>
    <row r="60" spans="1:21" x14ac:dyDescent="0.2">
      <c r="A60" t="s">
        <v>22</v>
      </c>
      <c r="B60" t="s">
        <v>2024</v>
      </c>
      <c r="C60" t="s">
        <v>2025</v>
      </c>
      <c r="H60" t="s">
        <v>49</v>
      </c>
      <c r="L60" t="s">
        <v>82</v>
      </c>
      <c r="N60" t="s">
        <v>152</v>
      </c>
    </row>
    <row r="61" spans="1:21" x14ac:dyDescent="0.2">
      <c r="A61" t="s">
        <v>22</v>
      </c>
      <c r="B61" t="s">
        <v>1713</v>
      </c>
      <c r="C61" t="s">
        <v>2026</v>
      </c>
      <c r="H61" t="s">
        <v>49</v>
      </c>
      <c r="I61" t="s">
        <v>53</v>
      </c>
      <c r="L61" t="s">
        <v>68</v>
      </c>
      <c r="O61" t="s">
        <v>65</v>
      </c>
    </row>
    <row r="62" spans="1:21" x14ac:dyDescent="0.2">
      <c r="A62" t="s">
        <v>22</v>
      </c>
      <c r="B62" t="s">
        <v>2027</v>
      </c>
      <c r="C62" t="s">
        <v>2028</v>
      </c>
      <c r="H62" t="s">
        <v>49</v>
      </c>
      <c r="I62" t="s">
        <v>50</v>
      </c>
      <c r="L62" t="s">
        <v>51</v>
      </c>
    </row>
    <row r="63" spans="1:21" x14ac:dyDescent="0.2">
      <c r="A63" t="s">
        <v>22</v>
      </c>
      <c r="B63" t="s">
        <v>2029</v>
      </c>
      <c r="C63" t="s">
        <v>2030</v>
      </c>
      <c r="H63" t="s">
        <v>49</v>
      </c>
      <c r="I63" t="s">
        <v>53</v>
      </c>
      <c r="L63" t="s">
        <v>51</v>
      </c>
    </row>
    <row r="64" spans="1:21" x14ac:dyDescent="0.2">
      <c r="A64" t="s">
        <v>22</v>
      </c>
      <c r="B64" t="s">
        <v>2031</v>
      </c>
      <c r="C64" t="s">
        <v>2031</v>
      </c>
      <c r="D64" s="3" t="s">
        <v>2032</v>
      </c>
      <c r="R64" t="s">
        <v>210</v>
      </c>
    </row>
    <row r="65" spans="1:21" x14ac:dyDescent="0.2">
      <c r="A65" t="s">
        <v>22</v>
      </c>
      <c r="B65" t="s">
        <v>2033</v>
      </c>
      <c r="C65" t="s">
        <v>2033</v>
      </c>
      <c r="J65" t="s">
        <v>10</v>
      </c>
    </row>
    <row r="66" spans="1:21" x14ac:dyDescent="0.2">
      <c r="A66" t="s">
        <v>22</v>
      </c>
      <c r="B66" t="s">
        <v>2034</v>
      </c>
      <c r="C66" t="s">
        <v>2034</v>
      </c>
      <c r="G66" t="s">
        <v>60</v>
      </c>
    </row>
    <row r="67" spans="1:21" x14ac:dyDescent="0.2">
      <c r="A67" t="s">
        <v>22</v>
      </c>
      <c r="B67" t="s">
        <v>2035</v>
      </c>
      <c r="C67" t="s">
        <v>2035</v>
      </c>
      <c r="G67" t="s">
        <v>114</v>
      </c>
    </row>
    <row r="68" spans="1:21" x14ac:dyDescent="0.2">
      <c r="A68" t="s">
        <v>22</v>
      </c>
      <c r="B68" t="s">
        <v>2036</v>
      </c>
      <c r="C68" t="s">
        <v>2036</v>
      </c>
      <c r="E68">
        <v>1</v>
      </c>
      <c r="F68" t="s">
        <v>44</v>
      </c>
      <c r="K68" t="s">
        <v>115</v>
      </c>
      <c r="M68" t="s">
        <v>116</v>
      </c>
      <c r="S68">
        <v>1</v>
      </c>
      <c r="U68">
        <v>1</v>
      </c>
    </row>
    <row r="69" spans="1:21" x14ac:dyDescent="0.2">
      <c r="A69" t="s">
        <v>22</v>
      </c>
      <c r="B69" t="s">
        <v>2038</v>
      </c>
      <c r="C69" t="s">
        <v>2039</v>
      </c>
      <c r="H69" t="s">
        <v>49</v>
      </c>
      <c r="L69" t="s">
        <v>57</v>
      </c>
    </row>
    <row r="70" spans="1:21" x14ac:dyDescent="0.2">
      <c r="A70" t="s">
        <v>22</v>
      </c>
      <c r="B70" t="s">
        <v>2040</v>
      </c>
      <c r="C70" t="s">
        <v>2041</v>
      </c>
      <c r="H70" t="s">
        <v>49</v>
      </c>
      <c r="I70" t="s">
        <v>50</v>
      </c>
      <c r="L70" t="s">
        <v>51</v>
      </c>
    </row>
    <row r="71" spans="1:21" x14ac:dyDescent="0.2">
      <c r="A71" t="s">
        <v>22</v>
      </c>
      <c r="B71" t="s">
        <v>2042</v>
      </c>
      <c r="C71" t="s">
        <v>2043</v>
      </c>
      <c r="H71" t="s">
        <v>49</v>
      </c>
      <c r="I71" t="s">
        <v>53</v>
      </c>
      <c r="L71" t="s">
        <v>51</v>
      </c>
    </row>
    <row r="72" spans="1:21" x14ac:dyDescent="0.2">
      <c r="A72" t="s">
        <v>22</v>
      </c>
      <c r="B72" t="s">
        <v>2044</v>
      </c>
      <c r="C72" t="s">
        <v>2044</v>
      </c>
      <c r="J72" t="s">
        <v>10</v>
      </c>
    </row>
    <row r="73" spans="1:21" x14ac:dyDescent="0.2">
      <c r="A73" t="s">
        <v>22</v>
      </c>
      <c r="B73" t="s">
        <v>2045</v>
      </c>
      <c r="C73" t="s">
        <v>2045</v>
      </c>
      <c r="G73" t="s">
        <v>60</v>
      </c>
    </row>
    <row r="74" spans="1:21" x14ac:dyDescent="0.2">
      <c r="A74" t="s">
        <v>22</v>
      </c>
      <c r="B74" t="s">
        <v>2046</v>
      </c>
      <c r="C74" t="s">
        <v>2046</v>
      </c>
      <c r="G74" t="s">
        <v>122</v>
      </c>
    </row>
    <row r="75" spans="1:21" x14ac:dyDescent="0.2">
      <c r="A75" t="s">
        <v>22</v>
      </c>
      <c r="B75" t="s">
        <v>2047</v>
      </c>
      <c r="C75" t="s">
        <v>2047</v>
      </c>
      <c r="E75">
        <v>0</v>
      </c>
      <c r="F75" t="s">
        <v>44</v>
      </c>
      <c r="K75" t="s">
        <v>115</v>
      </c>
      <c r="M75" t="s">
        <v>65</v>
      </c>
      <c r="S75">
        <v>0</v>
      </c>
      <c r="U75">
        <v>0</v>
      </c>
    </row>
    <row r="76" spans="1:21" x14ac:dyDescent="0.2">
      <c r="A76" t="s">
        <v>22</v>
      </c>
      <c r="B76" t="s">
        <v>674</v>
      </c>
      <c r="C76" t="s">
        <v>2048</v>
      </c>
      <c r="D76" s="3" t="s">
        <v>2049</v>
      </c>
      <c r="H76" t="s">
        <v>49</v>
      </c>
      <c r="L76" t="s">
        <v>82</v>
      </c>
      <c r="N76" t="s">
        <v>152</v>
      </c>
    </row>
    <row r="77" spans="1:21" x14ac:dyDescent="0.2">
      <c r="A77" t="s">
        <v>22</v>
      </c>
      <c r="B77" t="s">
        <v>2050</v>
      </c>
      <c r="C77" t="s">
        <v>2051</v>
      </c>
      <c r="H77" t="s">
        <v>49</v>
      </c>
      <c r="I77" t="s">
        <v>50</v>
      </c>
      <c r="L77" t="s">
        <v>68</v>
      </c>
      <c r="O77" t="s">
        <v>46</v>
      </c>
    </row>
    <row r="78" spans="1:21" x14ac:dyDescent="0.2">
      <c r="A78" t="s">
        <v>22</v>
      </c>
      <c r="B78" t="s">
        <v>2052</v>
      </c>
      <c r="C78" t="s">
        <v>2053</v>
      </c>
      <c r="H78" t="s">
        <v>49</v>
      </c>
      <c r="I78" t="s">
        <v>53</v>
      </c>
      <c r="L78" t="s">
        <v>68</v>
      </c>
      <c r="O78" t="s">
        <v>46</v>
      </c>
    </row>
    <row r="79" spans="1:21" x14ac:dyDescent="0.2">
      <c r="A79" t="s">
        <v>22</v>
      </c>
      <c r="B79" t="s">
        <v>2054</v>
      </c>
      <c r="C79" t="s">
        <v>2054</v>
      </c>
      <c r="R79" t="s">
        <v>210</v>
      </c>
    </row>
    <row r="80" spans="1:21" x14ac:dyDescent="0.2">
      <c r="A80" t="s">
        <v>22</v>
      </c>
      <c r="B80" t="s">
        <v>311</v>
      </c>
      <c r="C80" t="s">
        <v>311</v>
      </c>
      <c r="J80" t="s">
        <v>10</v>
      </c>
    </row>
    <row r="81" spans="1:21" x14ac:dyDescent="0.2">
      <c r="A81" t="s">
        <v>22</v>
      </c>
      <c r="B81" t="s">
        <v>2055</v>
      </c>
      <c r="C81" t="s">
        <v>2055</v>
      </c>
      <c r="H81" t="s">
        <v>49</v>
      </c>
      <c r="I81" t="s">
        <v>53</v>
      </c>
      <c r="L81" t="s">
        <v>51</v>
      </c>
    </row>
    <row r="82" spans="1:21" x14ac:dyDescent="0.2">
      <c r="A82" t="s">
        <v>22</v>
      </c>
      <c r="B82" t="s">
        <v>2056</v>
      </c>
      <c r="C82" t="s">
        <v>2056</v>
      </c>
      <c r="G82" t="s">
        <v>60</v>
      </c>
    </row>
    <row r="83" spans="1:21" x14ac:dyDescent="0.2">
      <c r="A83" t="s">
        <v>22</v>
      </c>
      <c r="B83" t="s">
        <v>2057</v>
      </c>
      <c r="C83" t="s">
        <v>2057</v>
      </c>
      <c r="E83">
        <v>0</v>
      </c>
      <c r="F83" t="s">
        <v>44</v>
      </c>
      <c r="G83" t="s">
        <v>131</v>
      </c>
    </row>
    <row r="84" spans="1:21" x14ac:dyDescent="0.2">
      <c r="A84" t="s">
        <v>22</v>
      </c>
      <c r="B84" t="s">
        <v>2058</v>
      </c>
      <c r="C84" t="s">
        <v>2058</v>
      </c>
      <c r="K84" t="s">
        <v>64</v>
      </c>
      <c r="M84" t="s">
        <v>116</v>
      </c>
      <c r="S84">
        <v>0</v>
      </c>
      <c r="U84">
        <v>0</v>
      </c>
    </row>
    <row r="85" spans="1:21" x14ac:dyDescent="0.2">
      <c r="A85" t="s">
        <v>22</v>
      </c>
      <c r="B85" t="s">
        <v>2059</v>
      </c>
      <c r="C85" t="s">
        <v>2059</v>
      </c>
    </row>
    <row r="86" spans="1:21" x14ac:dyDescent="0.2">
      <c r="A86" t="s">
        <v>22</v>
      </c>
      <c r="B86" t="s">
        <v>2060</v>
      </c>
      <c r="C86" t="s">
        <v>2061</v>
      </c>
      <c r="H86" t="s">
        <v>49</v>
      </c>
      <c r="L86" t="s">
        <v>57</v>
      </c>
    </row>
    <row r="87" spans="1:21" x14ac:dyDescent="0.2">
      <c r="A87" t="s">
        <v>22</v>
      </c>
      <c r="B87" t="s">
        <v>2062</v>
      </c>
      <c r="C87" t="s">
        <v>2063</v>
      </c>
      <c r="H87" t="s">
        <v>49</v>
      </c>
      <c r="L87" t="s">
        <v>105</v>
      </c>
      <c r="O87" t="s">
        <v>411</v>
      </c>
    </row>
    <row r="88" spans="1:21" x14ac:dyDescent="0.2">
      <c r="A88" t="s">
        <v>22</v>
      </c>
      <c r="B88" t="s">
        <v>2064</v>
      </c>
      <c r="C88" t="s">
        <v>2065</v>
      </c>
      <c r="H88" t="s">
        <v>49</v>
      </c>
      <c r="L88" t="s">
        <v>57</v>
      </c>
    </row>
    <row r="89" spans="1:21" x14ac:dyDescent="0.2">
      <c r="A89" t="s">
        <v>22</v>
      </c>
      <c r="B89" t="s">
        <v>2066</v>
      </c>
      <c r="C89" t="s">
        <v>2066</v>
      </c>
      <c r="J89" t="s">
        <v>10</v>
      </c>
    </row>
    <row r="90" spans="1:21" x14ac:dyDescent="0.2">
      <c r="A90" t="s">
        <v>22</v>
      </c>
      <c r="B90" t="s">
        <v>2067</v>
      </c>
      <c r="C90" t="s">
        <v>2067</v>
      </c>
      <c r="H90" t="s">
        <v>49</v>
      </c>
      <c r="I90" t="s">
        <v>53</v>
      </c>
      <c r="L90" t="s">
        <v>51</v>
      </c>
    </row>
    <row r="91" spans="1:21" x14ac:dyDescent="0.2">
      <c r="A91" t="s">
        <v>22</v>
      </c>
      <c r="B91" t="s">
        <v>2068</v>
      </c>
      <c r="C91" t="s">
        <v>2068</v>
      </c>
      <c r="G91" t="s">
        <v>60</v>
      </c>
    </row>
    <row r="92" spans="1:21" x14ac:dyDescent="0.2">
      <c r="A92" t="s">
        <v>22</v>
      </c>
      <c r="B92" t="s">
        <v>2069</v>
      </c>
      <c r="C92" t="s">
        <v>2069</v>
      </c>
      <c r="G92" t="s">
        <v>139</v>
      </c>
    </row>
    <row r="93" spans="1:21" x14ac:dyDescent="0.2">
      <c r="A93" t="s">
        <v>22</v>
      </c>
      <c r="B93" t="s">
        <v>2069</v>
      </c>
      <c r="C93" t="s">
        <v>2069</v>
      </c>
      <c r="E93">
        <v>0</v>
      </c>
      <c r="F93" t="s">
        <v>44</v>
      </c>
      <c r="K93" t="s">
        <v>142</v>
      </c>
      <c r="M93" t="s">
        <v>142</v>
      </c>
      <c r="S93">
        <v>0</v>
      </c>
      <c r="U93">
        <v>0</v>
      </c>
    </row>
    <row r="94" spans="1:21" x14ac:dyDescent="0.2">
      <c r="A94" t="s">
        <v>22</v>
      </c>
      <c r="B94" t="s">
        <v>2070</v>
      </c>
      <c r="C94" t="s">
        <v>2071</v>
      </c>
      <c r="H94" t="s">
        <v>49</v>
      </c>
      <c r="L94" t="s">
        <v>57</v>
      </c>
    </row>
    <row r="95" spans="1:21" x14ac:dyDescent="0.2">
      <c r="A95" t="s">
        <v>22</v>
      </c>
      <c r="B95" t="s">
        <v>2072</v>
      </c>
      <c r="C95" t="s">
        <v>2073</v>
      </c>
      <c r="H95" t="s">
        <v>49</v>
      </c>
      <c r="L95" t="s">
        <v>105</v>
      </c>
      <c r="O95" t="s">
        <v>411</v>
      </c>
    </row>
    <row r="96" spans="1:21" x14ac:dyDescent="0.2">
      <c r="A96" t="s">
        <v>22</v>
      </c>
      <c r="B96" t="s">
        <v>2074</v>
      </c>
      <c r="C96" t="s">
        <v>2075</v>
      </c>
      <c r="H96" t="s">
        <v>49</v>
      </c>
      <c r="L96" t="s">
        <v>105</v>
      </c>
      <c r="O96" t="s">
        <v>106</v>
      </c>
    </row>
    <row r="97" spans="1:21" x14ac:dyDescent="0.2">
      <c r="A97" t="s">
        <v>22</v>
      </c>
      <c r="B97" t="s">
        <v>2076</v>
      </c>
      <c r="C97" t="s">
        <v>2077</v>
      </c>
      <c r="H97" t="s">
        <v>49</v>
      </c>
      <c r="L97" t="s">
        <v>57</v>
      </c>
    </row>
    <row r="98" spans="1:21" x14ac:dyDescent="0.2">
      <c r="A98" t="s">
        <v>22</v>
      </c>
      <c r="B98" t="s">
        <v>2078</v>
      </c>
      <c r="C98" t="s">
        <v>2079</v>
      </c>
      <c r="D98" s="3" t="s">
        <v>2080</v>
      </c>
      <c r="H98" t="s">
        <v>49</v>
      </c>
      <c r="L98" t="s">
        <v>57</v>
      </c>
    </row>
    <row r="99" spans="1:21" x14ac:dyDescent="0.2">
      <c r="A99" t="s">
        <v>22</v>
      </c>
      <c r="B99" t="s">
        <v>2081</v>
      </c>
      <c r="C99" t="s">
        <v>2081</v>
      </c>
      <c r="G99" t="s">
        <v>60</v>
      </c>
    </row>
    <row r="100" spans="1:21" x14ac:dyDescent="0.2">
      <c r="A100" t="s">
        <v>22</v>
      </c>
      <c r="B100" t="s">
        <v>947</v>
      </c>
      <c r="C100" t="s">
        <v>947</v>
      </c>
      <c r="D100" s="3" t="s">
        <v>2082</v>
      </c>
      <c r="R100" t="s">
        <v>210</v>
      </c>
    </row>
    <row r="101" spans="1:21" x14ac:dyDescent="0.2">
      <c r="A101" t="s">
        <v>22</v>
      </c>
      <c r="B101" t="s">
        <v>2083</v>
      </c>
      <c r="C101" t="s">
        <v>2083</v>
      </c>
      <c r="G101" t="s">
        <v>147</v>
      </c>
    </row>
    <row r="102" spans="1:21" x14ac:dyDescent="0.2">
      <c r="A102" t="s">
        <v>22</v>
      </c>
      <c r="B102" t="s">
        <v>2084</v>
      </c>
      <c r="C102" t="s">
        <v>2084</v>
      </c>
      <c r="E102">
        <v>0</v>
      </c>
      <c r="F102" t="s">
        <v>44</v>
      </c>
      <c r="K102" t="s">
        <v>115</v>
      </c>
      <c r="M102" t="s">
        <v>149</v>
      </c>
      <c r="S102">
        <v>0</v>
      </c>
      <c r="U102">
        <v>0</v>
      </c>
    </row>
    <row r="103" spans="1:21" x14ac:dyDescent="0.2">
      <c r="A103" t="s">
        <v>22</v>
      </c>
      <c r="B103" t="s">
        <v>2085</v>
      </c>
      <c r="C103" t="s">
        <v>2086</v>
      </c>
      <c r="H103" t="s">
        <v>49</v>
      </c>
      <c r="L103" t="s">
        <v>57</v>
      </c>
    </row>
    <row r="104" spans="1:21" x14ac:dyDescent="0.2">
      <c r="A104" t="s">
        <v>22</v>
      </c>
      <c r="B104" t="s">
        <v>2087</v>
      </c>
      <c r="C104" t="s">
        <v>2088</v>
      </c>
      <c r="H104" t="s">
        <v>49</v>
      </c>
      <c r="I104" t="s">
        <v>50</v>
      </c>
      <c r="L104" t="s">
        <v>68</v>
      </c>
      <c r="O104" t="s">
        <v>116</v>
      </c>
    </row>
    <row r="105" spans="1:21" x14ac:dyDescent="0.2">
      <c r="A105" t="s">
        <v>22</v>
      </c>
      <c r="B105" t="s">
        <v>2089</v>
      </c>
      <c r="C105" t="s">
        <v>2090</v>
      </c>
      <c r="H105" t="s">
        <v>49</v>
      </c>
      <c r="I105" t="s">
        <v>53</v>
      </c>
      <c r="L105" t="s">
        <v>68</v>
      </c>
      <c r="O105" t="s">
        <v>116</v>
      </c>
    </row>
    <row r="106" spans="1:21" x14ac:dyDescent="0.2">
      <c r="A106" t="s">
        <v>22</v>
      </c>
      <c r="B106" t="s">
        <v>2091</v>
      </c>
      <c r="C106" t="s">
        <v>2092</v>
      </c>
      <c r="H106" t="s">
        <v>49</v>
      </c>
      <c r="I106" t="s">
        <v>50</v>
      </c>
      <c r="L106" t="s">
        <v>68</v>
      </c>
      <c r="O106" t="s">
        <v>79</v>
      </c>
    </row>
    <row r="107" spans="1:21" x14ac:dyDescent="0.2">
      <c r="A107" t="s">
        <v>22</v>
      </c>
      <c r="B107" t="s">
        <v>2093</v>
      </c>
      <c r="C107" t="s">
        <v>2094</v>
      </c>
      <c r="H107" t="s">
        <v>49</v>
      </c>
      <c r="I107" t="s">
        <v>53</v>
      </c>
      <c r="L107" t="s">
        <v>68</v>
      </c>
      <c r="O107" t="s">
        <v>79</v>
      </c>
    </row>
    <row r="108" spans="1:21" x14ac:dyDescent="0.2">
      <c r="A108" t="s">
        <v>22</v>
      </c>
      <c r="B108" t="s">
        <v>2095</v>
      </c>
      <c r="C108" t="s">
        <v>2095</v>
      </c>
      <c r="J108" t="s">
        <v>10</v>
      </c>
    </row>
    <row r="109" spans="1:21" x14ac:dyDescent="0.2">
      <c r="A109" t="s">
        <v>22</v>
      </c>
      <c r="B109" t="s">
        <v>2096</v>
      </c>
      <c r="C109" t="s">
        <v>2096</v>
      </c>
      <c r="H109" t="s">
        <v>49</v>
      </c>
      <c r="I109" t="s">
        <v>53</v>
      </c>
      <c r="L109" t="s">
        <v>51</v>
      </c>
    </row>
    <row r="110" spans="1:21" x14ac:dyDescent="0.2">
      <c r="A110" t="s">
        <v>22</v>
      </c>
      <c r="B110" t="s">
        <v>2097</v>
      </c>
      <c r="C110" t="s">
        <v>2097</v>
      </c>
      <c r="G110" t="s">
        <v>60</v>
      </c>
    </row>
    <row r="111" spans="1:21" x14ac:dyDescent="0.2">
      <c r="A111" t="s">
        <v>22</v>
      </c>
      <c r="B111" t="s">
        <v>2098</v>
      </c>
      <c r="C111" t="s">
        <v>2098</v>
      </c>
      <c r="G111" t="s">
        <v>159</v>
      </c>
    </row>
    <row r="112" spans="1:21" x14ac:dyDescent="0.2">
      <c r="A112" t="s">
        <v>22</v>
      </c>
      <c r="B112" t="s">
        <v>2099</v>
      </c>
      <c r="C112" t="s">
        <v>2099</v>
      </c>
      <c r="E112">
        <v>1</v>
      </c>
      <c r="F112" t="s">
        <v>44</v>
      </c>
      <c r="K112" t="s">
        <v>64</v>
      </c>
      <c r="M112" t="s">
        <v>149</v>
      </c>
      <c r="S112">
        <v>0</v>
      </c>
      <c r="U112">
        <v>0</v>
      </c>
    </row>
    <row r="113" spans="1:21" x14ac:dyDescent="0.2">
      <c r="A113" t="s">
        <v>22</v>
      </c>
      <c r="B113" t="s">
        <v>2100</v>
      </c>
      <c r="C113" t="s">
        <v>2101</v>
      </c>
      <c r="H113" t="s">
        <v>49</v>
      </c>
      <c r="I113" t="s">
        <v>50</v>
      </c>
      <c r="L113" t="s">
        <v>68</v>
      </c>
      <c r="O113" t="s">
        <v>65</v>
      </c>
    </row>
    <row r="114" spans="1:21" x14ac:dyDescent="0.2">
      <c r="A114" t="s">
        <v>22</v>
      </c>
      <c r="B114" t="s">
        <v>2102</v>
      </c>
      <c r="C114" t="s">
        <v>2103</v>
      </c>
      <c r="H114" t="s">
        <v>49</v>
      </c>
      <c r="I114" t="s">
        <v>53</v>
      </c>
      <c r="L114" t="s">
        <v>68</v>
      </c>
      <c r="O114" t="s">
        <v>65</v>
      </c>
    </row>
    <row r="115" spans="1:21" x14ac:dyDescent="0.2">
      <c r="A115" t="s">
        <v>22</v>
      </c>
      <c r="B115" t="s">
        <v>2104</v>
      </c>
      <c r="C115" t="s">
        <v>2105</v>
      </c>
      <c r="H115" t="s">
        <v>49</v>
      </c>
      <c r="L115" t="s">
        <v>57</v>
      </c>
    </row>
    <row r="116" spans="1:21" x14ac:dyDescent="0.2">
      <c r="A116" t="s">
        <v>22</v>
      </c>
      <c r="B116" t="s">
        <v>2106</v>
      </c>
      <c r="C116" t="s">
        <v>2107</v>
      </c>
      <c r="H116" t="s">
        <v>49</v>
      </c>
      <c r="L116" t="s">
        <v>105</v>
      </c>
      <c r="O116" t="s">
        <v>106</v>
      </c>
    </row>
    <row r="117" spans="1:21" x14ac:dyDescent="0.2">
      <c r="A117" t="s">
        <v>22</v>
      </c>
      <c r="B117" t="s">
        <v>2108</v>
      </c>
      <c r="C117" t="s">
        <v>2109</v>
      </c>
      <c r="D117" s="3" t="s">
        <v>2110</v>
      </c>
      <c r="H117" t="s">
        <v>49</v>
      </c>
      <c r="L117" t="s">
        <v>105</v>
      </c>
      <c r="O117" t="s">
        <v>608</v>
      </c>
    </row>
    <row r="118" spans="1:21" x14ac:dyDescent="0.2">
      <c r="A118" t="s">
        <v>22</v>
      </c>
      <c r="B118" t="s">
        <v>2111</v>
      </c>
      <c r="C118" t="s">
        <v>2112</v>
      </c>
      <c r="H118" t="s">
        <v>49</v>
      </c>
      <c r="I118" t="s">
        <v>50</v>
      </c>
      <c r="L118" t="s">
        <v>68</v>
      </c>
      <c r="O118" t="s">
        <v>79</v>
      </c>
    </row>
    <row r="119" spans="1:21" x14ac:dyDescent="0.2">
      <c r="A119" t="s">
        <v>22</v>
      </c>
      <c r="B119" t="s">
        <v>2113</v>
      </c>
      <c r="C119" t="s">
        <v>2114</v>
      </c>
      <c r="H119" t="s">
        <v>49</v>
      </c>
      <c r="I119" t="s">
        <v>53</v>
      </c>
      <c r="L119" t="s">
        <v>68</v>
      </c>
      <c r="O119" t="s">
        <v>79</v>
      </c>
    </row>
    <row r="120" spans="1:21" x14ac:dyDescent="0.2">
      <c r="A120" t="s">
        <v>22</v>
      </c>
      <c r="B120" t="s">
        <v>2115</v>
      </c>
      <c r="C120" t="s">
        <v>2116</v>
      </c>
      <c r="H120" t="s">
        <v>49</v>
      </c>
      <c r="I120" t="s">
        <v>50</v>
      </c>
      <c r="L120" t="s">
        <v>51</v>
      </c>
    </row>
    <row r="121" spans="1:21" x14ac:dyDescent="0.2">
      <c r="A121" t="s">
        <v>22</v>
      </c>
      <c r="B121" t="s">
        <v>2117</v>
      </c>
      <c r="C121" t="s">
        <v>2118</v>
      </c>
      <c r="H121" t="s">
        <v>49</v>
      </c>
      <c r="I121" t="s">
        <v>53</v>
      </c>
      <c r="L121" t="s">
        <v>51</v>
      </c>
    </row>
    <row r="122" spans="1:21" x14ac:dyDescent="0.2">
      <c r="A122" t="s">
        <v>22</v>
      </c>
      <c r="B122" t="s">
        <v>2119</v>
      </c>
      <c r="C122" t="s">
        <v>2119</v>
      </c>
      <c r="J122" t="s">
        <v>10</v>
      </c>
    </row>
    <row r="123" spans="1:21" x14ac:dyDescent="0.2">
      <c r="A123" t="s">
        <v>22</v>
      </c>
      <c r="B123" t="s">
        <v>2120</v>
      </c>
      <c r="C123" t="s">
        <v>2120</v>
      </c>
      <c r="G123" t="s">
        <v>60</v>
      </c>
    </row>
    <row r="124" spans="1:21" x14ac:dyDescent="0.2">
      <c r="A124" t="s">
        <v>22</v>
      </c>
      <c r="B124" t="s">
        <v>2121</v>
      </c>
      <c r="C124" t="s">
        <v>2121</v>
      </c>
      <c r="G124" t="s">
        <v>168</v>
      </c>
    </row>
    <row r="125" spans="1:21" x14ac:dyDescent="0.2">
      <c r="A125" t="s">
        <v>22</v>
      </c>
      <c r="B125" t="s">
        <v>2122</v>
      </c>
      <c r="C125" t="s">
        <v>2122</v>
      </c>
      <c r="E125">
        <v>0</v>
      </c>
      <c r="F125" t="s">
        <v>44</v>
      </c>
      <c r="K125" t="s">
        <v>64</v>
      </c>
      <c r="M125" t="s">
        <v>46</v>
      </c>
      <c r="S125">
        <v>0</v>
      </c>
      <c r="U125">
        <v>0</v>
      </c>
    </row>
    <row r="126" spans="1:21" x14ac:dyDescent="0.2">
      <c r="A126" t="s">
        <v>22</v>
      </c>
      <c r="B126" t="s">
        <v>2123</v>
      </c>
      <c r="C126" t="s">
        <v>2124</v>
      </c>
      <c r="H126" t="s">
        <v>49</v>
      </c>
      <c r="L126" t="s">
        <v>57</v>
      </c>
    </row>
    <row r="127" spans="1:21" x14ac:dyDescent="0.2">
      <c r="A127" t="s">
        <v>22</v>
      </c>
      <c r="B127" t="s">
        <v>2125</v>
      </c>
      <c r="C127" t="s">
        <v>2126</v>
      </c>
      <c r="H127" t="s">
        <v>49</v>
      </c>
      <c r="L127" t="s">
        <v>105</v>
      </c>
      <c r="O127" t="s">
        <v>106</v>
      </c>
    </row>
    <row r="128" spans="1:21" x14ac:dyDescent="0.2">
      <c r="A128" t="s">
        <v>22</v>
      </c>
      <c r="B128" t="s">
        <v>361</v>
      </c>
      <c r="C128" t="s">
        <v>2127</v>
      </c>
      <c r="H128" t="s">
        <v>49</v>
      </c>
      <c r="L128" t="s">
        <v>105</v>
      </c>
      <c r="O128" t="s">
        <v>411</v>
      </c>
    </row>
    <row r="129" spans="1:21" x14ac:dyDescent="0.2">
      <c r="A129" t="s">
        <v>22</v>
      </c>
      <c r="B129" t="s">
        <v>2128</v>
      </c>
      <c r="C129" t="s">
        <v>2128</v>
      </c>
      <c r="J129" t="s">
        <v>10</v>
      </c>
    </row>
    <row r="130" spans="1:21" x14ac:dyDescent="0.2">
      <c r="A130" t="s">
        <v>22</v>
      </c>
      <c r="B130" t="s">
        <v>2129</v>
      </c>
      <c r="C130" t="s">
        <v>2129</v>
      </c>
      <c r="H130" t="s">
        <v>49</v>
      </c>
      <c r="I130" t="s">
        <v>53</v>
      </c>
      <c r="L130" t="s">
        <v>51</v>
      </c>
    </row>
    <row r="131" spans="1:21" x14ac:dyDescent="0.2">
      <c r="A131" t="s">
        <v>22</v>
      </c>
      <c r="B131" t="s">
        <v>2130</v>
      </c>
      <c r="C131" t="s">
        <v>2130</v>
      </c>
      <c r="G131" t="s">
        <v>60</v>
      </c>
    </row>
    <row r="132" spans="1:21" x14ac:dyDescent="0.2">
      <c r="A132" t="s">
        <v>22</v>
      </c>
      <c r="B132" t="s">
        <v>2131</v>
      </c>
      <c r="C132" t="s">
        <v>2131</v>
      </c>
      <c r="G132" t="s">
        <v>176</v>
      </c>
    </row>
    <row r="133" spans="1:21" x14ac:dyDescent="0.2">
      <c r="A133" t="s">
        <v>22</v>
      </c>
      <c r="B133" t="s">
        <v>2131</v>
      </c>
      <c r="C133" t="s">
        <v>2131</v>
      </c>
      <c r="E133">
        <v>0</v>
      </c>
      <c r="F133" t="s">
        <v>44</v>
      </c>
      <c r="K133" t="s">
        <v>142</v>
      </c>
      <c r="M133" t="s">
        <v>142</v>
      </c>
      <c r="S133">
        <v>0</v>
      </c>
      <c r="U133">
        <v>0</v>
      </c>
    </row>
    <row r="134" spans="1:21" x14ac:dyDescent="0.2">
      <c r="A134" t="s">
        <v>22</v>
      </c>
      <c r="B134" t="s">
        <v>2132</v>
      </c>
      <c r="C134" t="s">
        <v>2132</v>
      </c>
    </row>
    <row r="135" spans="1:21" x14ac:dyDescent="0.2">
      <c r="A135" t="s">
        <v>22</v>
      </c>
      <c r="B135" t="s">
        <v>2133</v>
      </c>
      <c r="C135" t="s">
        <v>2134</v>
      </c>
      <c r="H135" t="s">
        <v>49</v>
      </c>
      <c r="I135" t="s">
        <v>53</v>
      </c>
      <c r="L135" t="s">
        <v>68</v>
      </c>
      <c r="O135" t="s">
        <v>46</v>
      </c>
    </row>
    <row r="136" spans="1:21" x14ac:dyDescent="0.2">
      <c r="A136" t="s">
        <v>22</v>
      </c>
      <c r="B136" t="s">
        <v>2135</v>
      </c>
      <c r="C136" t="s">
        <v>2135</v>
      </c>
      <c r="G136" t="s">
        <v>60</v>
      </c>
    </row>
    <row r="137" spans="1:21" x14ac:dyDescent="0.2">
      <c r="A137" t="s">
        <v>22</v>
      </c>
      <c r="B137" t="s">
        <v>2136</v>
      </c>
      <c r="C137" t="s">
        <v>2136</v>
      </c>
      <c r="D137" s="3" t="s">
        <v>2137</v>
      </c>
      <c r="R137" t="s">
        <v>210</v>
      </c>
    </row>
    <row r="138" spans="1:21" x14ac:dyDescent="0.2">
      <c r="A138" t="s">
        <v>22</v>
      </c>
      <c r="B138" t="s">
        <v>2138</v>
      </c>
      <c r="C138" t="s">
        <v>2138</v>
      </c>
      <c r="G138" t="s">
        <v>188</v>
      </c>
    </row>
    <row r="139" spans="1:21" x14ac:dyDescent="0.2">
      <c r="A139" t="s">
        <v>22</v>
      </c>
      <c r="B139" t="s">
        <v>2139</v>
      </c>
      <c r="C139" t="s">
        <v>2139</v>
      </c>
      <c r="E139">
        <v>0</v>
      </c>
      <c r="F139" t="s">
        <v>44</v>
      </c>
      <c r="K139" t="s">
        <v>64</v>
      </c>
      <c r="M139" t="s">
        <v>79</v>
      </c>
      <c r="S139">
        <v>0</v>
      </c>
      <c r="U139">
        <v>0</v>
      </c>
    </row>
    <row r="140" spans="1:21" x14ac:dyDescent="0.2">
      <c r="A140" t="s">
        <v>22</v>
      </c>
      <c r="B140" t="s">
        <v>1017</v>
      </c>
      <c r="C140" t="s">
        <v>2140</v>
      </c>
      <c r="H140" t="s">
        <v>49</v>
      </c>
      <c r="L140" t="s">
        <v>57</v>
      </c>
    </row>
    <row r="141" spans="1:21" x14ac:dyDescent="0.2">
      <c r="A141" t="s">
        <v>22</v>
      </c>
      <c r="B141" t="s">
        <v>2141</v>
      </c>
      <c r="C141" t="s">
        <v>2142</v>
      </c>
      <c r="D141" s="3" t="s">
        <v>2143</v>
      </c>
      <c r="H141" t="s">
        <v>49</v>
      </c>
      <c r="L141" t="s">
        <v>57</v>
      </c>
    </row>
    <row r="142" spans="1:21" x14ac:dyDescent="0.2">
      <c r="A142" t="s">
        <v>22</v>
      </c>
      <c r="B142" t="s">
        <v>2144</v>
      </c>
      <c r="C142" t="s">
        <v>2144</v>
      </c>
      <c r="D142" s="3" t="s">
        <v>2145</v>
      </c>
      <c r="J142" t="s">
        <v>10</v>
      </c>
      <c r="R142" t="s">
        <v>210</v>
      </c>
    </row>
    <row r="143" spans="1:21" x14ac:dyDescent="0.2">
      <c r="A143" t="s">
        <v>22</v>
      </c>
      <c r="B143" t="s">
        <v>2146</v>
      </c>
      <c r="C143" t="s">
        <v>2146</v>
      </c>
      <c r="H143" t="s">
        <v>49</v>
      </c>
      <c r="I143" t="s">
        <v>53</v>
      </c>
      <c r="L143" t="s">
        <v>51</v>
      </c>
    </row>
    <row r="144" spans="1:21" x14ac:dyDescent="0.2">
      <c r="A144" t="s">
        <v>22</v>
      </c>
      <c r="B144" t="s">
        <v>2147</v>
      </c>
      <c r="C144" t="s">
        <v>2147</v>
      </c>
      <c r="G144" t="s">
        <v>60</v>
      </c>
    </row>
    <row r="145" spans="1:21" x14ac:dyDescent="0.2">
      <c r="A145" t="s">
        <v>22</v>
      </c>
      <c r="B145" t="s">
        <v>750</v>
      </c>
      <c r="C145" t="s">
        <v>750</v>
      </c>
      <c r="G145" t="s">
        <v>198</v>
      </c>
    </row>
    <row r="146" spans="1:21" x14ac:dyDescent="0.2">
      <c r="A146" t="s">
        <v>22</v>
      </c>
      <c r="B146" t="s">
        <v>2148</v>
      </c>
      <c r="C146" t="s">
        <v>2148</v>
      </c>
      <c r="E146">
        <v>1</v>
      </c>
      <c r="F146" t="s">
        <v>44</v>
      </c>
      <c r="K146" t="s">
        <v>45</v>
      </c>
      <c r="M146" t="s">
        <v>65</v>
      </c>
      <c r="S146">
        <v>0</v>
      </c>
      <c r="U146">
        <v>0</v>
      </c>
    </row>
    <row r="147" spans="1:21" x14ac:dyDescent="0.2">
      <c r="A147" t="s">
        <v>22</v>
      </c>
      <c r="B147" t="s">
        <v>2149</v>
      </c>
      <c r="C147" t="s">
        <v>2150</v>
      </c>
      <c r="H147" t="s">
        <v>49</v>
      </c>
      <c r="L147" t="s">
        <v>57</v>
      </c>
    </row>
    <row r="148" spans="1:21" x14ac:dyDescent="0.2">
      <c r="A148" t="s">
        <v>22</v>
      </c>
      <c r="B148" t="s">
        <v>2151</v>
      </c>
      <c r="C148" t="s">
        <v>2152</v>
      </c>
      <c r="H148" t="s">
        <v>49</v>
      </c>
      <c r="I148" t="s">
        <v>50</v>
      </c>
      <c r="L148" t="s">
        <v>68</v>
      </c>
      <c r="O148" t="s">
        <v>46</v>
      </c>
    </row>
    <row r="149" spans="1:21" x14ac:dyDescent="0.2">
      <c r="A149" t="s">
        <v>22</v>
      </c>
      <c r="B149" t="s">
        <v>2153</v>
      </c>
      <c r="C149" t="s">
        <v>2154</v>
      </c>
      <c r="H149" t="s">
        <v>49</v>
      </c>
      <c r="I149" t="s">
        <v>53</v>
      </c>
      <c r="L149" t="s">
        <v>68</v>
      </c>
      <c r="O149" t="s">
        <v>46</v>
      </c>
    </row>
    <row r="150" spans="1:21" x14ac:dyDescent="0.2">
      <c r="A150" t="s">
        <v>22</v>
      </c>
      <c r="B150" t="s">
        <v>2155</v>
      </c>
      <c r="C150" t="s">
        <v>2156</v>
      </c>
      <c r="D150" s="3" t="s">
        <v>2157</v>
      </c>
      <c r="H150" t="s">
        <v>49</v>
      </c>
      <c r="I150" t="s">
        <v>53</v>
      </c>
      <c r="L150" t="s">
        <v>68</v>
      </c>
      <c r="O150" t="s">
        <v>46</v>
      </c>
    </row>
    <row r="151" spans="1:21" x14ac:dyDescent="0.2">
      <c r="A151" t="s">
        <v>22</v>
      </c>
      <c r="B151" t="s">
        <v>2158</v>
      </c>
      <c r="C151" t="s">
        <v>403</v>
      </c>
      <c r="H151" t="s">
        <v>49</v>
      </c>
      <c r="I151" t="s">
        <v>50</v>
      </c>
      <c r="L151" t="s">
        <v>51</v>
      </c>
    </row>
    <row r="152" spans="1:21" x14ac:dyDescent="0.2">
      <c r="A152" t="s">
        <v>22</v>
      </c>
      <c r="B152" t="s">
        <v>2159</v>
      </c>
      <c r="C152" t="s">
        <v>2160</v>
      </c>
      <c r="H152" t="s">
        <v>49</v>
      </c>
      <c r="I152" t="s">
        <v>53</v>
      </c>
      <c r="L152" t="s">
        <v>51</v>
      </c>
    </row>
    <row r="153" spans="1:21" x14ac:dyDescent="0.2">
      <c r="A153" t="s">
        <v>22</v>
      </c>
      <c r="B153" t="s">
        <v>2161</v>
      </c>
      <c r="C153" t="s">
        <v>2161</v>
      </c>
      <c r="J153" t="s">
        <v>10</v>
      </c>
    </row>
    <row r="154" spans="1:21" x14ac:dyDescent="0.2">
      <c r="A154" t="s">
        <v>22</v>
      </c>
      <c r="B154" t="s">
        <v>2162</v>
      </c>
      <c r="C154" t="s">
        <v>2162</v>
      </c>
      <c r="G154" t="s">
        <v>60</v>
      </c>
    </row>
    <row r="155" spans="1:21" x14ac:dyDescent="0.2">
      <c r="A155" t="s">
        <v>22</v>
      </c>
      <c r="B155" t="s">
        <v>2163</v>
      </c>
      <c r="C155" t="s">
        <v>2163</v>
      </c>
      <c r="G155" t="s">
        <v>214</v>
      </c>
    </row>
    <row r="156" spans="1:21" x14ac:dyDescent="0.2">
      <c r="A156" t="s">
        <v>22</v>
      </c>
      <c r="B156" t="s">
        <v>2164</v>
      </c>
      <c r="C156" t="s">
        <v>2164</v>
      </c>
      <c r="E156">
        <v>1</v>
      </c>
      <c r="F156" t="s">
        <v>44</v>
      </c>
      <c r="K156" t="s">
        <v>115</v>
      </c>
      <c r="M156" t="s">
        <v>46</v>
      </c>
      <c r="S156">
        <v>1</v>
      </c>
      <c r="U156">
        <v>1</v>
      </c>
    </row>
    <row r="157" spans="1:21" x14ac:dyDescent="0.2">
      <c r="A157" t="s">
        <v>22</v>
      </c>
      <c r="B157" t="s">
        <v>2165</v>
      </c>
      <c r="C157" t="s">
        <v>2166</v>
      </c>
      <c r="H157" t="s">
        <v>49</v>
      </c>
      <c r="L157" t="s">
        <v>57</v>
      </c>
    </row>
    <row r="158" spans="1:21" x14ac:dyDescent="0.2">
      <c r="A158" t="s">
        <v>22</v>
      </c>
      <c r="B158" t="s">
        <v>2167</v>
      </c>
      <c r="C158" t="s">
        <v>2168</v>
      </c>
      <c r="H158" t="s">
        <v>49</v>
      </c>
      <c r="I158" t="s">
        <v>50</v>
      </c>
      <c r="L158" t="s">
        <v>51</v>
      </c>
    </row>
    <row r="159" spans="1:21" x14ac:dyDescent="0.2">
      <c r="A159" t="s">
        <v>22</v>
      </c>
      <c r="B159" t="s">
        <v>2169</v>
      </c>
      <c r="C159" t="s">
        <v>2170</v>
      </c>
      <c r="H159" t="s">
        <v>49</v>
      </c>
      <c r="I159" t="s">
        <v>53</v>
      </c>
      <c r="L159" t="s">
        <v>51</v>
      </c>
    </row>
    <row r="160" spans="1:21" x14ac:dyDescent="0.2">
      <c r="A160" t="s">
        <v>22</v>
      </c>
      <c r="B160" t="s">
        <v>2171</v>
      </c>
      <c r="C160" t="s">
        <v>2171</v>
      </c>
      <c r="J160" t="s">
        <v>10</v>
      </c>
    </row>
    <row r="161" spans="1:21" x14ac:dyDescent="0.2">
      <c r="A161" t="s">
        <v>22</v>
      </c>
      <c r="B161" t="s">
        <v>2172</v>
      </c>
      <c r="C161" t="s">
        <v>2172</v>
      </c>
      <c r="G161" t="s">
        <v>60</v>
      </c>
    </row>
    <row r="162" spans="1:21" x14ac:dyDescent="0.2">
      <c r="A162" t="s">
        <v>22</v>
      </c>
      <c r="B162" t="s">
        <v>2173</v>
      </c>
      <c r="C162" t="s">
        <v>2173</v>
      </c>
      <c r="G162" t="s">
        <v>222</v>
      </c>
    </row>
    <row r="163" spans="1:21" x14ac:dyDescent="0.2">
      <c r="A163" t="s">
        <v>22</v>
      </c>
      <c r="B163" t="s">
        <v>2174</v>
      </c>
      <c r="C163" t="s">
        <v>2174</v>
      </c>
      <c r="K163" t="s">
        <v>64</v>
      </c>
      <c r="M163" t="s">
        <v>96</v>
      </c>
      <c r="S163">
        <v>0</v>
      </c>
      <c r="U163">
        <v>0</v>
      </c>
    </row>
    <row r="164" spans="1:21" x14ac:dyDescent="0.2">
      <c r="A164" t="s">
        <v>22</v>
      </c>
      <c r="B164" t="s">
        <v>2175</v>
      </c>
      <c r="C164" t="s">
        <v>2175</v>
      </c>
      <c r="E164">
        <v>0</v>
      </c>
      <c r="F164" t="s">
        <v>44</v>
      </c>
    </row>
    <row r="165" spans="1:21" x14ac:dyDescent="0.2">
      <c r="A165" t="s">
        <v>22</v>
      </c>
      <c r="B165" t="s">
        <v>2176</v>
      </c>
      <c r="C165" t="s">
        <v>2177</v>
      </c>
      <c r="H165" t="s">
        <v>49</v>
      </c>
      <c r="L165" t="s">
        <v>57</v>
      </c>
    </row>
    <row r="166" spans="1:21" x14ac:dyDescent="0.2">
      <c r="A166" t="s">
        <v>22</v>
      </c>
      <c r="B166" t="s">
        <v>2178</v>
      </c>
      <c r="C166" t="s">
        <v>2179</v>
      </c>
      <c r="H166" t="s">
        <v>49</v>
      </c>
      <c r="L166" t="s">
        <v>105</v>
      </c>
      <c r="O166" t="s">
        <v>401</v>
      </c>
    </row>
    <row r="167" spans="1:21" x14ac:dyDescent="0.2">
      <c r="A167" t="s">
        <v>22</v>
      </c>
      <c r="B167" t="s">
        <v>2180</v>
      </c>
      <c r="C167" t="s">
        <v>2181</v>
      </c>
      <c r="H167" t="s">
        <v>49</v>
      </c>
      <c r="L167" t="s">
        <v>57</v>
      </c>
    </row>
    <row r="168" spans="1:21" x14ac:dyDescent="0.2">
      <c r="A168" t="s">
        <v>22</v>
      </c>
      <c r="B168" t="s">
        <v>1047</v>
      </c>
      <c r="C168" t="s">
        <v>1047</v>
      </c>
      <c r="J168" t="s">
        <v>10</v>
      </c>
    </row>
    <row r="169" spans="1:21" x14ac:dyDescent="0.2">
      <c r="A169" t="s">
        <v>22</v>
      </c>
      <c r="B169" t="s">
        <v>2182</v>
      </c>
      <c r="C169" t="s">
        <v>2182</v>
      </c>
      <c r="H169" t="s">
        <v>49</v>
      </c>
      <c r="I169" t="s">
        <v>53</v>
      </c>
      <c r="L169" t="s">
        <v>51</v>
      </c>
    </row>
    <row r="170" spans="1:21" x14ac:dyDescent="0.2">
      <c r="A170" t="s">
        <v>22</v>
      </c>
      <c r="B170" t="s">
        <v>437</v>
      </c>
      <c r="C170" t="s">
        <v>437</v>
      </c>
      <c r="G170" t="s">
        <v>60</v>
      </c>
    </row>
    <row r="171" spans="1:21" x14ac:dyDescent="0.2">
      <c r="A171" t="s">
        <v>22</v>
      </c>
      <c r="B171" t="s">
        <v>2183</v>
      </c>
      <c r="C171" t="s">
        <v>2183</v>
      </c>
      <c r="G171" t="s">
        <v>230</v>
      </c>
    </row>
    <row r="172" spans="1:21" x14ac:dyDescent="0.2">
      <c r="A172" t="s">
        <v>22</v>
      </c>
      <c r="B172" t="s">
        <v>2184</v>
      </c>
      <c r="C172" t="s">
        <v>2184</v>
      </c>
      <c r="E172">
        <v>0</v>
      </c>
      <c r="F172" t="s">
        <v>44</v>
      </c>
      <c r="K172" t="s">
        <v>115</v>
      </c>
      <c r="M172" t="s">
        <v>96</v>
      </c>
      <c r="S172">
        <v>0</v>
      </c>
      <c r="U172">
        <v>0</v>
      </c>
    </row>
    <row r="173" spans="1:21" x14ac:dyDescent="0.2">
      <c r="A173" t="s">
        <v>22</v>
      </c>
      <c r="B173" t="s">
        <v>2185</v>
      </c>
      <c r="C173" t="s">
        <v>2186</v>
      </c>
      <c r="H173" t="s">
        <v>49</v>
      </c>
      <c r="L173" t="s">
        <v>57</v>
      </c>
    </row>
    <row r="174" spans="1:21" x14ac:dyDescent="0.2">
      <c r="A174" t="s">
        <v>22</v>
      </c>
      <c r="B174" t="s">
        <v>2187</v>
      </c>
      <c r="C174" t="s">
        <v>2188</v>
      </c>
      <c r="H174" t="s">
        <v>49</v>
      </c>
      <c r="I174" t="s">
        <v>50</v>
      </c>
      <c r="L174" t="s">
        <v>68</v>
      </c>
      <c r="O174" t="s">
        <v>65</v>
      </c>
    </row>
    <row r="175" spans="1:21" x14ac:dyDescent="0.2">
      <c r="A175" t="s">
        <v>22</v>
      </c>
      <c r="B175" t="s">
        <v>2189</v>
      </c>
      <c r="C175" t="s">
        <v>2190</v>
      </c>
      <c r="H175" t="s">
        <v>49</v>
      </c>
      <c r="I175" t="s">
        <v>53</v>
      </c>
      <c r="L175" t="s">
        <v>68</v>
      </c>
      <c r="O175" t="s">
        <v>65</v>
      </c>
    </row>
    <row r="176" spans="1:21" x14ac:dyDescent="0.2">
      <c r="A176" t="s">
        <v>22</v>
      </c>
      <c r="B176" t="s">
        <v>2191</v>
      </c>
      <c r="C176" t="s">
        <v>2191</v>
      </c>
      <c r="R176" t="s">
        <v>210</v>
      </c>
    </row>
    <row r="177" spans="1:21" x14ac:dyDescent="0.2">
      <c r="A177" t="s">
        <v>22</v>
      </c>
      <c r="B177" t="s">
        <v>2192</v>
      </c>
      <c r="C177" t="s">
        <v>2192</v>
      </c>
      <c r="J177" t="s">
        <v>10</v>
      </c>
    </row>
    <row r="178" spans="1:21" x14ac:dyDescent="0.2">
      <c r="A178" t="s">
        <v>22</v>
      </c>
      <c r="B178" t="s">
        <v>2193</v>
      </c>
      <c r="C178" t="s">
        <v>2193</v>
      </c>
      <c r="H178" t="s">
        <v>49</v>
      </c>
      <c r="I178" t="s">
        <v>53</v>
      </c>
      <c r="L178" t="s">
        <v>51</v>
      </c>
    </row>
    <row r="179" spans="1:21" x14ac:dyDescent="0.2">
      <c r="A179" t="s">
        <v>22</v>
      </c>
      <c r="B179" t="s">
        <v>2194</v>
      </c>
      <c r="C179" t="s">
        <v>2194</v>
      </c>
      <c r="G179" t="s">
        <v>60</v>
      </c>
    </row>
    <row r="180" spans="1:21" x14ac:dyDescent="0.2">
      <c r="A180" t="s">
        <v>22</v>
      </c>
      <c r="B180" t="s">
        <v>2195</v>
      </c>
      <c r="C180" t="s">
        <v>2195</v>
      </c>
      <c r="G180" t="s">
        <v>24</v>
      </c>
    </row>
    <row r="181" spans="1:21" x14ac:dyDescent="0.2">
      <c r="A181" t="s">
        <v>22</v>
      </c>
      <c r="B181" t="s">
        <v>2196</v>
      </c>
      <c r="C181" t="s">
        <v>2196</v>
      </c>
      <c r="G181" t="s">
        <v>239</v>
      </c>
    </row>
    <row r="182" spans="1:21" x14ac:dyDescent="0.2">
      <c r="A182" t="s">
        <v>22</v>
      </c>
      <c r="B182" t="s">
        <v>2197</v>
      </c>
      <c r="C182" t="s">
        <v>2197</v>
      </c>
      <c r="E182">
        <v>1</v>
      </c>
      <c r="F182" t="s">
        <v>44</v>
      </c>
      <c r="K182" t="s">
        <v>45</v>
      </c>
      <c r="M182" t="s">
        <v>116</v>
      </c>
      <c r="S182">
        <v>1</v>
      </c>
      <c r="U182">
        <v>1</v>
      </c>
    </row>
    <row r="183" spans="1:21" x14ac:dyDescent="0.2">
      <c r="A183" t="s">
        <v>22</v>
      </c>
      <c r="B183" t="s">
        <v>2198</v>
      </c>
      <c r="C183" t="s">
        <v>2199</v>
      </c>
      <c r="H183" t="s">
        <v>49</v>
      </c>
      <c r="I183" t="s">
        <v>53</v>
      </c>
      <c r="L183" t="s">
        <v>51</v>
      </c>
    </row>
    <row r="184" spans="1:21" x14ac:dyDescent="0.2">
      <c r="A184" t="s">
        <v>22</v>
      </c>
      <c r="B184" t="s">
        <v>2200</v>
      </c>
      <c r="C184" t="s">
        <v>2201</v>
      </c>
      <c r="H184" t="s">
        <v>49</v>
      </c>
      <c r="I184" t="s">
        <v>53</v>
      </c>
      <c r="L184" t="s">
        <v>51</v>
      </c>
    </row>
    <row r="185" spans="1:21" x14ac:dyDescent="0.2">
      <c r="A185" t="s">
        <v>22</v>
      </c>
      <c r="B185" t="s">
        <v>2202</v>
      </c>
      <c r="C185" t="s">
        <v>2202</v>
      </c>
      <c r="J185" t="s">
        <v>10</v>
      </c>
    </row>
    <row r="186" spans="1:21" x14ac:dyDescent="0.2">
      <c r="A186" t="s">
        <v>22</v>
      </c>
      <c r="B186" t="s">
        <v>2203</v>
      </c>
      <c r="C186" t="s">
        <v>2203</v>
      </c>
      <c r="G186" t="s">
        <v>60</v>
      </c>
    </row>
    <row r="187" spans="1:21" s="37" customFormat="1" x14ac:dyDescent="0.2">
      <c r="A187" s="37" t="s">
        <v>22</v>
      </c>
      <c r="B187" s="37" t="s">
        <v>2203</v>
      </c>
      <c r="C187" s="37" t="s">
        <v>2203</v>
      </c>
      <c r="D187" s="39" t="s">
        <v>2204</v>
      </c>
      <c r="R187" s="37" t="s">
        <v>318</v>
      </c>
      <c r="T187" s="53"/>
    </row>
    <row r="188" spans="1:21" x14ac:dyDescent="0.2">
      <c r="A188" t="s">
        <v>22</v>
      </c>
      <c r="B188" t="s">
        <v>2205</v>
      </c>
      <c r="C188" t="s">
        <v>2205</v>
      </c>
      <c r="D188" s="3" t="s">
        <v>2206</v>
      </c>
      <c r="G188" t="s">
        <v>256</v>
      </c>
    </row>
    <row r="189" spans="1:21" x14ac:dyDescent="0.2">
      <c r="A189" t="s">
        <v>22</v>
      </c>
      <c r="B189" t="s">
        <v>2207</v>
      </c>
      <c r="C189" t="s">
        <v>2207</v>
      </c>
      <c r="E189">
        <v>0</v>
      </c>
      <c r="F189" t="s">
        <v>44</v>
      </c>
      <c r="K189" t="s">
        <v>115</v>
      </c>
      <c r="M189" t="s">
        <v>79</v>
      </c>
      <c r="S189">
        <v>0</v>
      </c>
    </row>
    <row r="190" spans="1:21" x14ac:dyDescent="0.2">
      <c r="A190" t="s">
        <v>22</v>
      </c>
      <c r="B190" t="s">
        <v>2208</v>
      </c>
      <c r="C190" t="s">
        <v>2208</v>
      </c>
    </row>
    <row r="191" spans="1:21" x14ac:dyDescent="0.2">
      <c r="A191" t="s">
        <v>22</v>
      </c>
      <c r="B191" t="s">
        <v>2209</v>
      </c>
      <c r="C191" t="s">
        <v>2210</v>
      </c>
      <c r="H191" t="s">
        <v>49</v>
      </c>
      <c r="L191" t="s">
        <v>57</v>
      </c>
    </row>
    <row r="192" spans="1:21" x14ac:dyDescent="0.2">
      <c r="A192" t="s">
        <v>22</v>
      </c>
      <c r="B192" t="s">
        <v>2211</v>
      </c>
      <c r="C192" t="s">
        <v>2212</v>
      </c>
      <c r="H192" t="s">
        <v>49</v>
      </c>
      <c r="I192" t="s">
        <v>50</v>
      </c>
      <c r="L192" t="s">
        <v>68</v>
      </c>
      <c r="O192" t="s">
        <v>46</v>
      </c>
    </row>
    <row r="193" spans="1:15" x14ac:dyDescent="0.2">
      <c r="A193" t="s">
        <v>22</v>
      </c>
      <c r="B193" t="s">
        <v>2213</v>
      </c>
      <c r="C193" t="s">
        <v>2214</v>
      </c>
      <c r="H193" t="s">
        <v>49</v>
      </c>
      <c r="I193" t="s">
        <v>53</v>
      </c>
      <c r="L193" t="s">
        <v>68</v>
      </c>
      <c r="O193" t="s">
        <v>46</v>
      </c>
    </row>
    <row r="194" spans="1:15" x14ac:dyDescent="0.2">
      <c r="A194" t="s">
        <v>22</v>
      </c>
      <c r="B194" t="s">
        <v>2215</v>
      </c>
      <c r="C194" t="s">
        <v>2216</v>
      </c>
      <c r="H194" t="s">
        <v>49</v>
      </c>
      <c r="L194" t="s">
        <v>57</v>
      </c>
    </row>
    <row r="195" spans="1:15" x14ac:dyDescent="0.2">
      <c r="A195" t="s">
        <v>22</v>
      </c>
      <c r="B195" t="s">
        <v>2217</v>
      </c>
      <c r="C195" t="s">
        <v>2217</v>
      </c>
      <c r="J195" t="s">
        <v>10</v>
      </c>
    </row>
    <row r="196" spans="1:15" x14ac:dyDescent="0.2">
      <c r="A196" t="s">
        <v>22</v>
      </c>
      <c r="B196" t="s">
        <v>2218</v>
      </c>
      <c r="C196" t="s">
        <v>2218</v>
      </c>
      <c r="H196" t="s">
        <v>49</v>
      </c>
      <c r="I196" t="s">
        <v>53</v>
      </c>
      <c r="L196" t="s">
        <v>51</v>
      </c>
    </row>
    <row r="197" spans="1:15" x14ac:dyDescent="0.2">
      <c r="A197" t="s">
        <v>22</v>
      </c>
      <c r="B197" t="s">
        <v>2219</v>
      </c>
      <c r="C197" t="s">
        <v>2219</v>
      </c>
      <c r="G197" t="s">
        <v>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H171"/>
  <sheetViews>
    <sheetView workbookViewId="0">
      <selection activeCell="P10" sqref="P10"/>
    </sheetView>
  </sheetViews>
  <sheetFormatPr baseColWidth="10" defaultColWidth="8.83203125" defaultRowHeight="15" x14ac:dyDescent="0.2"/>
  <cols>
    <col min="1" max="3" width="7.33203125" customWidth="1"/>
    <col min="4" max="4" width="7.33203125" style="2" customWidth="1"/>
    <col min="5" max="19" width="7.33203125" customWidth="1"/>
  </cols>
  <sheetData>
    <row r="1" spans="1:34" x14ac:dyDescent="0.2">
      <c r="A1" t="s">
        <v>2220</v>
      </c>
      <c r="T1" t="s">
        <v>264</v>
      </c>
      <c r="X1" t="s">
        <v>5170</v>
      </c>
      <c r="Y1" t="s">
        <v>5106</v>
      </c>
      <c r="Z1" t="s">
        <v>5107</v>
      </c>
      <c r="AA1" t="s">
        <v>5108</v>
      </c>
      <c r="AB1" t="s">
        <v>5109</v>
      </c>
      <c r="AC1" t="s">
        <v>5110</v>
      </c>
      <c r="AD1" t="s">
        <v>5111</v>
      </c>
      <c r="AE1" t="s">
        <v>5112</v>
      </c>
      <c r="AF1" t="s">
        <v>5113</v>
      </c>
      <c r="AG1" t="s">
        <v>5114</v>
      </c>
      <c r="AH1" t="s">
        <v>142</v>
      </c>
    </row>
    <row r="2" spans="1:34" x14ac:dyDescent="0.2">
      <c r="A2" t="s">
        <v>1</v>
      </c>
      <c r="B2" t="s">
        <v>2</v>
      </c>
      <c r="C2" t="s">
        <v>3</v>
      </c>
      <c r="D2" s="2" t="s">
        <v>4</v>
      </c>
      <c r="E2" t="s">
        <v>5</v>
      </c>
      <c r="F2" t="s">
        <v>6</v>
      </c>
      <c r="G2" t="s">
        <v>7</v>
      </c>
      <c r="H2" t="s">
        <v>8</v>
      </c>
      <c r="I2" t="s">
        <v>9</v>
      </c>
      <c r="J2" t="s">
        <v>10</v>
      </c>
      <c r="K2" t="s">
        <v>11</v>
      </c>
      <c r="L2" t="s">
        <v>12</v>
      </c>
      <c r="M2" t="s">
        <v>13</v>
      </c>
      <c r="N2" t="s">
        <v>14</v>
      </c>
      <c r="O2" t="s">
        <v>15</v>
      </c>
      <c r="P2" t="s">
        <v>16</v>
      </c>
      <c r="Q2" t="s">
        <v>17</v>
      </c>
      <c r="R2" t="s">
        <v>18</v>
      </c>
      <c r="S2" t="s">
        <v>5097</v>
      </c>
      <c r="T2" t="s">
        <v>5102</v>
      </c>
      <c r="X2" t="s">
        <v>5171</v>
      </c>
      <c r="Y2">
        <f>COUNTIFS($K$1:$K$500, "gaze", $M1:$M500, "*front")</f>
        <v>2</v>
      </c>
      <c r="Z2">
        <f>COUNTIFS($K$1:$K$500, "gaze", $M1:$M500, "*periphery")</f>
        <v>2</v>
      </c>
      <c r="AA2">
        <f>COUNTIFS($K$1:$K$500, "gaze", $M1:$M500, "*back")</f>
        <v>2</v>
      </c>
      <c r="AB2">
        <f>COUNTIFS($K$1:$K$500, "point", $M1:$M500, "*front")</f>
        <v>2</v>
      </c>
      <c r="AC2">
        <f>COUNTIFS($K$1:$K$500, "point", $M1:$M500, "*periphery")</f>
        <v>2</v>
      </c>
      <c r="AD2">
        <f>COUNTIFS($K$1:$K$500, "point", $M1:$M500, "*back")</f>
        <v>2</v>
      </c>
      <c r="AE2">
        <f>COUNTIFS($K$1:$K$500, "gaze and point", $M1:$M500, "*front")</f>
        <v>2</v>
      </c>
      <c r="AF2">
        <f>COUNTIFS($K$1:$K$500, "gaze and point", $M1:$M500, "*periphery")</f>
        <v>2</v>
      </c>
      <c r="AG2">
        <f>COUNTIFS($K$1:$K$500, "gaze and point", $M1:$M500, "*back")</f>
        <v>2</v>
      </c>
      <c r="AH2">
        <f>COUNTIF($K$1:$K$400, "baseline")</f>
        <v>2</v>
      </c>
    </row>
    <row r="3" spans="1:34" x14ac:dyDescent="0.2">
      <c r="A3" t="s">
        <v>19</v>
      </c>
      <c r="B3" t="s">
        <v>20</v>
      </c>
      <c r="C3" t="s">
        <v>20</v>
      </c>
      <c r="Y3">
        <f>COUNTIFS($M$1:$M$400, "*front", $S$1:$S$400, "1",$K$1:$K$400, "gaze")</f>
        <v>2</v>
      </c>
      <c r="Z3">
        <f>COUNTIFS($M$1:$M$400, "*periphery", $S$1:$S$400, "1", $K$1:$K$400, "gaze")</f>
        <v>0</v>
      </c>
      <c r="AA3">
        <f>COUNTIFS($M$1:$M$400, "*back", $S$1:$S$400, "1", $K$1:$K$400, "gaze")</f>
        <v>0</v>
      </c>
      <c r="AB3">
        <f>COUNTIFS($M$1:$M$400, "*front", $S$1:$S$400, "1", $K$1:$K$400, "point")</f>
        <v>2</v>
      </c>
      <c r="AC3">
        <f>COUNTIFS($M$1:$M$400, "*periphery", $S$1:$S$400, "1", $K$1:$K$400, "point")</f>
        <v>1</v>
      </c>
      <c r="AD3">
        <f>COUNTIFS($M$1:$M$400, "*back", $S$1:$S$400, "1", $K$1:$K$400, "point")</f>
        <v>0</v>
      </c>
      <c r="AE3">
        <f>COUNTIFS($M$1:$M$400, "*front", $S$1:$S$400, "1", $K$1:$K$400, "gaze and point")</f>
        <v>2</v>
      </c>
      <c r="AF3">
        <f>COUNTIFS($M$1:$M$400, "*periphery", $S$1:$S$400, "1", $K$1:$K$400, "gaze and point")</f>
        <v>1</v>
      </c>
      <c r="AG3">
        <f>COUNTIFS($M$1:$M$400, "*periphery", $S$1:$S$400, "1", $K$1:$K$400, "gaze and point")</f>
        <v>1</v>
      </c>
      <c r="AH3">
        <f>COUNTIFS($S$1:$S$400, "1", $K$1:$K$400, "baseline")</f>
        <v>0</v>
      </c>
    </row>
    <row r="4" spans="1:34" x14ac:dyDescent="0.2">
      <c r="A4" t="s">
        <v>21</v>
      </c>
      <c r="B4" t="s">
        <v>20</v>
      </c>
      <c r="C4" t="s">
        <v>20</v>
      </c>
      <c r="X4" t="s">
        <v>5172</v>
      </c>
      <c r="Y4" t="s">
        <v>5179</v>
      </c>
      <c r="Z4" t="s">
        <v>5173</v>
      </c>
      <c r="AA4" t="s">
        <v>5174</v>
      </c>
      <c r="AB4" t="s">
        <v>5175</v>
      </c>
      <c r="AC4" t="s">
        <v>5176</v>
      </c>
      <c r="AD4" t="s">
        <v>5177</v>
      </c>
      <c r="AE4" t="s">
        <v>5178</v>
      </c>
    </row>
    <row r="5" spans="1:34" x14ac:dyDescent="0.2">
      <c r="A5" t="s">
        <v>22</v>
      </c>
      <c r="B5" t="s">
        <v>2221</v>
      </c>
      <c r="C5" t="s">
        <v>2221</v>
      </c>
      <c r="G5" t="s">
        <v>24</v>
      </c>
      <c r="Y5">
        <f>SUM(Y2:AH2)</f>
        <v>20</v>
      </c>
      <c r="Z5">
        <f>COUNTIF($K$1:$K$400, "gaze")</f>
        <v>6</v>
      </c>
      <c r="AA5" s="7">
        <f>COUNTIF($K$1:$K$400, "point")</f>
        <v>6</v>
      </c>
      <c r="AB5">
        <f>COUNTIF($K$1:$K$400, "gaze and point")</f>
        <v>6</v>
      </c>
      <c r="AC5">
        <f>COUNTIF($M$1:$M$400, "*front")</f>
        <v>6</v>
      </c>
      <c r="AD5">
        <f>COUNTIF($M$1:$M$400, "*periphery")</f>
        <v>6</v>
      </c>
      <c r="AE5">
        <f>COUNTIF($M$1:$M$400, "*back")</f>
        <v>6</v>
      </c>
    </row>
    <row r="6" spans="1:34" x14ac:dyDescent="0.2">
      <c r="A6" t="s">
        <v>22</v>
      </c>
      <c r="B6" t="s">
        <v>2222</v>
      </c>
      <c r="C6" t="s">
        <v>2222</v>
      </c>
      <c r="J6" t="s">
        <v>10</v>
      </c>
      <c r="Z6">
        <f>COUNTIFS($K$1:$K$400, "gaze", $S$1:$S$400, "1")</f>
        <v>2</v>
      </c>
      <c r="AA6">
        <f>COUNTIFS($K$1:$K$400, "point", $S$1:$S$400, "1")</f>
        <v>3</v>
      </c>
      <c r="AB6">
        <f>COUNTIFS($K$1:$K$400, "gaze and point", $S$1:$S$400, "1")</f>
        <v>3</v>
      </c>
      <c r="AC6">
        <f>COUNTIFS($M$1:$M$400, "*front", $S$1:$S$400, "1")</f>
        <v>6</v>
      </c>
      <c r="AD6">
        <f>COUNTIFS($M$1:$M$400, "*periphery", $S$1:$S$400, "1")</f>
        <v>2</v>
      </c>
      <c r="AE6">
        <f>COUNTIFS($M$1:$M$400, "*back", $S$1:$S$400, "1")</f>
        <v>0</v>
      </c>
    </row>
    <row r="7" spans="1:34" x14ac:dyDescent="0.2">
      <c r="A7" t="s">
        <v>22</v>
      </c>
      <c r="B7" t="s">
        <v>2223</v>
      </c>
      <c r="C7" t="s">
        <v>2223</v>
      </c>
      <c r="P7">
        <v>1</v>
      </c>
      <c r="Q7" t="s">
        <v>27</v>
      </c>
    </row>
    <row r="8" spans="1:34" x14ac:dyDescent="0.2">
      <c r="A8" t="s">
        <v>22</v>
      </c>
      <c r="B8" t="s">
        <v>2224</v>
      </c>
      <c r="C8" t="s">
        <v>2224</v>
      </c>
      <c r="J8" t="s">
        <v>10</v>
      </c>
    </row>
    <row r="9" spans="1:34" x14ac:dyDescent="0.2">
      <c r="A9" t="s">
        <v>22</v>
      </c>
      <c r="B9" t="s">
        <v>2225</v>
      </c>
      <c r="C9" t="s">
        <v>2225</v>
      </c>
      <c r="P9">
        <v>1</v>
      </c>
      <c r="Q9" t="s">
        <v>30</v>
      </c>
    </row>
    <row r="10" spans="1:34" x14ac:dyDescent="0.2">
      <c r="A10" t="s">
        <v>22</v>
      </c>
      <c r="B10" t="s">
        <v>2226</v>
      </c>
      <c r="C10" t="s">
        <v>2226</v>
      </c>
      <c r="J10" t="s">
        <v>10</v>
      </c>
    </row>
    <row r="11" spans="1:34" x14ac:dyDescent="0.2">
      <c r="A11" t="s">
        <v>22</v>
      </c>
      <c r="B11" t="s">
        <v>2227</v>
      </c>
      <c r="C11" t="s">
        <v>2227</v>
      </c>
      <c r="P11">
        <v>1</v>
      </c>
      <c r="Q11" t="s">
        <v>33</v>
      </c>
    </row>
    <row r="12" spans="1:34" x14ac:dyDescent="0.2">
      <c r="A12" t="s">
        <v>22</v>
      </c>
      <c r="B12" t="s">
        <v>2228</v>
      </c>
      <c r="C12" t="s">
        <v>2228</v>
      </c>
      <c r="J12" t="s">
        <v>10</v>
      </c>
    </row>
    <row r="13" spans="1:34" x14ac:dyDescent="0.2">
      <c r="A13" t="s">
        <v>22</v>
      </c>
      <c r="B13" t="s">
        <v>2228</v>
      </c>
      <c r="C13" t="s">
        <v>2228</v>
      </c>
      <c r="P13">
        <v>1</v>
      </c>
      <c r="Q13" t="s">
        <v>35</v>
      </c>
    </row>
    <row r="14" spans="1:34" x14ac:dyDescent="0.2">
      <c r="A14" t="s">
        <v>22</v>
      </c>
      <c r="B14" t="s">
        <v>2229</v>
      </c>
      <c r="C14" t="s">
        <v>2229</v>
      </c>
      <c r="J14" t="s">
        <v>10</v>
      </c>
    </row>
    <row r="15" spans="1:34" x14ac:dyDescent="0.2">
      <c r="A15" t="s">
        <v>22</v>
      </c>
      <c r="B15" t="s">
        <v>2230</v>
      </c>
      <c r="C15" t="s">
        <v>2230</v>
      </c>
      <c r="P15">
        <v>1</v>
      </c>
      <c r="Q15" t="s">
        <v>38</v>
      </c>
    </row>
    <row r="16" spans="1:34" x14ac:dyDescent="0.2">
      <c r="A16" t="s">
        <v>22</v>
      </c>
      <c r="B16" t="s">
        <v>2231</v>
      </c>
      <c r="C16" t="s">
        <v>2231</v>
      </c>
      <c r="J16" t="s">
        <v>10</v>
      </c>
    </row>
    <row r="17" spans="1:20" x14ac:dyDescent="0.2">
      <c r="A17" t="s">
        <v>22</v>
      </c>
      <c r="B17" t="s">
        <v>2232</v>
      </c>
      <c r="C17" t="s">
        <v>2232</v>
      </c>
      <c r="P17">
        <v>1</v>
      </c>
      <c r="Q17" t="s">
        <v>41</v>
      </c>
    </row>
    <row r="18" spans="1:20" x14ac:dyDescent="0.2">
      <c r="A18" t="s">
        <v>22</v>
      </c>
      <c r="B18" t="s">
        <v>2233</v>
      </c>
      <c r="C18" t="s">
        <v>2233</v>
      </c>
      <c r="D18" s="2" t="s">
        <v>5101</v>
      </c>
      <c r="G18" t="s">
        <v>43</v>
      </c>
    </row>
    <row r="19" spans="1:20" x14ac:dyDescent="0.2">
      <c r="A19" t="s">
        <v>22</v>
      </c>
      <c r="B19" t="s">
        <v>2233</v>
      </c>
      <c r="C19" t="s">
        <v>2233</v>
      </c>
      <c r="E19">
        <v>1</v>
      </c>
      <c r="F19" t="s">
        <v>44</v>
      </c>
      <c r="K19" t="s">
        <v>45</v>
      </c>
      <c r="M19" t="s">
        <v>46</v>
      </c>
      <c r="S19">
        <v>1</v>
      </c>
      <c r="T19">
        <v>1</v>
      </c>
    </row>
    <row r="20" spans="1:20" x14ac:dyDescent="0.2">
      <c r="A20" t="s">
        <v>22</v>
      </c>
      <c r="B20" t="s">
        <v>2234</v>
      </c>
      <c r="C20" t="s">
        <v>2235</v>
      </c>
      <c r="H20" t="s">
        <v>49</v>
      </c>
      <c r="L20" t="s">
        <v>57</v>
      </c>
    </row>
    <row r="21" spans="1:20" x14ac:dyDescent="0.2">
      <c r="A21" t="s">
        <v>22</v>
      </c>
      <c r="B21" t="s">
        <v>2236</v>
      </c>
      <c r="C21" t="s">
        <v>2237</v>
      </c>
      <c r="H21" t="s">
        <v>49</v>
      </c>
      <c r="I21" t="s">
        <v>50</v>
      </c>
      <c r="L21" t="s">
        <v>51</v>
      </c>
    </row>
    <row r="22" spans="1:20" x14ac:dyDescent="0.2">
      <c r="A22" t="s">
        <v>22</v>
      </c>
      <c r="B22" t="s">
        <v>2238</v>
      </c>
      <c r="C22" t="s">
        <v>2239</v>
      </c>
      <c r="H22" t="s">
        <v>49</v>
      </c>
      <c r="I22" t="s">
        <v>53</v>
      </c>
      <c r="L22" t="s">
        <v>51</v>
      </c>
    </row>
    <row r="23" spans="1:20" x14ac:dyDescent="0.2">
      <c r="A23" t="s">
        <v>22</v>
      </c>
      <c r="B23" t="s">
        <v>2239</v>
      </c>
      <c r="C23" t="s">
        <v>2239</v>
      </c>
      <c r="J23" t="s">
        <v>10</v>
      </c>
    </row>
    <row r="24" spans="1:20" x14ac:dyDescent="0.2">
      <c r="A24" t="s">
        <v>22</v>
      </c>
      <c r="B24" t="s">
        <v>2240</v>
      </c>
      <c r="C24" t="s">
        <v>2240</v>
      </c>
      <c r="G24" t="s">
        <v>60</v>
      </c>
    </row>
    <row r="25" spans="1:20" x14ac:dyDescent="0.2">
      <c r="A25" t="s">
        <v>22</v>
      </c>
      <c r="B25" t="s">
        <v>2241</v>
      </c>
      <c r="C25" t="s">
        <v>2241</v>
      </c>
      <c r="G25" t="s">
        <v>62</v>
      </c>
    </row>
    <row r="26" spans="1:20" x14ac:dyDescent="0.2">
      <c r="A26" t="s">
        <v>22</v>
      </c>
      <c r="B26" t="s">
        <v>2241</v>
      </c>
      <c r="C26" t="s">
        <v>2241</v>
      </c>
      <c r="E26">
        <v>0</v>
      </c>
      <c r="F26" t="s">
        <v>44</v>
      </c>
      <c r="K26" t="s">
        <v>64</v>
      </c>
      <c r="M26" t="s">
        <v>65</v>
      </c>
      <c r="S26">
        <v>0</v>
      </c>
      <c r="T26">
        <v>0</v>
      </c>
    </row>
    <row r="27" spans="1:20" x14ac:dyDescent="0.2">
      <c r="A27" t="s">
        <v>22</v>
      </c>
      <c r="B27" t="s">
        <v>2242</v>
      </c>
      <c r="C27" t="s">
        <v>2243</v>
      </c>
      <c r="H27" t="s">
        <v>49</v>
      </c>
      <c r="L27" t="s">
        <v>57</v>
      </c>
    </row>
    <row r="28" spans="1:20" x14ac:dyDescent="0.2">
      <c r="A28" t="s">
        <v>22</v>
      </c>
      <c r="B28" t="s">
        <v>2244</v>
      </c>
      <c r="C28" t="s">
        <v>2245</v>
      </c>
      <c r="H28" t="s">
        <v>49</v>
      </c>
      <c r="I28" t="s">
        <v>50</v>
      </c>
      <c r="L28" t="s">
        <v>68</v>
      </c>
      <c r="O28" t="s">
        <v>46</v>
      </c>
    </row>
    <row r="29" spans="1:20" x14ac:dyDescent="0.2">
      <c r="A29" t="s">
        <v>22</v>
      </c>
      <c r="B29" t="s">
        <v>2246</v>
      </c>
      <c r="C29" t="s">
        <v>2247</v>
      </c>
      <c r="H29" t="s">
        <v>49</v>
      </c>
      <c r="I29" t="s">
        <v>53</v>
      </c>
      <c r="L29" t="s">
        <v>68</v>
      </c>
      <c r="O29" t="s">
        <v>46</v>
      </c>
    </row>
    <row r="30" spans="1:20" x14ac:dyDescent="0.2">
      <c r="A30" t="s">
        <v>22</v>
      </c>
      <c r="B30" t="s">
        <v>2248</v>
      </c>
      <c r="C30" t="s">
        <v>2249</v>
      </c>
      <c r="H30" t="s">
        <v>49</v>
      </c>
      <c r="L30" t="s">
        <v>105</v>
      </c>
      <c r="O30" t="s">
        <v>203</v>
      </c>
    </row>
    <row r="31" spans="1:20" x14ac:dyDescent="0.2">
      <c r="A31" t="s">
        <v>22</v>
      </c>
      <c r="B31" t="s">
        <v>2250</v>
      </c>
      <c r="C31" t="s">
        <v>2251</v>
      </c>
      <c r="H31" t="s">
        <v>49</v>
      </c>
      <c r="L31" t="s">
        <v>57</v>
      </c>
    </row>
    <row r="32" spans="1:20" x14ac:dyDescent="0.2">
      <c r="A32" t="s">
        <v>22</v>
      </c>
      <c r="B32" t="s">
        <v>2251</v>
      </c>
      <c r="C32" t="s">
        <v>2251</v>
      </c>
      <c r="J32" t="s">
        <v>10</v>
      </c>
    </row>
    <row r="33" spans="1:20" x14ac:dyDescent="0.2">
      <c r="A33" t="s">
        <v>22</v>
      </c>
      <c r="B33" t="s">
        <v>2252</v>
      </c>
      <c r="C33" t="s">
        <v>2252</v>
      </c>
      <c r="H33" t="s">
        <v>49</v>
      </c>
      <c r="I33" t="s">
        <v>53</v>
      </c>
      <c r="L33" t="s">
        <v>51</v>
      </c>
    </row>
    <row r="34" spans="1:20" x14ac:dyDescent="0.2">
      <c r="A34" t="s">
        <v>22</v>
      </c>
      <c r="B34" t="s">
        <v>2253</v>
      </c>
      <c r="C34" t="s">
        <v>2253</v>
      </c>
      <c r="G34" t="s">
        <v>60</v>
      </c>
    </row>
    <row r="35" spans="1:20" x14ac:dyDescent="0.2">
      <c r="A35" t="s">
        <v>22</v>
      </c>
      <c r="B35" t="s">
        <v>2254</v>
      </c>
      <c r="C35" t="s">
        <v>2254</v>
      </c>
      <c r="G35" t="s">
        <v>78</v>
      </c>
    </row>
    <row r="36" spans="1:20" x14ac:dyDescent="0.2">
      <c r="A36" t="s">
        <v>22</v>
      </c>
      <c r="B36" t="s">
        <v>2255</v>
      </c>
      <c r="C36" t="s">
        <v>2255</v>
      </c>
      <c r="E36">
        <v>1</v>
      </c>
      <c r="F36" t="s">
        <v>44</v>
      </c>
      <c r="K36" t="s">
        <v>45</v>
      </c>
      <c r="M36" t="s">
        <v>79</v>
      </c>
      <c r="S36">
        <v>1</v>
      </c>
      <c r="T36">
        <v>1</v>
      </c>
    </row>
    <row r="37" spans="1:20" x14ac:dyDescent="0.2">
      <c r="A37" t="s">
        <v>22</v>
      </c>
      <c r="B37" t="s">
        <v>2256</v>
      </c>
      <c r="C37" t="s">
        <v>2257</v>
      </c>
      <c r="H37" t="s">
        <v>49</v>
      </c>
      <c r="L37" t="s">
        <v>57</v>
      </c>
    </row>
    <row r="38" spans="1:20" x14ac:dyDescent="0.2">
      <c r="A38" t="s">
        <v>22</v>
      </c>
      <c r="B38" t="s">
        <v>2258</v>
      </c>
      <c r="C38" t="s">
        <v>2259</v>
      </c>
      <c r="H38" t="s">
        <v>49</v>
      </c>
      <c r="I38" t="s">
        <v>50</v>
      </c>
      <c r="L38" t="s">
        <v>51</v>
      </c>
    </row>
    <row r="39" spans="1:20" x14ac:dyDescent="0.2">
      <c r="A39" t="s">
        <v>22</v>
      </c>
      <c r="B39" t="s">
        <v>2260</v>
      </c>
      <c r="C39" t="s">
        <v>2261</v>
      </c>
      <c r="H39" t="s">
        <v>49</v>
      </c>
      <c r="I39" t="s">
        <v>53</v>
      </c>
      <c r="L39" t="s">
        <v>51</v>
      </c>
    </row>
    <row r="40" spans="1:20" x14ac:dyDescent="0.2">
      <c r="A40" t="s">
        <v>22</v>
      </c>
      <c r="B40" t="s">
        <v>2261</v>
      </c>
      <c r="C40" t="s">
        <v>2261</v>
      </c>
      <c r="J40" t="s">
        <v>10</v>
      </c>
    </row>
    <row r="41" spans="1:20" x14ac:dyDescent="0.2">
      <c r="A41" t="s">
        <v>22</v>
      </c>
      <c r="B41" t="s">
        <v>2262</v>
      </c>
      <c r="C41" t="s">
        <v>2262</v>
      </c>
      <c r="G41" t="s">
        <v>60</v>
      </c>
    </row>
    <row r="42" spans="1:20" x14ac:dyDescent="0.2">
      <c r="A42" t="s">
        <v>22</v>
      </c>
      <c r="B42" t="s">
        <v>2263</v>
      </c>
      <c r="C42" t="s">
        <v>2263</v>
      </c>
      <c r="G42" t="s">
        <v>94</v>
      </c>
    </row>
    <row r="43" spans="1:20" x14ac:dyDescent="0.2">
      <c r="A43" t="s">
        <v>22</v>
      </c>
      <c r="B43" t="s">
        <v>2263</v>
      </c>
      <c r="C43" t="s">
        <v>2263</v>
      </c>
      <c r="E43">
        <v>0</v>
      </c>
      <c r="F43" t="s">
        <v>44</v>
      </c>
      <c r="K43" t="s">
        <v>45</v>
      </c>
      <c r="M43" t="s">
        <v>96</v>
      </c>
      <c r="S43">
        <v>0</v>
      </c>
      <c r="T43">
        <v>0</v>
      </c>
    </row>
    <row r="44" spans="1:20" x14ac:dyDescent="0.2">
      <c r="A44" t="s">
        <v>22</v>
      </c>
      <c r="B44" t="s">
        <v>2264</v>
      </c>
      <c r="C44" t="s">
        <v>2265</v>
      </c>
      <c r="H44" t="s">
        <v>49</v>
      </c>
      <c r="L44" t="s">
        <v>57</v>
      </c>
    </row>
    <row r="45" spans="1:20" x14ac:dyDescent="0.2">
      <c r="A45" t="s">
        <v>22</v>
      </c>
      <c r="B45" t="s">
        <v>2266</v>
      </c>
      <c r="C45" t="s">
        <v>2267</v>
      </c>
      <c r="H45" t="s">
        <v>49</v>
      </c>
      <c r="I45" t="s">
        <v>50</v>
      </c>
      <c r="L45" t="s">
        <v>68</v>
      </c>
      <c r="O45" t="s">
        <v>65</v>
      </c>
    </row>
    <row r="46" spans="1:20" x14ac:dyDescent="0.2">
      <c r="A46" t="s">
        <v>22</v>
      </c>
      <c r="B46" t="s">
        <v>2268</v>
      </c>
      <c r="C46" t="s">
        <v>2269</v>
      </c>
      <c r="H46" t="s">
        <v>49</v>
      </c>
      <c r="I46" t="s">
        <v>53</v>
      </c>
      <c r="L46" t="s">
        <v>68</v>
      </c>
      <c r="O46" t="s">
        <v>65</v>
      </c>
    </row>
    <row r="47" spans="1:20" x14ac:dyDescent="0.2">
      <c r="A47" t="s">
        <v>22</v>
      </c>
      <c r="B47" t="s">
        <v>2270</v>
      </c>
      <c r="C47" t="s">
        <v>2271</v>
      </c>
      <c r="H47" t="s">
        <v>49</v>
      </c>
      <c r="L47" t="s">
        <v>82</v>
      </c>
      <c r="N47" t="s">
        <v>152</v>
      </c>
    </row>
    <row r="48" spans="1:20" x14ac:dyDescent="0.2">
      <c r="A48" t="s">
        <v>22</v>
      </c>
      <c r="B48" t="s">
        <v>2272</v>
      </c>
      <c r="C48" t="s">
        <v>2272</v>
      </c>
      <c r="J48" t="s">
        <v>10</v>
      </c>
    </row>
    <row r="49" spans="1:20" x14ac:dyDescent="0.2">
      <c r="A49" t="s">
        <v>22</v>
      </c>
      <c r="B49" t="s">
        <v>2273</v>
      </c>
      <c r="C49" t="s">
        <v>2273</v>
      </c>
      <c r="H49" t="s">
        <v>49</v>
      </c>
      <c r="I49" t="s">
        <v>53</v>
      </c>
      <c r="L49" t="s">
        <v>51</v>
      </c>
    </row>
    <row r="50" spans="1:20" x14ac:dyDescent="0.2">
      <c r="A50" t="s">
        <v>22</v>
      </c>
      <c r="B50" t="s">
        <v>1323</v>
      </c>
      <c r="C50" t="s">
        <v>1323</v>
      </c>
      <c r="G50" t="s">
        <v>60</v>
      </c>
    </row>
    <row r="51" spans="1:20" x14ac:dyDescent="0.2">
      <c r="A51" t="s">
        <v>22</v>
      </c>
      <c r="B51" t="s">
        <v>2274</v>
      </c>
      <c r="C51" t="s">
        <v>2274</v>
      </c>
      <c r="G51" t="s">
        <v>114</v>
      </c>
    </row>
    <row r="52" spans="1:20" x14ac:dyDescent="0.2">
      <c r="A52" t="s">
        <v>22</v>
      </c>
      <c r="B52" t="s">
        <v>2275</v>
      </c>
      <c r="C52" t="s">
        <v>2275</v>
      </c>
      <c r="E52">
        <v>1</v>
      </c>
      <c r="F52" t="s">
        <v>44</v>
      </c>
      <c r="K52" t="s">
        <v>115</v>
      </c>
      <c r="M52" t="s">
        <v>116</v>
      </c>
      <c r="S52">
        <v>1</v>
      </c>
      <c r="T52">
        <v>1</v>
      </c>
    </row>
    <row r="53" spans="1:20" x14ac:dyDescent="0.2">
      <c r="A53" t="s">
        <v>22</v>
      </c>
      <c r="B53" t="s">
        <v>2276</v>
      </c>
      <c r="C53" t="s">
        <v>2277</v>
      </c>
      <c r="H53" t="s">
        <v>49</v>
      </c>
      <c r="I53" t="s">
        <v>53</v>
      </c>
      <c r="L53" t="s">
        <v>51</v>
      </c>
      <c r="O53" t="s">
        <v>116</v>
      </c>
    </row>
    <row r="54" spans="1:20" x14ac:dyDescent="0.2">
      <c r="A54" t="s">
        <v>22</v>
      </c>
      <c r="B54" t="s">
        <v>2277</v>
      </c>
      <c r="C54" t="s">
        <v>2277</v>
      </c>
      <c r="J54" t="s">
        <v>10</v>
      </c>
    </row>
    <row r="55" spans="1:20" x14ac:dyDescent="0.2">
      <c r="A55" t="s">
        <v>22</v>
      </c>
      <c r="B55" t="s">
        <v>2278</v>
      </c>
      <c r="C55" t="s">
        <v>2278</v>
      </c>
      <c r="G55" t="s">
        <v>60</v>
      </c>
    </row>
    <row r="56" spans="1:20" x14ac:dyDescent="0.2">
      <c r="A56" t="s">
        <v>22</v>
      </c>
      <c r="B56" t="s">
        <v>2279</v>
      </c>
      <c r="C56" t="s">
        <v>2279</v>
      </c>
      <c r="G56" t="s">
        <v>122</v>
      </c>
    </row>
    <row r="57" spans="1:20" x14ac:dyDescent="0.2">
      <c r="A57" t="s">
        <v>22</v>
      </c>
      <c r="B57" t="s">
        <v>2280</v>
      </c>
      <c r="C57" t="s">
        <v>2280</v>
      </c>
      <c r="E57">
        <v>0</v>
      </c>
      <c r="F57" t="s">
        <v>44</v>
      </c>
      <c r="K57" t="s">
        <v>115</v>
      </c>
      <c r="M57" t="s">
        <v>65</v>
      </c>
      <c r="S57">
        <v>0</v>
      </c>
      <c r="T57">
        <v>0</v>
      </c>
    </row>
    <row r="58" spans="1:20" x14ac:dyDescent="0.2">
      <c r="A58" t="s">
        <v>22</v>
      </c>
      <c r="B58" t="s">
        <v>2282</v>
      </c>
      <c r="C58" t="s">
        <v>2283</v>
      </c>
      <c r="H58" t="s">
        <v>49</v>
      </c>
      <c r="L58" t="s">
        <v>82</v>
      </c>
      <c r="N58" t="s">
        <v>152</v>
      </c>
    </row>
    <row r="59" spans="1:20" x14ac:dyDescent="0.2">
      <c r="A59" t="s">
        <v>22</v>
      </c>
      <c r="B59" t="s">
        <v>2284</v>
      </c>
      <c r="C59" t="s">
        <v>2285</v>
      </c>
      <c r="H59" t="s">
        <v>49</v>
      </c>
      <c r="L59" t="s">
        <v>105</v>
      </c>
      <c r="O59" t="s">
        <v>203</v>
      </c>
    </row>
    <row r="60" spans="1:20" x14ac:dyDescent="0.2">
      <c r="A60" t="s">
        <v>22</v>
      </c>
      <c r="B60" t="s">
        <v>2286</v>
      </c>
      <c r="C60" t="s">
        <v>2287</v>
      </c>
      <c r="H60" t="s">
        <v>49</v>
      </c>
      <c r="L60" t="s">
        <v>57</v>
      </c>
    </row>
    <row r="61" spans="1:20" x14ac:dyDescent="0.2">
      <c r="A61" t="s">
        <v>22</v>
      </c>
      <c r="B61" t="s">
        <v>2287</v>
      </c>
      <c r="C61" t="s">
        <v>2287</v>
      </c>
      <c r="J61" t="s">
        <v>10</v>
      </c>
    </row>
    <row r="62" spans="1:20" x14ac:dyDescent="0.2">
      <c r="A62" t="s">
        <v>22</v>
      </c>
      <c r="B62" t="s">
        <v>2288</v>
      </c>
      <c r="C62" t="s">
        <v>2288</v>
      </c>
      <c r="H62" t="s">
        <v>49</v>
      </c>
      <c r="I62" t="s">
        <v>53</v>
      </c>
      <c r="L62" t="s">
        <v>51</v>
      </c>
    </row>
    <row r="63" spans="1:20" x14ac:dyDescent="0.2">
      <c r="A63" t="s">
        <v>22</v>
      </c>
      <c r="B63" t="s">
        <v>2289</v>
      </c>
      <c r="C63" t="s">
        <v>2289</v>
      </c>
      <c r="G63" t="s">
        <v>60</v>
      </c>
    </row>
    <row r="64" spans="1:20" x14ac:dyDescent="0.2">
      <c r="A64" t="s">
        <v>22</v>
      </c>
      <c r="B64" t="s">
        <v>2290</v>
      </c>
      <c r="C64" t="s">
        <v>2290</v>
      </c>
      <c r="G64" t="s">
        <v>131</v>
      </c>
    </row>
    <row r="65" spans="1:20" x14ac:dyDescent="0.2">
      <c r="A65" t="s">
        <v>22</v>
      </c>
      <c r="B65" t="s">
        <v>2291</v>
      </c>
      <c r="C65" t="s">
        <v>2291</v>
      </c>
      <c r="E65">
        <v>1</v>
      </c>
      <c r="F65" t="s">
        <v>44</v>
      </c>
      <c r="K65" t="s">
        <v>64</v>
      </c>
      <c r="M65" t="s">
        <v>116</v>
      </c>
      <c r="S65">
        <v>1</v>
      </c>
      <c r="T65">
        <v>1</v>
      </c>
    </row>
    <row r="66" spans="1:20" x14ac:dyDescent="0.2">
      <c r="A66" t="s">
        <v>22</v>
      </c>
      <c r="B66" t="s">
        <v>2292</v>
      </c>
      <c r="C66" t="s">
        <v>2293</v>
      </c>
      <c r="H66" t="s">
        <v>49</v>
      </c>
      <c r="L66" t="s">
        <v>57</v>
      </c>
    </row>
    <row r="67" spans="1:20" x14ac:dyDescent="0.2">
      <c r="A67" t="s">
        <v>22</v>
      </c>
      <c r="B67" t="s">
        <v>2294</v>
      </c>
      <c r="C67" t="s">
        <v>2295</v>
      </c>
      <c r="H67" t="s">
        <v>49</v>
      </c>
      <c r="I67" t="s">
        <v>50</v>
      </c>
      <c r="L67" t="s">
        <v>51</v>
      </c>
    </row>
    <row r="68" spans="1:20" x14ac:dyDescent="0.2">
      <c r="A68" t="s">
        <v>22</v>
      </c>
      <c r="B68" t="s">
        <v>2296</v>
      </c>
      <c r="C68" t="s">
        <v>2297</v>
      </c>
      <c r="H68" t="s">
        <v>49</v>
      </c>
      <c r="I68" t="s">
        <v>53</v>
      </c>
      <c r="L68" t="s">
        <v>51</v>
      </c>
    </row>
    <row r="69" spans="1:20" x14ac:dyDescent="0.2">
      <c r="A69" t="s">
        <v>22</v>
      </c>
      <c r="B69" t="s">
        <v>2298</v>
      </c>
      <c r="C69" t="s">
        <v>2298</v>
      </c>
      <c r="J69" t="s">
        <v>10</v>
      </c>
    </row>
    <row r="70" spans="1:20" x14ac:dyDescent="0.2">
      <c r="A70" t="s">
        <v>22</v>
      </c>
      <c r="B70" t="s">
        <v>2299</v>
      </c>
      <c r="C70" t="s">
        <v>2299</v>
      </c>
      <c r="G70" t="s">
        <v>60</v>
      </c>
    </row>
    <row r="71" spans="1:20" x14ac:dyDescent="0.2">
      <c r="A71" t="s">
        <v>22</v>
      </c>
      <c r="B71" t="s">
        <v>2300</v>
      </c>
      <c r="C71" t="s">
        <v>2300</v>
      </c>
      <c r="G71" t="s">
        <v>139</v>
      </c>
    </row>
    <row r="72" spans="1:20" x14ac:dyDescent="0.2">
      <c r="A72" t="s">
        <v>22</v>
      </c>
      <c r="B72" t="s">
        <v>2300</v>
      </c>
      <c r="C72" t="s">
        <v>2300</v>
      </c>
      <c r="E72">
        <v>0</v>
      </c>
      <c r="F72" t="s">
        <v>44</v>
      </c>
      <c r="K72" t="s">
        <v>142</v>
      </c>
      <c r="M72" t="s">
        <v>142</v>
      </c>
      <c r="S72">
        <v>0</v>
      </c>
      <c r="T72">
        <v>0</v>
      </c>
    </row>
    <row r="73" spans="1:20" x14ac:dyDescent="0.2">
      <c r="A73" t="s">
        <v>22</v>
      </c>
      <c r="B73" t="s">
        <v>2301</v>
      </c>
      <c r="C73" t="s">
        <v>2302</v>
      </c>
      <c r="H73" t="s">
        <v>49</v>
      </c>
      <c r="L73" t="s">
        <v>57</v>
      </c>
    </row>
    <row r="74" spans="1:20" x14ac:dyDescent="0.2">
      <c r="A74" t="s">
        <v>22</v>
      </c>
      <c r="B74" t="s">
        <v>2303</v>
      </c>
      <c r="C74" t="s">
        <v>2304</v>
      </c>
      <c r="H74" t="s">
        <v>49</v>
      </c>
      <c r="L74" t="s">
        <v>105</v>
      </c>
      <c r="O74" t="s">
        <v>411</v>
      </c>
    </row>
    <row r="75" spans="1:20" x14ac:dyDescent="0.2">
      <c r="A75" t="s">
        <v>22</v>
      </c>
      <c r="B75" t="s">
        <v>2305</v>
      </c>
      <c r="C75" t="s">
        <v>2306</v>
      </c>
      <c r="H75" t="s">
        <v>49</v>
      </c>
      <c r="L75" t="s">
        <v>105</v>
      </c>
      <c r="O75" t="s">
        <v>203</v>
      </c>
    </row>
    <row r="76" spans="1:20" x14ac:dyDescent="0.2">
      <c r="A76" t="s">
        <v>22</v>
      </c>
      <c r="B76" t="s">
        <v>2307</v>
      </c>
      <c r="C76" t="s">
        <v>2308</v>
      </c>
      <c r="H76" t="s">
        <v>49</v>
      </c>
      <c r="I76" t="s">
        <v>53</v>
      </c>
      <c r="L76" t="s">
        <v>68</v>
      </c>
      <c r="O76" t="s">
        <v>46</v>
      </c>
    </row>
    <row r="77" spans="1:20" x14ac:dyDescent="0.2">
      <c r="A77" t="s">
        <v>22</v>
      </c>
      <c r="B77" t="s">
        <v>2309</v>
      </c>
      <c r="C77" t="s">
        <v>2310</v>
      </c>
      <c r="H77" t="s">
        <v>49</v>
      </c>
      <c r="L77" t="s">
        <v>57</v>
      </c>
    </row>
    <row r="78" spans="1:20" x14ac:dyDescent="0.2">
      <c r="A78" t="s">
        <v>22</v>
      </c>
      <c r="B78" t="s">
        <v>2310</v>
      </c>
      <c r="C78" t="s">
        <v>2311</v>
      </c>
      <c r="D78" s="2" t="s">
        <v>2312</v>
      </c>
      <c r="R78" t="s">
        <v>210</v>
      </c>
    </row>
    <row r="79" spans="1:20" x14ac:dyDescent="0.2">
      <c r="A79" t="s">
        <v>22</v>
      </c>
      <c r="B79" t="s">
        <v>2313</v>
      </c>
      <c r="C79" t="s">
        <v>2313</v>
      </c>
      <c r="G79" t="s">
        <v>60</v>
      </c>
    </row>
    <row r="80" spans="1:20" x14ac:dyDescent="0.2">
      <c r="A80" t="s">
        <v>22</v>
      </c>
      <c r="B80" t="s">
        <v>528</v>
      </c>
      <c r="C80" t="s">
        <v>528</v>
      </c>
      <c r="G80" t="s">
        <v>147</v>
      </c>
    </row>
    <row r="81" spans="1:20" x14ac:dyDescent="0.2">
      <c r="A81" t="s">
        <v>22</v>
      </c>
      <c r="B81" t="s">
        <v>528</v>
      </c>
      <c r="C81" t="s">
        <v>528</v>
      </c>
      <c r="E81">
        <v>0</v>
      </c>
      <c r="F81" t="s">
        <v>44</v>
      </c>
      <c r="K81" t="s">
        <v>115</v>
      </c>
      <c r="M81" t="s">
        <v>149</v>
      </c>
      <c r="S81">
        <v>0</v>
      </c>
      <c r="T81">
        <v>0</v>
      </c>
    </row>
    <row r="82" spans="1:20" x14ac:dyDescent="0.2">
      <c r="A82" t="s">
        <v>22</v>
      </c>
      <c r="B82" t="s">
        <v>2314</v>
      </c>
      <c r="C82" t="s">
        <v>2315</v>
      </c>
      <c r="H82" t="s">
        <v>49</v>
      </c>
      <c r="I82" t="s">
        <v>53</v>
      </c>
      <c r="L82" t="s">
        <v>68</v>
      </c>
      <c r="O82" t="s">
        <v>116</v>
      </c>
    </row>
    <row r="83" spans="1:20" x14ac:dyDescent="0.2">
      <c r="A83" t="s">
        <v>22</v>
      </c>
      <c r="B83" t="s">
        <v>2316</v>
      </c>
      <c r="C83" t="s">
        <v>2317</v>
      </c>
      <c r="H83" t="s">
        <v>49</v>
      </c>
      <c r="L83" t="s">
        <v>82</v>
      </c>
      <c r="N83" t="s">
        <v>152</v>
      </c>
    </row>
    <row r="84" spans="1:20" x14ac:dyDescent="0.2">
      <c r="A84" t="s">
        <v>22</v>
      </c>
      <c r="B84" t="s">
        <v>2318</v>
      </c>
      <c r="C84" t="s">
        <v>529</v>
      </c>
      <c r="H84" t="s">
        <v>49</v>
      </c>
      <c r="I84" t="s">
        <v>50</v>
      </c>
      <c r="L84" t="s">
        <v>68</v>
      </c>
      <c r="O84" t="s">
        <v>79</v>
      </c>
    </row>
    <row r="85" spans="1:20" x14ac:dyDescent="0.2">
      <c r="A85" t="s">
        <v>22</v>
      </c>
      <c r="B85" t="s">
        <v>2318</v>
      </c>
      <c r="C85" t="s">
        <v>2319</v>
      </c>
      <c r="H85" t="s">
        <v>49</v>
      </c>
      <c r="I85" t="s">
        <v>53</v>
      </c>
      <c r="L85" t="s">
        <v>68</v>
      </c>
      <c r="O85" t="s">
        <v>79</v>
      </c>
    </row>
    <row r="86" spans="1:20" x14ac:dyDescent="0.2">
      <c r="A86" t="s">
        <v>22</v>
      </c>
      <c r="B86" t="s">
        <v>2320</v>
      </c>
      <c r="C86" t="s">
        <v>2321</v>
      </c>
      <c r="H86" t="s">
        <v>49</v>
      </c>
      <c r="L86" t="s">
        <v>57</v>
      </c>
    </row>
    <row r="87" spans="1:20" x14ac:dyDescent="0.2">
      <c r="A87" t="s">
        <v>22</v>
      </c>
      <c r="B87" t="s">
        <v>2321</v>
      </c>
      <c r="C87" t="s">
        <v>2321</v>
      </c>
      <c r="J87" t="s">
        <v>10</v>
      </c>
    </row>
    <row r="88" spans="1:20" x14ac:dyDescent="0.2">
      <c r="A88" t="s">
        <v>22</v>
      </c>
      <c r="B88" t="s">
        <v>2322</v>
      </c>
      <c r="C88" t="s">
        <v>2322</v>
      </c>
      <c r="H88" t="s">
        <v>49</v>
      </c>
      <c r="I88" t="s">
        <v>53</v>
      </c>
      <c r="L88" t="s">
        <v>51</v>
      </c>
    </row>
    <row r="89" spans="1:20" x14ac:dyDescent="0.2">
      <c r="A89" t="s">
        <v>22</v>
      </c>
      <c r="B89" t="s">
        <v>2291</v>
      </c>
      <c r="C89" t="s">
        <v>2291</v>
      </c>
      <c r="G89" t="s">
        <v>60</v>
      </c>
    </row>
    <row r="90" spans="1:20" x14ac:dyDescent="0.2">
      <c r="A90" t="s">
        <v>22</v>
      </c>
      <c r="B90" t="s">
        <v>2323</v>
      </c>
      <c r="C90" t="s">
        <v>2323</v>
      </c>
      <c r="G90" t="s">
        <v>159</v>
      </c>
    </row>
    <row r="91" spans="1:20" x14ac:dyDescent="0.2">
      <c r="A91" t="s">
        <v>22</v>
      </c>
      <c r="B91" t="s">
        <v>2324</v>
      </c>
      <c r="C91" t="s">
        <v>2324</v>
      </c>
      <c r="E91">
        <v>0</v>
      </c>
      <c r="F91" t="s">
        <v>44</v>
      </c>
      <c r="K91" t="s">
        <v>64</v>
      </c>
      <c r="M91" t="s">
        <v>149</v>
      </c>
      <c r="S91">
        <v>0</v>
      </c>
      <c r="T91">
        <v>0</v>
      </c>
    </row>
    <row r="92" spans="1:20" x14ac:dyDescent="0.2">
      <c r="A92" t="s">
        <v>22</v>
      </c>
      <c r="B92" t="s">
        <v>2325</v>
      </c>
      <c r="C92" t="s">
        <v>2326</v>
      </c>
      <c r="H92" t="s">
        <v>49</v>
      </c>
      <c r="L92" t="s">
        <v>57</v>
      </c>
    </row>
    <row r="93" spans="1:20" x14ac:dyDescent="0.2">
      <c r="A93" t="s">
        <v>22</v>
      </c>
      <c r="B93" t="s">
        <v>2326</v>
      </c>
      <c r="C93" t="s">
        <v>2326</v>
      </c>
      <c r="J93" t="s">
        <v>10</v>
      </c>
    </row>
    <row r="94" spans="1:20" x14ac:dyDescent="0.2">
      <c r="A94" t="s">
        <v>22</v>
      </c>
      <c r="B94" t="s">
        <v>1564</v>
      </c>
      <c r="C94" t="s">
        <v>1564</v>
      </c>
      <c r="H94" t="s">
        <v>49</v>
      </c>
      <c r="I94" t="s">
        <v>53</v>
      </c>
      <c r="L94" t="s">
        <v>51</v>
      </c>
    </row>
    <row r="95" spans="1:20" x14ac:dyDescent="0.2">
      <c r="A95" t="s">
        <v>22</v>
      </c>
      <c r="B95" t="s">
        <v>2327</v>
      </c>
      <c r="C95" t="s">
        <v>2327</v>
      </c>
      <c r="G95" t="s">
        <v>60</v>
      </c>
    </row>
    <row r="96" spans="1:20" x14ac:dyDescent="0.2">
      <c r="A96" t="s">
        <v>22</v>
      </c>
      <c r="B96" t="s">
        <v>1367</v>
      </c>
      <c r="C96" t="s">
        <v>1367</v>
      </c>
      <c r="G96" t="s">
        <v>168</v>
      </c>
    </row>
    <row r="97" spans="1:20" x14ac:dyDescent="0.2">
      <c r="A97" t="s">
        <v>22</v>
      </c>
      <c r="B97" t="s">
        <v>2328</v>
      </c>
      <c r="C97" t="s">
        <v>2328</v>
      </c>
      <c r="E97">
        <v>1</v>
      </c>
      <c r="F97" t="s">
        <v>44</v>
      </c>
      <c r="K97" t="s">
        <v>64</v>
      </c>
      <c r="M97" t="s">
        <v>46</v>
      </c>
      <c r="S97">
        <v>1</v>
      </c>
      <c r="T97">
        <v>1</v>
      </c>
    </row>
    <row r="98" spans="1:20" x14ac:dyDescent="0.2">
      <c r="A98" t="s">
        <v>22</v>
      </c>
      <c r="B98" t="s">
        <v>2329</v>
      </c>
      <c r="C98" t="s">
        <v>2330</v>
      </c>
      <c r="H98" t="s">
        <v>49</v>
      </c>
      <c r="L98" t="s">
        <v>57</v>
      </c>
    </row>
    <row r="99" spans="1:20" x14ac:dyDescent="0.2">
      <c r="A99" t="s">
        <v>22</v>
      </c>
      <c r="B99" t="s">
        <v>2331</v>
      </c>
      <c r="C99" t="s">
        <v>2332</v>
      </c>
      <c r="H99" t="s">
        <v>49</v>
      </c>
      <c r="I99" t="s">
        <v>50</v>
      </c>
      <c r="L99" t="s">
        <v>51</v>
      </c>
    </row>
    <row r="100" spans="1:20" x14ac:dyDescent="0.2">
      <c r="A100" t="s">
        <v>22</v>
      </c>
      <c r="B100" t="s">
        <v>2333</v>
      </c>
      <c r="C100" t="s">
        <v>2334</v>
      </c>
      <c r="H100" t="s">
        <v>49</v>
      </c>
      <c r="I100" t="s">
        <v>53</v>
      </c>
      <c r="L100" t="s">
        <v>51</v>
      </c>
    </row>
    <row r="101" spans="1:20" x14ac:dyDescent="0.2">
      <c r="A101" t="s">
        <v>22</v>
      </c>
      <c r="B101" t="s">
        <v>2334</v>
      </c>
      <c r="C101" t="s">
        <v>2334</v>
      </c>
      <c r="J101" t="s">
        <v>10</v>
      </c>
    </row>
    <row r="102" spans="1:20" x14ac:dyDescent="0.2">
      <c r="A102" t="s">
        <v>22</v>
      </c>
      <c r="B102" t="s">
        <v>2335</v>
      </c>
      <c r="C102" t="s">
        <v>2335</v>
      </c>
      <c r="G102" t="s">
        <v>60</v>
      </c>
    </row>
    <row r="103" spans="1:20" x14ac:dyDescent="0.2">
      <c r="A103" t="s">
        <v>22</v>
      </c>
      <c r="B103" t="s">
        <v>2336</v>
      </c>
      <c r="C103" t="s">
        <v>2336</v>
      </c>
      <c r="G103" t="s">
        <v>176</v>
      </c>
    </row>
    <row r="104" spans="1:20" x14ac:dyDescent="0.2">
      <c r="A104" t="s">
        <v>22</v>
      </c>
      <c r="B104" t="s">
        <v>2336</v>
      </c>
      <c r="C104" t="s">
        <v>2336</v>
      </c>
      <c r="E104">
        <v>0</v>
      </c>
      <c r="F104" t="s">
        <v>44</v>
      </c>
      <c r="K104" t="s">
        <v>142</v>
      </c>
      <c r="M104" t="s">
        <v>142</v>
      </c>
      <c r="S104">
        <v>0</v>
      </c>
      <c r="T104">
        <v>0</v>
      </c>
    </row>
    <row r="105" spans="1:20" x14ac:dyDescent="0.2">
      <c r="A105" t="s">
        <v>22</v>
      </c>
      <c r="B105" t="s">
        <v>2338</v>
      </c>
      <c r="C105" t="s">
        <v>2339</v>
      </c>
      <c r="H105" t="s">
        <v>49</v>
      </c>
      <c r="I105" t="s">
        <v>53</v>
      </c>
      <c r="L105" t="s">
        <v>68</v>
      </c>
      <c r="O105" t="s">
        <v>46</v>
      </c>
    </row>
    <row r="106" spans="1:20" x14ac:dyDescent="0.2">
      <c r="A106" t="s">
        <v>22</v>
      </c>
      <c r="B106" t="s">
        <v>2340</v>
      </c>
      <c r="C106" t="s">
        <v>2341</v>
      </c>
      <c r="H106" t="s">
        <v>49</v>
      </c>
      <c r="I106" t="s">
        <v>50</v>
      </c>
      <c r="L106" t="s">
        <v>68</v>
      </c>
      <c r="O106" t="s">
        <v>116</v>
      </c>
    </row>
    <row r="107" spans="1:20" x14ac:dyDescent="0.2">
      <c r="A107" t="s">
        <v>22</v>
      </c>
      <c r="B107" t="s">
        <v>2342</v>
      </c>
      <c r="C107" t="s">
        <v>2343</v>
      </c>
      <c r="H107" t="s">
        <v>49</v>
      </c>
      <c r="I107" t="s">
        <v>53</v>
      </c>
      <c r="L107" t="s">
        <v>68</v>
      </c>
      <c r="O107" t="s">
        <v>116</v>
      </c>
    </row>
    <row r="108" spans="1:20" x14ac:dyDescent="0.2">
      <c r="A108" t="s">
        <v>22</v>
      </c>
      <c r="B108" t="s">
        <v>2344</v>
      </c>
      <c r="C108" t="s">
        <v>2345</v>
      </c>
      <c r="H108" t="s">
        <v>49</v>
      </c>
      <c r="L108" t="s">
        <v>57</v>
      </c>
    </row>
    <row r="109" spans="1:20" x14ac:dyDescent="0.2">
      <c r="A109" t="s">
        <v>22</v>
      </c>
      <c r="B109" t="s">
        <v>2346</v>
      </c>
      <c r="C109" t="s">
        <v>2346</v>
      </c>
      <c r="G109" t="s">
        <v>60</v>
      </c>
    </row>
    <row r="110" spans="1:20" x14ac:dyDescent="0.2">
      <c r="A110" t="s">
        <v>22</v>
      </c>
      <c r="B110" t="s">
        <v>2347</v>
      </c>
      <c r="C110" t="s">
        <v>2347</v>
      </c>
      <c r="G110" t="s">
        <v>188</v>
      </c>
    </row>
    <row r="111" spans="1:20" x14ac:dyDescent="0.2">
      <c r="A111" t="s">
        <v>22</v>
      </c>
      <c r="B111" t="s">
        <v>2348</v>
      </c>
      <c r="C111" t="s">
        <v>2348</v>
      </c>
      <c r="E111">
        <v>0</v>
      </c>
      <c r="F111" t="s">
        <v>44</v>
      </c>
      <c r="K111" t="s">
        <v>64</v>
      </c>
      <c r="M111" t="s">
        <v>79</v>
      </c>
      <c r="S111">
        <v>0</v>
      </c>
      <c r="T111">
        <v>0</v>
      </c>
    </row>
    <row r="112" spans="1:20" x14ac:dyDescent="0.2">
      <c r="A112" t="s">
        <v>22</v>
      </c>
      <c r="B112" t="s">
        <v>2349</v>
      </c>
      <c r="C112" t="s">
        <v>1845</v>
      </c>
      <c r="H112" t="s">
        <v>49</v>
      </c>
      <c r="L112" t="s">
        <v>57</v>
      </c>
    </row>
    <row r="113" spans="1:20" x14ac:dyDescent="0.2">
      <c r="A113" t="s">
        <v>22</v>
      </c>
      <c r="B113" t="s">
        <v>2350</v>
      </c>
      <c r="C113" t="s">
        <v>2351</v>
      </c>
      <c r="H113" t="s">
        <v>49</v>
      </c>
      <c r="I113" t="s">
        <v>50</v>
      </c>
      <c r="L113" t="s">
        <v>68</v>
      </c>
      <c r="O113" t="s">
        <v>116</v>
      </c>
    </row>
    <row r="114" spans="1:20" x14ac:dyDescent="0.2">
      <c r="A114" t="s">
        <v>22</v>
      </c>
      <c r="B114" t="s">
        <v>2352</v>
      </c>
      <c r="C114" t="s">
        <v>2353</v>
      </c>
      <c r="H114" t="s">
        <v>49</v>
      </c>
      <c r="I114" t="s">
        <v>53</v>
      </c>
      <c r="L114" t="s">
        <v>68</v>
      </c>
      <c r="O114" t="s">
        <v>116</v>
      </c>
    </row>
    <row r="115" spans="1:20" x14ac:dyDescent="0.2">
      <c r="A115" t="s">
        <v>22</v>
      </c>
      <c r="B115" t="s">
        <v>2354</v>
      </c>
      <c r="C115" t="s">
        <v>2355</v>
      </c>
      <c r="H115" t="s">
        <v>49</v>
      </c>
      <c r="L115" t="s">
        <v>57</v>
      </c>
    </row>
    <row r="116" spans="1:20" x14ac:dyDescent="0.2">
      <c r="A116" t="s">
        <v>22</v>
      </c>
      <c r="B116" t="s">
        <v>2356</v>
      </c>
      <c r="C116" t="s">
        <v>2356</v>
      </c>
      <c r="J116" t="s">
        <v>10</v>
      </c>
    </row>
    <row r="117" spans="1:20" x14ac:dyDescent="0.2">
      <c r="A117" t="s">
        <v>22</v>
      </c>
      <c r="B117" t="s">
        <v>2357</v>
      </c>
      <c r="C117" t="s">
        <v>2357</v>
      </c>
      <c r="H117" t="s">
        <v>49</v>
      </c>
      <c r="I117" t="s">
        <v>53</v>
      </c>
      <c r="L117" t="s">
        <v>51</v>
      </c>
    </row>
    <row r="118" spans="1:20" x14ac:dyDescent="0.2">
      <c r="A118" t="s">
        <v>22</v>
      </c>
      <c r="B118" t="s">
        <v>2358</v>
      </c>
      <c r="C118" t="s">
        <v>2358</v>
      </c>
      <c r="G118" t="s">
        <v>60</v>
      </c>
    </row>
    <row r="119" spans="1:20" x14ac:dyDescent="0.2">
      <c r="A119" t="s">
        <v>22</v>
      </c>
      <c r="B119" t="s">
        <v>2359</v>
      </c>
      <c r="C119" t="s">
        <v>2359</v>
      </c>
      <c r="G119" t="s">
        <v>198</v>
      </c>
    </row>
    <row r="120" spans="1:20" x14ac:dyDescent="0.2">
      <c r="A120" t="s">
        <v>22</v>
      </c>
      <c r="B120" t="s">
        <v>1871</v>
      </c>
      <c r="C120" t="s">
        <v>1871</v>
      </c>
      <c r="E120">
        <v>0</v>
      </c>
      <c r="F120" t="s">
        <v>44</v>
      </c>
      <c r="K120" t="s">
        <v>45</v>
      </c>
      <c r="M120" t="s">
        <v>65</v>
      </c>
      <c r="S120">
        <v>0</v>
      </c>
      <c r="T120">
        <v>0</v>
      </c>
    </row>
    <row r="121" spans="1:20" x14ac:dyDescent="0.2">
      <c r="A121" t="s">
        <v>22</v>
      </c>
      <c r="B121" t="s">
        <v>2360</v>
      </c>
      <c r="C121" t="s">
        <v>2361</v>
      </c>
      <c r="H121" t="s">
        <v>49</v>
      </c>
      <c r="L121" t="s">
        <v>57</v>
      </c>
    </row>
    <row r="122" spans="1:20" x14ac:dyDescent="0.2">
      <c r="A122" t="s">
        <v>22</v>
      </c>
      <c r="B122" t="s">
        <v>2362</v>
      </c>
      <c r="C122" t="s">
        <v>1864</v>
      </c>
      <c r="H122" t="s">
        <v>49</v>
      </c>
      <c r="L122" t="s">
        <v>82</v>
      </c>
      <c r="N122" t="s">
        <v>152</v>
      </c>
    </row>
    <row r="123" spans="1:20" x14ac:dyDescent="0.2">
      <c r="A123" t="s">
        <v>22</v>
      </c>
      <c r="B123" t="s">
        <v>2363</v>
      </c>
      <c r="C123" t="s">
        <v>2364</v>
      </c>
      <c r="H123" t="s">
        <v>49</v>
      </c>
      <c r="I123" t="s">
        <v>50</v>
      </c>
      <c r="L123" t="s">
        <v>68</v>
      </c>
      <c r="O123" t="s">
        <v>46</v>
      </c>
    </row>
    <row r="124" spans="1:20" x14ac:dyDescent="0.2">
      <c r="A124" t="s">
        <v>22</v>
      </c>
      <c r="B124" t="s">
        <v>2365</v>
      </c>
      <c r="C124" t="s">
        <v>2366</v>
      </c>
      <c r="H124" t="s">
        <v>49</v>
      </c>
      <c r="I124" t="s">
        <v>53</v>
      </c>
      <c r="L124" t="s">
        <v>68</v>
      </c>
      <c r="O124" t="s">
        <v>46</v>
      </c>
    </row>
    <row r="125" spans="1:20" x14ac:dyDescent="0.2">
      <c r="A125" t="s">
        <v>22</v>
      </c>
      <c r="B125" t="s">
        <v>2366</v>
      </c>
      <c r="C125" t="s">
        <v>2366</v>
      </c>
      <c r="J125" t="s">
        <v>10</v>
      </c>
    </row>
    <row r="126" spans="1:20" x14ac:dyDescent="0.2">
      <c r="A126" t="s">
        <v>22</v>
      </c>
      <c r="B126" t="s">
        <v>2367</v>
      </c>
      <c r="C126" t="s">
        <v>2367</v>
      </c>
      <c r="H126" t="s">
        <v>49</v>
      </c>
      <c r="I126" t="s">
        <v>53</v>
      </c>
      <c r="L126" t="s">
        <v>51</v>
      </c>
    </row>
    <row r="127" spans="1:20" x14ac:dyDescent="0.2">
      <c r="A127" t="s">
        <v>22</v>
      </c>
      <c r="B127" t="s">
        <v>2368</v>
      </c>
      <c r="C127" t="s">
        <v>2368</v>
      </c>
      <c r="G127" t="s">
        <v>60</v>
      </c>
    </row>
    <row r="128" spans="1:20" x14ac:dyDescent="0.2">
      <c r="A128" t="s">
        <v>22</v>
      </c>
      <c r="B128" t="s">
        <v>2369</v>
      </c>
      <c r="C128" t="s">
        <v>2369</v>
      </c>
      <c r="G128" t="s">
        <v>214</v>
      </c>
    </row>
    <row r="129" spans="1:20" x14ac:dyDescent="0.2">
      <c r="A129" t="s">
        <v>22</v>
      </c>
      <c r="B129" t="s">
        <v>1871</v>
      </c>
      <c r="C129" t="s">
        <v>1871</v>
      </c>
      <c r="E129">
        <v>1</v>
      </c>
      <c r="F129" t="s">
        <v>44</v>
      </c>
      <c r="K129" t="s">
        <v>115</v>
      </c>
      <c r="M129" t="s">
        <v>46</v>
      </c>
      <c r="S129">
        <v>1</v>
      </c>
      <c r="T129">
        <v>1</v>
      </c>
    </row>
    <row r="130" spans="1:20" x14ac:dyDescent="0.2">
      <c r="A130" t="s">
        <v>22</v>
      </c>
      <c r="B130" t="s">
        <v>2370</v>
      </c>
      <c r="C130" t="s">
        <v>2371</v>
      </c>
      <c r="H130" t="s">
        <v>49</v>
      </c>
      <c r="I130" t="s">
        <v>53</v>
      </c>
      <c r="L130" t="s">
        <v>51</v>
      </c>
    </row>
    <row r="131" spans="1:20" x14ac:dyDescent="0.2">
      <c r="A131" t="s">
        <v>22</v>
      </c>
      <c r="B131" t="s">
        <v>2371</v>
      </c>
      <c r="C131" t="s">
        <v>2371</v>
      </c>
      <c r="J131" t="s">
        <v>10</v>
      </c>
    </row>
    <row r="132" spans="1:20" x14ac:dyDescent="0.2">
      <c r="A132" t="s">
        <v>22</v>
      </c>
      <c r="B132" t="s">
        <v>1870</v>
      </c>
      <c r="C132" t="s">
        <v>1870</v>
      </c>
      <c r="G132" t="s">
        <v>60</v>
      </c>
    </row>
    <row r="133" spans="1:20" x14ac:dyDescent="0.2">
      <c r="A133" t="s">
        <v>22</v>
      </c>
      <c r="B133" t="s">
        <v>2372</v>
      </c>
      <c r="C133" t="s">
        <v>2372</v>
      </c>
      <c r="G133" t="s">
        <v>222</v>
      </c>
    </row>
    <row r="134" spans="1:20" x14ac:dyDescent="0.2">
      <c r="A134" t="s">
        <v>22</v>
      </c>
      <c r="B134" t="s">
        <v>2373</v>
      </c>
      <c r="C134" t="s">
        <v>2373</v>
      </c>
      <c r="E134">
        <v>0</v>
      </c>
      <c r="F134" t="s">
        <v>44</v>
      </c>
      <c r="K134" t="s">
        <v>64</v>
      </c>
      <c r="M134" t="s">
        <v>96</v>
      </c>
      <c r="S134">
        <v>0</v>
      </c>
      <c r="T134">
        <v>0</v>
      </c>
    </row>
    <row r="135" spans="1:20" x14ac:dyDescent="0.2">
      <c r="A135" t="s">
        <v>22</v>
      </c>
      <c r="B135" t="s">
        <v>2374</v>
      </c>
      <c r="C135" t="s">
        <v>2373</v>
      </c>
      <c r="H135" t="s">
        <v>49</v>
      </c>
      <c r="L135" t="s">
        <v>57</v>
      </c>
    </row>
    <row r="136" spans="1:20" x14ac:dyDescent="0.2">
      <c r="A136" t="s">
        <v>22</v>
      </c>
      <c r="B136" t="s">
        <v>2373</v>
      </c>
      <c r="C136" t="s">
        <v>2373</v>
      </c>
      <c r="J136" t="s">
        <v>10</v>
      </c>
    </row>
    <row r="137" spans="1:20" x14ac:dyDescent="0.2">
      <c r="A137" t="s">
        <v>22</v>
      </c>
      <c r="B137" t="s">
        <v>1406</v>
      </c>
      <c r="C137" t="s">
        <v>1406</v>
      </c>
      <c r="H137" t="s">
        <v>49</v>
      </c>
      <c r="I137" t="s">
        <v>53</v>
      </c>
      <c r="L137" t="s">
        <v>51</v>
      </c>
    </row>
    <row r="138" spans="1:20" x14ac:dyDescent="0.2">
      <c r="A138" t="s">
        <v>22</v>
      </c>
      <c r="B138" t="s">
        <v>2375</v>
      </c>
      <c r="C138" t="s">
        <v>2375</v>
      </c>
      <c r="G138" t="s">
        <v>60</v>
      </c>
    </row>
    <row r="139" spans="1:20" x14ac:dyDescent="0.2">
      <c r="A139" t="s">
        <v>22</v>
      </c>
      <c r="B139" t="s">
        <v>2376</v>
      </c>
      <c r="C139" t="s">
        <v>2376</v>
      </c>
      <c r="G139" t="s">
        <v>230</v>
      </c>
    </row>
    <row r="140" spans="1:20" x14ac:dyDescent="0.2">
      <c r="A140" t="s">
        <v>22</v>
      </c>
      <c r="B140" t="s">
        <v>2377</v>
      </c>
      <c r="C140" t="s">
        <v>2377</v>
      </c>
      <c r="E140">
        <v>0</v>
      </c>
      <c r="F140" t="s">
        <v>44</v>
      </c>
      <c r="K140" t="s">
        <v>115</v>
      </c>
      <c r="M140" t="s">
        <v>96</v>
      </c>
      <c r="S140">
        <v>0</v>
      </c>
      <c r="T140">
        <v>0</v>
      </c>
    </row>
    <row r="141" spans="1:20" x14ac:dyDescent="0.2">
      <c r="A141" t="s">
        <v>22</v>
      </c>
      <c r="B141" t="s">
        <v>2378</v>
      </c>
      <c r="C141" t="s">
        <v>2379</v>
      </c>
      <c r="H141" t="s">
        <v>49</v>
      </c>
      <c r="L141" t="s">
        <v>57</v>
      </c>
    </row>
    <row r="142" spans="1:20" x14ac:dyDescent="0.2">
      <c r="A142" t="s">
        <v>22</v>
      </c>
      <c r="B142" t="s">
        <v>2380</v>
      </c>
      <c r="C142" t="s">
        <v>2381</v>
      </c>
      <c r="H142" t="s">
        <v>49</v>
      </c>
      <c r="L142" t="s">
        <v>105</v>
      </c>
      <c r="O142" t="s">
        <v>203</v>
      </c>
    </row>
    <row r="143" spans="1:20" x14ac:dyDescent="0.2">
      <c r="A143" t="s">
        <v>22</v>
      </c>
      <c r="B143" t="s">
        <v>2382</v>
      </c>
      <c r="C143" t="s">
        <v>2383</v>
      </c>
      <c r="H143" t="s">
        <v>49</v>
      </c>
      <c r="L143" t="s">
        <v>57</v>
      </c>
    </row>
    <row r="144" spans="1:20" x14ac:dyDescent="0.2">
      <c r="A144" t="s">
        <v>22</v>
      </c>
      <c r="B144" t="s">
        <v>2384</v>
      </c>
      <c r="C144" t="s">
        <v>2385</v>
      </c>
      <c r="D144" s="2" t="s">
        <v>2386</v>
      </c>
      <c r="H144" t="s">
        <v>49</v>
      </c>
      <c r="L144" t="s">
        <v>82</v>
      </c>
      <c r="N144" t="s">
        <v>152</v>
      </c>
    </row>
    <row r="145" spans="1:20" x14ac:dyDescent="0.2">
      <c r="A145" t="s">
        <v>22</v>
      </c>
      <c r="B145" t="s">
        <v>2385</v>
      </c>
      <c r="C145" t="s">
        <v>2385</v>
      </c>
      <c r="J145" t="s">
        <v>10</v>
      </c>
    </row>
    <row r="146" spans="1:20" x14ac:dyDescent="0.2">
      <c r="A146" t="s">
        <v>22</v>
      </c>
      <c r="B146" t="s">
        <v>2387</v>
      </c>
      <c r="C146" t="s">
        <v>2387</v>
      </c>
      <c r="H146" t="s">
        <v>49</v>
      </c>
      <c r="I146" t="s">
        <v>53</v>
      </c>
      <c r="L146" t="s">
        <v>51</v>
      </c>
    </row>
    <row r="147" spans="1:20" x14ac:dyDescent="0.2">
      <c r="A147" t="s">
        <v>22</v>
      </c>
      <c r="B147" t="s">
        <v>2388</v>
      </c>
      <c r="C147" t="s">
        <v>2388</v>
      </c>
      <c r="G147" t="s">
        <v>60</v>
      </c>
    </row>
    <row r="148" spans="1:20" x14ac:dyDescent="0.2">
      <c r="A148" t="s">
        <v>22</v>
      </c>
      <c r="B148" t="s">
        <v>2389</v>
      </c>
      <c r="C148" t="s">
        <v>2389</v>
      </c>
      <c r="G148" t="s">
        <v>239</v>
      </c>
    </row>
    <row r="149" spans="1:20" x14ac:dyDescent="0.2">
      <c r="A149" t="s">
        <v>22</v>
      </c>
      <c r="B149" t="s">
        <v>2377</v>
      </c>
      <c r="C149" t="s">
        <v>2377</v>
      </c>
      <c r="E149">
        <v>1</v>
      </c>
      <c r="F149" t="s">
        <v>44</v>
      </c>
      <c r="K149" t="s">
        <v>45</v>
      </c>
      <c r="M149" t="s">
        <v>116</v>
      </c>
      <c r="S149">
        <v>1</v>
      </c>
      <c r="T149">
        <v>1</v>
      </c>
    </row>
    <row r="150" spans="1:20" x14ac:dyDescent="0.2">
      <c r="A150" t="s">
        <v>22</v>
      </c>
      <c r="B150" t="s">
        <v>2390</v>
      </c>
      <c r="C150" t="s">
        <v>2391</v>
      </c>
      <c r="H150" t="s">
        <v>49</v>
      </c>
      <c r="L150" t="s">
        <v>57</v>
      </c>
    </row>
    <row r="151" spans="1:20" x14ac:dyDescent="0.2">
      <c r="A151" t="s">
        <v>22</v>
      </c>
      <c r="B151" t="s">
        <v>2391</v>
      </c>
      <c r="C151" t="s">
        <v>2392</v>
      </c>
      <c r="H151" t="s">
        <v>49</v>
      </c>
      <c r="I151" t="s">
        <v>50</v>
      </c>
      <c r="L151" t="s">
        <v>51</v>
      </c>
    </row>
    <row r="152" spans="1:20" x14ac:dyDescent="0.2">
      <c r="A152" t="s">
        <v>22</v>
      </c>
      <c r="B152" t="s">
        <v>2393</v>
      </c>
      <c r="C152" t="s">
        <v>148</v>
      </c>
      <c r="H152" t="s">
        <v>49</v>
      </c>
      <c r="I152" t="s">
        <v>53</v>
      </c>
      <c r="L152" t="s">
        <v>51</v>
      </c>
    </row>
    <row r="153" spans="1:20" x14ac:dyDescent="0.2">
      <c r="A153" t="s">
        <v>22</v>
      </c>
      <c r="B153" t="s">
        <v>148</v>
      </c>
      <c r="C153" t="s">
        <v>148</v>
      </c>
      <c r="J153" t="s">
        <v>10</v>
      </c>
    </row>
    <row r="154" spans="1:20" x14ac:dyDescent="0.2">
      <c r="A154" t="s">
        <v>22</v>
      </c>
      <c r="B154" t="s">
        <v>2394</v>
      </c>
      <c r="C154" t="s">
        <v>2394</v>
      </c>
      <c r="G154" t="s">
        <v>60</v>
      </c>
    </row>
    <row r="155" spans="1:20" x14ac:dyDescent="0.2">
      <c r="A155" t="s">
        <v>22</v>
      </c>
      <c r="B155" t="s">
        <v>2395</v>
      </c>
      <c r="C155" t="s">
        <v>2395</v>
      </c>
      <c r="G155" t="s">
        <v>247</v>
      </c>
    </row>
    <row r="156" spans="1:20" x14ac:dyDescent="0.2">
      <c r="A156" t="s">
        <v>22</v>
      </c>
      <c r="B156" t="s">
        <v>2396</v>
      </c>
      <c r="C156" t="s">
        <v>2396</v>
      </c>
      <c r="E156">
        <v>0</v>
      </c>
      <c r="F156" t="s">
        <v>44</v>
      </c>
      <c r="K156" t="s">
        <v>45</v>
      </c>
      <c r="M156" t="s">
        <v>149</v>
      </c>
      <c r="S156">
        <v>0</v>
      </c>
      <c r="T156">
        <v>0</v>
      </c>
    </row>
    <row r="157" spans="1:20" x14ac:dyDescent="0.2">
      <c r="A157" t="s">
        <v>22</v>
      </c>
      <c r="B157" t="s">
        <v>2397</v>
      </c>
      <c r="C157" t="s">
        <v>2398</v>
      </c>
      <c r="H157" t="s">
        <v>49</v>
      </c>
      <c r="L157" t="s">
        <v>57</v>
      </c>
    </row>
    <row r="158" spans="1:20" x14ac:dyDescent="0.2">
      <c r="A158" t="s">
        <v>22</v>
      </c>
      <c r="B158" t="s">
        <v>2399</v>
      </c>
      <c r="C158" t="s">
        <v>2400</v>
      </c>
      <c r="H158" t="s">
        <v>49</v>
      </c>
      <c r="I158" t="s">
        <v>50</v>
      </c>
      <c r="L158" t="s">
        <v>68</v>
      </c>
      <c r="O158" t="s">
        <v>79</v>
      </c>
    </row>
    <row r="159" spans="1:20" x14ac:dyDescent="0.2">
      <c r="A159" t="s">
        <v>22</v>
      </c>
      <c r="B159" t="s">
        <v>2401</v>
      </c>
      <c r="C159" t="s">
        <v>2402</v>
      </c>
      <c r="H159" t="s">
        <v>49</v>
      </c>
      <c r="I159" t="s">
        <v>53</v>
      </c>
      <c r="L159" t="s">
        <v>68</v>
      </c>
      <c r="O159" t="s">
        <v>79</v>
      </c>
    </row>
    <row r="160" spans="1:20" x14ac:dyDescent="0.2">
      <c r="A160" t="s">
        <v>22</v>
      </c>
      <c r="B160" t="s">
        <v>2403</v>
      </c>
      <c r="C160" t="s">
        <v>2404</v>
      </c>
      <c r="H160" t="s">
        <v>49</v>
      </c>
      <c r="I160" t="s">
        <v>50</v>
      </c>
      <c r="L160" t="s">
        <v>68</v>
      </c>
      <c r="O160" t="s">
        <v>116</v>
      </c>
    </row>
    <row r="161" spans="1:20" x14ac:dyDescent="0.2">
      <c r="A161" t="s">
        <v>22</v>
      </c>
      <c r="B161" t="s">
        <v>2405</v>
      </c>
      <c r="C161" t="s">
        <v>2406</v>
      </c>
      <c r="H161" t="s">
        <v>49</v>
      </c>
      <c r="I161" t="s">
        <v>53</v>
      </c>
      <c r="L161" t="s">
        <v>68</v>
      </c>
      <c r="O161" t="s">
        <v>116</v>
      </c>
    </row>
    <row r="162" spans="1:20" x14ac:dyDescent="0.2">
      <c r="A162" t="s">
        <v>22</v>
      </c>
      <c r="B162" t="s">
        <v>2407</v>
      </c>
      <c r="C162" t="s">
        <v>2407</v>
      </c>
      <c r="J162" t="s">
        <v>10</v>
      </c>
    </row>
    <row r="163" spans="1:20" x14ac:dyDescent="0.2">
      <c r="A163" t="s">
        <v>22</v>
      </c>
      <c r="B163" t="s">
        <v>2408</v>
      </c>
      <c r="C163" t="s">
        <v>2408</v>
      </c>
      <c r="H163" t="s">
        <v>49</v>
      </c>
      <c r="I163" t="s">
        <v>53</v>
      </c>
      <c r="L163" t="s">
        <v>51</v>
      </c>
    </row>
    <row r="164" spans="1:20" x14ac:dyDescent="0.2">
      <c r="A164" t="s">
        <v>22</v>
      </c>
      <c r="B164" t="s">
        <v>2409</v>
      </c>
      <c r="C164" t="s">
        <v>2409</v>
      </c>
      <c r="G164" t="s">
        <v>60</v>
      </c>
    </row>
    <row r="165" spans="1:20" x14ac:dyDescent="0.2">
      <c r="A165" t="s">
        <v>22</v>
      </c>
      <c r="B165" t="s">
        <v>2410</v>
      </c>
      <c r="C165" t="s">
        <v>2410</v>
      </c>
      <c r="G165" t="s">
        <v>256</v>
      </c>
    </row>
    <row r="166" spans="1:20" x14ac:dyDescent="0.2">
      <c r="A166" t="s">
        <v>22</v>
      </c>
      <c r="B166" t="s">
        <v>20</v>
      </c>
      <c r="C166" t="s">
        <v>20</v>
      </c>
      <c r="E166">
        <v>1</v>
      </c>
      <c r="F166" t="s">
        <v>44</v>
      </c>
      <c r="K166" t="s">
        <v>115</v>
      </c>
      <c r="M166" t="s">
        <v>79</v>
      </c>
      <c r="S166">
        <v>1</v>
      </c>
      <c r="T166">
        <v>0</v>
      </c>
    </row>
    <row r="167" spans="1:20" x14ac:dyDescent="0.2">
      <c r="A167" t="s">
        <v>22</v>
      </c>
      <c r="B167" t="s">
        <v>2412</v>
      </c>
      <c r="C167" t="s">
        <v>2413</v>
      </c>
      <c r="H167" t="s">
        <v>49</v>
      </c>
      <c r="L167" t="s">
        <v>82</v>
      </c>
      <c r="N167" t="s">
        <v>83</v>
      </c>
    </row>
    <row r="168" spans="1:20" x14ac:dyDescent="0.2">
      <c r="A168" t="s">
        <v>22</v>
      </c>
      <c r="B168" t="s">
        <v>2414</v>
      </c>
      <c r="C168" t="s">
        <v>2414</v>
      </c>
      <c r="H168" t="s">
        <v>49</v>
      </c>
      <c r="I168" t="s">
        <v>50</v>
      </c>
      <c r="L168" t="s">
        <v>51</v>
      </c>
    </row>
    <row r="169" spans="1:20" x14ac:dyDescent="0.2">
      <c r="A169" t="s">
        <v>22</v>
      </c>
      <c r="B169" t="s">
        <v>2415</v>
      </c>
      <c r="C169" t="s">
        <v>2416</v>
      </c>
      <c r="H169" t="s">
        <v>49</v>
      </c>
      <c r="I169" t="s">
        <v>53</v>
      </c>
      <c r="L169" t="s">
        <v>51</v>
      </c>
    </row>
    <row r="170" spans="1:20" x14ac:dyDescent="0.2">
      <c r="A170" t="s">
        <v>22</v>
      </c>
      <c r="B170" t="s">
        <v>2416</v>
      </c>
      <c r="C170" t="s">
        <v>2416</v>
      </c>
      <c r="J170" t="s">
        <v>10</v>
      </c>
    </row>
    <row r="171" spans="1:20" x14ac:dyDescent="0.2">
      <c r="A171" t="s">
        <v>22</v>
      </c>
      <c r="B171" t="s">
        <v>2417</v>
      </c>
      <c r="C171" t="s">
        <v>2417</v>
      </c>
      <c r="G171" t="s">
        <v>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H170"/>
  <sheetViews>
    <sheetView workbookViewId="0">
      <selection activeCell="L57" sqref="L57"/>
    </sheetView>
  </sheetViews>
  <sheetFormatPr baseColWidth="10" defaultColWidth="8.83203125" defaultRowHeight="15" x14ac:dyDescent="0.2"/>
  <cols>
    <col min="1" max="3" width="7.33203125" customWidth="1"/>
    <col min="4" max="4" width="7.33203125" style="2" customWidth="1"/>
    <col min="5" max="19" width="7.33203125" customWidth="1"/>
  </cols>
  <sheetData>
    <row r="1" spans="1:34" x14ac:dyDescent="0.2">
      <c r="A1" t="s">
        <v>265</v>
      </c>
      <c r="T1" t="s">
        <v>264</v>
      </c>
      <c r="X1" t="s">
        <v>5170</v>
      </c>
      <c r="Y1" t="s">
        <v>5106</v>
      </c>
      <c r="Z1" t="s">
        <v>5107</v>
      </c>
      <c r="AA1" t="s">
        <v>5108</v>
      </c>
      <c r="AB1" t="s">
        <v>5109</v>
      </c>
      <c r="AC1" t="s">
        <v>5110</v>
      </c>
      <c r="AD1" t="s">
        <v>5111</v>
      </c>
      <c r="AE1" t="s">
        <v>5112</v>
      </c>
      <c r="AF1" t="s">
        <v>5113</v>
      </c>
      <c r="AG1" t="s">
        <v>5114</v>
      </c>
      <c r="AH1" t="s">
        <v>142</v>
      </c>
    </row>
    <row r="2" spans="1:34" x14ac:dyDescent="0.2">
      <c r="A2" t="s">
        <v>1</v>
      </c>
      <c r="B2" t="s">
        <v>2</v>
      </c>
      <c r="C2" t="s">
        <v>3</v>
      </c>
      <c r="D2" s="2" t="s">
        <v>4</v>
      </c>
      <c r="E2" t="s">
        <v>5</v>
      </c>
      <c r="F2" t="s">
        <v>6</v>
      </c>
      <c r="G2" t="s">
        <v>7</v>
      </c>
      <c r="H2" t="s">
        <v>8</v>
      </c>
      <c r="I2" t="s">
        <v>9</v>
      </c>
      <c r="J2" t="s">
        <v>10</v>
      </c>
      <c r="K2" t="s">
        <v>11</v>
      </c>
      <c r="L2" t="s">
        <v>12</v>
      </c>
      <c r="M2" t="s">
        <v>13</v>
      </c>
      <c r="N2" t="s">
        <v>14</v>
      </c>
      <c r="O2" t="s">
        <v>15</v>
      </c>
      <c r="P2" t="s">
        <v>16</v>
      </c>
      <c r="Q2" t="s">
        <v>17</v>
      </c>
      <c r="R2" t="s">
        <v>18</v>
      </c>
      <c r="S2" t="s">
        <v>5097</v>
      </c>
      <c r="T2" t="s">
        <v>5102</v>
      </c>
      <c r="X2" t="s">
        <v>5171</v>
      </c>
      <c r="Y2">
        <f>COUNTIFS($K$1:$K$500, "gaze", $M1:$M500, "*front")</f>
        <v>2</v>
      </c>
      <c r="Z2">
        <f>COUNTIFS($K$1:$K$500, "gaze", $M1:$M500, "*periphery")</f>
        <v>2</v>
      </c>
      <c r="AA2">
        <f>COUNTIFS($K$1:$K$500, "gaze", $M1:$M500, "*back")</f>
        <v>2</v>
      </c>
      <c r="AB2">
        <f>COUNTIFS($K$1:$K$500, "point", $M1:$M500, "*front")</f>
        <v>2</v>
      </c>
      <c r="AC2">
        <f>COUNTIFS($K$1:$K$500, "point", $M1:$M500, "*periphery")</f>
        <v>2</v>
      </c>
      <c r="AD2">
        <f>COUNTIFS($K$1:$K$500, "point", $M1:$M500, "*back")</f>
        <v>2</v>
      </c>
      <c r="AE2">
        <f>COUNTIFS($K$1:$K$500, "gaze and point", $M1:$M500, "*front")</f>
        <v>2</v>
      </c>
      <c r="AF2">
        <f>COUNTIFS($K$1:$K$500, "gaze and point", $M1:$M500, "*periphery")</f>
        <v>2</v>
      </c>
      <c r="AG2">
        <f>COUNTIFS($K$1:$K$500, "gaze and point", $M1:$M500, "*back")</f>
        <v>2</v>
      </c>
      <c r="AH2">
        <f>COUNTIF($K$1:$K$400, "baseline")</f>
        <v>2</v>
      </c>
    </row>
    <row r="3" spans="1:34" x14ac:dyDescent="0.2">
      <c r="A3" t="s">
        <v>19</v>
      </c>
      <c r="B3" t="s">
        <v>20</v>
      </c>
      <c r="C3" t="s">
        <v>20</v>
      </c>
      <c r="Y3">
        <f>COUNTIFS($M$1:$M$400, "*front", $S$1:$S$400, "1",$K$1:$K$400, "gaze")</f>
        <v>0</v>
      </c>
      <c r="Z3">
        <f>COUNTIFS($M$1:$M$400, "*periphery", $S$1:$S$400, "1", $K$1:$K$400, "gaze")</f>
        <v>1</v>
      </c>
      <c r="AA3">
        <f>COUNTIFS($M$1:$M$400, "*back", $S$1:$S$400, "1", $K$1:$K$400, "gaze")</f>
        <v>0</v>
      </c>
      <c r="AB3">
        <f>COUNTIFS($M$1:$M$400, "*front", $S$1:$S$400, "1", $K$1:$K$400, "point")</f>
        <v>1</v>
      </c>
      <c r="AC3">
        <f>COUNTIFS($M$1:$M$400, "*periphery", $S$1:$S$400, "1", $K$1:$K$400, "point")</f>
        <v>0</v>
      </c>
      <c r="AD3">
        <f>COUNTIFS($M$1:$M$400, "*back", $S$1:$S$400, "1", $K$1:$K$400, "point")</f>
        <v>0</v>
      </c>
      <c r="AE3">
        <f>COUNTIFS($M$1:$M$400, "*front", $S$1:$S$400, "1", $K$1:$K$400, "gaze and point")</f>
        <v>2</v>
      </c>
      <c r="AF3">
        <f>COUNTIFS($M$1:$M$400, "*periphery", $S$1:$S$400, "1", $K$1:$K$400, "gaze and point")</f>
        <v>0</v>
      </c>
      <c r="AG3">
        <f>COUNTIFS($M$1:$M$400, "*periphery", $S$1:$S$400, "1", $K$1:$K$400, "gaze and point")</f>
        <v>0</v>
      </c>
      <c r="AH3">
        <f>COUNTIFS($S$1:$S$400, "1", $K$1:$K$400, "baseline")</f>
        <v>0</v>
      </c>
    </row>
    <row r="4" spans="1:34" x14ac:dyDescent="0.2">
      <c r="A4" t="s">
        <v>21</v>
      </c>
      <c r="B4" t="s">
        <v>20</v>
      </c>
      <c r="C4" t="s">
        <v>20</v>
      </c>
      <c r="X4" t="s">
        <v>5172</v>
      </c>
      <c r="Y4" t="s">
        <v>5179</v>
      </c>
      <c r="Z4" t="s">
        <v>5173</v>
      </c>
      <c r="AA4" t="s">
        <v>5174</v>
      </c>
      <c r="AB4" t="s">
        <v>5175</v>
      </c>
      <c r="AC4" t="s">
        <v>5176</v>
      </c>
      <c r="AD4" t="s">
        <v>5177</v>
      </c>
      <c r="AE4" t="s">
        <v>5178</v>
      </c>
    </row>
    <row r="5" spans="1:34" x14ac:dyDescent="0.2">
      <c r="A5" t="s">
        <v>22</v>
      </c>
      <c r="B5" t="s">
        <v>2418</v>
      </c>
      <c r="C5" t="s">
        <v>2418</v>
      </c>
      <c r="G5" t="s">
        <v>24</v>
      </c>
      <c r="Y5">
        <f>SUM(Y2:AH2)</f>
        <v>20</v>
      </c>
      <c r="Z5">
        <f>COUNTIF($K$1:$K$400, "gaze")</f>
        <v>6</v>
      </c>
      <c r="AA5" s="7">
        <f>COUNTIF($K$1:$K$400, "point")</f>
        <v>6</v>
      </c>
      <c r="AB5">
        <f>COUNTIF($K$1:$K$400, "gaze and point")</f>
        <v>6</v>
      </c>
      <c r="AC5">
        <f>COUNTIF($M$1:$M$400, "*front")</f>
        <v>6</v>
      </c>
      <c r="AD5">
        <f>COUNTIF($M$1:$M$400, "*periphery")</f>
        <v>6</v>
      </c>
      <c r="AE5">
        <f>COUNTIF($M$1:$M$400, "*back")</f>
        <v>6</v>
      </c>
    </row>
    <row r="6" spans="1:34" x14ac:dyDescent="0.2">
      <c r="A6" t="s">
        <v>22</v>
      </c>
      <c r="B6" t="s">
        <v>2419</v>
      </c>
      <c r="C6" t="s">
        <v>2419</v>
      </c>
      <c r="J6" t="s">
        <v>10</v>
      </c>
      <c r="Z6">
        <f>COUNTIFS($K$1:$K$400, "gaze", $S$1:$S$400, "1")</f>
        <v>1</v>
      </c>
      <c r="AA6">
        <f>COUNTIFS($K$1:$K$400, "point", $S$1:$S$400, "1")</f>
        <v>1</v>
      </c>
      <c r="AB6">
        <f>COUNTIFS($K$1:$K$400, "gaze and point", $S$1:$S$400, "1")</f>
        <v>2</v>
      </c>
      <c r="AC6">
        <f>COUNTIFS($M$1:$M$400, "*front", $S$1:$S$400, "1")</f>
        <v>3</v>
      </c>
      <c r="AD6">
        <f>COUNTIFS($M$1:$M$400, "*periphery", $S$1:$S$400, "1")</f>
        <v>1</v>
      </c>
      <c r="AE6">
        <f>COUNTIFS($M$1:$M$400, "*back", $S$1:$S$400, "1")</f>
        <v>0</v>
      </c>
    </row>
    <row r="7" spans="1:34" x14ac:dyDescent="0.2">
      <c r="A7" t="s">
        <v>22</v>
      </c>
      <c r="B7" t="s">
        <v>2420</v>
      </c>
      <c r="C7" t="s">
        <v>2420</v>
      </c>
      <c r="P7">
        <v>1</v>
      </c>
      <c r="Q7" t="s">
        <v>27</v>
      </c>
    </row>
    <row r="8" spans="1:34" x14ac:dyDescent="0.2">
      <c r="A8" t="s">
        <v>22</v>
      </c>
      <c r="B8" t="s">
        <v>2421</v>
      </c>
      <c r="C8" t="s">
        <v>2421</v>
      </c>
      <c r="J8" t="s">
        <v>10</v>
      </c>
    </row>
    <row r="9" spans="1:34" x14ac:dyDescent="0.2">
      <c r="A9" t="s">
        <v>22</v>
      </c>
      <c r="B9" t="s">
        <v>29</v>
      </c>
      <c r="C9" t="s">
        <v>29</v>
      </c>
      <c r="P9">
        <v>1</v>
      </c>
      <c r="Q9" t="s">
        <v>30</v>
      </c>
    </row>
    <row r="10" spans="1:34" x14ac:dyDescent="0.2">
      <c r="A10" t="s">
        <v>22</v>
      </c>
      <c r="B10" t="s">
        <v>2422</v>
      </c>
      <c r="C10" t="s">
        <v>2422</v>
      </c>
      <c r="J10" t="s">
        <v>10</v>
      </c>
    </row>
    <row r="11" spans="1:34" x14ac:dyDescent="0.2">
      <c r="A11" t="s">
        <v>22</v>
      </c>
      <c r="B11" t="s">
        <v>2423</v>
      </c>
      <c r="C11" t="s">
        <v>2423</v>
      </c>
      <c r="P11">
        <v>1</v>
      </c>
      <c r="Q11" t="s">
        <v>33</v>
      </c>
    </row>
    <row r="12" spans="1:34" x14ac:dyDescent="0.2">
      <c r="A12" t="s">
        <v>22</v>
      </c>
      <c r="B12" t="s">
        <v>2424</v>
      </c>
      <c r="C12" t="s">
        <v>2424</v>
      </c>
      <c r="J12" t="s">
        <v>10</v>
      </c>
    </row>
    <row r="13" spans="1:34" x14ac:dyDescent="0.2">
      <c r="A13" t="s">
        <v>22</v>
      </c>
      <c r="B13" t="s">
        <v>2425</v>
      </c>
      <c r="C13" t="s">
        <v>2425</v>
      </c>
      <c r="P13">
        <v>1</v>
      </c>
      <c r="Q13" t="s">
        <v>35</v>
      </c>
    </row>
    <row r="14" spans="1:34" x14ac:dyDescent="0.2">
      <c r="A14" t="s">
        <v>22</v>
      </c>
      <c r="B14" t="s">
        <v>1765</v>
      </c>
      <c r="C14" t="s">
        <v>1765</v>
      </c>
      <c r="J14" t="s">
        <v>10</v>
      </c>
    </row>
    <row r="15" spans="1:34" x14ac:dyDescent="0.2">
      <c r="A15" t="s">
        <v>22</v>
      </c>
      <c r="B15" t="s">
        <v>2426</v>
      </c>
      <c r="C15" t="s">
        <v>2426</v>
      </c>
      <c r="P15">
        <v>1</v>
      </c>
      <c r="Q15" t="s">
        <v>38</v>
      </c>
    </row>
    <row r="16" spans="1:34" x14ac:dyDescent="0.2">
      <c r="A16" t="s">
        <v>22</v>
      </c>
      <c r="B16" t="s">
        <v>2427</v>
      </c>
      <c r="C16" t="s">
        <v>2427</v>
      </c>
      <c r="J16" t="s">
        <v>10</v>
      </c>
    </row>
    <row r="17" spans="1:20" x14ac:dyDescent="0.2">
      <c r="A17" t="s">
        <v>22</v>
      </c>
      <c r="B17" t="s">
        <v>2428</v>
      </c>
      <c r="C17" t="s">
        <v>2428</v>
      </c>
      <c r="P17">
        <v>1</v>
      </c>
      <c r="Q17" t="s">
        <v>41</v>
      </c>
    </row>
    <row r="18" spans="1:20" x14ac:dyDescent="0.2">
      <c r="A18" t="s">
        <v>22</v>
      </c>
      <c r="B18" t="s">
        <v>2429</v>
      </c>
      <c r="C18" t="s">
        <v>2429</v>
      </c>
      <c r="D18" s="2" t="s">
        <v>5101</v>
      </c>
      <c r="G18" t="s">
        <v>43</v>
      </c>
    </row>
    <row r="19" spans="1:20" x14ac:dyDescent="0.2">
      <c r="A19" t="s">
        <v>22</v>
      </c>
      <c r="B19" t="s">
        <v>2430</v>
      </c>
      <c r="C19" t="s">
        <v>2430</v>
      </c>
      <c r="E19">
        <v>1</v>
      </c>
      <c r="F19" t="s">
        <v>44</v>
      </c>
      <c r="K19" t="s">
        <v>45</v>
      </c>
      <c r="M19" t="s">
        <v>46</v>
      </c>
      <c r="S19">
        <v>1</v>
      </c>
      <c r="T19">
        <v>1</v>
      </c>
    </row>
    <row r="20" spans="1:20" x14ac:dyDescent="0.2">
      <c r="A20" t="s">
        <v>22</v>
      </c>
      <c r="B20" t="s">
        <v>2432</v>
      </c>
      <c r="C20" t="s">
        <v>2433</v>
      </c>
      <c r="H20" t="s">
        <v>49</v>
      </c>
      <c r="L20" t="s">
        <v>57</v>
      </c>
    </row>
    <row r="21" spans="1:20" x14ac:dyDescent="0.2">
      <c r="A21" t="s">
        <v>22</v>
      </c>
      <c r="B21" t="s">
        <v>2434</v>
      </c>
      <c r="C21" t="s">
        <v>2435</v>
      </c>
      <c r="H21" t="s">
        <v>49</v>
      </c>
      <c r="I21" t="s">
        <v>50</v>
      </c>
      <c r="L21" t="s">
        <v>51</v>
      </c>
    </row>
    <row r="22" spans="1:20" x14ac:dyDescent="0.2">
      <c r="A22" t="s">
        <v>22</v>
      </c>
      <c r="B22" t="s">
        <v>2436</v>
      </c>
      <c r="C22" t="s">
        <v>2437</v>
      </c>
      <c r="H22" t="s">
        <v>49</v>
      </c>
      <c r="I22" t="s">
        <v>53</v>
      </c>
      <c r="L22" t="s">
        <v>51</v>
      </c>
    </row>
    <row r="23" spans="1:20" x14ac:dyDescent="0.2">
      <c r="A23" t="s">
        <v>22</v>
      </c>
      <c r="B23" t="s">
        <v>2438</v>
      </c>
      <c r="C23" t="s">
        <v>2438</v>
      </c>
      <c r="J23" t="s">
        <v>10</v>
      </c>
    </row>
    <row r="24" spans="1:20" s="37" customFormat="1" x14ac:dyDescent="0.2">
      <c r="A24" s="37" t="s">
        <v>22</v>
      </c>
      <c r="B24" s="37" t="s">
        <v>2439</v>
      </c>
      <c r="C24" s="37" t="s">
        <v>2439</v>
      </c>
      <c r="D24" s="38" t="s">
        <v>2440</v>
      </c>
      <c r="R24" s="37" t="s">
        <v>327</v>
      </c>
    </row>
    <row r="25" spans="1:20" x14ac:dyDescent="0.2">
      <c r="A25" t="s">
        <v>22</v>
      </c>
      <c r="B25" t="s">
        <v>2441</v>
      </c>
      <c r="C25" t="s">
        <v>2441</v>
      </c>
      <c r="G25" t="s">
        <v>60</v>
      </c>
    </row>
    <row r="26" spans="1:20" x14ac:dyDescent="0.2">
      <c r="A26" t="s">
        <v>22</v>
      </c>
      <c r="B26" t="s">
        <v>2442</v>
      </c>
      <c r="C26" t="s">
        <v>2442</v>
      </c>
      <c r="G26" t="s">
        <v>62</v>
      </c>
    </row>
    <row r="27" spans="1:20" x14ac:dyDescent="0.2">
      <c r="A27" t="s">
        <v>22</v>
      </c>
      <c r="B27" t="s">
        <v>2443</v>
      </c>
      <c r="C27" t="s">
        <v>2443</v>
      </c>
      <c r="E27">
        <v>0</v>
      </c>
      <c r="F27" t="s">
        <v>44</v>
      </c>
      <c r="K27" t="s">
        <v>64</v>
      </c>
      <c r="M27" t="s">
        <v>65</v>
      </c>
      <c r="S27">
        <v>0</v>
      </c>
      <c r="T27">
        <v>0</v>
      </c>
    </row>
    <row r="28" spans="1:20" x14ac:dyDescent="0.2">
      <c r="A28" t="s">
        <v>22</v>
      </c>
      <c r="B28" t="s">
        <v>2444</v>
      </c>
      <c r="C28" t="s">
        <v>2445</v>
      </c>
      <c r="D28" s="2" t="s">
        <v>2446</v>
      </c>
      <c r="H28" t="s">
        <v>49</v>
      </c>
      <c r="L28" t="s">
        <v>57</v>
      </c>
    </row>
    <row r="29" spans="1:20" x14ac:dyDescent="0.2">
      <c r="A29" t="s">
        <v>22</v>
      </c>
      <c r="B29" t="s">
        <v>2447</v>
      </c>
      <c r="C29" t="s">
        <v>2447</v>
      </c>
      <c r="J29" t="s">
        <v>10</v>
      </c>
    </row>
    <row r="30" spans="1:20" x14ac:dyDescent="0.2">
      <c r="A30" t="s">
        <v>22</v>
      </c>
      <c r="B30" t="s">
        <v>2448</v>
      </c>
      <c r="C30" t="s">
        <v>2448</v>
      </c>
      <c r="H30" t="s">
        <v>49</v>
      </c>
      <c r="I30" t="s">
        <v>53</v>
      </c>
      <c r="L30" t="s">
        <v>51</v>
      </c>
    </row>
    <row r="31" spans="1:20" x14ac:dyDescent="0.2">
      <c r="A31" t="s">
        <v>22</v>
      </c>
      <c r="B31" t="s">
        <v>2449</v>
      </c>
      <c r="C31" t="s">
        <v>2449</v>
      </c>
      <c r="G31" t="s">
        <v>60</v>
      </c>
    </row>
    <row r="32" spans="1:20" x14ac:dyDescent="0.2">
      <c r="A32" t="s">
        <v>22</v>
      </c>
      <c r="B32" t="s">
        <v>2450</v>
      </c>
      <c r="C32" t="s">
        <v>2450</v>
      </c>
      <c r="G32" t="s">
        <v>78</v>
      </c>
    </row>
    <row r="33" spans="1:20" x14ac:dyDescent="0.2">
      <c r="A33" t="s">
        <v>22</v>
      </c>
      <c r="B33" t="s">
        <v>2451</v>
      </c>
      <c r="C33" t="s">
        <v>2451</v>
      </c>
      <c r="E33">
        <v>0</v>
      </c>
      <c r="F33" t="s">
        <v>44</v>
      </c>
      <c r="K33" t="s">
        <v>45</v>
      </c>
      <c r="M33" t="s">
        <v>79</v>
      </c>
      <c r="S33">
        <v>0</v>
      </c>
      <c r="T33">
        <v>0</v>
      </c>
    </row>
    <row r="34" spans="1:20" x14ac:dyDescent="0.2">
      <c r="A34" t="s">
        <v>22</v>
      </c>
      <c r="B34" t="s">
        <v>2452</v>
      </c>
      <c r="C34" t="s">
        <v>2453</v>
      </c>
      <c r="H34" t="s">
        <v>49</v>
      </c>
      <c r="L34" t="s">
        <v>57</v>
      </c>
    </row>
    <row r="35" spans="1:20" x14ac:dyDescent="0.2">
      <c r="A35" t="s">
        <v>22</v>
      </c>
      <c r="B35" t="s">
        <v>1794</v>
      </c>
      <c r="C35" t="s">
        <v>2454</v>
      </c>
      <c r="H35" t="s">
        <v>49</v>
      </c>
      <c r="I35" t="s">
        <v>50</v>
      </c>
      <c r="L35" t="s">
        <v>68</v>
      </c>
      <c r="O35" t="s">
        <v>116</v>
      </c>
    </row>
    <row r="36" spans="1:20" x14ac:dyDescent="0.2">
      <c r="A36" t="s">
        <v>22</v>
      </c>
      <c r="B36" t="s">
        <v>2455</v>
      </c>
      <c r="C36" t="s">
        <v>2456</v>
      </c>
      <c r="H36" t="s">
        <v>49</v>
      </c>
      <c r="I36" t="s">
        <v>53</v>
      </c>
      <c r="L36" t="s">
        <v>68</v>
      </c>
      <c r="O36" t="s">
        <v>116</v>
      </c>
    </row>
    <row r="37" spans="1:20" x14ac:dyDescent="0.2">
      <c r="A37" t="s">
        <v>22</v>
      </c>
      <c r="B37" t="s">
        <v>2457</v>
      </c>
      <c r="C37" t="s">
        <v>2457</v>
      </c>
      <c r="J37" t="s">
        <v>10</v>
      </c>
    </row>
    <row r="38" spans="1:20" x14ac:dyDescent="0.2">
      <c r="A38" t="s">
        <v>22</v>
      </c>
      <c r="B38" t="s">
        <v>2458</v>
      </c>
      <c r="C38" t="s">
        <v>2458</v>
      </c>
      <c r="H38" t="s">
        <v>49</v>
      </c>
      <c r="I38" t="s">
        <v>53</v>
      </c>
      <c r="L38" t="s">
        <v>51</v>
      </c>
    </row>
    <row r="39" spans="1:20" x14ac:dyDescent="0.2">
      <c r="A39" t="s">
        <v>22</v>
      </c>
      <c r="B39" t="s">
        <v>2459</v>
      </c>
      <c r="C39" t="s">
        <v>2459</v>
      </c>
      <c r="G39" t="s">
        <v>60</v>
      </c>
    </row>
    <row r="40" spans="1:20" x14ac:dyDescent="0.2">
      <c r="A40" t="s">
        <v>22</v>
      </c>
      <c r="B40" t="s">
        <v>2460</v>
      </c>
      <c r="C40" t="s">
        <v>2460</v>
      </c>
      <c r="G40" t="s">
        <v>94</v>
      </c>
    </row>
    <row r="41" spans="1:20" x14ac:dyDescent="0.2">
      <c r="A41" t="s">
        <v>22</v>
      </c>
      <c r="B41" t="s">
        <v>2461</v>
      </c>
      <c r="C41" t="s">
        <v>2461</v>
      </c>
      <c r="E41">
        <v>0</v>
      </c>
      <c r="F41" t="s">
        <v>44</v>
      </c>
      <c r="K41" t="s">
        <v>45</v>
      </c>
      <c r="M41" t="s">
        <v>96</v>
      </c>
      <c r="S41">
        <v>0</v>
      </c>
      <c r="T41">
        <v>0</v>
      </c>
    </row>
    <row r="42" spans="1:20" x14ac:dyDescent="0.2">
      <c r="A42" t="s">
        <v>22</v>
      </c>
      <c r="B42" t="s">
        <v>1825</v>
      </c>
      <c r="C42" t="s">
        <v>2462</v>
      </c>
      <c r="H42" t="s">
        <v>49</v>
      </c>
      <c r="L42" t="s">
        <v>57</v>
      </c>
    </row>
    <row r="43" spans="1:20" x14ac:dyDescent="0.2">
      <c r="A43" t="s">
        <v>22</v>
      </c>
      <c r="B43" t="s">
        <v>2463</v>
      </c>
      <c r="C43" t="s">
        <v>2464</v>
      </c>
      <c r="H43" t="s">
        <v>49</v>
      </c>
      <c r="L43" t="s">
        <v>82</v>
      </c>
      <c r="N43" t="s">
        <v>152</v>
      </c>
    </row>
    <row r="44" spans="1:20" x14ac:dyDescent="0.2">
      <c r="A44" t="s">
        <v>22</v>
      </c>
      <c r="B44" t="s">
        <v>2465</v>
      </c>
      <c r="C44" t="s">
        <v>2465</v>
      </c>
      <c r="H44" t="s">
        <v>49</v>
      </c>
      <c r="I44" t="s">
        <v>50</v>
      </c>
      <c r="L44" t="s">
        <v>68</v>
      </c>
      <c r="O44" t="s">
        <v>46</v>
      </c>
    </row>
    <row r="45" spans="1:20" x14ac:dyDescent="0.2">
      <c r="A45" t="s">
        <v>22</v>
      </c>
      <c r="B45" t="s">
        <v>2466</v>
      </c>
      <c r="C45" t="s">
        <v>2467</v>
      </c>
      <c r="H45" t="s">
        <v>49</v>
      </c>
      <c r="I45" t="s">
        <v>53</v>
      </c>
      <c r="L45" t="s">
        <v>68</v>
      </c>
      <c r="O45" t="s">
        <v>46</v>
      </c>
    </row>
    <row r="46" spans="1:20" x14ac:dyDescent="0.2">
      <c r="A46" t="s">
        <v>22</v>
      </c>
      <c r="B46" t="s">
        <v>2468</v>
      </c>
      <c r="C46" t="s">
        <v>2468</v>
      </c>
      <c r="D46" s="2" t="s">
        <v>111</v>
      </c>
      <c r="J46" t="s">
        <v>10</v>
      </c>
    </row>
    <row r="47" spans="1:20" x14ac:dyDescent="0.2">
      <c r="A47" t="s">
        <v>22</v>
      </c>
      <c r="B47" t="s">
        <v>2469</v>
      </c>
      <c r="C47" t="s">
        <v>2469</v>
      </c>
      <c r="G47" t="s">
        <v>60</v>
      </c>
    </row>
    <row r="48" spans="1:20" x14ac:dyDescent="0.2">
      <c r="A48" t="s">
        <v>22</v>
      </c>
      <c r="B48" t="s">
        <v>2470</v>
      </c>
      <c r="C48" t="s">
        <v>2470</v>
      </c>
      <c r="G48" t="s">
        <v>114</v>
      </c>
    </row>
    <row r="49" spans="1:20" x14ac:dyDescent="0.2">
      <c r="A49" t="s">
        <v>22</v>
      </c>
      <c r="B49" t="s">
        <v>2471</v>
      </c>
      <c r="C49" t="s">
        <v>2471</v>
      </c>
      <c r="E49">
        <v>1</v>
      </c>
      <c r="F49" t="s">
        <v>44</v>
      </c>
      <c r="K49" t="s">
        <v>115</v>
      </c>
      <c r="M49" t="s">
        <v>116</v>
      </c>
      <c r="S49">
        <v>1</v>
      </c>
      <c r="T49">
        <v>1</v>
      </c>
    </row>
    <row r="50" spans="1:20" x14ac:dyDescent="0.2">
      <c r="A50" t="s">
        <v>22</v>
      </c>
      <c r="B50" t="s">
        <v>1836</v>
      </c>
      <c r="C50" t="s">
        <v>2473</v>
      </c>
      <c r="H50" t="s">
        <v>49</v>
      </c>
      <c r="L50" t="s">
        <v>57</v>
      </c>
    </row>
    <row r="51" spans="1:20" x14ac:dyDescent="0.2">
      <c r="A51" t="s">
        <v>22</v>
      </c>
      <c r="B51" t="s">
        <v>2474</v>
      </c>
      <c r="C51" t="s">
        <v>2475</v>
      </c>
      <c r="H51" t="s">
        <v>49</v>
      </c>
      <c r="I51" t="s">
        <v>50</v>
      </c>
      <c r="L51" t="s">
        <v>51</v>
      </c>
    </row>
    <row r="52" spans="1:20" x14ac:dyDescent="0.2">
      <c r="A52" t="s">
        <v>22</v>
      </c>
      <c r="B52" t="s">
        <v>2476</v>
      </c>
      <c r="C52" t="s">
        <v>2477</v>
      </c>
      <c r="H52" t="s">
        <v>49</v>
      </c>
      <c r="I52" t="s">
        <v>53</v>
      </c>
      <c r="L52" t="s">
        <v>51</v>
      </c>
    </row>
    <row r="53" spans="1:20" x14ac:dyDescent="0.2">
      <c r="A53" t="s">
        <v>22</v>
      </c>
      <c r="B53" t="s">
        <v>2478</v>
      </c>
      <c r="C53" t="s">
        <v>2478</v>
      </c>
      <c r="J53" t="s">
        <v>10</v>
      </c>
    </row>
    <row r="54" spans="1:20" x14ac:dyDescent="0.2">
      <c r="A54" t="s">
        <v>22</v>
      </c>
      <c r="B54" t="s">
        <v>2479</v>
      </c>
      <c r="C54" t="s">
        <v>2479</v>
      </c>
      <c r="G54" t="s">
        <v>60</v>
      </c>
    </row>
    <row r="55" spans="1:20" x14ac:dyDescent="0.2">
      <c r="A55" t="s">
        <v>22</v>
      </c>
      <c r="B55" t="s">
        <v>2480</v>
      </c>
      <c r="C55" t="s">
        <v>2480</v>
      </c>
      <c r="G55" t="s">
        <v>122</v>
      </c>
    </row>
    <row r="56" spans="1:20" x14ac:dyDescent="0.2">
      <c r="A56" t="s">
        <v>22</v>
      </c>
      <c r="B56" t="s">
        <v>2481</v>
      </c>
      <c r="C56" t="s">
        <v>2481</v>
      </c>
      <c r="E56">
        <v>0</v>
      </c>
      <c r="F56" t="s">
        <v>44</v>
      </c>
      <c r="K56" t="s">
        <v>115</v>
      </c>
      <c r="M56" t="s">
        <v>65</v>
      </c>
      <c r="S56">
        <v>0</v>
      </c>
      <c r="T56">
        <v>0</v>
      </c>
    </row>
    <row r="57" spans="1:20" x14ac:dyDescent="0.2">
      <c r="A57" t="s">
        <v>22</v>
      </c>
      <c r="B57" t="s">
        <v>2482</v>
      </c>
      <c r="C57" t="s">
        <v>2483</v>
      </c>
      <c r="H57" t="s">
        <v>49</v>
      </c>
      <c r="L57" t="s">
        <v>57</v>
      </c>
    </row>
    <row r="58" spans="1:20" x14ac:dyDescent="0.2">
      <c r="A58" t="s">
        <v>22</v>
      </c>
      <c r="B58" t="s">
        <v>2484</v>
      </c>
      <c r="C58" t="s">
        <v>2485</v>
      </c>
      <c r="H58" t="s">
        <v>49</v>
      </c>
      <c r="L58" t="s">
        <v>82</v>
      </c>
      <c r="N58" t="s">
        <v>152</v>
      </c>
    </row>
    <row r="59" spans="1:20" x14ac:dyDescent="0.2">
      <c r="A59" t="s">
        <v>22</v>
      </c>
      <c r="B59" t="s">
        <v>2486</v>
      </c>
      <c r="C59" t="s">
        <v>2487</v>
      </c>
      <c r="H59" t="s">
        <v>49</v>
      </c>
      <c r="L59" t="s">
        <v>105</v>
      </c>
      <c r="O59" t="s">
        <v>106</v>
      </c>
    </row>
    <row r="60" spans="1:20" x14ac:dyDescent="0.2">
      <c r="A60" t="s">
        <v>22</v>
      </c>
      <c r="B60" t="s">
        <v>2488</v>
      </c>
      <c r="C60" t="s">
        <v>2488</v>
      </c>
      <c r="J60" t="s">
        <v>10</v>
      </c>
    </row>
    <row r="61" spans="1:20" x14ac:dyDescent="0.2">
      <c r="A61" t="s">
        <v>22</v>
      </c>
      <c r="B61" t="s">
        <v>2489</v>
      </c>
      <c r="C61" t="s">
        <v>2489</v>
      </c>
      <c r="H61" t="s">
        <v>49</v>
      </c>
      <c r="I61" t="s">
        <v>53</v>
      </c>
      <c r="L61" t="s">
        <v>51</v>
      </c>
    </row>
    <row r="62" spans="1:20" x14ac:dyDescent="0.2">
      <c r="A62" t="s">
        <v>22</v>
      </c>
      <c r="B62" t="s">
        <v>2490</v>
      </c>
      <c r="C62" t="s">
        <v>2490</v>
      </c>
      <c r="G62" t="s">
        <v>60</v>
      </c>
    </row>
    <row r="63" spans="1:20" x14ac:dyDescent="0.2">
      <c r="A63" t="s">
        <v>22</v>
      </c>
      <c r="B63" t="s">
        <v>2491</v>
      </c>
      <c r="C63" t="s">
        <v>2491</v>
      </c>
      <c r="G63" t="s">
        <v>131</v>
      </c>
    </row>
    <row r="64" spans="1:20" x14ac:dyDescent="0.2">
      <c r="A64" t="s">
        <v>22</v>
      </c>
      <c r="B64" t="s">
        <v>2492</v>
      </c>
      <c r="C64" t="s">
        <v>2492</v>
      </c>
      <c r="E64">
        <v>1</v>
      </c>
      <c r="F64" t="s">
        <v>44</v>
      </c>
      <c r="K64" t="s">
        <v>64</v>
      </c>
      <c r="M64" t="s">
        <v>116</v>
      </c>
      <c r="S64">
        <v>0</v>
      </c>
      <c r="T64">
        <v>0</v>
      </c>
    </row>
    <row r="65" spans="1:20" x14ac:dyDescent="0.2">
      <c r="A65" t="s">
        <v>22</v>
      </c>
      <c r="B65" t="s">
        <v>2493</v>
      </c>
      <c r="C65" t="s">
        <v>2494</v>
      </c>
      <c r="H65" t="s">
        <v>49</v>
      </c>
      <c r="L65" t="s">
        <v>57</v>
      </c>
    </row>
    <row r="66" spans="1:20" x14ac:dyDescent="0.2">
      <c r="A66" t="s">
        <v>22</v>
      </c>
      <c r="B66" t="s">
        <v>2495</v>
      </c>
      <c r="C66" t="s">
        <v>2496</v>
      </c>
      <c r="H66" t="s">
        <v>49</v>
      </c>
      <c r="L66" t="s">
        <v>105</v>
      </c>
      <c r="O66" t="s">
        <v>106</v>
      </c>
    </row>
    <row r="67" spans="1:20" x14ac:dyDescent="0.2">
      <c r="A67" t="s">
        <v>22</v>
      </c>
      <c r="B67" t="s">
        <v>2497</v>
      </c>
      <c r="C67" t="s">
        <v>2498</v>
      </c>
      <c r="H67" t="s">
        <v>49</v>
      </c>
      <c r="I67" t="s">
        <v>50</v>
      </c>
      <c r="L67" t="s">
        <v>68</v>
      </c>
      <c r="O67" t="s">
        <v>46</v>
      </c>
    </row>
    <row r="68" spans="1:20" x14ac:dyDescent="0.2">
      <c r="A68" t="s">
        <v>22</v>
      </c>
      <c r="B68" t="s">
        <v>2499</v>
      </c>
      <c r="C68" t="s">
        <v>1861</v>
      </c>
      <c r="H68" t="s">
        <v>49</v>
      </c>
      <c r="I68" t="s">
        <v>53</v>
      </c>
      <c r="L68" t="s">
        <v>68</v>
      </c>
      <c r="O68" t="s">
        <v>79</v>
      </c>
    </row>
    <row r="69" spans="1:20" x14ac:dyDescent="0.2">
      <c r="A69" t="s">
        <v>22</v>
      </c>
      <c r="B69" t="s">
        <v>2500</v>
      </c>
      <c r="C69" t="s">
        <v>2501</v>
      </c>
      <c r="H69" t="s">
        <v>49</v>
      </c>
      <c r="L69" t="s">
        <v>57</v>
      </c>
    </row>
    <row r="70" spans="1:20" x14ac:dyDescent="0.2">
      <c r="A70" t="s">
        <v>22</v>
      </c>
      <c r="B70" t="s">
        <v>2502</v>
      </c>
      <c r="C70" t="s">
        <v>2502</v>
      </c>
      <c r="H70" t="s">
        <v>49</v>
      </c>
      <c r="I70" t="s">
        <v>50</v>
      </c>
      <c r="L70" t="s">
        <v>51</v>
      </c>
    </row>
    <row r="71" spans="1:20" x14ac:dyDescent="0.2">
      <c r="A71" t="s">
        <v>22</v>
      </c>
      <c r="B71" t="s">
        <v>2503</v>
      </c>
      <c r="C71" t="s">
        <v>2504</v>
      </c>
      <c r="H71" t="s">
        <v>49</v>
      </c>
      <c r="I71" t="s">
        <v>53</v>
      </c>
      <c r="L71" t="s">
        <v>51</v>
      </c>
    </row>
    <row r="72" spans="1:20" x14ac:dyDescent="0.2">
      <c r="A72" t="s">
        <v>22</v>
      </c>
      <c r="B72" t="s">
        <v>2505</v>
      </c>
      <c r="C72" t="s">
        <v>2505</v>
      </c>
      <c r="J72" t="s">
        <v>10</v>
      </c>
    </row>
    <row r="73" spans="1:20" x14ac:dyDescent="0.2">
      <c r="A73" t="s">
        <v>22</v>
      </c>
      <c r="B73" t="s">
        <v>2506</v>
      </c>
      <c r="C73" t="s">
        <v>2506</v>
      </c>
      <c r="G73" t="s">
        <v>60</v>
      </c>
    </row>
    <row r="74" spans="1:20" x14ac:dyDescent="0.2">
      <c r="A74" t="s">
        <v>22</v>
      </c>
      <c r="B74" t="s">
        <v>1212</v>
      </c>
      <c r="C74" t="s">
        <v>1212</v>
      </c>
      <c r="G74" t="s">
        <v>139</v>
      </c>
    </row>
    <row r="75" spans="1:20" x14ac:dyDescent="0.2">
      <c r="A75" t="s">
        <v>22</v>
      </c>
      <c r="B75" t="s">
        <v>1212</v>
      </c>
      <c r="C75" t="s">
        <v>1212</v>
      </c>
      <c r="E75">
        <v>0</v>
      </c>
      <c r="F75" t="s">
        <v>44</v>
      </c>
      <c r="K75" t="s">
        <v>142</v>
      </c>
      <c r="M75" t="s">
        <v>142</v>
      </c>
      <c r="S75">
        <v>0</v>
      </c>
      <c r="T75">
        <v>0</v>
      </c>
    </row>
    <row r="76" spans="1:20" x14ac:dyDescent="0.2">
      <c r="A76" t="s">
        <v>22</v>
      </c>
      <c r="B76" t="s">
        <v>2507</v>
      </c>
      <c r="C76" t="s">
        <v>1867</v>
      </c>
      <c r="D76" s="2" t="s">
        <v>2508</v>
      </c>
      <c r="H76" t="s">
        <v>49</v>
      </c>
      <c r="L76" t="s">
        <v>57</v>
      </c>
    </row>
    <row r="77" spans="1:20" x14ac:dyDescent="0.2">
      <c r="A77" t="s">
        <v>22</v>
      </c>
      <c r="B77" t="s">
        <v>2509</v>
      </c>
      <c r="C77" t="s">
        <v>1217</v>
      </c>
      <c r="H77" t="s">
        <v>49</v>
      </c>
      <c r="L77" t="s">
        <v>105</v>
      </c>
      <c r="O77" t="s">
        <v>411</v>
      </c>
    </row>
    <row r="78" spans="1:20" x14ac:dyDescent="0.2">
      <c r="A78" t="s">
        <v>22</v>
      </c>
      <c r="B78" t="s">
        <v>123</v>
      </c>
      <c r="C78" t="s">
        <v>2510</v>
      </c>
      <c r="H78" t="s">
        <v>49</v>
      </c>
      <c r="L78" t="s">
        <v>57</v>
      </c>
    </row>
    <row r="79" spans="1:20" x14ac:dyDescent="0.2">
      <c r="A79" t="s">
        <v>22</v>
      </c>
      <c r="B79" t="s">
        <v>2511</v>
      </c>
      <c r="C79" t="s">
        <v>2512</v>
      </c>
      <c r="H79" t="s">
        <v>49</v>
      </c>
      <c r="L79" t="s">
        <v>105</v>
      </c>
      <c r="O79" t="s">
        <v>411</v>
      </c>
    </row>
    <row r="80" spans="1:20" x14ac:dyDescent="0.2">
      <c r="A80" t="s">
        <v>22</v>
      </c>
      <c r="B80" t="s">
        <v>2513</v>
      </c>
      <c r="C80" t="s">
        <v>2514</v>
      </c>
      <c r="H80" t="s">
        <v>49</v>
      </c>
      <c r="L80" t="s">
        <v>57</v>
      </c>
    </row>
    <row r="81" spans="1:20" x14ac:dyDescent="0.2">
      <c r="A81" t="s">
        <v>22</v>
      </c>
      <c r="B81" t="s">
        <v>2515</v>
      </c>
      <c r="C81" t="s">
        <v>2515</v>
      </c>
      <c r="G81" t="s">
        <v>60</v>
      </c>
    </row>
    <row r="82" spans="1:20" x14ac:dyDescent="0.2">
      <c r="A82" t="s">
        <v>22</v>
      </c>
      <c r="B82" t="s">
        <v>2516</v>
      </c>
      <c r="C82" t="s">
        <v>2516</v>
      </c>
      <c r="G82" t="s">
        <v>147</v>
      </c>
    </row>
    <row r="83" spans="1:20" x14ac:dyDescent="0.2">
      <c r="A83" t="s">
        <v>22</v>
      </c>
      <c r="B83" t="s">
        <v>1872</v>
      </c>
      <c r="C83" t="s">
        <v>1872</v>
      </c>
      <c r="E83">
        <v>0</v>
      </c>
      <c r="F83" t="s">
        <v>44</v>
      </c>
      <c r="K83" t="s">
        <v>115</v>
      </c>
      <c r="M83" t="s">
        <v>149</v>
      </c>
      <c r="S83">
        <v>0</v>
      </c>
      <c r="T83">
        <v>0</v>
      </c>
    </row>
    <row r="84" spans="1:20" x14ac:dyDescent="0.2">
      <c r="A84" t="s">
        <v>22</v>
      </c>
      <c r="B84" t="s">
        <v>2517</v>
      </c>
      <c r="C84" t="s">
        <v>2518</v>
      </c>
      <c r="H84" t="s">
        <v>49</v>
      </c>
      <c r="L84" t="s">
        <v>57</v>
      </c>
    </row>
    <row r="85" spans="1:20" x14ac:dyDescent="0.2">
      <c r="A85" t="s">
        <v>22</v>
      </c>
      <c r="B85" t="s">
        <v>2519</v>
      </c>
      <c r="C85" t="s">
        <v>2520</v>
      </c>
      <c r="H85" t="s">
        <v>49</v>
      </c>
      <c r="L85" t="s">
        <v>82</v>
      </c>
      <c r="N85" t="s">
        <v>152</v>
      </c>
    </row>
    <row r="86" spans="1:20" x14ac:dyDescent="0.2">
      <c r="A86" t="s">
        <v>22</v>
      </c>
      <c r="B86" t="s">
        <v>2521</v>
      </c>
      <c r="C86" t="s">
        <v>2522</v>
      </c>
      <c r="H86" t="s">
        <v>49</v>
      </c>
      <c r="L86" t="s">
        <v>57</v>
      </c>
    </row>
    <row r="87" spans="1:20" x14ac:dyDescent="0.2">
      <c r="A87" t="s">
        <v>22</v>
      </c>
      <c r="B87" t="s">
        <v>2523</v>
      </c>
      <c r="C87" t="s">
        <v>2523</v>
      </c>
      <c r="J87" t="s">
        <v>10</v>
      </c>
    </row>
    <row r="88" spans="1:20" x14ac:dyDescent="0.2">
      <c r="A88" t="s">
        <v>22</v>
      </c>
      <c r="B88" t="s">
        <v>2524</v>
      </c>
      <c r="C88" t="s">
        <v>2524</v>
      </c>
      <c r="H88" t="s">
        <v>49</v>
      </c>
      <c r="I88" t="s">
        <v>53</v>
      </c>
      <c r="L88" t="s">
        <v>51</v>
      </c>
    </row>
    <row r="89" spans="1:20" x14ac:dyDescent="0.2">
      <c r="A89" t="s">
        <v>22</v>
      </c>
      <c r="B89" t="s">
        <v>2525</v>
      </c>
      <c r="C89" t="s">
        <v>2525</v>
      </c>
      <c r="G89" t="s">
        <v>60</v>
      </c>
    </row>
    <row r="90" spans="1:20" x14ac:dyDescent="0.2">
      <c r="A90" t="s">
        <v>22</v>
      </c>
      <c r="B90" t="s">
        <v>1888</v>
      </c>
      <c r="C90" t="s">
        <v>1888</v>
      </c>
      <c r="G90" t="s">
        <v>159</v>
      </c>
    </row>
    <row r="91" spans="1:20" x14ac:dyDescent="0.2">
      <c r="A91" t="s">
        <v>22</v>
      </c>
      <c r="B91" t="s">
        <v>2526</v>
      </c>
      <c r="C91" t="s">
        <v>2526</v>
      </c>
      <c r="E91">
        <v>0</v>
      </c>
      <c r="F91" t="s">
        <v>44</v>
      </c>
      <c r="K91" t="s">
        <v>64</v>
      </c>
      <c r="M91" t="s">
        <v>149</v>
      </c>
      <c r="S91">
        <v>0</v>
      </c>
      <c r="T91">
        <v>0</v>
      </c>
    </row>
    <row r="92" spans="1:20" x14ac:dyDescent="0.2">
      <c r="A92" t="s">
        <v>22</v>
      </c>
      <c r="B92" t="s">
        <v>2527</v>
      </c>
      <c r="C92" t="s">
        <v>137</v>
      </c>
      <c r="H92" t="s">
        <v>49</v>
      </c>
      <c r="L92" t="s">
        <v>57</v>
      </c>
    </row>
    <row r="93" spans="1:20" x14ac:dyDescent="0.2">
      <c r="A93" t="s">
        <v>22</v>
      </c>
      <c r="B93" t="s">
        <v>2528</v>
      </c>
      <c r="C93" t="s">
        <v>2528</v>
      </c>
      <c r="J93" t="s">
        <v>10</v>
      </c>
    </row>
    <row r="94" spans="1:20" x14ac:dyDescent="0.2">
      <c r="A94" t="s">
        <v>22</v>
      </c>
      <c r="B94" t="s">
        <v>2529</v>
      </c>
      <c r="C94" t="s">
        <v>2529</v>
      </c>
      <c r="H94" t="s">
        <v>49</v>
      </c>
      <c r="I94" t="s">
        <v>53</v>
      </c>
      <c r="L94" t="s">
        <v>51</v>
      </c>
    </row>
    <row r="95" spans="1:20" x14ac:dyDescent="0.2">
      <c r="A95" t="s">
        <v>22</v>
      </c>
      <c r="B95" t="s">
        <v>2530</v>
      </c>
      <c r="C95" t="s">
        <v>2530</v>
      </c>
      <c r="G95" t="s">
        <v>60</v>
      </c>
    </row>
    <row r="96" spans="1:20" x14ac:dyDescent="0.2">
      <c r="A96" t="s">
        <v>22</v>
      </c>
      <c r="B96" t="s">
        <v>2531</v>
      </c>
      <c r="C96" t="s">
        <v>2531</v>
      </c>
      <c r="G96" t="s">
        <v>168</v>
      </c>
    </row>
    <row r="97" spans="1:20" x14ac:dyDescent="0.2">
      <c r="A97" t="s">
        <v>22</v>
      </c>
      <c r="B97" t="s">
        <v>2532</v>
      </c>
      <c r="C97" t="s">
        <v>2532</v>
      </c>
      <c r="E97">
        <v>0</v>
      </c>
      <c r="F97" t="s">
        <v>44</v>
      </c>
      <c r="K97" t="s">
        <v>64</v>
      </c>
      <c r="M97" t="s">
        <v>46</v>
      </c>
      <c r="S97">
        <v>0</v>
      </c>
      <c r="T97">
        <v>0</v>
      </c>
    </row>
    <row r="98" spans="1:20" x14ac:dyDescent="0.2">
      <c r="A98" t="s">
        <v>22</v>
      </c>
      <c r="B98" t="s">
        <v>2534</v>
      </c>
      <c r="C98" t="s">
        <v>2535</v>
      </c>
      <c r="H98" t="s">
        <v>49</v>
      </c>
      <c r="L98" t="s">
        <v>57</v>
      </c>
    </row>
    <row r="99" spans="1:20" x14ac:dyDescent="0.2">
      <c r="A99" t="s">
        <v>22</v>
      </c>
      <c r="B99" t="s">
        <v>2536</v>
      </c>
      <c r="C99" t="s">
        <v>2537</v>
      </c>
      <c r="H99" t="s">
        <v>49</v>
      </c>
      <c r="I99" t="s">
        <v>50</v>
      </c>
      <c r="L99" t="s">
        <v>68</v>
      </c>
      <c r="O99" t="s">
        <v>79</v>
      </c>
    </row>
    <row r="100" spans="1:20" x14ac:dyDescent="0.2">
      <c r="A100" t="s">
        <v>22</v>
      </c>
      <c r="B100" t="s">
        <v>2538</v>
      </c>
      <c r="C100" t="s">
        <v>2539</v>
      </c>
      <c r="H100" t="s">
        <v>49</v>
      </c>
      <c r="I100" t="s">
        <v>53</v>
      </c>
      <c r="L100" t="s">
        <v>68</v>
      </c>
      <c r="O100" t="s">
        <v>79</v>
      </c>
    </row>
    <row r="101" spans="1:20" x14ac:dyDescent="0.2">
      <c r="A101" t="s">
        <v>22</v>
      </c>
      <c r="B101" t="s">
        <v>2393</v>
      </c>
      <c r="C101" t="s">
        <v>2393</v>
      </c>
      <c r="J101" t="s">
        <v>10</v>
      </c>
    </row>
    <row r="102" spans="1:20" x14ac:dyDescent="0.2">
      <c r="A102" t="s">
        <v>22</v>
      </c>
      <c r="B102" t="s">
        <v>2540</v>
      </c>
      <c r="C102" t="s">
        <v>2541</v>
      </c>
      <c r="H102" t="s">
        <v>49</v>
      </c>
      <c r="I102" t="s">
        <v>53</v>
      </c>
      <c r="L102" t="s">
        <v>51</v>
      </c>
    </row>
    <row r="103" spans="1:20" x14ac:dyDescent="0.2">
      <c r="A103" t="s">
        <v>22</v>
      </c>
      <c r="B103" t="s">
        <v>2542</v>
      </c>
      <c r="C103" t="s">
        <v>2542</v>
      </c>
      <c r="G103" t="s">
        <v>60</v>
      </c>
    </row>
    <row r="104" spans="1:20" x14ac:dyDescent="0.2">
      <c r="A104" t="s">
        <v>22</v>
      </c>
      <c r="B104" t="s">
        <v>2543</v>
      </c>
      <c r="C104" t="s">
        <v>2543</v>
      </c>
      <c r="G104" t="s">
        <v>176</v>
      </c>
    </row>
    <row r="105" spans="1:20" x14ac:dyDescent="0.2">
      <c r="A105" t="s">
        <v>22</v>
      </c>
      <c r="B105" t="s">
        <v>2543</v>
      </c>
      <c r="C105" t="s">
        <v>2543</v>
      </c>
      <c r="E105">
        <v>0</v>
      </c>
      <c r="F105" t="s">
        <v>44</v>
      </c>
      <c r="K105" t="s">
        <v>142</v>
      </c>
      <c r="M105" t="s">
        <v>142</v>
      </c>
      <c r="S105">
        <v>0</v>
      </c>
      <c r="T105">
        <v>0</v>
      </c>
    </row>
    <row r="106" spans="1:20" x14ac:dyDescent="0.2">
      <c r="A106" t="s">
        <v>22</v>
      </c>
      <c r="B106" t="s">
        <v>2544</v>
      </c>
      <c r="C106" t="s">
        <v>2545</v>
      </c>
      <c r="D106" s="2" t="s">
        <v>2546</v>
      </c>
      <c r="H106" t="s">
        <v>49</v>
      </c>
      <c r="L106" t="s">
        <v>57</v>
      </c>
    </row>
    <row r="107" spans="1:20" x14ac:dyDescent="0.2">
      <c r="A107" t="s">
        <v>22</v>
      </c>
      <c r="B107" t="s">
        <v>2547</v>
      </c>
      <c r="C107" t="s">
        <v>2547</v>
      </c>
      <c r="G107" t="s">
        <v>60</v>
      </c>
    </row>
    <row r="108" spans="1:20" x14ac:dyDescent="0.2">
      <c r="A108" t="s">
        <v>22</v>
      </c>
      <c r="B108" t="s">
        <v>2548</v>
      </c>
      <c r="C108" t="s">
        <v>2548</v>
      </c>
      <c r="G108" t="s">
        <v>188</v>
      </c>
    </row>
    <row r="109" spans="1:20" x14ac:dyDescent="0.2">
      <c r="A109" t="s">
        <v>22</v>
      </c>
      <c r="B109" t="s">
        <v>2549</v>
      </c>
      <c r="C109" t="s">
        <v>2549</v>
      </c>
      <c r="E109">
        <v>1</v>
      </c>
      <c r="F109" t="s">
        <v>44</v>
      </c>
      <c r="K109" t="s">
        <v>64</v>
      </c>
      <c r="M109" t="s">
        <v>79</v>
      </c>
      <c r="S109">
        <v>1</v>
      </c>
      <c r="T109">
        <v>1</v>
      </c>
    </row>
    <row r="110" spans="1:20" x14ac:dyDescent="0.2">
      <c r="A110" t="s">
        <v>22</v>
      </c>
      <c r="B110" t="s">
        <v>2550</v>
      </c>
      <c r="C110" t="s">
        <v>1223</v>
      </c>
      <c r="H110" t="s">
        <v>49</v>
      </c>
      <c r="L110" t="s">
        <v>57</v>
      </c>
    </row>
    <row r="111" spans="1:20" x14ac:dyDescent="0.2">
      <c r="A111" t="s">
        <v>22</v>
      </c>
      <c r="B111" t="s">
        <v>1930</v>
      </c>
      <c r="C111" t="s">
        <v>2551</v>
      </c>
      <c r="H111" t="s">
        <v>49</v>
      </c>
      <c r="I111" t="s">
        <v>50</v>
      </c>
      <c r="L111" t="s">
        <v>51</v>
      </c>
    </row>
    <row r="112" spans="1:20" x14ac:dyDescent="0.2">
      <c r="A112" t="s">
        <v>22</v>
      </c>
      <c r="B112" t="s">
        <v>2552</v>
      </c>
      <c r="C112" t="s">
        <v>2553</v>
      </c>
      <c r="H112" t="s">
        <v>49</v>
      </c>
      <c r="I112" t="s">
        <v>53</v>
      </c>
      <c r="L112" t="s">
        <v>51</v>
      </c>
    </row>
    <row r="113" spans="1:20" x14ac:dyDescent="0.2">
      <c r="A113" t="s">
        <v>22</v>
      </c>
      <c r="B113" t="s">
        <v>2554</v>
      </c>
      <c r="C113" t="s">
        <v>2554</v>
      </c>
      <c r="J113" t="s">
        <v>10</v>
      </c>
    </row>
    <row r="114" spans="1:20" x14ac:dyDescent="0.2">
      <c r="A114" t="s">
        <v>22</v>
      </c>
      <c r="B114" t="s">
        <v>2555</v>
      </c>
      <c r="C114" t="s">
        <v>2555</v>
      </c>
      <c r="G114" t="s">
        <v>60</v>
      </c>
    </row>
    <row r="115" spans="1:20" x14ac:dyDescent="0.2">
      <c r="A115" t="s">
        <v>22</v>
      </c>
      <c r="B115" t="s">
        <v>2556</v>
      </c>
      <c r="C115" t="s">
        <v>2556</v>
      </c>
      <c r="G115" t="s">
        <v>198</v>
      </c>
    </row>
    <row r="116" spans="1:20" x14ac:dyDescent="0.2">
      <c r="A116" t="s">
        <v>22</v>
      </c>
      <c r="B116" t="s">
        <v>2557</v>
      </c>
      <c r="C116" t="s">
        <v>2557</v>
      </c>
      <c r="E116">
        <v>0</v>
      </c>
      <c r="F116" t="s">
        <v>44</v>
      </c>
      <c r="K116" t="s">
        <v>45</v>
      </c>
      <c r="M116" t="s">
        <v>65</v>
      </c>
      <c r="S116">
        <v>0</v>
      </c>
      <c r="T116">
        <v>0</v>
      </c>
    </row>
    <row r="117" spans="1:20" x14ac:dyDescent="0.2">
      <c r="A117" t="s">
        <v>22</v>
      </c>
      <c r="B117" t="s">
        <v>2558</v>
      </c>
      <c r="C117" t="s">
        <v>2559</v>
      </c>
      <c r="H117" t="s">
        <v>49</v>
      </c>
      <c r="L117" t="s">
        <v>57</v>
      </c>
    </row>
    <row r="118" spans="1:20" x14ac:dyDescent="0.2">
      <c r="A118" t="s">
        <v>22</v>
      </c>
      <c r="B118" t="s">
        <v>2560</v>
      </c>
      <c r="C118" t="s">
        <v>2561</v>
      </c>
      <c r="H118" t="s">
        <v>49</v>
      </c>
      <c r="L118" t="s">
        <v>82</v>
      </c>
      <c r="N118" t="s">
        <v>152</v>
      </c>
    </row>
    <row r="119" spans="1:20" x14ac:dyDescent="0.2">
      <c r="A119" t="s">
        <v>22</v>
      </c>
      <c r="B119" t="s">
        <v>2562</v>
      </c>
      <c r="C119" t="s">
        <v>2563</v>
      </c>
      <c r="H119" t="s">
        <v>49</v>
      </c>
      <c r="I119" t="s">
        <v>50</v>
      </c>
      <c r="L119" t="s">
        <v>68</v>
      </c>
      <c r="O119" t="s">
        <v>46</v>
      </c>
    </row>
    <row r="120" spans="1:20" x14ac:dyDescent="0.2">
      <c r="A120" t="s">
        <v>22</v>
      </c>
      <c r="B120" t="s">
        <v>2564</v>
      </c>
      <c r="C120" t="s">
        <v>2565</v>
      </c>
      <c r="H120" t="s">
        <v>49</v>
      </c>
      <c r="I120" t="s">
        <v>53</v>
      </c>
      <c r="L120" t="s">
        <v>68</v>
      </c>
      <c r="O120" t="s">
        <v>46</v>
      </c>
    </row>
    <row r="121" spans="1:20" x14ac:dyDescent="0.2">
      <c r="A121" t="s">
        <v>22</v>
      </c>
      <c r="B121" t="s">
        <v>2566</v>
      </c>
      <c r="C121" t="s">
        <v>2566</v>
      </c>
      <c r="J121" t="s">
        <v>10</v>
      </c>
    </row>
    <row r="122" spans="1:20" x14ac:dyDescent="0.2">
      <c r="A122" t="s">
        <v>22</v>
      </c>
      <c r="B122" t="s">
        <v>604</v>
      </c>
      <c r="C122" t="s">
        <v>604</v>
      </c>
      <c r="H122" t="s">
        <v>49</v>
      </c>
      <c r="I122" t="s">
        <v>53</v>
      </c>
      <c r="L122" t="s">
        <v>51</v>
      </c>
    </row>
    <row r="123" spans="1:20" x14ac:dyDescent="0.2">
      <c r="A123" t="s">
        <v>22</v>
      </c>
      <c r="B123" t="s">
        <v>2567</v>
      </c>
      <c r="C123" t="s">
        <v>2567</v>
      </c>
      <c r="G123" t="s">
        <v>60</v>
      </c>
    </row>
    <row r="124" spans="1:20" x14ac:dyDescent="0.2">
      <c r="A124" t="s">
        <v>22</v>
      </c>
      <c r="B124" t="s">
        <v>2568</v>
      </c>
      <c r="C124" t="s">
        <v>2568</v>
      </c>
      <c r="G124" t="s">
        <v>214</v>
      </c>
    </row>
    <row r="125" spans="1:20" x14ac:dyDescent="0.2">
      <c r="A125" t="s">
        <v>22</v>
      </c>
      <c r="B125" t="s">
        <v>2569</v>
      </c>
      <c r="C125" t="s">
        <v>2569</v>
      </c>
      <c r="E125">
        <v>1</v>
      </c>
      <c r="F125" t="s">
        <v>44</v>
      </c>
      <c r="K125" t="s">
        <v>115</v>
      </c>
      <c r="M125" t="s">
        <v>46</v>
      </c>
      <c r="S125">
        <v>1</v>
      </c>
      <c r="T125">
        <v>1</v>
      </c>
    </row>
    <row r="126" spans="1:20" x14ac:dyDescent="0.2">
      <c r="A126" t="s">
        <v>22</v>
      </c>
      <c r="B126" t="s">
        <v>2570</v>
      </c>
      <c r="C126" t="s">
        <v>2571</v>
      </c>
      <c r="H126" t="s">
        <v>49</v>
      </c>
      <c r="I126" t="s">
        <v>53</v>
      </c>
      <c r="L126" t="s">
        <v>51</v>
      </c>
    </row>
    <row r="127" spans="1:20" x14ac:dyDescent="0.2">
      <c r="A127" t="s">
        <v>22</v>
      </c>
      <c r="B127" t="s">
        <v>2572</v>
      </c>
      <c r="C127" t="s">
        <v>2572</v>
      </c>
      <c r="J127" t="s">
        <v>10</v>
      </c>
    </row>
    <row r="128" spans="1:20" x14ac:dyDescent="0.2">
      <c r="A128" t="s">
        <v>22</v>
      </c>
      <c r="B128" t="s">
        <v>2573</v>
      </c>
      <c r="C128" t="s">
        <v>2573</v>
      </c>
      <c r="G128" t="s">
        <v>60</v>
      </c>
    </row>
    <row r="129" spans="1:20" x14ac:dyDescent="0.2">
      <c r="A129" t="s">
        <v>22</v>
      </c>
      <c r="B129" t="s">
        <v>1457</v>
      </c>
      <c r="C129" t="s">
        <v>1457</v>
      </c>
      <c r="G129" t="s">
        <v>222</v>
      </c>
    </row>
    <row r="130" spans="1:20" x14ac:dyDescent="0.2">
      <c r="A130" t="s">
        <v>22</v>
      </c>
      <c r="B130" t="s">
        <v>2574</v>
      </c>
      <c r="C130" t="s">
        <v>2574</v>
      </c>
      <c r="E130">
        <v>0</v>
      </c>
      <c r="F130" t="s">
        <v>44</v>
      </c>
      <c r="K130" t="s">
        <v>64</v>
      </c>
      <c r="M130" t="s">
        <v>96</v>
      </c>
      <c r="S130">
        <v>0</v>
      </c>
      <c r="T130">
        <v>0</v>
      </c>
    </row>
    <row r="131" spans="1:20" x14ac:dyDescent="0.2">
      <c r="A131" t="s">
        <v>22</v>
      </c>
      <c r="B131" t="s">
        <v>1261</v>
      </c>
      <c r="C131" t="s">
        <v>2575</v>
      </c>
      <c r="H131" t="s">
        <v>49</v>
      </c>
      <c r="L131" t="s">
        <v>57</v>
      </c>
    </row>
    <row r="132" spans="1:20" x14ac:dyDescent="0.2">
      <c r="A132" t="s">
        <v>22</v>
      </c>
      <c r="B132" t="s">
        <v>2575</v>
      </c>
      <c r="C132" t="s">
        <v>2576</v>
      </c>
      <c r="H132" t="s">
        <v>49</v>
      </c>
      <c r="I132" t="s">
        <v>50</v>
      </c>
      <c r="L132" t="s">
        <v>68</v>
      </c>
      <c r="O132" t="s">
        <v>65</v>
      </c>
    </row>
    <row r="133" spans="1:20" x14ac:dyDescent="0.2">
      <c r="A133" t="s">
        <v>22</v>
      </c>
      <c r="B133" t="s">
        <v>2577</v>
      </c>
      <c r="C133" t="s">
        <v>2578</v>
      </c>
      <c r="H133" t="s">
        <v>49</v>
      </c>
      <c r="I133" t="s">
        <v>53</v>
      </c>
      <c r="L133" t="s">
        <v>68</v>
      </c>
      <c r="O133" t="s">
        <v>65</v>
      </c>
    </row>
    <row r="134" spans="1:20" x14ac:dyDescent="0.2">
      <c r="A134" t="s">
        <v>22</v>
      </c>
      <c r="B134" t="s">
        <v>2579</v>
      </c>
      <c r="C134" t="s">
        <v>2580</v>
      </c>
      <c r="H134" t="s">
        <v>49</v>
      </c>
      <c r="L134" t="s">
        <v>105</v>
      </c>
      <c r="O134" t="s">
        <v>726</v>
      </c>
    </row>
    <row r="135" spans="1:20" x14ac:dyDescent="0.2">
      <c r="A135" t="s">
        <v>22</v>
      </c>
      <c r="B135" t="s">
        <v>2581</v>
      </c>
      <c r="C135" t="s">
        <v>2581</v>
      </c>
      <c r="J135" t="s">
        <v>10</v>
      </c>
    </row>
    <row r="136" spans="1:20" x14ac:dyDescent="0.2">
      <c r="A136" t="s">
        <v>22</v>
      </c>
      <c r="B136" t="s">
        <v>2582</v>
      </c>
      <c r="C136" t="s">
        <v>2582</v>
      </c>
      <c r="H136" t="s">
        <v>49</v>
      </c>
      <c r="I136" t="s">
        <v>53</v>
      </c>
      <c r="L136" t="s">
        <v>51</v>
      </c>
    </row>
    <row r="137" spans="1:20" x14ac:dyDescent="0.2">
      <c r="A137" t="s">
        <v>22</v>
      </c>
      <c r="B137" t="s">
        <v>2583</v>
      </c>
      <c r="C137" t="s">
        <v>2583</v>
      </c>
      <c r="G137" t="s">
        <v>60</v>
      </c>
    </row>
    <row r="138" spans="1:20" x14ac:dyDescent="0.2">
      <c r="A138" t="s">
        <v>22</v>
      </c>
      <c r="B138" t="s">
        <v>2584</v>
      </c>
      <c r="C138" t="s">
        <v>2584</v>
      </c>
      <c r="G138" t="s">
        <v>230</v>
      </c>
    </row>
    <row r="139" spans="1:20" x14ac:dyDescent="0.2">
      <c r="A139" t="s">
        <v>22</v>
      </c>
      <c r="B139" t="s">
        <v>2585</v>
      </c>
      <c r="C139" t="s">
        <v>2585</v>
      </c>
      <c r="E139">
        <v>0</v>
      </c>
      <c r="F139" t="s">
        <v>44</v>
      </c>
      <c r="K139" t="s">
        <v>115</v>
      </c>
      <c r="M139" t="s">
        <v>96</v>
      </c>
      <c r="S139">
        <v>0</v>
      </c>
      <c r="T139">
        <v>0</v>
      </c>
    </row>
    <row r="140" spans="1:20" x14ac:dyDescent="0.2">
      <c r="A140" t="s">
        <v>22</v>
      </c>
      <c r="B140" t="s">
        <v>639</v>
      </c>
      <c r="C140" t="s">
        <v>2586</v>
      </c>
      <c r="H140" t="s">
        <v>49</v>
      </c>
      <c r="L140" t="s">
        <v>57</v>
      </c>
    </row>
    <row r="141" spans="1:20" x14ac:dyDescent="0.2">
      <c r="A141" t="s">
        <v>22</v>
      </c>
      <c r="B141" t="s">
        <v>2587</v>
      </c>
      <c r="C141" t="s">
        <v>2588</v>
      </c>
      <c r="H141" t="s">
        <v>49</v>
      </c>
      <c r="I141" t="s">
        <v>50</v>
      </c>
      <c r="L141" t="s">
        <v>68</v>
      </c>
      <c r="O141" t="s">
        <v>65</v>
      </c>
    </row>
    <row r="142" spans="1:20" x14ac:dyDescent="0.2">
      <c r="A142" t="s">
        <v>22</v>
      </c>
      <c r="B142" t="s">
        <v>2589</v>
      </c>
      <c r="C142" t="s">
        <v>2590</v>
      </c>
      <c r="H142" t="s">
        <v>49</v>
      </c>
      <c r="I142" t="s">
        <v>53</v>
      </c>
      <c r="L142" t="s">
        <v>68</v>
      </c>
      <c r="O142" t="s">
        <v>65</v>
      </c>
    </row>
    <row r="143" spans="1:20" x14ac:dyDescent="0.2">
      <c r="A143" t="s">
        <v>22</v>
      </c>
      <c r="B143" t="s">
        <v>2591</v>
      </c>
      <c r="C143" t="s">
        <v>2591</v>
      </c>
      <c r="J143" t="s">
        <v>10</v>
      </c>
    </row>
    <row r="144" spans="1:20" x14ac:dyDescent="0.2">
      <c r="A144" t="s">
        <v>22</v>
      </c>
      <c r="B144" t="s">
        <v>2592</v>
      </c>
      <c r="C144" t="s">
        <v>2592</v>
      </c>
      <c r="H144" t="s">
        <v>49</v>
      </c>
      <c r="I144" t="s">
        <v>53</v>
      </c>
      <c r="L144" t="s">
        <v>51</v>
      </c>
    </row>
    <row r="145" spans="1:20" x14ac:dyDescent="0.2">
      <c r="A145" t="s">
        <v>22</v>
      </c>
      <c r="B145" t="s">
        <v>2593</v>
      </c>
      <c r="C145" t="s">
        <v>2593</v>
      </c>
      <c r="G145" t="s">
        <v>60</v>
      </c>
    </row>
    <row r="146" spans="1:20" x14ac:dyDescent="0.2">
      <c r="A146" t="s">
        <v>22</v>
      </c>
      <c r="B146" t="s">
        <v>2594</v>
      </c>
      <c r="C146" t="s">
        <v>2594</v>
      </c>
      <c r="G146" t="s">
        <v>239</v>
      </c>
    </row>
    <row r="147" spans="1:20" x14ac:dyDescent="0.2">
      <c r="A147" t="s">
        <v>22</v>
      </c>
      <c r="B147" t="s">
        <v>2595</v>
      </c>
      <c r="C147" t="s">
        <v>2595</v>
      </c>
      <c r="E147">
        <v>1</v>
      </c>
      <c r="F147" t="s">
        <v>44</v>
      </c>
      <c r="K147" t="s">
        <v>45</v>
      </c>
      <c r="M147" t="s">
        <v>116</v>
      </c>
      <c r="S147">
        <v>0</v>
      </c>
      <c r="T147">
        <v>0</v>
      </c>
    </row>
    <row r="148" spans="1:20" x14ac:dyDescent="0.2">
      <c r="A148" t="s">
        <v>22</v>
      </c>
      <c r="B148" t="s">
        <v>2596</v>
      </c>
      <c r="C148" t="s">
        <v>2597</v>
      </c>
      <c r="H148" t="s">
        <v>49</v>
      </c>
      <c r="L148" t="s">
        <v>105</v>
      </c>
      <c r="O148" t="s">
        <v>411</v>
      </c>
    </row>
    <row r="149" spans="1:20" x14ac:dyDescent="0.2">
      <c r="A149" t="s">
        <v>22</v>
      </c>
      <c r="B149" t="s">
        <v>2598</v>
      </c>
      <c r="C149" t="s">
        <v>2599</v>
      </c>
      <c r="H149" t="s">
        <v>49</v>
      </c>
      <c r="I149" t="s">
        <v>50</v>
      </c>
      <c r="L149" t="s">
        <v>51</v>
      </c>
    </row>
    <row r="150" spans="1:20" x14ac:dyDescent="0.2">
      <c r="A150" t="s">
        <v>22</v>
      </c>
      <c r="B150" t="s">
        <v>2600</v>
      </c>
      <c r="C150" t="s">
        <v>2601</v>
      </c>
      <c r="H150" t="s">
        <v>49</v>
      </c>
      <c r="I150" t="s">
        <v>53</v>
      </c>
      <c r="L150" t="s">
        <v>51</v>
      </c>
    </row>
    <row r="151" spans="1:20" x14ac:dyDescent="0.2">
      <c r="A151" t="s">
        <v>22</v>
      </c>
      <c r="B151" t="s">
        <v>2602</v>
      </c>
      <c r="C151" t="s">
        <v>2602</v>
      </c>
      <c r="J151" t="s">
        <v>10</v>
      </c>
    </row>
    <row r="152" spans="1:20" x14ac:dyDescent="0.2">
      <c r="A152" t="s">
        <v>22</v>
      </c>
      <c r="B152" t="s">
        <v>2603</v>
      </c>
      <c r="C152" t="s">
        <v>2603</v>
      </c>
      <c r="G152" t="s">
        <v>60</v>
      </c>
    </row>
    <row r="153" spans="1:20" x14ac:dyDescent="0.2">
      <c r="A153" t="s">
        <v>22</v>
      </c>
      <c r="B153" t="s">
        <v>2604</v>
      </c>
      <c r="C153" t="s">
        <v>2604</v>
      </c>
      <c r="G153" t="s">
        <v>247</v>
      </c>
    </row>
    <row r="154" spans="1:20" x14ac:dyDescent="0.2">
      <c r="A154" t="s">
        <v>22</v>
      </c>
      <c r="B154" t="s">
        <v>2605</v>
      </c>
      <c r="C154" t="s">
        <v>2605</v>
      </c>
      <c r="E154">
        <v>0</v>
      </c>
      <c r="F154" t="s">
        <v>44</v>
      </c>
      <c r="K154" t="s">
        <v>45</v>
      </c>
      <c r="M154" t="s">
        <v>149</v>
      </c>
      <c r="S154">
        <v>0</v>
      </c>
      <c r="T154">
        <v>0</v>
      </c>
    </row>
    <row r="155" spans="1:20" x14ac:dyDescent="0.2">
      <c r="A155" t="s">
        <v>22</v>
      </c>
      <c r="B155" t="s">
        <v>2607</v>
      </c>
      <c r="C155" t="s">
        <v>2608</v>
      </c>
      <c r="H155" t="s">
        <v>49</v>
      </c>
      <c r="L155" t="s">
        <v>57</v>
      </c>
    </row>
    <row r="156" spans="1:20" x14ac:dyDescent="0.2">
      <c r="A156" t="s">
        <v>22</v>
      </c>
      <c r="B156" t="s">
        <v>1712</v>
      </c>
      <c r="C156" t="s">
        <v>2609</v>
      </c>
      <c r="H156" t="s">
        <v>49</v>
      </c>
      <c r="L156" t="s">
        <v>82</v>
      </c>
      <c r="N156" t="s">
        <v>152</v>
      </c>
    </row>
    <row r="157" spans="1:20" x14ac:dyDescent="0.2">
      <c r="A157" t="s">
        <v>22</v>
      </c>
      <c r="B157" t="s">
        <v>2610</v>
      </c>
      <c r="C157" t="s">
        <v>2023</v>
      </c>
      <c r="H157" t="s">
        <v>49</v>
      </c>
      <c r="I157" t="s">
        <v>50</v>
      </c>
      <c r="L157" t="s">
        <v>68</v>
      </c>
      <c r="O157" t="s">
        <v>79</v>
      </c>
    </row>
    <row r="158" spans="1:20" x14ac:dyDescent="0.2">
      <c r="A158" t="s">
        <v>22</v>
      </c>
      <c r="B158" t="s">
        <v>2611</v>
      </c>
      <c r="C158" t="s">
        <v>2612</v>
      </c>
      <c r="H158" t="s">
        <v>49</v>
      </c>
      <c r="I158" t="s">
        <v>53</v>
      </c>
      <c r="L158" t="s">
        <v>68</v>
      </c>
      <c r="O158" t="s">
        <v>79</v>
      </c>
    </row>
    <row r="159" spans="1:20" x14ac:dyDescent="0.2">
      <c r="A159" t="s">
        <v>22</v>
      </c>
      <c r="B159" t="s">
        <v>2613</v>
      </c>
      <c r="C159" t="s">
        <v>2613</v>
      </c>
      <c r="J159" t="s">
        <v>10</v>
      </c>
    </row>
    <row r="160" spans="1:20" x14ac:dyDescent="0.2">
      <c r="A160" t="s">
        <v>22</v>
      </c>
      <c r="B160" t="s">
        <v>2614</v>
      </c>
      <c r="C160" t="s">
        <v>2614</v>
      </c>
      <c r="H160" t="s">
        <v>49</v>
      </c>
      <c r="I160" t="s">
        <v>53</v>
      </c>
      <c r="L160" t="s">
        <v>51</v>
      </c>
    </row>
    <row r="161" spans="1:20" x14ac:dyDescent="0.2">
      <c r="A161" t="s">
        <v>22</v>
      </c>
      <c r="B161" t="s">
        <v>2615</v>
      </c>
      <c r="C161" t="s">
        <v>2615</v>
      </c>
      <c r="G161" t="s">
        <v>60</v>
      </c>
    </row>
    <row r="162" spans="1:20" x14ac:dyDescent="0.2">
      <c r="A162" t="s">
        <v>22</v>
      </c>
      <c r="B162" t="s">
        <v>2616</v>
      </c>
      <c r="C162" t="s">
        <v>2616</v>
      </c>
      <c r="G162" t="s">
        <v>256</v>
      </c>
    </row>
    <row r="163" spans="1:20" x14ac:dyDescent="0.2">
      <c r="A163" t="s">
        <v>22</v>
      </c>
      <c r="B163" t="s">
        <v>20</v>
      </c>
      <c r="C163" t="s">
        <v>20</v>
      </c>
      <c r="E163">
        <v>1</v>
      </c>
      <c r="F163" t="s">
        <v>44</v>
      </c>
      <c r="K163" t="s">
        <v>115</v>
      </c>
      <c r="M163" t="s">
        <v>79</v>
      </c>
      <c r="S163">
        <v>0</v>
      </c>
      <c r="T163">
        <v>0</v>
      </c>
    </row>
    <row r="164" spans="1:20" x14ac:dyDescent="0.2">
      <c r="A164" t="s">
        <v>22</v>
      </c>
      <c r="B164" t="s">
        <v>2617</v>
      </c>
      <c r="C164" t="s">
        <v>2618</v>
      </c>
      <c r="H164" t="s">
        <v>49</v>
      </c>
      <c r="L164" t="s">
        <v>57</v>
      </c>
    </row>
    <row r="165" spans="1:20" x14ac:dyDescent="0.2">
      <c r="A165" t="s">
        <v>22</v>
      </c>
      <c r="B165" t="s">
        <v>896</v>
      </c>
      <c r="C165" t="s">
        <v>2619</v>
      </c>
      <c r="D165" s="2" t="s">
        <v>2620</v>
      </c>
      <c r="H165" t="s">
        <v>49</v>
      </c>
      <c r="L165" t="s">
        <v>105</v>
      </c>
      <c r="O165" t="s">
        <v>411</v>
      </c>
    </row>
    <row r="166" spans="1:20" x14ac:dyDescent="0.2">
      <c r="A166" t="s">
        <v>22</v>
      </c>
      <c r="B166" t="s">
        <v>667</v>
      </c>
      <c r="C166" t="s">
        <v>1490</v>
      </c>
      <c r="H166" t="s">
        <v>49</v>
      </c>
      <c r="L166" t="s">
        <v>57</v>
      </c>
    </row>
    <row r="167" spans="1:20" x14ac:dyDescent="0.2">
      <c r="A167" t="s">
        <v>22</v>
      </c>
      <c r="B167" t="s">
        <v>1492</v>
      </c>
      <c r="C167" t="s">
        <v>902</v>
      </c>
      <c r="H167" t="s">
        <v>49</v>
      </c>
      <c r="I167" t="s">
        <v>50</v>
      </c>
      <c r="L167" t="s">
        <v>51</v>
      </c>
    </row>
    <row r="168" spans="1:20" x14ac:dyDescent="0.2">
      <c r="A168" t="s">
        <v>22</v>
      </c>
      <c r="B168" t="s">
        <v>902</v>
      </c>
      <c r="C168" t="s">
        <v>2621</v>
      </c>
      <c r="H168" t="s">
        <v>49</v>
      </c>
      <c r="I168" t="s">
        <v>53</v>
      </c>
      <c r="L168" t="s">
        <v>51</v>
      </c>
    </row>
    <row r="169" spans="1:20" x14ac:dyDescent="0.2">
      <c r="A169" t="s">
        <v>22</v>
      </c>
      <c r="B169" t="s">
        <v>2622</v>
      </c>
      <c r="C169" t="s">
        <v>2622</v>
      </c>
      <c r="J169" t="s">
        <v>10</v>
      </c>
    </row>
    <row r="170" spans="1:20" x14ac:dyDescent="0.2">
      <c r="A170" t="s">
        <v>22</v>
      </c>
      <c r="B170" t="s">
        <v>2623</v>
      </c>
      <c r="C170" t="s">
        <v>2623</v>
      </c>
      <c r="G170" t="s">
        <v>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197"/>
  <sheetViews>
    <sheetView topLeftCell="A10" workbookViewId="0">
      <selection activeCell="Y3" sqref="Y3:AG3"/>
    </sheetView>
  </sheetViews>
  <sheetFormatPr baseColWidth="10" defaultColWidth="8.83203125" defaultRowHeight="15" x14ac:dyDescent="0.2"/>
  <cols>
    <col min="1" max="3" width="7.33203125" customWidth="1"/>
    <col min="4" max="4" width="7.33203125" style="2" customWidth="1"/>
    <col min="5" max="18" width="7.33203125" customWidth="1"/>
    <col min="19" max="19" width="12.1640625" bestFit="1" customWidth="1"/>
  </cols>
  <sheetData>
    <row r="1" spans="1:34" x14ac:dyDescent="0.2">
      <c r="A1" t="s">
        <v>2624</v>
      </c>
      <c r="T1" t="s">
        <v>264</v>
      </c>
      <c r="X1" t="s">
        <v>5170</v>
      </c>
      <c r="Y1" t="s">
        <v>5106</v>
      </c>
      <c r="Z1" t="s">
        <v>5107</v>
      </c>
      <c r="AA1" t="s">
        <v>5108</v>
      </c>
      <c r="AB1" t="s">
        <v>5109</v>
      </c>
      <c r="AC1" t="s">
        <v>5110</v>
      </c>
      <c r="AD1" t="s">
        <v>5111</v>
      </c>
      <c r="AE1" t="s">
        <v>5112</v>
      </c>
      <c r="AF1" t="s">
        <v>5113</v>
      </c>
      <c r="AG1" t="s">
        <v>5114</v>
      </c>
      <c r="AH1" t="s">
        <v>142</v>
      </c>
    </row>
    <row r="2" spans="1:34" x14ac:dyDescent="0.2">
      <c r="A2" t="s">
        <v>1</v>
      </c>
      <c r="B2" t="s">
        <v>2</v>
      </c>
      <c r="C2" t="s">
        <v>3</v>
      </c>
      <c r="D2" s="2" t="s">
        <v>4</v>
      </c>
      <c r="E2" t="s">
        <v>5</v>
      </c>
      <c r="F2" t="s">
        <v>6</v>
      </c>
      <c r="G2" t="s">
        <v>7</v>
      </c>
      <c r="H2" t="s">
        <v>8</v>
      </c>
      <c r="I2" t="s">
        <v>9</v>
      </c>
      <c r="J2" t="s">
        <v>10</v>
      </c>
      <c r="K2" t="s">
        <v>11</v>
      </c>
      <c r="L2" t="s">
        <v>12</v>
      </c>
      <c r="M2" t="s">
        <v>13</v>
      </c>
      <c r="N2" t="s">
        <v>14</v>
      </c>
      <c r="O2" t="s">
        <v>15</v>
      </c>
      <c r="P2" t="s">
        <v>16</v>
      </c>
      <c r="Q2" t="s">
        <v>17</v>
      </c>
      <c r="R2" t="s">
        <v>18</v>
      </c>
      <c r="S2" t="s">
        <v>5097</v>
      </c>
      <c r="T2" t="s">
        <v>5102</v>
      </c>
      <c r="X2" t="s">
        <v>5171</v>
      </c>
      <c r="Y2">
        <f>COUNTIFS($K$1:$K$500, "gaze", $M1:$M500, "*front")</f>
        <v>2</v>
      </c>
      <c r="Z2">
        <f>COUNTIFS($K$1:$K$500, "gaze", $M1:$M500, "*periphery")</f>
        <v>2</v>
      </c>
      <c r="AA2">
        <f>COUNTIFS($K$1:$K$500, "gaze", $M1:$M500, "*back")</f>
        <v>2</v>
      </c>
      <c r="AB2">
        <f>COUNTIFS($K$1:$K$500, "point", $M1:$M500, "*front")</f>
        <v>2</v>
      </c>
      <c r="AC2">
        <f>COUNTIFS($K$1:$K$500, "point", $M1:$M500, "*periphery")</f>
        <v>2</v>
      </c>
      <c r="AD2">
        <f>COUNTIFS($K$1:$K$500, "point", $M1:$M500, "*back")</f>
        <v>2</v>
      </c>
      <c r="AE2">
        <f>COUNTIFS($K$1:$K$500, "gaze and point", $M1:$M500, "*front")</f>
        <v>2</v>
      </c>
      <c r="AF2">
        <f>COUNTIFS($K$1:$K$500, "gaze and point", $M1:$M500, "*periphery")</f>
        <v>2</v>
      </c>
      <c r="AG2">
        <f>COUNTIFS($K$1:$K$500, "gaze and point", $M1:$M500, "*back")</f>
        <v>2</v>
      </c>
      <c r="AH2">
        <f>COUNTIF($K$1:$K$400, "baseline")</f>
        <v>2</v>
      </c>
    </row>
    <row r="3" spans="1:34" x14ac:dyDescent="0.2">
      <c r="A3" t="s">
        <v>19</v>
      </c>
      <c r="B3" t="s">
        <v>20</v>
      </c>
      <c r="C3" t="s">
        <v>20</v>
      </c>
      <c r="Y3">
        <f>COUNTIFS($M$1:$M$400, "*front", $S$1:$S$400, "1",$K$1:$K$400, "gaze")</f>
        <v>2</v>
      </c>
      <c r="Z3">
        <f>COUNTIFS($M$1:$M$400, "*periphery", $S$1:$S$400, "1", $K$1:$K$400, "gaze")</f>
        <v>0</v>
      </c>
      <c r="AA3">
        <f>COUNTIFS($M$1:$M$400, "*back", $S$1:$S$400, "1", $K$1:$K$400, "gaze")</f>
        <v>0</v>
      </c>
      <c r="AB3">
        <f>COUNTIFS($M$1:$M$400, "*front", $S$1:$S$400, "1", $K$1:$K$400, "point")</f>
        <v>0</v>
      </c>
      <c r="AC3">
        <f>COUNTIFS($M$1:$M$400, "*periphery", $S$1:$S$400, "1", $K$1:$K$400, "point")</f>
        <v>0</v>
      </c>
      <c r="AD3">
        <f>COUNTIFS($M$1:$M$400, "*back", $S$1:$S$400, "1", $K$1:$K$400, "point")</f>
        <v>0</v>
      </c>
      <c r="AE3">
        <f>COUNTIFS($M$1:$M$400, "*front", $S$1:$S$400, "1", $K$1:$K$400, "gaze and point")</f>
        <v>2</v>
      </c>
      <c r="AF3">
        <f>COUNTIFS($M$1:$M$400, "*periphery", $S$1:$S$400, "1", $K$1:$K$400, "gaze and point")</f>
        <v>0</v>
      </c>
      <c r="AG3">
        <f>COUNTIFS($M$1:$M$400, "*periphery", $S$1:$S$400, "1", $K$1:$K$400, "gaze and point")</f>
        <v>0</v>
      </c>
      <c r="AH3">
        <f>COUNTIFS($S$1:$S$400, "1", $K$1:$K$400, "baseline")</f>
        <v>0</v>
      </c>
    </row>
    <row r="4" spans="1:34" x14ac:dyDescent="0.2">
      <c r="A4" t="s">
        <v>21</v>
      </c>
      <c r="B4" t="s">
        <v>20</v>
      </c>
      <c r="C4" t="s">
        <v>20</v>
      </c>
      <c r="X4" t="s">
        <v>5172</v>
      </c>
      <c r="Y4" t="s">
        <v>5179</v>
      </c>
      <c r="Z4" t="s">
        <v>5173</v>
      </c>
      <c r="AA4" t="s">
        <v>5174</v>
      </c>
      <c r="AB4" t="s">
        <v>5175</v>
      </c>
      <c r="AC4" t="s">
        <v>5176</v>
      </c>
      <c r="AD4" t="s">
        <v>5177</v>
      </c>
      <c r="AE4" t="s">
        <v>5178</v>
      </c>
    </row>
    <row r="5" spans="1:34" x14ac:dyDescent="0.2">
      <c r="A5" t="s">
        <v>22</v>
      </c>
      <c r="B5" t="s">
        <v>2625</v>
      </c>
      <c r="C5" t="s">
        <v>2625</v>
      </c>
      <c r="G5" t="s">
        <v>24</v>
      </c>
      <c r="Y5">
        <f>SUM(Y2:AH2)</f>
        <v>20</v>
      </c>
      <c r="Z5">
        <f>COUNTIF($K$1:$K$400, "gaze")</f>
        <v>6</v>
      </c>
      <c r="AA5" s="7">
        <f>COUNTIF($K$1:$K$400, "point")</f>
        <v>6</v>
      </c>
      <c r="AB5">
        <f>COUNTIF($K$1:$K$400, "gaze and point")</f>
        <v>6</v>
      </c>
      <c r="AC5">
        <f>COUNTIF($M$1:$M$400, "*front")</f>
        <v>6</v>
      </c>
      <c r="AD5">
        <f>COUNTIF($M$1:$M$400, "*periphery")</f>
        <v>6</v>
      </c>
      <c r="AE5">
        <f>COUNTIF($M$1:$M$400, "*back")</f>
        <v>6</v>
      </c>
    </row>
    <row r="6" spans="1:34" x14ac:dyDescent="0.2">
      <c r="A6" t="s">
        <v>22</v>
      </c>
      <c r="B6" t="s">
        <v>2626</v>
      </c>
      <c r="C6" t="s">
        <v>2626</v>
      </c>
      <c r="J6" t="s">
        <v>10</v>
      </c>
      <c r="Z6">
        <f>COUNTIFS($K$1:$K$400, "gaze", $S$1:$S$400, "1")</f>
        <v>2</v>
      </c>
      <c r="AA6">
        <f>COUNTIFS($K$1:$K$400, "point", $S$1:$S$400, "1")</f>
        <v>0</v>
      </c>
      <c r="AB6">
        <f>COUNTIFS($K$1:$K$400, "gaze and point", $S$1:$S$400, "1")</f>
        <v>2</v>
      </c>
      <c r="AC6">
        <f>COUNTIFS($M$1:$M$400, "*front", $S$1:$S$400, "1")</f>
        <v>4</v>
      </c>
      <c r="AD6">
        <f>COUNTIFS($M$1:$M$400, "*periphery", $S$1:$S$400, "1")</f>
        <v>0</v>
      </c>
      <c r="AE6">
        <f>COUNTIFS($M$1:$M$400, "*back", $S$1:$S$400, "1")</f>
        <v>0</v>
      </c>
    </row>
    <row r="7" spans="1:34" x14ac:dyDescent="0.2">
      <c r="A7" t="s">
        <v>22</v>
      </c>
      <c r="B7" t="s">
        <v>2627</v>
      </c>
      <c r="C7" t="s">
        <v>2627</v>
      </c>
      <c r="P7">
        <v>1</v>
      </c>
      <c r="Q7" t="s">
        <v>27</v>
      </c>
    </row>
    <row r="8" spans="1:34" x14ac:dyDescent="0.2">
      <c r="A8" t="s">
        <v>22</v>
      </c>
      <c r="B8" t="s">
        <v>2628</v>
      </c>
      <c r="C8" t="s">
        <v>2628</v>
      </c>
      <c r="J8" t="s">
        <v>10</v>
      </c>
    </row>
    <row r="9" spans="1:34" x14ac:dyDescent="0.2">
      <c r="A9" t="s">
        <v>22</v>
      </c>
      <c r="B9" t="s">
        <v>2629</v>
      </c>
      <c r="C9" t="s">
        <v>2629</v>
      </c>
      <c r="P9">
        <v>1</v>
      </c>
      <c r="Q9" t="s">
        <v>30</v>
      </c>
    </row>
    <row r="10" spans="1:34" x14ac:dyDescent="0.2">
      <c r="A10" t="s">
        <v>22</v>
      </c>
      <c r="B10" t="s">
        <v>2630</v>
      </c>
      <c r="C10" t="s">
        <v>2630</v>
      </c>
      <c r="J10" t="s">
        <v>10</v>
      </c>
    </row>
    <row r="11" spans="1:34" x14ac:dyDescent="0.2">
      <c r="A11" t="s">
        <v>22</v>
      </c>
      <c r="B11" t="s">
        <v>2631</v>
      </c>
      <c r="C11" t="s">
        <v>2631</v>
      </c>
      <c r="P11">
        <v>1</v>
      </c>
      <c r="Q11" t="s">
        <v>33</v>
      </c>
    </row>
    <row r="12" spans="1:34" x14ac:dyDescent="0.2">
      <c r="A12" t="s">
        <v>22</v>
      </c>
      <c r="B12" t="s">
        <v>2632</v>
      </c>
      <c r="C12" t="s">
        <v>2632</v>
      </c>
      <c r="J12" t="s">
        <v>10</v>
      </c>
    </row>
    <row r="13" spans="1:34" x14ac:dyDescent="0.2">
      <c r="A13" t="s">
        <v>22</v>
      </c>
      <c r="B13" t="s">
        <v>2633</v>
      </c>
      <c r="C13" t="s">
        <v>2633</v>
      </c>
      <c r="P13">
        <v>1</v>
      </c>
      <c r="Q13" t="s">
        <v>35</v>
      </c>
    </row>
    <row r="14" spans="1:34" x14ac:dyDescent="0.2">
      <c r="A14" t="s">
        <v>22</v>
      </c>
      <c r="B14" t="s">
        <v>2634</v>
      </c>
      <c r="C14" t="s">
        <v>2634</v>
      </c>
      <c r="J14" t="s">
        <v>10</v>
      </c>
    </row>
    <row r="15" spans="1:34" x14ac:dyDescent="0.2">
      <c r="A15" t="s">
        <v>22</v>
      </c>
      <c r="B15" t="s">
        <v>2635</v>
      </c>
      <c r="C15" t="s">
        <v>2635</v>
      </c>
      <c r="P15">
        <v>1</v>
      </c>
      <c r="Q15" t="s">
        <v>38</v>
      </c>
    </row>
    <row r="16" spans="1:34" x14ac:dyDescent="0.2">
      <c r="A16" t="s">
        <v>22</v>
      </c>
      <c r="B16" t="s">
        <v>2636</v>
      </c>
      <c r="C16" t="s">
        <v>2636</v>
      </c>
      <c r="J16" t="s">
        <v>10</v>
      </c>
    </row>
    <row r="17" spans="1:20" x14ac:dyDescent="0.2">
      <c r="A17" t="s">
        <v>22</v>
      </c>
      <c r="B17" t="s">
        <v>2637</v>
      </c>
      <c r="C17" t="s">
        <v>2637</v>
      </c>
      <c r="P17">
        <v>1</v>
      </c>
      <c r="Q17" t="s">
        <v>41</v>
      </c>
    </row>
    <row r="18" spans="1:20" x14ac:dyDescent="0.2">
      <c r="A18" t="s">
        <v>22</v>
      </c>
      <c r="B18" t="s">
        <v>2638</v>
      </c>
      <c r="C18" t="s">
        <v>2638</v>
      </c>
      <c r="D18" s="2" t="s">
        <v>5101</v>
      </c>
      <c r="G18" t="s">
        <v>43</v>
      </c>
    </row>
    <row r="19" spans="1:20" x14ac:dyDescent="0.2">
      <c r="A19" t="s">
        <v>22</v>
      </c>
      <c r="B19" t="s">
        <v>4907</v>
      </c>
      <c r="C19" t="s">
        <v>4907</v>
      </c>
      <c r="E19">
        <v>1</v>
      </c>
      <c r="F19" t="s">
        <v>44</v>
      </c>
      <c r="K19" t="s">
        <v>45</v>
      </c>
      <c r="M19" t="s">
        <v>46</v>
      </c>
      <c r="S19">
        <v>0</v>
      </c>
      <c r="T19">
        <v>0</v>
      </c>
    </row>
    <row r="20" spans="1:20" x14ac:dyDescent="0.2">
      <c r="A20" t="s">
        <v>22</v>
      </c>
      <c r="B20" t="s">
        <v>2639</v>
      </c>
      <c r="C20" t="s">
        <v>2640</v>
      </c>
      <c r="H20" t="s">
        <v>49</v>
      </c>
      <c r="L20" t="s">
        <v>57</v>
      </c>
    </row>
    <row r="21" spans="1:20" x14ac:dyDescent="0.2">
      <c r="A21" t="s">
        <v>22</v>
      </c>
      <c r="B21" t="s">
        <v>2641</v>
      </c>
      <c r="C21" t="s">
        <v>2641</v>
      </c>
      <c r="H21" t="s">
        <v>49</v>
      </c>
      <c r="I21" t="s">
        <v>50</v>
      </c>
      <c r="L21" t="s">
        <v>68</v>
      </c>
      <c r="O21" t="s">
        <v>116</v>
      </c>
    </row>
    <row r="22" spans="1:20" x14ac:dyDescent="0.2">
      <c r="A22" t="s">
        <v>22</v>
      </c>
      <c r="B22" t="s">
        <v>2642</v>
      </c>
      <c r="C22" t="s">
        <v>2643</v>
      </c>
      <c r="H22" t="s">
        <v>49</v>
      </c>
      <c r="I22" t="s">
        <v>53</v>
      </c>
      <c r="L22" t="s">
        <v>68</v>
      </c>
      <c r="O22" t="s">
        <v>116</v>
      </c>
    </row>
    <row r="23" spans="1:20" x14ac:dyDescent="0.2">
      <c r="A23" t="s">
        <v>22</v>
      </c>
      <c r="B23" t="s">
        <v>2644</v>
      </c>
      <c r="C23" t="s">
        <v>2645</v>
      </c>
      <c r="H23" t="s">
        <v>49</v>
      </c>
      <c r="L23" t="s">
        <v>57</v>
      </c>
    </row>
    <row r="24" spans="1:20" x14ac:dyDescent="0.2">
      <c r="A24" t="s">
        <v>22</v>
      </c>
      <c r="B24" t="s">
        <v>2646</v>
      </c>
      <c r="C24" t="s">
        <v>2647</v>
      </c>
      <c r="H24" t="s">
        <v>49</v>
      </c>
      <c r="L24" t="s">
        <v>105</v>
      </c>
      <c r="O24" t="s">
        <v>106</v>
      </c>
    </row>
    <row r="25" spans="1:20" x14ac:dyDescent="0.2">
      <c r="A25" t="s">
        <v>22</v>
      </c>
      <c r="B25" t="s">
        <v>2648</v>
      </c>
      <c r="C25" t="s">
        <v>2649</v>
      </c>
      <c r="H25" t="s">
        <v>49</v>
      </c>
      <c r="L25" t="s">
        <v>57</v>
      </c>
    </row>
    <row r="26" spans="1:20" x14ac:dyDescent="0.2">
      <c r="A26" t="s">
        <v>22</v>
      </c>
      <c r="B26" t="s">
        <v>2650</v>
      </c>
      <c r="C26" t="s">
        <v>2651</v>
      </c>
      <c r="H26" t="s">
        <v>49</v>
      </c>
      <c r="I26" t="s">
        <v>53</v>
      </c>
      <c r="L26" t="s">
        <v>51</v>
      </c>
    </row>
    <row r="27" spans="1:20" x14ac:dyDescent="0.2">
      <c r="A27" t="s">
        <v>22</v>
      </c>
      <c r="B27" t="s">
        <v>2652</v>
      </c>
      <c r="C27" t="s">
        <v>2652</v>
      </c>
      <c r="J27" t="s">
        <v>10</v>
      </c>
    </row>
    <row r="28" spans="1:20" x14ac:dyDescent="0.2">
      <c r="A28" t="s">
        <v>22</v>
      </c>
      <c r="B28" t="s">
        <v>2653</v>
      </c>
      <c r="C28" t="s">
        <v>2653</v>
      </c>
      <c r="G28" t="s">
        <v>60</v>
      </c>
    </row>
    <row r="29" spans="1:20" x14ac:dyDescent="0.2">
      <c r="A29" t="s">
        <v>22</v>
      </c>
      <c r="B29" t="s">
        <v>2654</v>
      </c>
      <c r="C29" t="s">
        <v>2654</v>
      </c>
      <c r="G29" t="s">
        <v>62</v>
      </c>
    </row>
    <row r="30" spans="1:20" x14ac:dyDescent="0.2">
      <c r="A30" t="s">
        <v>22</v>
      </c>
      <c r="B30" t="s">
        <v>3349</v>
      </c>
      <c r="C30" t="s">
        <v>3349</v>
      </c>
      <c r="E30">
        <v>0</v>
      </c>
      <c r="F30" t="s">
        <v>44</v>
      </c>
      <c r="K30" t="s">
        <v>64</v>
      </c>
      <c r="M30" t="s">
        <v>65</v>
      </c>
      <c r="S30">
        <v>0</v>
      </c>
      <c r="T30">
        <v>0</v>
      </c>
    </row>
    <row r="31" spans="1:20" x14ac:dyDescent="0.2">
      <c r="A31" t="s">
        <v>22</v>
      </c>
      <c r="B31" t="s">
        <v>2655</v>
      </c>
      <c r="C31" t="s">
        <v>2656</v>
      </c>
      <c r="H31" t="s">
        <v>49</v>
      </c>
      <c r="L31" t="s">
        <v>57</v>
      </c>
    </row>
    <row r="32" spans="1:20" x14ac:dyDescent="0.2">
      <c r="A32" t="s">
        <v>22</v>
      </c>
      <c r="B32" t="s">
        <v>2657</v>
      </c>
      <c r="C32" t="s">
        <v>2658</v>
      </c>
      <c r="H32" t="s">
        <v>49</v>
      </c>
      <c r="I32" t="s">
        <v>50</v>
      </c>
      <c r="L32" t="s">
        <v>68</v>
      </c>
      <c r="O32" t="s">
        <v>46</v>
      </c>
    </row>
    <row r="33" spans="1:20" x14ac:dyDescent="0.2">
      <c r="A33" t="s">
        <v>22</v>
      </c>
      <c r="B33" t="s">
        <v>2659</v>
      </c>
      <c r="C33" t="s">
        <v>2423</v>
      </c>
      <c r="H33" t="s">
        <v>49</v>
      </c>
      <c r="I33" t="s">
        <v>53</v>
      </c>
      <c r="L33" t="s">
        <v>68</v>
      </c>
      <c r="O33" t="s">
        <v>46</v>
      </c>
    </row>
    <row r="34" spans="1:20" x14ac:dyDescent="0.2">
      <c r="A34" t="s">
        <v>22</v>
      </c>
      <c r="B34" t="s">
        <v>2660</v>
      </c>
      <c r="C34" t="s">
        <v>1755</v>
      </c>
      <c r="H34" t="s">
        <v>49</v>
      </c>
      <c r="L34" t="s">
        <v>57</v>
      </c>
    </row>
    <row r="35" spans="1:20" x14ac:dyDescent="0.2">
      <c r="A35" t="s">
        <v>22</v>
      </c>
      <c r="B35" t="s">
        <v>2661</v>
      </c>
      <c r="C35" t="s">
        <v>2661</v>
      </c>
      <c r="J35" t="s">
        <v>10</v>
      </c>
    </row>
    <row r="36" spans="1:20" x14ac:dyDescent="0.2">
      <c r="A36" t="s">
        <v>22</v>
      </c>
      <c r="B36" t="s">
        <v>32</v>
      </c>
      <c r="C36" t="s">
        <v>32</v>
      </c>
      <c r="H36" t="s">
        <v>49</v>
      </c>
      <c r="I36" t="s">
        <v>53</v>
      </c>
      <c r="L36" t="s">
        <v>51</v>
      </c>
    </row>
    <row r="37" spans="1:20" x14ac:dyDescent="0.2">
      <c r="A37" t="s">
        <v>22</v>
      </c>
      <c r="B37" t="s">
        <v>2662</v>
      </c>
      <c r="C37" t="s">
        <v>2662</v>
      </c>
      <c r="G37" t="s">
        <v>60</v>
      </c>
    </row>
    <row r="38" spans="1:20" x14ac:dyDescent="0.2">
      <c r="A38" t="s">
        <v>22</v>
      </c>
      <c r="B38" t="s">
        <v>2663</v>
      </c>
      <c r="C38" t="s">
        <v>2663</v>
      </c>
      <c r="G38" t="s">
        <v>78</v>
      </c>
    </row>
    <row r="39" spans="1:20" x14ac:dyDescent="0.2">
      <c r="A39" t="s">
        <v>22</v>
      </c>
      <c r="B39" t="s">
        <v>4908</v>
      </c>
      <c r="C39" t="s">
        <v>4908</v>
      </c>
      <c r="E39">
        <v>0</v>
      </c>
      <c r="F39" t="s">
        <v>44</v>
      </c>
      <c r="K39" t="s">
        <v>45</v>
      </c>
      <c r="M39" t="s">
        <v>79</v>
      </c>
      <c r="S39">
        <v>0</v>
      </c>
      <c r="T39">
        <v>0</v>
      </c>
    </row>
    <row r="40" spans="1:20" x14ac:dyDescent="0.2">
      <c r="A40" t="s">
        <v>22</v>
      </c>
      <c r="B40" t="s">
        <v>2664</v>
      </c>
      <c r="C40" t="s">
        <v>2665</v>
      </c>
      <c r="H40" t="s">
        <v>49</v>
      </c>
      <c r="L40" t="s">
        <v>57</v>
      </c>
    </row>
    <row r="41" spans="1:20" x14ac:dyDescent="0.2">
      <c r="A41" t="s">
        <v>22</v>
      </c>
      <c r="B41" t="s">
        <v>2666</v>
      </c>
      <c r="C41" t="s">
        <v>2667</v>
      </c>
      <c r="H41" t="s">
        <v>49</v>
      </c>
      <c r="L41" t="s">
        <v>82</v>
      </c>
      <c r="N41" t="s">
        <v>152</v>
      </c>
    </row>
    <row r="42" spans="1:20" x14ac:dyDescent="0.2">
      <c r="A42" t="s">
        <v>22</v>
      </c>
      <c r="B42" t="s">
        <v>2668</v>
      </c>
      <c r="C42" t="s">
        <v>2669</v>
      </c>
      <c r="D42" s="2" t="s">
        <v>2670</v>
      </c>
      <c r="H42" t="s">
        <v>49</v>
      </c>
      <c r="L42" t="s">
        <v>2671</v>
      </c>
      <c r="N42" t="s">
        <v>152</v>
      </c>
    </row>
    <row r="43" spans="1:20" x14ac:dyDescent="0.2">
      <c r="A43" t="s">
        <v>22</v>
      </c>
      <c r="B43" t="s">
        <v>2672</v>
      </c>
      <c r="C43" t="s">
        <v>2672</v>
      </c>
      <c r="J43" t="s">
        <v>10</v>
      </c>
    </row>
    <row r="44" spans="1:20" x14ac:dyDescent="0.2">
      <c r="A44" t="s">
        <v>22</v>
      </c>
      <c r="B44" t="s">
        <v>2673</v>
      </c>
      <c r="C44" t="s">
        <v>2673</v>
      </c>
      <c r="H44" t="s">
        <v>49</v>
      </c>
      <c r="I44" t="s">
        <v>53</v>
      </c>
      <c r="L44" t="s">
        <v>51</v>
      </c>
    </row>
    <row r="45" spans="1:20" x14ac:dyDescent="0.2">
      <c r="A45" t="s">
        <v>22</v>
      </c>
      <c r="B45" t="s">
        <v>2674</v>
      </c>
      <c r="C45" t="s">
        <v>2674</v>
      </c>
      <c r="G45" t="s">
        <v>60</v>
      </c>
    </row>
    <row r="46" spans="1:20" x14ac:dyDescent="0.2">
      <c r="A46" t="s">
        <v>22</v>
      </c>
      <c r="B46" t="s">
        <v>2675</v>
      </c>
      <c r="C46" t="s">
        <v>2675</v>
      </c>
      <c r="G46" t="s">
        <v>94</v>
      </c>
    </row>
    <row r="47" spans="1:20" x14ac:dyDescent="0.2">
      <c r="A47" t="s">
        <v>22</v>
      </c>
      <c r="B47" t="s">
        <v>4909</v>
      </c>
      <c r="C47" t="s">
        <v>4909</v>
      </c>
      <c r="E47">
        <v>0</v>
      </c>
      <c r="F47" t="s">
        <v>44</v>
      </c>
      <c r="K47" t="s">
        <v>45</v>
      </c>
      <c r="M47" t="s">
        <v>96</v>
      </c>
      <c r="S47">
        <v>0</v>
      </c>
      <c r="T47">
        <v>0</v>
      </c>
    </row>
    <row r="48" spans="1:20" x14ac:dyDescent="0.2">
      <c r="A48" t="s">
        <v>22</v>
      </c>
      <c r="B48" t="s">
        <v>2676</v>
      </c>
      <c r="C48" t="s">
        <v>2677</v>
      </c>
      <c r="H48" t="s">
        <v>49</v>
      </c>
      <c r="I48" t="s">
        <v>53</v>
      </c>
      <c r="L48" t="s">
        <v>68</v>
      </c>
      <c r="O48" t="s">
        <v>116</v>
      </c>
    </row>
    <row r="49" spans="1:20" x14ac:dyDescent="0.2">
      <c r="A49" t="s">
        <v>22</v>
      </c>
      <c r="B49" t="s">
        <v>2678</v>
      </c>
      <c r="C49" t="s">
        <v>2679</v>
      </c>
      <c r="D49" s="2" t="s">
        <v>2680</v>
      </c>
      <c r="H49" t="s">
        <v>49</v>
      </c>
      <c r="L49" t="s">
        <v>105</v>
      </c>
      <c r="O49" t="s">
        <v>608</v>
      </c>
    </row>
    <row r="50" spans="1:20" x14ac:dyDescent="0.2">
      <c r="A50" t="s">
        <v>22</v>
      </c>
      <c r="B50" t="s">
        <v>2681</v>
      </c>
      <c r="C50" t="s">
        <v>2682</v>
      </c>
      <c r="H50" t="s">
        <v>49</v>
      </c>
      <c r="I50" t="s">
        <v>53</v>
      </c>
      <c r="L50" t="s">
        <v>68</v>
      </c>
      <c r="O50" t="s">
        <v>79</v>
      </c>
    </row>
    <row r="51" spans="1:20" x14ac:dyDescent="0.2">
      <c r="A51" t="s">
        <v>22</v>
      </c>
      <c r="B51" t="s">
        <v>2431</v>
      </c>
      <c r="C51" t="s">
        <v>2431</v>
      </c>
      <c r="J51" t="s">
        <v>10</v>
      </c>
    </row>
    <row r="52" spans="1:20" x14ac:dyDescent="0.2">
      <c r="A52" t="s">
        <v>22</v>
      </c>
      <c r="B52" t="s">
        <v>2683</v>
      </c>
      <c r="C52" t="s">
        <v>2683</v>
      </c>
      <c r="H52" t="s">
        <v>49</v>
      </c>
      <c r="I52" t="s">
        <v>53</v>
      </c>
      <c r="L52" t="s">
        <v>51</v>
      </c>
    </row>
    <row r="53" spans="1:20" x14ac:dyDescent="0.2">
      <c r="A53" t="s">
        <v>22</v>
      </c>
      <c r="B53" t="s">
        <v>2684</v>
      </c>
      <c r="C53" t="s">
        <v>2684</v>
      </c>
      <c r="G53" t="s">
        <v>60</v>
      </c>
    </row>
    <row r="54" spans="1:20" x14ac:dyDescent="0.2">
      <c r="A54" t="s">
        <v>22</v>
      </c>
      <c r="B54" t="s">
        <v>2685</v>
      </c>
      <c r="C54" t="s">
        <v>2685</v>
      </c>
      <c r="G54" t="s">
        <v>114</v>
      </c>
    </row>
    <row r="55" spans="1:20" x14ac:dyDescent="0.2">
      <c r="A55" t="s">
        <v>22</v>
      </c>
      <c r="B55" t="s">
        <v>4748</v>
      </c>
      <c r="C55" t="s">
        <v>4748</v>
      </c>
      <c r="E55">
        <v>1</v>
      </c>
      <c r="F55" t="s">
        <v>44</v>
      </c>
      <c r="K55" t="s">
        <v>115</v>
      </c>
      <c r="M55" t="s">
        <v>116</v>
      </c>
      <c r="S55">
        <v>1</v>
      </c>
      <c r="T55">
        <v>1</v>
      </c>
    </row>
    <row r="56" spans="1:20" x14ac:dyDescent="0.2">
      <c r="A56" t="s">
        <v>22</v>
      </c>
      <c r="B56" t="s">
        <v>2686</v>
      </c>
      <c r="C56" t="s">
        <v>2687</v>
      </c>
      <c r="H56" t="s">
        <v>49</v>
      </c>
      <c r="L56" t="s">
        <v>57</v>
      </c>
    </row>
    <row r="57" spans="1:20" x14ac:dyDescent="0.2">
      <c r="A57" t="s">
        <v>22</v>
      </c>
      <c r="B57" t="s">
        <v>2688</v>
      </c>
      <c r="C57" t="s">
        <v>2689</v>
      </c>
      <c r="H57" t="s">
        <v>49</v>
      </c>
      <c r="I57" t="s">
        <v>50</v>
      </c>
      <c r="L57" t="s">
        <v>51</v>
      </c>
    </row>
    <row r="58" spans="1:20" x14ac:dyDescent="0.2">
      <c r="A58" t="s">
        <v>22</v>
      </c>
      <c r="B58" t="s">
        <v>2690</v>
      </c>
      <c r="C58" t="s">
        <v>2691</v>
      </c>
      <c r="H58" t="s">
        <v>49</v>
      </c>
      <c r="I58" t="s">
        <v>53</v>
      </c>
      <c r="L58" t="s">
        <v>51</v>
      </c>
    </row>
    <row r="59" spans="1:20" x14ac:dyDescent="0.2">
      <c r="A59" t="s">
        <v>22</v>
      </c>
      <c r="B59" t="s">
        <v>2692</v>
      </c>
      <c r="C59" t="s">
        <v>2692</v>
      </c>
      <c r="J59" t="s">
        <v>10</v>
      </c>
    </row>
    <row r="60" spans="1:20" x14ac:dyDescent="0.2">
      <c r="A60" t="s">
        <v>22</v>
      </c>
      <c r="B60" t="s">
        <v>2693</v>
      </c>
      <c r="C60" t="s">
        <v>2693</v>
      </c>
      <c r="G60" t="s">
        <v>60</v>
      </c>
    </row>
    <row r="61" spans="1:20" x14ac:dyDescent="0.2">
      <c r="A61" t="s">
        <v>22</v>
      </c>
      <c r="B61" t="s">
        <v>2694</v>
      </c>
      <c r="C61" t="s">
        <v>2694</v>
      </c>
      <c r="G61" t="s">
        <v>122</v>
      </c>
    </row>
    <row r="62" spans="1:20" x14ac:dyDescent="0.2">
      <c r="A62" t="s">
        <v>22</v>
      </c>
      <c r="B62" t="s">
        <v>4910</v>
      </c>
      <c r="C62" t="s">
        <v>4910</v>
      </c>
      <c r="E62">
        <v>0</v>
      </c>
      <c r="F62" t="s">
        <v>44</v>
      </c>
      <c r="K62" t="s">
        <v>115</v>
      </c>
      <c r="M62" t="s">
        <v>65</v>
      </c>
      <c r="S62">
        <v>0</v>
      </c>
      <c r="T62">
        <v>0</v>
      </c>
    </row>
    <row r="63" spans="1:20" x14ac:dyDescent="0.2">
      <c r="A63" t="s">
        <v>22</v>
      </c>
      <c r="B63" t="s">
        <v>2695</v>
      </c>
      <c r="C63" t="s">
        <v>2696</v>
      </c>
      <c r="H63" t="s">
        <v>49</v>
      </c>
      <c r="L63" t="s">
        <v>57</v>
      </c>
    </row>
    <row r="64" spans="1:20" x14ac:dyDescent="0.2">
      <c r="A64" t="s">
        <v>22</v>
      </c>
      <c r="B64" t="s">
        <v>2697</v>
      </c>
      <c r="C64" t="s">
        <v>2698</v>
      </c>
      <c r="H64" t="s">
        <v>49</v>
      </c>
      <c r="L64" t="s">
        <v>82</v>
      </c>
      <c r="N64" t="s">
        <v>152</v>
      </c>
    </row>
    <row r="65" spans="1:20" x14ac:dyDescent="0.2">
      <c r="A65" t="s">
        <v>22</v>
      </c>
      <c r="B65" t="s">
        <v>2699</v>
      </c>
      <c r="C65" t="s">
        <v>2700</v>
      </c>
      <c r="H65" t="s">
        <v>49</v>
      </c>
      <c r="I65" t="s">
        <v>50</v>
      </c>
      <c r="L65" t="s">
        <v>68</v>
      </c>
      <c r="O65" t="s">
        <v>46</v>
      </c>
    </row>
    <row r="66" spans="1:20" x14ac:dyDescent="0.2">
      <c r="A66" t="s">
        <v>22</v>
      </c>
      <c r="B66" t="s">
        <v>2701</v>
      </c>
      <c r="C66" t="s">
        <v>2702</v>
      </c>
      <c r="H66" t="s">
        <v>49</v>
      </c>
      <c r="I66" t="s">
        <v>53</v>
      </c>
      <c r="L66" t="s">
        <v>68</v>
      </c>
      <c r="O66" t="s">
        <v>46</v>
      </c>
    </row>
    <row r="67" spans="1:20" x14ac:dyDescent="0.2">
      <c r="A67" t="s">
        <v>22</v>
      </c>
      <c r="B67" t="s">
        <v>2703</v>
      </c>
      <c r="C67" t="s">
        <v>2703</v>
      </c>
      <c r="J67" t="s">
        <v>10</v>
      </c>
    </row>
    <row r="68" spans="1:20" x14ac:dyDescent="0.2">
      <c r="A68" t="s">
        <v>22</v>
      </c>
      <c r="B68" t="s">
        <v>2704</v>
      </c>
      <c r="C68" t="s">
        <v>2704</v>
      </c>
      <c r="H68" t="s">
        <v>49</v>
      </c>
      <c r="I68" t="s">
        <v>53</v>
      </c>
      <c r="L68" t="s">
        <v>51</v>
      </c>
    </row>
    <row r="69" spans="1:20" x14ac:dyDescent="0.2">
      <c r="A69" t="s">
        <v>22</v>
      </c>
      <c r="B69" t="s">
        <v>2705</v>
      </c>
      <c r="C69" t="s">
        <v>2705</v>
      </c>
      <c r="G69" t="s">
        <v>60</v>
      </c>
    </row>
    <row r="70" spans="1:20" x14ac:dyDescent="0.2">
      <c r="A70" t="s">
        <v>22</v>
      </c>
      <c r="B70" t="s">
        <v>1815</v>
      </c>
      <c r="C70" t="s">
        <v>1815</v>
      </c>
      <c r="G70" t="s">
        <v>131</v>
      </c>
    </row>
    <row r="71" spans="1:20" x14ac:dyDescent="0.2">
      <c r="A71" t="s">
        <v>22</v>
      </c>
      <c r="B71" t="s">
        <v>4911</v>
      </c>
      <c r="C71" t="s">
        <v>4911</v>
      </c>
      <c r="E71">
        <v>1</v>
      </c>
      <c r="F71" t="s">
        <v>44</v>
      </c>
      <c r="K71" t="s">
        <v>64</v>
      </c>
      <c r="M71" t="s">
        <v>116</v>
      </c>
      <c r="S71">
        <v>1</v>
      </c>
      <c r="T71">
        <v>1</v>
      </c>
    </row>
    <row r="72" spans="1:20" x14ac:dyDescent="0.2">
      <c r="A72" t="s">
        <v>22</v>
      </c>
      <c r="B72" t="s">
        <v>2706</v>
      </c>
      <c r="C72" t="s">
        <v>2707</v>
      </c>
      <c r="H72" t="s">
        <v>49</v>
      </c>
      <c r="L72" t="s">
        <v>57</v>
      </c>
    </row>
    <row r="73" spans="1:20" x14ac:dyDescent="0.2">
      <c r="A73" t="s">
        <v>22</v>
      </c>
      <c r="B73" t="s">
        <v>2708</v>
      </c>
      <c r="C73" t="s">
        <v>2709</v>
      </c>
      <c r="H73" t="s">
        <v>49</v>
      </c>
      <c r="I73" t="s">
        <v>50</v>
      </c>
      <c r="L73" t="s">
        <v>51</v>
      </c>
    </row>
    <row r="74" spans="1:20" x14ac:dyDescent="0.2">
      <c r="A74" t="s">
        <v>22</v>
      </c>
      <c r="B74" t="s">
        <v>2710</v>
      </c>
      <c r="C74" t="s">
        <v>2711</v>
      </c>
      <c r="H74" t="s">
        <v>49</v>
      </c>
      <c r="I74" t="s">
        <v>53</v>
      </c>
      <c r="L74" t="s">
        <v>51</v>
      </c>
    </row>
    <row r="75" spans="1:20" x14ac:dyDescent="0.2">
      <c r="A75" t="s">
        <v>22</v>
      </c>
      <c r="B75" t="s">
        <v>2712</v>
      </c>
      <c r="C75" t="s">
        <v>2712</v>
      </c>
      <c r="J75" t="s">
        <v>10</v>
      </c>
    </row>
    <row r="76" spans="1:20" x14ac:dyDescent="0.2">
      <c r="A76" t="s">
        <v>22</v>
      </c>
      <c r="B76" t="s">
        <v>2713</v>
      </c>
      <c r="C76" t="s">
        <v>2713</v>
      </c>
      <c r="G76" t="s">
        <v>60</v>
      </c>
    </row>
    <row r="77" spans="1:20" x14ac:dyDescent="0.2">
      <c r="A77" t="s">
        <v>22</v>
      </c>
      <c r="B77" t="s">
        <v>2714</v>
      </c>
      <c r="C77" t="s">
        <v>2714</v>
      </c>
      <c r="G77" t="s">
        <v>139</v>
      </c>
    </row>
    <row r="78" spans="1:20" x14ac:dyDescent="0.2">
      <c r="A78" t="s">
        <v>22</v>
      </c>
      <c r="B78" t="s">
        <v>2714</v>
      </c>
      <c r="C78" t="s">
        <v>2714</v>
      </c>
      <c r="E78">
        <v>0</v>
      </c>
      <c r="F78" t="s">
        <v>44</v>
      </c>
      <c r="K78" t="s">
        <v>142</v>
      </c>
      <c r="M78" t="s">
        <v>142</v>
      </c>
      <c r="S78">
        <v>0</v>
      </c>
      <c r="T78">
        <v>0</v>
      </c>
    </row>
    <row r="79" spans="1:20" x14ac:dyDescent="0.2">
      <c r="A79" t="s">
        <v>22</v>
      </c>
      <c r="B79" t="s">
        <v>2715</v>
      </c>
      <c r="C79" t="s">
        <v>2716</v>
      </c>
      <c r="D79" s="2" t="s">
        <v>2717</v>
      </c>
      <c r="H79" t="s">
        <v>49</v>
      </c>
      <c r="L79" t="s">
        <v>57</v>
      </c>
    </row>
    <row r="80" spans="1:20" x14ac:dyDescent="0.2">
      <c r="A80" t="s">
        <v>22</v>
      </c>
      <c r="B80" t="s">
        <v>2718</v>
      </c>
      <c r="C80" t="s">
        <v>2719</v>
      </c>
      <c r="H80" t="s">
        <v>49</v>
      </c>
      <c r="I80" t="s">
        <v>50</v>
      </c>
      <c r="L80" t="s">
        <v>68</v>
      </c>
      <c r="O80" t="s">
        <v>46</v>
      </c>
    </row>
    <row r="81" spans="1:20" x14ac:dyDescent="0.2">
      <c r="A81" t="s">
        <v>22</v>
      </c>
      <c r="B81" t="s">
        <v>2720</v>
      </c>
      <c r="C81" t="s">
        <v>2721</v>
      </c>
      <c r="D81" s="2" t="s">
        <v>2722</v>
      </c>
      <c r="H81" t="s">
        <v>49</v>
      </c>
      <c r="I81" t="s">
        <v>53</v>
      </c>
      <c r="L81" t="s">
        <v>68</v>
      </c>
      <c r="O81" t="s">
        <v>46</v>
      </c>
    </row>
    <row r="82" spans="1:20" x14ac:dyDescent="0.2">
      <c r="A82" t="s">
        <v>22</v>
      </c>
      <c r="B82" t="s">
        <v>2723</v>
      </c>
      <c r="C82" t="s">
        <v>2724</v>
      </c>
      <c r="H82" t="s">
        <v>49</v>
      </c>
      <c r="I82" t="s">
        <v>50</v>
      </c>
      <c r="L82" t="s">
        <v>68</v>
      </c>
      <c r="O82" t="s">
        <v>65</v>
      </c>
    </row>
    <row r="83" spans="1:20" x14ac:dyDescent="0.2">
      <c r="A83" t="s">
        <v>22</v>
      </c>
      <c r="B83" t="s">
        <v>2725</v>
      </c>
      <c r="C83" t="s">
        <v>2726</v>
      </c>
      <c r="H83" t="s">
        <v>49</v>
      </c>
      <c r="I83" t="s">
        <v>53</v>
      </c>
      <c r="L83" t="s">
        <v>68</v>
      </c>
      <c r="O83" t="s">
        <v>65</v>
      </c>
    </row>
    <row r="84" spans="1:20" x14ac:dyDescent="0.2">
      <c r="A84" t="s">
        <v>22</v>
      </c>
      <c r="B84" t="s">
        <v>2727</v>
      </c>
      <c r="C84" t="s">
        <v>2728</v>
      </c>
      <c r="H84" t="s">
        <v>49</v>
      </c>
      <c r="I84" t="s">
        <v>50</v>
      </c>
      <c r="L84" t="s">
        <v>68</v>
      </c>
      <c r="O84" t="s">
        <v>96</v>
      </c>
    </row>
    <row r="85" spans="1:20" x14ac:dyDescent="0.2">
      <c r="A85" t="s">
        <v>22</v>
      </c>
      <c r="B85" t="s">
        <v>1168</v>
      </c>
      <c r="C85" t="s">
        <v>2729</v>
      </c>
      <c r="H85" t="s">
        <v>49</v>
      </c>
      <c r="I85" t="s">
        <v>53</v>
      </c>
      <c r="L85" t="s">
        <v>68</v>
      </c>
      <c r="O85" t="s">
        <v>96</v>
      </c>
    </row>
    <row r="86" spans="1:20" x14ac:dyDescent="0.2">
      <c r="A86" t="s">
        <v>22</v>
      </c>
      <c r="B86" t="s">
        <v>2730</v>
      </c>
      <c r="C86" t="s">
        <v>1173</v>
      </c>
      <c r="H86" t="s">
        <v>49</v>
      </c>
      <c r="L86" t="s">
        <v>57</v>
      </c>
    </row>
    <row r="87" spans="1:20" x14ac:dyDescent="0.2">
      <c r="A87" t="s">
        <v>22</v>
      </c>
      <c r="B87" t="s">
        <v>1174</v>
      </c>
      <c r="C87" t="s">
        <v>2731</v>
      </c>
      <c r="H87" t="s">
        <v>49</v>
      </c>
      <c r="I87" t="s">
        <v>50</v>
      </c>
      <c r="L87" t="s">
        <v>68</v>
      </c>
      <c r="O87" t="s">
        <v>116</v>
      </c>
    </row>
    <row r="88" spans="1:20" x14ac:dyDescent="0.2">
      <c r="A88" t="s">
        <v>22</v>
      </c>
      <c r="B88" t="s">
        <v>2732</v>
      </c>
      <c r="C88" t="s">
        <v>2733</v>
      </c>
      <c r="H88" t="s">
        <v>49</v>
      </c>
      <c r="I88" t="s">
        <v>53</v>
      </c>
      <c r="L88" t="s">
        <v>68</v>
      </c>
      <c r="O88" t="s">
        <v>116</v>
      </c>
    </row>
    <row r="89" spans="1:20" x14ac:dyDescent="0.2">
      <c r="A89" t="s">
        <v>22</v>
      </c>
      <c r="B89" t="s">
        <v>2734</v>
      </c>
      <c r="C89" t="s">
        <v>2735</v>
      </c>
      <c r="D89" s="2" t="s">
        <v>2736</v>
      </c>
      <c r="H89" t="s">
        <v>49</v>
      </c>
      <c r="L89" t="s">
        <v>57</v>
      </c>
    </row>
    <row r="90" spans="1:20" x14ac:dyDescent="0.2">
      <c r="A90" t="s">
        <v>22</v>
      </c>
      <c r="B90" t="s">
        <v>86</v>
      </c>
      <c r="C90" t="s">
        <v>86</v>
      </c>
      <c r="G90" t="s">
        <v>60</v>
      </c>
    </row>
    <row r="91" spans="1:20" x14ac:dyDescent="0.2">
      <c r="A91" t="s">
        <v>22</v>
      </c>
      <c r="B91" t="s">
        <v>2737</v>
      </c>
      <c r="C91" t="s">
        <v>2737</v>
      </c>
      <c r="G91" t="s">
        <v>147</v>
      </c>
    </row>
    <row r="92" spans="1:20" x14ac:dyDescent="0.2">
      <c r="A92" t="s">
        <v>22</v>
      </c>
      <c r="B92" t="s">
        <v>4912</v>
      </c>
      <c r="C92" t="s">
        <v>4912</v>
      </c>
      <c r="E92">
        <v>0</v>
      </c>
      <c r="F92" t="s">
        <v>44</v>
      </c>
      <c r="K92" t="s">
        <v>115</v>
      </c>
      <c r="M92" t="s">
        <v>149</v>
      </c>
      <c r="S92">
        <v>0</v>
      </c>
      <c r="T92">
        <v>0</v>
      </c>
    </row>
    <row r="93" spans="1:20" x14ac:dyDescent="0.2">
      <c r="A93" t="s">
        <v>22</v>
      </c>
      <c r="B93" t="s">
        <v>2739</v>
      </c>
      <c r="C93" t="s">
        <v>2740</v>
      </c>
      <c r="H93" t="s">
        <v>49</v>
      </c>
      <c r="L93" t="s">
        <v>82</v>
      </c>
      <c r="N93" t="s">
        <v>152</v>
      </c>
    </row>
    <row r="94" spans="1:20" x14ac:dyDescent="0.2">
      <c r="A94" t="s">
        <v>22</v>
      </c>
      <c r="B94" t="s">
        <v>1567</v>
      </c>
      <c r="C94" t="s">
        <v>2741</v>
      </c>
      <c r="H94" t="s">
        <v>49</v>
      </c>
      <c r="L94" t="s">
        <v>57</v>
      </c>
    </row>
    <row r="95" spans="1:20" x14ac:dyDescent="0.2">
      <c r="A95" t="s">
        <v>22</v>
      </c>
      <c r="B95" t="s">
        <v>2742</v>
      </c>
      <c r="C95" t="s">
        <v>2743</v>
      </c>
      <c r="H95" t="s">
        <v>49</v>
      </c>
      <c r="L95" t="s">
        <v>105</v>
      </c>
      <c r="O95" t="s">
        <v>411</v>
      </c>
    </row>
    <row r="96" spans="1:20" x14ac:dyDescent="0.2">
      <c r="A96" t="s">
        <v>22</v>
      </c>
      <c r="B96" t="s">
        <v>2744</v>
      </c>
      <c r="C96" t="s">
        <v>2744</v>
      </c>
      <c r="J96" t="s">
        <v>10</v>
      </c>
    </row>
    <row r="97" spans="1:20" x14ac:dyDescent="0.2">
      <c r="A97" t="s">
        <v>22</v>
      </c>
      <c r="B97" t="s">
        <v>2745</v>
      </c>
      <c r="C97" t="s">
        <v>2745</v>
      </c>
      <c r="H97" t="s">
        <v>49</v>
      </c>
      <c r="I97" t="s">
        <v>53</v>
      </c>
      <c r="L97" t="s">
        <v>51</v>
      </c>
    </row>
    <row r="98" spans="1:20" x14ac:dyDescent="0.2">
      <c r="A98" t="s">
        <v>22</v>
      </c>
      <c r="B98" t="s">
        <v>2746</v>
      </c>
      <c r="C98" t="s">
        <v>2746</v>
      </c>
      <c r="G98" t="s">
        <v>60</v>
      </c>
    </row>
    <row r="99" spans="1:20" x14ac:dyDescent="0.2">
      <c r="A99" t="s">
        <v>22</v>
      </c>
      <c r="B99" t="s">
        <v>2747</v>
      </c>
      <c r="C99" t="s">
        <v>2747</v>
      </c>
      <c r="G99" t="s">
        <v>159</v>
      </c>
    </row>
    <row r="100" spans="1:20" x14ac:dyDescent="0.2">
      <c r="A100" t="s">
        <v>22</v>
      </c>
      <c r="B100" t="s">
        <v>4913</v>
      </c>
      <c r="C100" t="s">
        <v>4913</v>
      </c>
      <c r="E100">
        <v>0</v>
      </c>
      <c r="F100" t="s">
        <v>44</v>
      </c>
      <c r="K100" t="s">
        <v>64</v>
      </c>
      <c r="M100" t="s">
        <v>149</v>
      </c>
      <c r="S100">
        <v>0</v>
      </c>
      <c r="T100">
        <v>0</v>
      </c>
    </row>
    <row r="101" spans="1:20" x14ac:dyDescent="0.2">
      <c r="A101" t="s">
        <v>22</v>
      </c>
      <c r="B101" t="s">
        <v>2749</v>
      </c>
      <c r="C101" t="s">
        <v>1157</v>
      </c>
      <c r="H101" t="s">
        <v>49</v>
      </c>
      <c r="L101" t="s">
        <v>57</v>
      </c>
    </row>
    <row r="102" spans="1:20" x14ac:dyDescent="0.2">
      <c r="A102" t="s">
        <v>22</v>
      </c>
      <c r="B102" t="s">
        <v>538</v>
      </c>
      <c r="C102" t="s">
        <v>2750</v>
      </c>
      <c r="H102" t="s">
        <v>49</v>
      </c>
      <c r="I102" t="s">
        <v>50</v>
      </c>
      <c r="L102" t="s">
        <v>68</v>
      </c>
      <c r="O102" t="s">
        <v>116</v>
      </c>
    </row>
    <row r="103" spans="1:20" x14ac:dyDescent="0.2">
      <c r="A103" t="s">
        <v>22</v>
      </c>
      <c r="B103" t="s">
        <v>2751</v>
      </c>
      <c r="C103" t="s">
        <v>2752</v>
      </c>
      <c r="H103" t="s">
        <v>49</v>
      </c>
      <c r="I103" t="s">
        <v>53</v>
      </c>
      <c r="L103" t="s">
        <v>68</v>
      </c>
      <c r="O103" t="s">
        <v>116</v>
      </c>
    </row>
    <row r="104" spans="1:20" x14ac:dyDescent="0.2">
      <c r="A104" t="s">
        <v>22</v>
      </c>
      <c r="B104" t="s">
        <v>2354</v>
      </c>
      <c r="C104" t="s">
        <v>2753</v>
      </c>
      <c r="H104" t="s">
        <v>49</v>
      </c>
      <c r="L104" t="s">
        <v>57</v>
      </c>
    </row>
    <row r="105" spans="1:20" x14ac:dyDescent="0.2">
      <c r="A105" t="s">
        <v>22</v>
      </c>
      <c r="B105" t="s">
        <v>2754</v>
      </c>
      <c r="C105" t="s">
        <v>2754</v>
      </c>
      <c r="J105" t="s">
        <v>10</v>
      </c>
    </row>
    <row r="106" spans="1:20" x14ac:dyDescent="0.2">
      <c r="A106" t="s">
        <v>22</v>
      </c>
      <c r="B106" t="s">
        <v>2755</v>
      </c>
      <c r="C106" t="s">
        <v>2755</v>
      </c>
      <c r="H106" t="s">
        <v>49</v>
      </c>
      <c r="I106" t="s">
        <v>53</v>
      </c>
      <c r="L106" t="s">
        <v>51</v>
      </c>
    </row>
    <row r="107" spans="1:20" x14ac:dyDescent="0.2">
      <c r="A107" t="s">
        <v>22</v>
      </c>
      <c r="B107" t="s">
        <v>2756</v>
      </c>
      <c r="C107" t="s">
        <v>2756</v>
      </c>
      <c r="G107" t="s">
        <v>60</v>
      </c>
    </row>
    <row r="108" spans="1:20" x14ac:dyDescent="0.2">
      <c r="A108" t="s">
        <v>22</v>
      </c>
      <c r="B108" t="s">
        <v>2757</v>
      </c>
      <c r="C108" t="s">
        <v>2757</v>
      </c>
      <c r="G108" t="s">
        <v>168</v>
      </c>
    </row>
    <row r="109" spans="1:20" x14ac:dyDescent="0.2">
      <c r="A109" t="s">
        <v>22</v>
      </c>
      <c r="B109" t="s">
        <v>4914</v>
      </c>
      <c r="C109" t="s">
        <v>4914</v>
      </c>
      <c r="E109">
        <v>1</v>
      </c>
      <c r="F109" t="s">
        <v>44</v>
      </c>
      <c r="K109" t="s">
        <v>64</v>
      </c>
      <c r="M109" t="s">
        <v>46</v>
      </c>
      <c r="S109">
        <v>1</v>
      </c>
      <c r="T109">
        <v>1</v>
      </c>
    </row>
    <row r="110" spans="1:20" x14ac:dyDescent="0.2">
      <c r="A110" t="s">
        <v>22</v>
      </c>
      <c r="B110" t="s">
        <v>2758</v>
      </c>
      <c r="C110" t="s">
        <v>2759</v>
      </c>
      <c r="H110" t="s">
        <v>49</v>
      </c>
      <c r="L110" t="s">
        <v>57</v>
      </c>
    </row>
    <row r="111" spans="1:20" x14ac:dyDescent="0.2">
      <c r="A111" t="s">
        <v>22</v>
      </c>
      <c r="B111" t="s">
        <v>2760</v>
      </c>
      <c r="C111" t="s">
        <v>2761</v>
      </c>
      <c r="H111" t="s">
        <v>49</v>
      </c>
      <c r="I111" t="s">
        <v>50</v>
      </c>
      <c r="L111" t="s">
        <v>51</v>
      </c>
    </row>
    <row r="112" spans="1:20" x14ac:dyDescent="0.2">
      <c r="A112" t="s">
        <v>22</v>
      </c>
      <c r="B112" t="s">
        <v>2762</v>
      </c>
      <c r="C112" t="s">
        <v>2763</v>
      </c>
      <c r="H112" t="s">
        <v>49</v>
      </c>
      <c r="I112" t="s">
        <v>53</v>
      </c>
      <c r="L112" t="s">
        <v>51</v>
      </c>
    </row>
    <row r="113" spans="1:20" x14ac:dyDescent="0.2">
      <c r="A113" t="s">
        <v>22</v>
      </c>
      <c r="B113" t="s">
        <v>2764</v>
      </c>
      <c r="C113" t="s">
        <v>2764</v>
      </c>
      <c r="J113" t="s">
        <v>10</v>
      </c>
    </row>
    <row r="114" spans="1:20" x14ac:dyDescent="0.2">
      <c r="A114" t="s">
        <v>22</v>
      </c>
      <c r="B114" t="s">
        <v>2765</v>
      </c>
      <c r="C114" t="s">
        <v>2765</v>
      </c>
      <c r="G114" t="s">
        <v>60</v>
      </c>
    </row>
    <row r="115" spans="1:20" x14ac:dyDescent="0.2">
      <c r="A115" t="s">
        <v>22</v>
      </c>
      <c r="B115" t="s">
        <v>2766</v>
      </c>
      <c r="C115" t="s">
        <v>2766</v>
      </c>
      <c r="G115" t="s">
        <v>176</v>
      </c>
    </row>
    <row r="116" spans="1:20" x14ac:dyDescent="0.2">
      <c r="A116" t="s">
        <v>22</v>
      </c>
      <c r="B116" t="s">
        <v>2766</v>
      </c>
      <c r="C116" t="s">
        <v>2766</v>
      </c>
      <c r="E116">
        <v>0</v>
      </c>
      <c r="F116" t="s">
        <v>44</v>
      </c>
      <c r="K116" t="s">
        <v>142</v>
      </c>
      <c r="M116" t="s">
        <v>142</v>
      </c>
      <c r="S116">
        <v>0</v>
      </c>
      <c r="T116">
        <v>0</v>
      </c>
    </row>
    <row r="117" spans="1:20" x14ac:dyDescent="0.2">
      <c r="A117" t="s">
        <v>22</v>
      </c>
      <c r="B117" t="s">
        <v>2767</v>
      </c>
      <c r="C117" t="s">
        <v>2768</v>
      </c>
      <c r="D117" s="2" t="s">
        <v>2769</v>
      </c>
      <c r="H117" t="s">
        <v>49</v>
      </c>
      <c r="L117" t="s">
        <v>57</v>
      </c>
    </row>
    <row r="118" spans="1:20" x14ac:dyDescent="0.2">
      <c r="A118" t="s">
        <v>22</v>
      </c>
      <c r="B118" t="s">
        <v>2770</v>
      </c>
      <c r="C118" t="s">
        <v>1605</v>
      </c>
      <c r="H118" t="s">
        <v>49</v>
      </c>
      <c r="L118" t="s">
        <v>105</v>
      </c>
      <c r="O118" t="s">
        <v>1488</v>
      </c>
    </row>
    <row r="119" spans="1:20" x14ac:dyDescent="0.2">
      <c r="A119" t="s">
        <v>22</v>
      </c>
      <c r="B119" t="s">
        <v>2771</v>
      </c>
      <c r="C119" t="s">
        <v>2772</v>
      </c>
      <c r="D119" s="2" t="s">
        <v>2875</v>
      </c>
      <c r="H119" t="s">
        <v>49</v>
      </c>
      <c r="L119" t="s">
        <v>105</v>
      </c>
      <c r="O119" t="s">
        <v>106</v>
      </c>
    </row>
    <row r="120" spans="1:20" x14ac:dyDescent="0.2">
      <c r="A120" t="s">
        <v>22</v>
      </c>
      <c r="B120" t="s">
        <v>2773</v>
      </c>
      <c r="C120" t="s">
        <v>2774</v>
      </c>
      <c r="H120" t="s">
        <v>49</v>
      </c>
      <c r="I120" t="s">
        <v>50</v>
      </c>
      <c r="L120" t="s">
        <v>68</v>
      </c>
      <c r="O120" t="s">
        <v>116</v>
      </c>
    </row>
    <row r="121" spans="1:20" x14ac:dyDescent="0.2">
      <c r="A121" t="s">
        <v>22</v>
      </c>
      <c r="B121" t="s">
        <v>2775</v>
      </c>
      <c r="C121" t="s">
        <v>121</v>
      </c>
      <c r="H121" t="s">
        <v>49</v>
      </c>
      <c r="I121" t="s">
        <v>53</v>
      </c>
      <c r="L121" t="s">
        <v>68</v>
      </c>
      <c r="O121" t="s">
        <v>116</v>
      </c>
    </row>
    <row r="122" spans="1:20" x14ac:dyDescent="0.2">
      <c r="A122" t="s">
        <v>22</v>
      </c>
      <c r="B122" t="s">
        <v>2776</v>
      </c>
      <c r="C122" t="s">
        <v>2777</v>
      </c>
      <c r="H122" t="s">
        <v>49</v>
      </c>
      <c r="I122" t="s">
        <v>50</v>
      </c>
      <c r="L122" t="s">
        <v>68</v>
      </c>
      <c r="O122" t="s">
        <v>46</v>
      </c>
    </row>
    <row r="123" spans="1:20" x14ac:dyDescent="0.2">
      <c r="A123" t="s">
        <v>22</v>
      </c>
      <c r="B123" t="s">
        <v>2778</v>
      </c>
      <c r="C123" t="s">
        <v>2779</v>
      </c>
      <c r="H123" t="s">
        <v>49</v>
      </c>
      <c r="I123" t="s">
        <v>53</v>
      </c>
      <c r="L123" t="s">
        <v>68</v>
      </c>
      <c r="O123" t="s">
        <v>46</v>
      </c>
    </row>
    <row r="124" spans="1:20" x14ac:dyDescent="0.2">
      <c r="A124" t="s">
        <v>22</v>
      </c>
      <c r="B124" t="s">
        <v>2780</v>
      </c>
      <c r="C124" t="s">
        <v>2781</v>
      </c>
      <c r="H124" t="s">
        <v>49</v>
      </c>
      <c r="L124" t="s">
        <v>105</v>
      </c>
      <c r="O124" t="s">
        <v>106</v>
      </c>
    </row>
    <row r="125" spans="1:20" x14ac:dyDescent="0.2">
      <c r="A125" t="s">
        <v>22</v>
      </c>
      <c r="B125" t="s">
        <v>2782</v>
      </c>
      <c r="C125" t="s">
        <v>2782</v>
      </c>
      <c r="G125" t="s">
        <v>60</v>
      </c>
    </row>
    <row r="126" spans="1:20" x14ac:dyDescent="0.2">
      <c r="A126" t="s">
        <v>22</v>
      </c>
      <c r="B126" t="s">
        <v>2783</v>
      </c>
      <c r="C126" t="s">
        <v>2783</v>
      </c>
      <c r="G126" t="s">
        <v>188</v>
      </c>
    </row>
    <row r="127" spans="1:20" x14ac:dyDescent="0.2">
      <c r="A127" t="s">
        <v>22</v>
      </c>
      <c r="B127" t="s">
        <v>4915</v>
      </c>
      <c r="C127" t="s">
        <v>4915</v>
      </c>
      <c r="E127">
        <v>0</v>
      </c>
      <c r="F127" t="s">
        <v>44</v>
      </c>
      <c r="K127" t="s">
        <v>64</v>
      </c>
      <c r="M127" t="s">
        <v>79</v>
      </c>
      <c r="S127">
        <v>0</v>
      </c>
      <c r="T127">
        <v>0</v>
      </c>
    </row>
    <row r="128" spans="1:20" x14ac:dyDescent="0.2">
      <c r="A128" t="s">
        <v>22</v>
      </c>
      <c r="B128" t="s">
        <v>2785</v>
      </c>
      <c r="C128" t="s">
        <v>2786</v>
      </c>
      <c r="H128" t="s">
        <v>49</v>
      </c>
      <c r="L128" t="s">
        <v>57</v>
      </c>
    </row>
    <row r="129" spans="1:20" x14ac:dyDescent="0.2">
      <c r="A129" t="s">
        <v>22</v>
      </c>
      <c r="B129" t="s">
        <v>2787</v>
      </c>
      <c r="C129" t="s">
        <v>2788</v>
      </c>
      <c r="H129" t="s">
        <v>49</v>
      </c>
      <c r="I129" t="s">
        <v>50</v>
      </c>
      <c r="L129" t="s">
        <v>68</v>
      </c>
      <c r="O129" t="s">
        <v>46</v>
      </c>
    </row>
    <row r="130" spans="1:20" x14ac:dyDescent="0.2">
      <c r="A130" t="s">
        <v>22</v>
      </c>
      <c r="B130" t="s">
        <v>2787</v>
      </c>
      <c r="C130" t="s">
        <v>2789</v>
      </c>
      <c r="H130" t="s">
        <v>49</v>
      </c>
      <c r="I130" t="s">
        <v>53</v>
      </c>
      <c r="L130" t="s">
        <v>68</v>
      </c>
      <c r="O130" t="s">
        <v>46</v>
      </c>
    </row>
    <row r="131" spans="1:20" x14ac:dyDescent="0.2">
      <c r="A131" t="s">
        <v>22</v>
      </c>
      <c r="B131" t="s">
        <v>2790</v>
      </c>
      <c r="C131" t="s">
        <v>2791</v>
      </c>
      <c r="D131" s="2" t="s">
        <v>2792</v>
      </c>
      <c r="H131" t="s">
        <v>49</v>
      </c>
      <c r="I131" t="s">
        <v>50</v>
      </c>
      <c r="L131" t="s">
        <v>68</v>
      </c>
      <c r="O131" t="s">
        <v>65</v>
      </c>
    </row>
    <row r="132" spans="1:20" x14ac:dyDescent="0.2">
      <c r="A132" t="s">
        <v>22</v>
      </c>
      <c r="B132" t="s">
        <v>2791</v>
      </c>
      <c r="C132" t="s">
        <v>2793</v>
      </c>
      <c r="H132" t="s">
        <v>49</v>
      </c>
      <c r="I132" t="s">
        <v>53</v>
      </c>
      <c r="L132" t="s">
        <v>68</v>
      </c>
      <c r="O132" t="s">
        <v>65</v>
      </c>
    </row>
    <row r="133" spans="1:20" x14ac:dyDescent="0.2">
      <c r="A133" t="s">
        <v>22</v>
      </c>
      <c r="B133" t="s">
        <v>1404</v>
      </c>
      <c r="C133" t="s">
        <v>1404</v>
      </c>
      <c r="J133" t="s">
        <v>10</v>
      </c>
    </row>
    <row r="134" spans="1:20" x14ac:dyDescent="0.2">
      <c r="A134" t="s">
        <v>22</v>
      </c>
      <c r="B134" t="s">
        <v>2794</v>
      </c>
      <c r="C134" t="s">
        <v>2794</v>
      </c>
      <c r="H134" t="s">
        <v>49</v>
      </c>
      <c r="I134" t="s">
        <v>53</v>
      </c>
      <c r="L134" t="s">
        <v>51</v>
      </c>
    </row>
    <row r="135" spans="1:20" x14ac:dyDescent="0.2">
      <c r="A135" t="s">
        <v>22</v>
      </c>
      <c r="B135" t="s">
        <v>132</v>
      </c>
      <c r="C135" t="s">
        <v>132</v>
      </c>
      <c r="G135" t="s">
        <v>60</v>
      </c>
    </row>
    <row r="136" spans="1:20" x14ac:dyDescent="0.2">
      <c r="A136" t="s">
        <v>22</v>
      </c>
      <c r="B136" t="s">
        <v>2795</v>
      </c>
      <c r="C136" t="s">
        <v>2795</v>
      </c>
      <c r="G136" t="s">
        <v>198</v>
      </c>
    </row>
    <row r="137" spans="1:20" x14ac:dyDescent="0.2">
      <c r="A137" t="s">
        <v>22</v>
      </c>
      <c r="B137" t="s">
        <v>4916</v>
      </c>
      <c r="C137" t="s">
        <v>4916</v>
      </c>
      <c r="E137">
        <v>0</v>
      </c>
      <c r="F137" t="s">
        <v>44</v>
      </c>
      <c r="K137" t="s">
        <v>45</v>
      </c>
      <c r="M137" t="s">
        <v>65</v>
      </c>
      <c r="S137">
        <v>0</v>
      </c>
      <c r="T137">
        <v>0</v>
      </c>
    </row>
    <row r="138" spans="1:20" x14ac:dyDescent="0.2">
      <c r="A138" t="s">
        <v>22</v>
      </c>
      <c r="B138" t="s">
        <v>2796</v>
      </c>
      <c r="C138" t="s">
        <v>2797</v>
      </c>
      <c r="H138" t="s">
        <v>49</v>
      </c>
      <c r="L138" t="s">
        <v>82</v>
      </c>
      <c r="N138" t="s">
        <v>152</v>
      </c>
    </row>
    <row r="139" spans="1:20" x14ac:dyDescent="0.2">
      <c r="A139" t="s">
        <v>22</v>
      </c>
      <c r="B139" t="s">
        <v>2798</v>
      </c>
      <c r="C139" t="s">
        <v>2799</v>
      </c>
      <c r="H139" t="s">
        <v>49</v>
      </c>
      <c r="I139" t="s">
        <v>53</v>
      </c>
      <c r="L139" t="s">
        <v>68</v>
      </c>
      <c r="O139" t="s">
        <v>46</v>
      </c>
    </row>
    <row r="140" spans="1:20" x14ac:dyDescent="0.2">
      <c r="A140" t="s">
        <v>22</v>
      </c>
      <c r="B140" t="s">
        <v>2800</v>
      </c>
      <c r="C140" t="s">
        <v>2801</v>
      </c>
      <c r="H140" t="s">
        <v>49</v>
      </c>
      <c r="L140" t="s">
        <v>82</v>
      </c>
      <c r="N140" t="s">
        <v>152</v>
      </c>
    </row>
    <row r="141" spans="1:20" x14ac:dyDescent="0.2">
      <c r="A141" t="s">
        <v>22</v>
      </c>
      <c r="B141" t="s">
        <v>2802</v>
      </c>
      <c r="C141" t="s">
        <v>2802</v>
      </c>
      <c r="J141" t="s">
        <v>10</v>
      </c>
    </row>
    <row r="142" spans="1:20" x14ac:dyDescent="0.2">
      <c r="A142" t="s">
        <v>22</v>
      </c>
      <c r="B142" t="s">
        <v>2803</v>
      </c>
      <c r="C142" t="s">
        <v>2803</v>
      </c>
      <c r="H142" t="s">
        <v>49</v>
      </c>
      <c r="I142" t="s">
        <v>53</v>
      </c>
      <c r="L142" t="s">
        <v>51</v>
      </c>
    </row>
    <row r="143" spans="1:20" x14ac:dyDescent="0.2">
      <c r="A143" t="s">
        <v>22</v>
      </c>
      <c r="B143" t="s">
        <v>2804</v>
      </c>
      <c r="C143" t="s">
        <v>2804</v>
      </c>
      <c r="G143" t="s">
        <v>60</v>
      </c>
    </row>
    <row r="144" spans="1:20" x14ac:dyDescent="0.2">
      <c r="A144" t="s">
        <v>22</v>
      </c>
      <c r="B144" t="s">
        <v>2805</v>
      </c>
      <c r="C144" t="s">
        <v>2805</v>
      </c>
      <c r="G144" t="s">
        <v>214</v>
      </c>
    </row>
    <row r="145" spans="1:20" x14ac:dyDescent="0.2">
      <c r="A145" t="s">
        <v>22</v>
      </c>
      <c r="B145" t="s">
        <v>2533</v>
      </c>
      <c r="C145" t="s">
        <v>2533</v>
      </c>
      <c r="E145">
        <v>1</v>
      </c>
      <c r="F145" t="s">
        <v>44</v>
      </c>
      <c r="K145" t="s">
        <v>115</v>
      </c>
      <c r="M145" t="s">
        <v>46</v>
      </c>
      <c r="S145">
        <v>1</v>
      </c>
      <c r="T145">
        <v>1</v>
      </c>
    </row>
    <row r="146" spans="1:20" x14ac:dyDescent="0.2">
      <c r="A146" t="s">
        <v>22</v>
      </c>
      <c r="B146" t="s">
        <v>2806</v>
      </c>
      <c r="C146" t="s">
        <v>2807</v>
      </c>
      <c r="H146" t="s">
        <v>49</v>
      </c>
      <c r="L146" t="s">
        <v>57</v>
      </c>
    </row>
    <row r="147" spans="1:20" x14ac:dyDescent="0.2">
      <c r="A147" t="s">
        <v>22</v>
      </c>
      <c r="B147" t="s">
        <v>2808</v>
      </c>
      <c r="C147" t="s">
        <v>2809</v>
      </c>
      <c r="H147" t="s">
        <v>49</v>
      </c>
      <c r="I147" t="s">
        <v>50</v>
      </c>
      <c r="L147" t="s">
        <v>51</v>
      </c>
    </row>
    <row r="148" spans="1:20" x14ac:dyDescent="0.2">
      <c r="A148" t="s">
        <v>22</v>
      </c>
      <c r="B148" t="s">
        <v>2810</v>
      </c>
      <c r="C148" t="s">
        <v>2811</v>
      </c>
      <c r="H148" t="s">
        <v>49</v>
      </c>
      <c r="I148" t="s">
        <v>53</v>
      </c>
      <c r="L148" t="s">
        <v>51</v>
      </c>
    </row>
    <row r="149" spans="1:20" x14ac:dyDescent="0.2">
      <c r="A149" t="s">
        <v>22</v>
      </c>
      <c r="B149" t="s">
        <v>2812</v>
      </c>
      <c r="C149" t="s">
        <v>2812</v>
      </c>
      <c r="J149" t="s">
        <v>10</v>
      </c>
    </row>
    <row r="150" spans="1:20" x14ac:dyDescent="0.2">
      <c r="A150" t="s">
        <v>22</v>
      </c>
      <c r="B150" t="s">
        <v>2813</v>
      </c>
      <c r="C150" t="s">
        <v>2813</v>
      </c>
      <c r="G150" t="s">
        <v>60</v>
      </c>
    </row>
    <row r="151" spans="1:20" x14ac:dyDescent="0.2">
      <c r="A151" t="s">
        <v>22</v>
      </c>
      <c r="B151" t="s">
        <v>2814</v>
      </c>
      <c r="C151" t="s">
        <v>2814</v>
      </c>
      <c r="G151" t="s">
        <v>222</v>
      </c>
    </row>
    <row r="152" spans="1:20" x14ac:dyDescent="0.2">
      <c r="A152" t="s">
        <v>22</v>
      </c>
      <c r="B152" t="s">
        <v>2543</v>
      </c>
      <c r="C152" t="s">
        <v>2543</v>
      </c>
      <c r="E152">
        <v>0</v>
      </c>
      <c r="F152" t="s">
        <v>44</v>
      </c>
      <c r="K152" t="s">
        <v>64</v>
      </c>
      <c r="M152" t="s">
        <v>96</v>
      </c>
      <c r="S152">
        <v>0</v>
      </c>
      <c r="T152">
        <v>0</v>
      </c>
    </row>
    <row r="153" spans="1:20" x14ac:dyDescent="0.2">
      <c r="A153" t="s">
        <v>22</v>
      </c>
      <c r="B153" t="s">
        <v>2815</v>
      </c>
      <c r="C153" t="s">
        <v>2816</v>
      </c>
      <c r="H153" t="s">
        <v>49</v>
      </c>
      <c r="L153" t="s">
        <v>57</v>
      </c>
    </row>
    <row r="154" spans="1:20" x14ac:dyDescent="0.2">
      <c r="A154" t="s">
        <v>22</v>
      </c>
      <c r="B154" t="s">
        <v>2817</v>
      </c>
      <c r="C154" t="s">
        <v>2818</v>
      </c>
      <c r="H154" t="s">
        <v>49</v>
      </c>
      <c r="I154" t="s">
        <v>50</v>
      </c>
      <c r="L154" t="s">
        <v>68</v>
      </c>
      <c r="O154" t="s">
        <v>46</v>
      </c>
    </row>
    <row r="155" spans="1:20" x14ac:dyDescent="0.2">
      <c r="A155" t="s">
        <v>22</v>
      </c>
      <c r="B155" t="s">
        <v>2819</v>
      </c>
      <c r="C155" t="s">
        <v>1644</v>
      </c>
      <c r="H155" t="s">
        <v>49</v>
      </c>
      <c r="I155" t="s">
        <v>53</v>
      </c>
      <c r="L155" t="s">
        <v>68</v>
      </c>
      <c r="O155" t="s">
        <v>46</v>
      </c>
    </row>
    <row r="156" spans="1:20" x14ac:dyDescent="0.2">
      <c r="A156" t="s">
        <v>22</v>
      </c>
      <c r="B156" t="s">
        <v>2820</v>
      </c>
      <c r="C156" t="s">
        <v>2821</v>
      </c>
      <c r="H156" t="s">
        <v>49</v>
      </c>
      <c r="L156" t="s">
        <v>57</v>
      </c>
    </row>
    <row r="157" spans="1:20" x14ac:dyDescent="0.2">
      <c r="A157" t="s">
        <v>22</v>
      </c>
      <c r="B157" t="s">
        <v>2822</v>
      </c>
      <c r="C157" t="s">
        <v>2822</v>
      </c>
      <c r="D157" s="2" t="s">
        <v>2823</v>
      </c>
      <c r="J157" t="s">
        <v>10</v>
      </c>
    </row>
    <row r="158" spans="1:20" x14ac:dyDescent="0.2">
      <c r="A158" t="s">
        <v>22</v>
      </c>
      <c r="B158" t="s">
        <v>2824</v>
      </c>
      <c r="C158" t="s">
        <v>2824</v>
      </c>
      <c r="G158" t="s">
        <v>60</v>
      </c>
    </row>
    <row r="159" spans="1:20" x14ac:dyDescent="0.2">
      <c r="A159" t="s">
        <v>22</v>
      </c>
      <c r="B159" t="s">
        <v>2825</v>
      </c>
      <c r="C159" t="s">
        <v>2825</v>
      </c>
      <c r="D159" s="2" t="s">
        <v>2826</v>
      </c>
      <c r="G159" t="s">
        <v>24</v>
      </c>
    </row>
    <row r="160" spans="1:20" x14ac:dyDescent="0.2">
      <c r="A160" t="s">
        <v>22</v>
      </c>
      <c r="B160" t="s">
        <v>2827</v>
      </c>
      <c r="C160" t="s">
        <v>2827</v>
      </c>
      <c r="G160" t="s">
        <v>230</v>
      </c>
    </row>
    <row r="161" spans="1:20" x14ac:dyDescent="0.2">
      <c r="A161" t="s">
        <v>22</v>
      </c>
      <c r="B161" t="s">
        <v>4917</v>
      </c>
      <c r="C161" t="s">
        <v>4917</v>
      </c>
      <c r="E161">
        <v>0</v>
      </c>
      <c r="F161" t="s">
        <v>44</v>
      </c>
      <c r="K161" t="s">
        <v>115</v>
      </c>
      <c r="M161" t="s">
        <v>96</v>
      </c>
      <c r="S161">
        <v>0</v>
      </c>
      <c r="T161">
        <v>0</v>
      </c>
    </row>
    <row r="162" spans="1:20" x14ac:dyDescent="0.2">
      <c r="A162" t="s">
        <v>22</v>
      </c>
      <c r="B162" t="s">
        <v>2828</v>
      </c>
      <c r="C162" t="s">
        <v>2829</v>
      </c>
      <c r="H162" t="s">
        <v>49</v>
      </c>
      <c r="L162" t="s">
        <v>57</v>
      </c>
    </row>
    <row r="163" spans="1:20" x14ac:dyDescent="0.2">
      <c r="A163" t="s">
        <v>22</v>
      </c>
      <c r="B163" t="s">
        <v>2830</v>
      </c>
      <c r="C163" t="s">
        <v>2831</v>
      </c>
      <c r="H163" t="s">
        <v>49</v>
      </c>
      <c r="I163" t="s">
        <v>50</v>
      </c>
      <c r="L163" t="s">
        <v>68</v>
      </c>
      <c r="O163" t="s">
        <v>65</v>
      </c>
    </row>
    <row r="164" spans="1:20" x14ac:dyDescent="0.2">
      <c r="A164" t="s">
        <v>22</v>
      </c>
      <c r="B164" t="s">
        <v>1662</v>
      </c>
      <c r="C164" t="s">
        <v>2832</v>
      </c>
      <c r="H164" t="s">
        <v>49</v>
      </c>
      <c r="I164" t="s">
        <v>53</v>
      </c>
      <c r="L164" t="s">
        <v>68</v>
      </c>
      <c r="O164" t="s">
        <v>65</v>
      </c>
    </row>
    <row r="165" spans="1:20" x14ac:dyDescent="0.2">
      <c r="A165" t="s">
        <v>22</v>
      </c>
      <c r="B165" t="s">
        <v>2833</v>
      </c>
      <c r="C165" t="s">
        <v>2834</v>
      </c>
      <c r="D165" s="2" t="s">
        <v>2835</v>
      </c>
      <c r="H165" t="s">
        <v>49</v>
      </c>
      <c r="L165" t="s">
        <v>105</v>
      </c>
      <c r="O165" t="s">
        <v>203</v>
      </c>
    </row>
    <row r="166" spans="1:20" x14ac:dyDescent="0.2">
      <c r="A166" t="s">
        <v>22</v>
      </c>
      <c r="B166" t="s">
        <v>2836</v>
      </c>
      <c r="C166" t="s">
        <v>2837</v>
      </c>
      <c r="H166" t="s">
        <v>49</v>
      </c>
      <c r="L166" t="s">
        <v>57</v>
      </c>
    </row>
    <row r="167" spans="1:20" x14ac:dyDescent="0.2">
      <c r="A167" t="s">
        <v>22</v>
      </c>
      <c r="B167" t="s">
        <v>2838</v>
      </c>
      <c r="C167" t="s">
        <v>2838</v>
      </c>
      <c r="J167" t="s">
        <v>10</v>
      </c>
    </row>
    <row r="168" spans="1:20" x14ac:dyDescent="0.2">
      <c r="A168" t="s">
        <v>22</v>
      </c>
      <c r="B168" t="s">
        <v>2839</v>
      </c>
      <c r="C168" t="s">
        <v>2839</v>
      </c>
      <c r="H168" t="s">
        <v>49</v>
      </c>
      <c r="I168" t="s">
        <v>53</v>
      </c>
      <c r="L168" t="s">
        <v>51</v>
      </c>
    </row>
    <row r="169" spans="1:20" x14ac:dyDescent="0.2">
      <c r="A169" t="s">
        <v>22</v>
      </c>
      <c r="B169" t="s">
        <v>2840</v>
      </c>
      <c r="C169" t="s">
        <v>2840</v>
      </c>
      <c r="G169" t="s">
        <v>60</v>
      </c>
    </row>
    <row r="170" spans="1:20" x14ac:dyDescent="0.2">
      <c r="A170" t="s">
        <v>22</v>
      </c>
      <c r="B170" t="s">
        <v>2841</v>
      </c>
      <c r="C170" t="s">
        <v>2841</v>
      </c>
      <c r="G170" t="s">
        <v>239</v>
      </c>
    </row>
    <row r="171" spans="1:20" x14ac:dyDescent="0.2">
      <c r="A171" t="s">
        <v>22</v>
      </c>
      <c r="B171" t="s">
        <v>4918</v>
      </c>
      <c r="C171" t="s">
        <v>4918</v>
      </c>
      <c r="E171">
        <v>1</v>
      </c>
      <c r="F171" t="s">
        <v>44</v>
      </c>
      <c r="K171" t="s">
        <v>45</v>
      </c>
      <c r="M171" t="s">
        <v>116</v>
      </c>
      <c r="S171">
        <v>0</v>
      </c>
      <c r="T171">
        <v>0</v>
      </c>
    </row>
    <row r="172" spans="1:20" x14ac:dyDescent="0.2">
      <c r="A172" t="s">
        <v>22</v>
      </c>
      <c r="B172" t="s">
        <v>2842</v>
      </c>
      <c r="C172" t="s">
        <v>2843</v>
      </c>
      <c r="H172" t="s">
        <v>49</v>
      </c>
      <c r="L172" t="s">
        <v>57</v>
      </c>
    </row>
    <row r="173" spans="1:20" x14ac:dyDescent="0.2">
      <c r="A173" t="s">
        <v>22</v>
      </c>
      <c r="B173" t="s">
        <v>1678</v>
      </c>
      <c r="C173" t="s">
        <v>2844</v>
      </c>
      <c r="H173" t="s">
        <v>49</v>
      </c>
      <c r="L173" t="s">
        <v>105</v>
      </c>
      <c r="O173" t="s">
        <v>106</v>
      </c>
    </row>
    <row r="174" spans="1:20" x14ac:dyDescent="0.2">
      <c r="A174" t="s">
        <v>22</v>
      </c>
      <c r="B174" t="s">
        <v>2845</v>
      </c>
      <c r="C174" t="s">
        <v>2846</v>
      </c>
      <c r="H174" t="s">
        <v>49</v>
      </c>
      <c r="L174" t="s">
        <v>105</v>
      </c>
      <c r="O174" t="s">
        <v>411</v>
      </c>
    </row>
    <row r="175" spans="1:20" x14ac:dyDescent="0.2">
      <c r="A175" t="s">
        <v>22</v>
      </c>
      <c r="B175" t="s">
        <v>2847</v>
      </c>
      <c r="C175" t="s">
        <v>2848</v>
      </c>
      <c r="H175" t="s">
        <v>49</v>
      </c>
      <c r="L175" t="s">
        <v>57</v>
      </c>
    </row>
    <row r="176" spans="1:20" x14ac:dyDescent="0.2">
      <c r="A176" t="s">
        <v>22</v>
      </c>
      <c r="B176" t="s">
        <v>182</v>
      </c>
      <c r="C176" t="s">
        <v>2849</v>
      </c>
      <c r="H176" t="s">
        <v>49</v>
      </c>
      <c r="I176" t="s">
        <v>50</v>
      </c>
      <c r="L176" t="s">
        <v>51</v>
      </c>
    </row>
    <row r="177" spans="1:20" x14ac:dyDescent="0.2">
      <c r="A177" t="s">
        <v>22</v>
      </c>
      <c r="B177" t="s">
        <v>2850</v>
      </c>
      <c r="C177" t="s">
        <v>2851</v>
      </c>
      <c r="H177" t="s">
        <v>49</v>
      </c>
      <c r="I177" t="s">
        <v>53</v>
      </c>
      <c r="L177" t="s">
        <v>51</v>
      </c>
    </row>
    <row r="178" spans="1:20" x14ac:dyDescent="0.2">
      <c r="A178" t="s">
        <v>22</v>
      </c>
      <c r="B178" t="s">
        <v>2852</v>
      </c>
      <c r="C178" t="s">
        <v>2852</v>
      </c>
      <c r="J178" t="s">
        <v>10</v>
      </c>
    </row>
    <row r="179" spans="1:20" x14ac:dyDescent="0.2">
      <c r="A179" t="s">
        <v>22</v>
      </c>
      <c r="B179" t="s">
        <v>2853</v>
      </c>
      <c r="C179" t="s">
        <v>2853</v>
      </c>
      <c r="G179" t="s">
        <v>60</v>
      </c>
    </row>
    <row r="180" spans="1:20" x14ac:dyDescent="0.2">
      <c r="A180" t="s">
        <v>22</v>
      </c>
      <c r="B180" t="s">
        <v>2854</v>
      </c>
      <c r="C180" t="s">
        <v>2854</v>
      </c>
      <c r="G180" t="s">
        <v>247</v>
      </c>
    </row>
    <row r="181" spans="1:20" x14ac:dyDescent="0.2">
      <c r="A181" t="s">
        <v>22</v>
      </c>
      <c r="B181" t="s">
        <v>4919</v>
      </c>
      <c r="C181" t="s">
        <v>4919</v>
      </c>
      <c r="E181">
        <v>0</v>
      </c>
      <c r="F181" t="s">
        <v>44</v>
      </c>
      <c r="K181" t="s">
        <v>45</v>
      </c>
      <c r="M181" t="s">
        <v>149</v>
      </c>
      <c r="S181">
        <v>0</v>
      </c>
      <c r="T181">
        <v>0</v>
      </c>
    </row>
    <row r="182" spans="1:20" x14ac:dyDescent="0.2">
      <c r="A182" t="s">
        <v>22</v>
      </c>
      <c r="B182" t="s">
        <v>2855</v>
      </c>
      <c r="C182" t="s">
        <v>1950</v>
      </c>
      <c r="H182" t="s">
        <v>49</v>
      </c>
      <c r="L182" t="s">
        <v>57</v>
      </c>
    </row>
    <row r="183" spans="1:20" x14ac:dyDescent="0.2">
      <c r="A183" t="s">
        <v>22</v>
      </c>
      <c r="B183" t="s">
        <v>1951</v>
      </c>
      <c r="C183" t="s">
        <v>1952</v>
      </c>
      <c r="H183" t="s">
        <v>49</v>
      </c>
      <c r="I183" t="s">
        <v>50</v>
      </c>
      <c r="L183" t="s">
        <v>68</v>
      </c>
      <c r="O183" t="s">
        <v>116</v>
      </c>
    </row>
    <row r="184" spans="1:20" x14ac:dyDescent="0.2">
      <c r="A184" t="s">
        <v>22</v>
      </c>
      <c r="B184" t="s">
        <v>2856</v>
      </c>
      <c r="C184" t="s">
        <v>2857</v>
      </c>
      <c r="H184" t="s">
        <v>49</v>
      </c>
      <c r="I184" t="s">
        <v>53</v>
      </c>
      <c r="L184" t="s">
        <v>68</v>
      </c>
      <c r="O184" t="s">
        <v>116</v>
      </c>
    </row>
    <row r="185" spans="1:20" x14ac:dyDescent="0.2">
      <c r="A185" t="s">
        <v>22</v>
      </c>
      <c r="B185" t="s">
        <v>2858</v>
      </c>
      <c r="C185" t="s">
        <v>2859</v>
      </c>
      <c r="H185" t="s">
        <v>49</v>
      </c>
      <c r="L185" t="s">
        <v>82</v>
      </c>
      <c r="N185" t="s">
        <v>152</v>
      </c>
    </row>
    <row r="186" spans="1:20" x14ac:dyDescent="0.2">
      <c r="A186" t="s">
        <v>22</v>
      </c>
      <c r="B186" t="s">
        <v>2860</v>
      </c>
      <c r="C186" t="s">
        <v>2860</v>
      </c>
      <c r="J186" t="s">
        <v>10</v>
      </c>
    </row>
    <row r="187" spans="1:20" x14ac:dyDescent="0.2">
      <c r="A187" t="s">
        <v>22</v>
      </c>
      <c r="B187" t="s">
        <v>2861</v>
      </c>
      <c r="C187" t="s">
        <v>2861</v>
      </c>
      <c r="H187" t="s">
        <v>49</v>
      </c>
      <c r="I187" t="s">
        <v>53</v>
      </c>
      <c r="L187" t="s">
        <v>51</v>
      </c>
    </row>
    <row r="188" spans="1:20" x14ac:dyDescent="0.2">
      <c r="A188" t="s">
        <v>22</v>
      </c>
      <c r="B188" t="s">
        <v>2862</v>
      </c>
      <c r="C188" t="s">
        <v>2862</v>
      </c>
      <c r="G188" t="s">
        <v>60</v>
      </c>
    </row>
    <row r="189" spans="1:20" x14ac:dyDescent="0.2">
      <c r="A189" t="s">
        <v>22</v>
      </c>
      <c r="B189" t="s">
        <v>2863</v>
      </c>
      <c r="C189" t="s">
        <v>2863</v>
      </c>
      <c r="G189" t="s">
        <v>256</v>
      </c>
    </row>
    <row r="190" spans="1:20" x14ac:dyDescent="0.2">
      <c r="A190" t="s">
        <v>22</v>
      </c>
      <c r="B190" t="s">
        <v>20</v>
      </c>
      <c r="C190" t="s">
        <v>20</v>
      </c>
      <c r="E190">
        <v>0</v>
      </c>
      <c r="F190" t="s">
        <v>44</v>
      </c>
      <c r="K190" t="s">
        <v>115</v>
      </c>
      <c r="M190" t="s">
        <v>79</v>
      </c>
      <c r="S190">
        <v>0</v>
      </c>
      <c r="T190">
        <v>0</v>
      </c>
    </row>
    <row r="191" spans="1:20" x14ac:dyDescent="0.2">
      <c r="A191" t="s">
        <v>22</v>
      </c>
      <c r="B191" t="s">
        <v>2864</v>
      </c>
      <c r="C191" t="s">
        <v>2865</v>
      </c>
      <c r="H191" t="s">
        <v>49</v>
      </c>
      <c r="L191" t="s">
        <v>57</v>
      </c>
    </row>
    <row r="192" spans="1:20" x14ac:dyDescent="0.2">
      <c r="A192" t="s">
        <v>22</v>
      </c>
      <c r="B192" t="s">
        <v>2866</v>
      </c>
      <c r="C192" t="s">
        <v>2867</v>
      </c>
      <c r="H192" t="s">
        <v>49</v>
      </c>
      <c r="L192" t="s">
        <v>105</v>
      </c>
      <c r="O192" t="s">
        <v>411</v>
      </c>
    </row>
    <row r="193" spans="1:15" x14ac:dyDescent="0.2">
      <c r="A193" t="s">
        <v>22</v>
      </c>
      <c r="B193" t="s">
        <v>2868</v>
      </c>
      <c r="C193" t="s">
        <v>2869</v>
      </c>
      <c r="H193" t="s">
        <v>49</v>
      </c>
      <c r="I193" t="s">
        <v>50</v>
      </c>
      <c r="L193" t="s">
        <v>68</v>
      </c>
      <c r="O193" t="s">
        <v>116</v>
      </c>
    </row>
    <row r="194" spans="1:15" x14ac:dyDescent="0.2">
      <c r="A194" t="s">
        <v>22</v>
      </c>
      <c r="B194" t="s">
        <v>2870</v>
      </c>
      <c r="C194" t="s">
        <v>2871</v>
      </c>
      <c r="H194" t="s">
        <v>49</v>
      </c>
      <c r="I194" t="s">
        <v>53</v>
      </c>
      <c r="L194" t="s">
        <v>68</v>
      </c>
      <c r="O194" t="s">
        <v>116</v>
      </c>
    </row>
    <row r="195" spans="1:15" x14ac:dyDescent="0.2">
      <c r="A195" t="s">
        <v>22</v>
      </c>
      <c r="B195" t="s">
        <v>2872</v>
      </c>
      <c r="C195" t="s">
        <v>2872</v>
      </c>
      <c r="J195" t="s">
        <v>10</v>
      </c>
    </row>
    <row r="196" spans="1:15" x14ac:dyDescent="0.2">
      <c r="A196" t="s">
        <v>22</v>
      </c>
      <c r="B196" t="s">
        <v>2873</v>
      </c>
      <c r="C196" t="s">
        <v>2873</v>
      </c>
      <c r="H196" t="s">
        <v>49</v>
      </c>
      <c r="I196" t="s">
        <v>53</v>
      </c>
      <c r="L196" t="s">
        <v>51</v>
      </c>
    </row>
    <row r="197" spans="1:15" x14ac:dyDescent="0.2">
      <c r="A197" t="s">
        <v>22</v>
      </c>
      <c r="B197" t="s">
        <v>2874</v>
      </c>
      <c r="C197" t="s">
        <v>2874</v>
      </c>
      <c r="G197" t="s">
        <v>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H177"/>
  <sheetViews>
    <sheetView topLeftCell="A136" workbookViewId="0">
      <selection activeCell="Y3" sqref="Y3:AG3"/>
    </sheetView>
  </sheetViews>
  <sheetFormatPr baseColWidth="10" defaultColWidth="8.83203125" defaultRowHeight="15" x14ac:dyDescent="0.2"/>
  <cols>
    <col min="1" max="3" width="7.33203125" customWidth="1"/>
    <col min="4" max="4" width="7.33203125" style="2" customWidth="1"/>
    <col min="5" max="19" width="7.33203125" customWidth="1"/>
  </cols>
  <sheetData>
    <row r="1" spans="1:34" x14ac:dyDescent="0.2">
      <c r="A1" t="s">
        <v>265</v>
      </c>
      <c r="T1" t="s">
        <v>264</v>
      </c>
      <c r="X1" t="s">
        <v>5170</v>
      </c>
      <c r="Y1" t="s">
        <v>5106</v>
      </c>
      <c r="Z1" t="s">
        <v>5107</v>
      </c>
      <c r="AA1" t="s">
        <v>5108</v>
      </c>
      <c r="AB1" t="s">
        <v>5109</v>
      </c>
      <c r="AC1" t="s">
        <v>5110</v>
      </c>
      <c r="AD1" t="s">
        <v>5111</v>
      </c>
      <c r="AE1" t="s">
        <v>5112</v>
      </c>
      <c r="AF1" t="s">
        <v>5113</v>
      </c>
      <c r="AG1" t="s">
        <v>5114</v>
      </c>
      <c r="AH1" t="s">
        <v>142</v>
      </c>
    </row>
    <row r="2" spans="1:34" x14ac:dyDescent="0.2">
      <c r="A2" t="s">
        <v>1</v>
      </c>
      <c r="B2" t="s">
        <v>2</v>
      </c>
      <c r="C2" t="s">
        <v>3</v>
      </c>
      <c r="D2" s="2" t="s">
        <v>4</v>
      </c>
      <c r="E2" t="s">
        <v>5</v>
      </c>
      <c r="F2" t="s">
        <v>6</v>
      </c>
      <c r="G2" t="s">
        <v>7</v>
      </c>
      <c r="H2" t="s">
        <v>8</v>
      </c>
      <c r="I2" t="s">
        <v>9</v>
      </c>
      <c r="J2" t="s">
        <v>10</v>
      </c>
      <c r="K2" t="s">
        <v>11</v>
      </c>
      <c r="L2" t="s">
        <v>12</v>
      </c>
      <c r="M2" t="s">
        <v>13</v>
      </c>
      <c r="N2" t="s">
        <v>14</v>
      </c>
      <c r="O2" t="s">
        <v>15</v>
      </c>
      <c r="P2" t="s">
        <v>16</v>
      </c>
      <c r="Q2" t="s">
        <v>17</v>
      </c>
      <c r="R2" t="s">
        <v>18</v>
      </c>
      <c r="S2" t="s">
        <v>5097</v>
      </c>
      <c r="T2" t="s">
        <v>5102</v>
      </c>
      <c r="X2" t="s">
        <v>5171</v>
      </c>
      <c r="Y2">
        <f>COUNTIFS($K$1:$K$500, "gaze", $M1:$M500, "*front")</f>
        <v>2</v>
      </c>
      <c r="Z2">
        <f>COUNTIFS($K$1:$K$500, "gaze", $M1:$M500, "*periphery")</f>
        <v>2</v>
      </c>
      <c r="AA2">
        <f>COUNTIFS($K$1:$K$500, "gaze", $M1:$M500, "*back")</f>
        <v>2</v>
      </c>
      <c r="AB2">
        <f>COUNTIFS($K$1:$K$500, "point", $M1:$M500, "*front")</f>
        <v>2</v>
      </c>
      <c r="AC2">
        <f>COUNTIFS($K$1:$K$500, "point", $M1:$M500, "*periphery")</f>
        <v>2</v>
      </c>
      <c r="AD2">
        <f>COUNTIFS($K$1:$K$500, "point", $M1:$M500, "*back")</f>
        <v>2</v>
      </c>
      <c r="AE2">
        <f>COUNTIFS($K$1:$K$500, "gaze and point", $M1:$M500, "*front")</f>
        <v>2</v>
      </c>
      <c r="AF2">
        <f>COUNTIFS($K$1:$K$500, "gaze and point", $M1:$M500, "*periphery")</f>
        <v>2</v>
      </c>
      <c r="AG2">
        <f>COUNTIFS($K$1:$K$500, "gaze and point", $M1:$M500, "*back")</f>
        <v>2</v>
      </c>
      <c r="AH2">
        <f>COUNTIF($K$1:$K$400, "baseline")</f>
        <v>2</v>
      </c>
    </row>
    <row r="3" spans="1:34" x14ac:dyDescent="0.2">
      <c r="A3" t="s">
        <v>19</v>
      </c>
      <c r="B3" t="s">
        <v>20</v>
      </c>
      <c r="C3" t="s">
        <v>20</v>
      </c>
      <c r="Y3">
        <f>COUNTIFS($M$1:$M$400, "*front", $S$1:$S$400, "1",$K$1:$K$400, "gaze")</f>
        <v>0</v>
      </c>
      <c r="Z3">
        <f>COUNTIFS($M$1:$M$400, "*periphery", $S$1:$S$400, "1", $K$1:$K$400, "gaze")</f>
        <v>0</v>
      </c>
      <c r="AA3">
        <f>COUNTIFS($M$1:$M$400, "*back", $S$1:$S$400, "1", $K$1:$K$400, "gaze")</f>
        <v>0</v>
      </c>
      <c r="AB3">
        <f>COUNTIFS($M$1:$M$400, "*front", $S$1:$S$400, "1", $K$1:$K$400, "point")</f>
        <v>1</v>
      </c>
      <c r="AC3">
        <f>COUNTIFS($M$1:$M$400, "*periphery", $S$1:$S$400, "1", $K$1:$K$400, "point")</f>
        <v>1</v>
      </c>
      <c r="AD3">
        <f>COUNTIFS($M$1:$M$400, "*back", $S$1:$S$400, "1", $K$1:$K$400, "point")</f>
        <v>0</v>
      </c>
      <c r="AE3">
        <f>COUNTIFS($M$1:$M$400, "*front", $S$1:$S$400, "1", $K$1:$K$400, "gaze and point")</f>
        <v>2</v>
      </c>
      <c r="AF3">
        <f>COUNTIFS($M$1:$M$400, "*periphery", $S$1:$S$400, "1", $K$1:$K$400, "gaze and point")</f>
        <v>0</v>
      </c>
      <c r="AG3">
        <f>COUNTIFS($M$1:$M$400, "*periphery", $S$1:$S$400, "1", $K$1:$K$400, "gaze and point")</f>
        <v>0</v>
      </c>
      <c r="AH3">
        <f>COUNTIFS($S$1:$S$400, "1", $K$1:$K$400, "baseline")</f>
        <v>0</v>
      </c>
    </row>
    <row r="4" spans="1:34" x14ac:dyDescent="0.2">
      <c r="A4" t="s">
        <v>21</v>
      </c>
      <c r="B4" t="s">
        <v>20</v>
      </c>
      <c r="C4" t="s">
        <v>20</v>
      </c>
      <c r="X4" t="s">
        <v>5172</v>
      </c>
      <c r="Y4" t="s">
        <v>5179</v>
      </c>
      <c r="Z4" t="s">
        <v>5173</v>
      </c>
      <c r="AA4" t="s">
        <v>5174</v>
      </c>
      <c r="AB4" t="s">
        <v>5175</v>
      </c>
      <c r="AC4" t="s">
        <v>5176</v>
      </c>
      <c r="AD4" t="s">
        <v>5177</v>
      </c>
      <c r="AE4" t="s">
        <v>5178</v>
      </c>
    </row>
    <row r="5" spans="1:34" x14ac:dyDescent="0.2">
      <c r="A5" t="s">
        <v>22</v>
      </c>
      <c r="B5" t="s">
        <v>2876</v>
      </c>
      <c r="C5" t="s">
        <v>2876</v>
      </c>
      <c r="G5" t="s">
        <v>24</v>
      </c>
      <c r="Y5">
        <f>SUM(Y2:AH2)</f>
        <v>20</v>
      </c>
      <c r="Z5">
        <f>COUNTIF($K$1:$K$400, "gaze")</f>
        <v>6</v>
      </c>
      <c r="AA5" s="7">
        <f>COUNTIF($K$1:$K$400, "point")</f>
        <v>6</v>
      </c>
      <c r="AB5">
        <f>COUNTIF($K$1:$K$400, "gaze and point")</f>
        <v>6</v>
      </c>
      <c r="AC5">
        <f>COUNTIF($M$1:$M$400, "*front")</f>
        <v>6</v>
      </c>
      <c r="AD5">
        <f>COUNTIF($M$1:$M$400, "*periphery")</f>
        <v>6</v>
      </c>
      <c r="AE5">
        <f>COUNTIF($M$1:$M$400, "*back")</f>
        <v>6</v>
      </c>
    </row>
    <row r="6" spans="1:34" x14ac:dyDescent="0.2">
      <c r="A6" t="s">
        <v>22</v>
      </c>
      <c r="B6" t="s">
        <v>2877</v>
      </c>
      <c r="C6" t="s">
        <v>2877</v>
      </c>
      <c r="J6" t="s">
        <v>10</v>
      </c>
      <c r="Z6">
        <f>COUNTIFS($K$1:$K$400, "gaze", $S$1:$S$400, "1")</f>
        <v>0</v>
      </c>
      <c r="AA6">
        <f>COUNTIFS($K$1:$K$400, "point", $S$1:$S$400, "1")</f>
        <v>2</v>
      </c>
      <c r="AB6">
        <f>COUNTIFS($K$1:$K$400, "gaze and point", $S$1:$S$400, "1")</f>
        <v>2</v>
      </c>
      <c r="AC6">
        <f>COUNTIFS($M$1:$M$400, "*front", $S$1:$S$400, "1")</f>
        <v>3</v>
      </c>
      <c r="AD6">
        <f>COUNTIFS($M$1:$M$400, "*periphery", $S$1:$S$400, "1")</f>
        <v>1</v>
      </c>
      <c r="AE6">
        <f>COUNTIFS($M$1:$M$400, "*back", $S$1:$S$400, "1")</f>
        <v>0</v>
      </c>
    </row>
    <row r="7" spans="1:34" x14ac:dyDescent="0.2">
      <c r="A7" t="s">
        <v>22</v>
      </c>
      <c r="B7" t="s">
        <v>2878</v>
      </c>
      <c r="C7" t="s">
        <v>2878</v>
      </c>
      <c r="P7">
        <v>1</v>
      </c>
      <c r="Q7" t="s">
        <v>27</v>
      </c>
    </row>
    <row r="8" spans="1:34" x14ac:dyDescent="0.2">
      <c r="A8" t="s">
        <v>22</v>
      </c>
      <c r="B8" t="s">
        <v>2879</v>
      </c>
      <c r="C8" t="s">
        <v>2879</v>
      </c>
      <c r="J8" t="s">
        <v>10</v>
      </c>
    </row>
    <row r="9" spans="1:34" x14ac:dyDescent="0.2">
      <c r="A9" t="s">
        <v>22</v>
      </c>
      <c r="B9" t="s">
        <v>2880</v>
      </c>
      <c r="C9" t="s">
        <v>2880</v>
      </c>
      <c r="P9">
        <v>1</v>
      </c>
      <c r="Q9" t="s">
        <v>30</v>
      </c>
    </row>
    <row r="10" spans="1:34" x14ac:dyDescent="0.2">
      <c r="A10" t="s">
        <v>22</v>
      </c>
      <c r="B10" t="s">
        <v>2881</v>
      </c>
      <c r="C10" t="s">
        <v>2881</v>
      </c>
      <c r="J10" t="s">
        <v>10</v>
      </c>
    </row>
    <row r="11" spans="1:34" x14ac:dyDescent="0.2">
      <c r="A11" t="s">
        <v>22</v>
      </c>
      <c r="B11" t="s">
        <v>2882</v>
      </c>
      <c r="C11" t="s">
        <v>2882</v>
      </c>
      <c r="P11">
        <v>1</v>
      </c>
      <c r="Q11" t="s">
        <v>33</v>
      </c>
    </row>
    <row r="12" spans="1:34" x14ac:dyDescent="0.2">
      <c r="A12" t="s">
        <v>22</v>
      </c>
      <c r="B12" t="s">
        <v>2883</v>
      </c>
      <c r="C12" t="s">
        <v>2883</v>
      </c>
      <c r="J12" t="s">
        <v>10</v>
      </c>
    </row>
    <row r="13" spans="1:34" x14ac:dyDescent="0.2">
      <c r="A13" t="s">
        <v>22</v>
      </c>
      <c r="B13" t="s">
        <v>2884</v>
      </c>
      <c r="C13" t="s">
        <v>2884</v>
      </c>
      <c r="P13">
        <v>1</v>
      </c>
      <c r="Q13" t="s">
        <v>35</v>
      </c>
    </row>
    <row r="14" spans="1:34" x14ac:dyDescent="0.2">
      <c r="A14" t="s">
        <v>22</v>
      </c>
      <c r="B14" t="s">
        <v>2885</v>
      </c>
      <c r="C14" t="s">
        <v>2885</v>
      </c>
      <c r="J14" t="s">
        <v>10</v>
      </c>
    </row>
    <row r="15" spans="1:34" x14ac:dyDescent="0.2">
      <c r="A15" t="s">
        <v>22</v>
      </c>
      <c r="B15" t="s">
        <v>2886</v>
      </c>
      <c r="C15" t="s">
        <v>2886</v>
      </c>
      <c r="P15">
        <v>1</v>
      </c>
      <c r="Q15" t="s">
        <v>38</v>
      </c>
    </row>
    <row r="16" spans="1:34" x14ac:dyDescent="0.2">
      <c r="A16" t="s">
        <v>22</v>
      </c>
      <c r="B16" t="s">
        <v>2887</v>
      </c>
      <c r="C16" t="s">
        <v>2887</v>
      </c>
      <c r="J16" t="s">
        <v>10</v>
      </c>
    </row>
    <row r="17" spans="1:20" x14ac:dyDescent="0.2">
      <c r="A17" t="s">
        <v>22</v>
      </c>
      <c r="B17" t="s">
        <v>2888</v>
      </c>
      <c r="C17" t="s">
        <v>2888</v>
      </c>
      <c r="P17">
        <v>0</v>
      </c>
      <c r="Q17" t="s">
        <v>41</v>
      </c>
    </row>
    <row r="18" spans="1:20" x14ac:dyDescent="0.2">
      <c r="A18" t="s">
        <v>22</v>
      </c>
      <c r="B18" t="s">
        <v>2889</v>
      </c>
      <c r="C18" t="s">
        <v>2889</v>
      </c>
      <c r="D18" s="2" t="s">
        <v>5101</v>
      </c>
      <c r="G18" t="s">
        <v>43</v>
      </c>
    </row>
    <row r="19" spans="1:20" x14ac:dyDescent="0.2">
      <c r="A19" t="s">
        <v>22</v>
      </c>
      <c r="B19" t="s">
        <v>2890</v>
      </c>
      <c r="C19" t="s">
        <v>2890</v>
      </c>
      <c r="E19">
        <v>1</v>
      </c>
      <c r="F19" t="s">
        <v>44</v>
      </c>
      <c r="K19" t="s">
        <v>45</v>
      </c>
      <c r="M19" t="s">
        <v>46</v>
      </c>
      <c r="S19">
        <v>0</v>
      </c>
      <c r="T19">
        <v>0</v>
      </c>
    </row>
    <row r="20" spans="1:20" x14ac:dyDescent="0.2">
      <c r="A20" t="s">
        <v>22</v>
      </c>
      <c r="B20" t="s">
        <v>2891</v>
      </c>
      <c r="C20" t="s">
        <v>2892</v>
      </c>
      <c r="D20" s="2" t="s">
        <v>2893</v>
      </c>
      <c r="H20" t="s">
        <v>49</v>
      </c>
      <c r="I20" t="s">
        <v>53</v>
      </c>
      <c r="L20" t="s">
        <v>68</v>
      </c>
      <c r="O20" t="s">
        <v>116</v>
      </c>
    </row>
    <row r="21" spans="1:20" x14ac:dyDescent="0.2">
      <c r="A21" t="s">
        <v>22</v>
      </c>
      <c r="B21" t="s">
        <v>2894</v>
      </c>
      <c r="C21" t="s">
        <v>2895</v>
      </c>
      <c r="H21" t="s">
        <v>49</v>
      </c>
      <c r="L21" t="s">
        <v>57</v>
      </c>
    </row>
    <row r="22" spans="1:20" x14ac:dyDescent="0.2">
      <c r="A22" t="s">
        <v>22</v>
      </c>
      <c r="B22" t="s">
        <v>2896</v>
      </c>
      <c r="C22" t="s">
        <v>2897</v>
      </c>
      <c r="H22" t="s">
        <v>49</v>
      </c>
      <c r="I22" t="s">
        <v>50</v>
      </c>
      <c r="L22" t="s">
        <v>51</v>
      </c>
    </row>
    <row r="23" spans="1:20" x14ac:dyDescent="0.2">
      <c r="A23" t="s">
        <v>22</v>
      </c>
      <c r="B23" t="s">
        <v>2898</v>
      </c>
      <c r="C23" t="s">
        <v>1066</v>
      </c>
      <c r="H23" t="s">
        <v>49</v>
      </c>
      <c r="I23" t="s">
        <v>53</v>
      </c>
      <c r="L23" t="s">
        <v>51</v>
      </c>
    </row>
    <row r="24" spans="1:20" x14ac:dyDescent="0.2">
      <c r="A24" t="s">
        <v>22</v>
      </c>
      <c r="B24" t="s">
        <v>2265</v>
      </c>
      <c r="C24" t="s">
        <v>2265</v>
      </c>
      <c r="J24" t="s">
        <v>10</v>
      </c>
    </row>
    <row r="25" spans="1:20" x14ac:dyDescent="0.2">
      <c r="A25" t="s">
        <v>22</v>
      </c>
      <c r="B25" t="s">
        <v>2899</v>
      </c>
      <c r="C25" t="s">
        <v>2899</v>
      </c>
      <c r="G25" t="s">
        <v>60</v>
      </c>
    </row>
    <row r="26" spans="1:20" x14ac:dyDescent="0.2">
      <c r="A26" t="s">
        <v>22</v>
      </c>
      <c r="B26" t="s">
        <v>2900</v>
      </c>
      <c r="C26" t="s">
        <v>2900</v>
      </c>
      <c r="G26" t="s">
        <v>62</v>
      </c>
    </row>
    <row r="27" spans="1:20" x14ac:dyDescent="0.2">
      <c r="A27" t="s">
        <v>22</v>
      </c>
      <c r="B27" t="s">
        <v>2901</v>
      </c>
      <c r="C27" t="s">
        <v>2901</v>
      </c>
      <c r="E27">
        <v>0</v>
      </c>
      <c r="F27" t="s">
        <v>44</v>
      </c>
      <c r="K27" t="s">
        <v>64</v>
      </c>
      <c r="M27" t="s">
        <v>65</v>
      </c>
      <c r="S27">
        <v>0</v>
      </c>
      <c r="T27">
        <v>0</v>
      </c>
    </row>
    <row r="28" spans="1:20" x14ac:dyDescent="0.2">
      <c r="A28" t="s">
        <v>22</v>
      </c>
      <c r="B28" t="s">
        <v>2902</v>
      </c>
      <c r="C28" t="s">
        <v>2903</v>
      </c>
      <c r="H28" t="s">
        <v>49</v>
      </c>
      <c r="I28" t="s">
        <v>53</v>
      </c>
      <c r="L28" t="s">
        <v>68</v>
      </c>
      <c r="O28" t="s">
        <v>46</v>
      </c>
    </row>
    <row r="29" spans="1:20" x14ac:dyDescent="0.2">
      <c r="A29" t="s">
        <v>22</v>
      </c>
      <c r="B29" t="s">
        <v>2904</v>
      </c>
      <c r="C29" t="s">
        <v>2905</v>
      </c>
      <c r="H29" t="s">
        <v>49</v>
      </c>
      <c r="L29" t="s">
        <v>105</v>
      </c>
      <c r="O29" t="s">
        <v>411</v>
      </c>
    </row>
    <row r="30" spans="1:20" x14ac:dyDescent="0.2">
      <c r="A30" t="s">
        <v>22</v>
      </c>
      <c r="B30" t="s">
        <v>2906</v>
      </c>
      <c r="C30" t="s">
        <v>2907</v>
      </c>
      <c r="H30" t="s">
        <v>49</v>
      </c>
      <c r="L30" t="s">
        <v>57</v>
      </c>
    </row>
    <row r="31" spans="1:20" x14ac:dyDescent="0.2">
      <c r="A31" t="s">
        <v>22</v>
      </c>
      <c r="B31" t="s">
        <v>2908</v>
      </c>
      <c r="C31" t="s">
        <v>2908</v>
      </c>
      <c r="J31" t="s">
        <v>10</v>
      </c>
    </row>
    <row r="32" spans="1:20" x14ac:dyDescent="0.2">
      <c r="A32" t="s">
        <v>22</v>
      </c>
      <c r="B32" t="s">
        <v>2909</v>
      </c>
      <c r="C32" t="s">
        <v>2909</v>
      </c>
      <c r="H32" t="s">
        <v>49</v>
      </c>
      <c r="I32" t="s">
        <v>53</v>
      </c>
      <c r="L32" t="s">
        <v>51</v>
      </c>
    </row>
    <row r="33" spans="1:20" x14ac:dyDescent="0.2">
      <c r="A33" t="s">
        <v>22</v>
      </c>
      <c r="B33" t="s">
        <v>2910</v>
      </c>
      <c r="C33" t="s">
        <v>2910</v>
      </c>
      <c r="G33" t="s">
        <v>60</v>
      </c>
    </row>
    <row r="34" spans="1:20" x14ac:dyDescent="0.2">
      <c r="A34" t="s">
        <v>22</v>
      </c>
      <c r="B34" t="s">
        <v>2911</v>
      </c>
      <c r="C34" t="s">
        <v>2911</v>
      </c>
      <c r="G34" t="s">
        <v>78</v>
      </c>
    </row>
    <row r="35" spans="1:20" x14ac:dyDescent="0.2">
      <c r="A35" t="s">
        <v>22</v>
      </c>
      <c r="B35" t="s">
        <v>2912</v>
      </c>
      <c r="C35" t="s">
        <v>2912</v>
      </c>
      <c r="E35">
        <v>0</v>
      </c>
      <c r="F35" t="s">
        <v>44</v>
      </c>
      <c r="K35" t="s">
        <v>45</v>
      </c>
      <c r="M35" t="s">
        <v>79</v>
      </c>
      <c r="S35">
        <v>0</v>
      </c>
      <c r="T35">
        <v>0</v>
      </c>
    </row>
    <row r="36" spans="1:20" x14ac:dyDescent="0.2">
      <c r="A36" t="s">
        <v>22</v>
      </c>
      <c r="B36" t="s">
        <v>2913</v>
      </c>
      <c r="C36" t="s">
        <v>2914</v>
      </c>
      <c r="H36" t="s">
        <v>49</v>
      </c>
      <c r="L36" t="s">
        <v>82</v>
      </c>
      <c r="N36" t="s">
        <v>152</v>
      </c>
    </row>
    <row r="37" spans="1:20" x14ac:dyDescent="0.2">
      <c r="A37" t="s">
        <v>22</v>
      </c>
      <c r="B37" t="s">
        <v>2915</v>
      </c>
      <c r="C37" t="s">
        <v>2916</v>
      </c>
      <c r="H37" t="s">
        <v>49</v>
      </c>
      <c r="I37" t="s">
        <v>50</v>
      </c>
      <c r="L37" t="s">
        <v>68</v>
      </c>
      <c r="O37" t="s">
        <v>46</v>
      </c>
    </row>
    <row r="38" spans="1:20" x14ac:dyDescent="0.2">
      <c r="A38" t="s">
        <v>22</v>
      </c>
      <c r="B38" t="s">
        <v>2917</v>
      </c>
      <c r="C38" t="s">
        <v>2918</v>
      </c>
      <c r="H38" t="s">
        <v>49</v>
      </c>
      <c r="I38" t="s">
        <v>53</v>
      </c>
      <c r="L38" t="s">
        <v>68</v>
      </c>
      <c r="O38" t="s">
        <v>46</v>
      </c>
    </row>
    <row r="39" spans="1:20" x14ac:dyDescent="0.2">
      <c r="A39" t="s">
        <v>22</v>
      </c>
      <c r="B39" t="s">
        <v>2919</v>
      </c>
      <c r="C39" t="s">
        <v>2919</v>
      </c>
      <c r="J39" t="s">
        <v>10</v>
      </c>
    </row>
    <row r="40" spans="1:20" x14ac:dyDescent="0.2">
      <c r="A40" t="s">
        <v>22</v>
      </c>
      <c r="B40" t="s">
        <v>2920</v>
      </c>
      <c r="C40" t="s">
        <v>2920</v>
      </c>
      <c r="H40" t="s">
        <v>49</v>
      </c>
      <c r="I40" t="s">
        <v>53</v>
      </c>
      <c r="L40" t="s">
        <v>51</v>
      </c>
    </row>
    <row r="41" spans="1:20" x14ac:dyDescent="0.2">
      <c r="A41" t="s">
        <v>22</v>
      </c>
      <c r="B41" t="s">
        <v>521</v>
      </c>
      <c r="C41" t="s">
        <v>521</v>
      </c>
      <c r="G41" t="s">
        <v>60</v>
      </c>
    </row>
    <row r="42" spans="1:20" x14ac:dyDescent="0.2">
      <c r="A42" t="s">
        <v>22</v>
      </c>
      <c r="B42" t="s">
        <v>2921</v>
      </c>
      <c r="C42" t="s">
        <v>2921</v>
      </c>
      <c r="G42" t="s">
        <v>94</v>
      </c>
    </row>
    <row r="43" spans="1:20" x14ac:dyDescent="0.2">
      <c r="A43" t="s">
        <v>22</v>
      </c>
      <c r="B43" t="s">
        <v>2922</v>
      </c>
      <c r="C43" t="s">
        <v>2922</v>
      </c>
      <c r="E43">
        <v>0</v>
      </c>
      <c r="F43" t="s">
        <v>44</v>
      </c>
      <c r="K43" t="s">
        <v>45</v>
      </c>
      <c r="M43" t="s">
        <v>96</v>
      </c>
      <c r="S43">
        <v>0</v>
      </c>
      <c r="T43">
        <v>0</v>
      </c>
    </row>
    <row r="44" spans="1:20" x14ac:dyDescent="0.2">
      <c r="A44" t="s">
        <v>22</v>
      </c>
      <c r="B44" t="s">
        <v>2924</v>
      </c>
      <c r="C44" t="s">
        <v>2925</v>
      </c>
      <c r="H44" t="s">
        <v>49</v>
      </c>
      <c r="L44" t="s">
        <v>105</v>
      </c>
      <c r="O44" t="s">
        <v>726</v>
      </c>
    </row>
    <row r="45" spans="1:20" x14ac:dyDescent="0.2">
      <c r="A45" t="s">
        <v>22</v>
      </c>
      <c r="B45" t="s">
        <v>2926</v>
      </c>
      <c r="C45" t="s">
        <v>2926</v>
      </c>
      <c r="H45" t="s">
        <v>49</v>
      </c>
      <c r="I45" t="s">
        <v>50</v>
      </c>
      <c r="L45" t="s">
        <v>68</v>
      </c>
      <c r="O45" t="s">
        <v>65</v>
      </c>
    </row>
    <row r="46" spans="1:20" x14ac:dyDescent="0.2">
      <c r="A46" t="s">
        <v>22</v>
      </c>
      <c r="B46" t="s">
        <v>1533</v>
      </c>
      <c r="C46" t="s">
        <v>2927</v>
      </c>
      <c r="H46" t="s">
        <v>49</v>
      </c>
      <c r="I46" t="s">
        <v>53</v>
      </c>
      <c r="L46" t="s">
        <v>68</v>
      </c>
      <c r="O46" t="s">
        <v>65</v>
      </c>
    </row>
    <row r="47" spans="1:20" x14ac:dyDescent="0.2">
      <c r="A47" t="s">
        <v>22</v>
      </c>
      <c r="B47" t="s">
        <v>2928</v>
      </c>
      <c r="C47" t="s">
        <v>2929</v>
      </c>
      <c r="H47" t="s">
        <v>49</v>
      </c>
      <c r="L47" t="s">
        <v>105</v>
      </c>
      <c r="O47" t="s">
        <v>726</v>
      </c>
    </row>
    <row r="48" spans="1:20" x14ac:dyDescent="0.2">
      <c r="A48" t="s">
        <v>22</v>
      </c>
      <c r="B48" t="s">
        <v>2930</v>
      </c>
      <c r="C48" t="s">
        <v>2930</v>
      </c>
      <c r="D48" s="2" t="s">
        <v>2931</v>
      </c>
      <c r="J48" t="s">
        <v>10</v>
      </c>
    </row>
    <row r="49" spans="1:20" x14ac:dyDescent="0.2">
      <c r="A49" t="s">
        <v>22</v>
      </c>
      <c r="B49" t="s">
        <v>2932</v>
      </c>
      <c r="C49" t="s">
        <v>2932</v>
      </c>
      <c r="G49" t="s">
        <v>60</v>
      </c>
    </row>
    <row r="50" spans="1:20" x14ac:dyDescent="0.2">
      <c r="A50" t="s">
        <v>22</v>
      </c>
      <c r="B50" t="s">
        <v>2933</v>
      </c>
      <c r="C50" t="s">
        <v>2933</v>
      </c>
      <c r="G50" t="s">
        <v>114</v>
      </c>
    </row>
    <row r="51" spans="1:20" x14ac:dyDescent="0.2">
      <c r="A51" t="s">
        <v>22</v>
      </c>
      <c r="B51" t="s">
        <v>2934</v>
      </c>
      <c r="C51" t="s">
        <v>2934</v>
      </c>
      <c r="E51">
        <v>1</v>
      </c>
      <c r="F51" t="s">
        <v>44</v>
      </c>
      <c r="K51" t="s">
        <v>115</v>
      </c>
      <c r="M51" t="s">
        <v>116</v>
      </c>
      <c r="S51">
        <v>1</v>
      </c>
      <c r="T51">
        <v>1</v>
      </c>
    </row>
    <row r="52" spans="1:20" x14ac:dyDescent="0.2">
      <c r="A52" t="s">
        <v>22</v>
      </c>
      <c r="B52" t="s">
        <v>2936</v>
      </c>
      <c r="C52" t="s">
        <v>2937</v>
      </c>
      <c r="H52" t="s">
        <v>49</v>
      </c>
      <c r="I52" t="s">
        <v>50</v>
      </c>
      <c r="L52" t="s">
        <v>51</v>
      </c>
    </row>
    <row r="53" spans="1:20" x14ac:dyDescent="0.2">
      <c r="A53" t="s">
        <v>22</v>
      </c>
      <c r="B53" t="s">
        <v>2938</v>
      </c>
      <c r="C53" t="s">
        <v>2939</v>
      </c>
      <c r="H53" t="s">
        <v>49</v>
      </c>
      <c r="I53" t="s">
        <v>53</v>
      </c>
      <c r="L53" t="s">
        <v>51</v>
      </c>
    </row>
    <row r="54" spans="1:20" x14ac:dyDescent="0.2">
      <c r="A54" t="s">
        <v>22</v>
      </c>
      <c r="B54" t="s">
        <v>2696</v>
      </c>
      <c r="C54" t="s">
        <v>2696</v>
      </c>
      <c r="J54" t="s">
        <v>10</v>
      </c>
    </row>
    <row r="55" spans="1:20" x14ac:dyDescent="0.2">
      <c r="A55" t="s">
        <v>22</v>
      </c>
      <c r="B55" t="s">
        <v>2940</v>
      </c>
      <c r="C55" t="s">
        <v>2940</v>
      </c>
      <c r="G55" t="s">
        <v>60</v>
      </c>
    </row>
    <row r="56" spans="1:20" x14ac:dyDescent="0.2">
      <c r="A56" t="s">
        <v>22</v>
      </c>
      <c r="B56" t="s">
        <v>2941</v>
      </c>
      <c r="C56" t="s">
        <v>2941</v>
      </c>
      <c r="G56" t="s">
        <v>122</v>
      </c>
    </row>
    <row r="57" spans="1:20" x14ac:dyDescent="0.2">
      <c r="A57" t="s">
        <v>22</v>
      </c>
      <c r="B57" t="s">
        <v>2942</v>
      </c>
      <c r="C57" t="s">
        <v>2942</v>
      </c>
      <c r="E57">
        <v>0</v>
      </c>
      <c r="F57" t="s">
        <v>44</v>
      </c>
      <c r="K57" t="s">
        <v>115</v>
      </c>
      <c r="M57" t="s">
        <v>65</v>
      </c>
      <c r="S57">
        <v>0</v>
      </c>
      <c r="T57">
        <v>0</v>
      </c>
    </row>
    <row r="58" spans="1:20" x14ac:dyDescent="0.2">
      <c r="A58" t="s">
        <v>22</v>
      </c>
      <c r="B58" t="s">
        <v>2943</v>
      </c>
      <c r="C58" t="s">
        <v>2943</v>
      </c>
      <c r="H58" t="s">
        <v>49</v>
      </c>
    </row>
    <row r="59" spans="1:20" x14ac:dyDescent="0.2">
      <c r="A59" t="s">
        <v>22</v>
      </c>
      <c r="B59" t="s">
        <v>2944</v>
      </c>
      <c r="C59" t="s">
        <v>2945</v>
      </c>
      <c r="D59" s="2" t="s">
        <v>2946</v>
      </c>
      <c r="H59" t="s">
        <v>49</v>
      </c>
      <c r="L59" t="s">
        <v>82</v>
      </c>
      <c r="N59" t="s">
        <v>152</v>
      </c>
    </row>
    <row r="60" spans="1:20" x14ac:dyDescent="0.2">
      <c r="A60" t="s">
        <v>22</v>
      </c>
      <c r="B60" t="s">
        <v>2947</v>
      </c>
      <c r="C60" t="s">
        <v>2948</v>
      </c>
      <c r="H60" t="s">
        <v>49</v>
      </c>
      <c r="L60" t="s">
        <v>312</v>
      </c>
      <c r="N60" t="s">
        <v>152</v>
      </c>
    </row>
    <row r="61" spans="1:20" x14ac:dyDescent="0.2">
      <c r="A61" t="s">
        <v>22</v>
      </c>
      <c r="B61" t="s">
        <v>1813</v>
      </c>
      <c r="C61" t="s">
        <v>1813</v>
      </c>
      <c r="J61" t="s">
        <v>10</v>
      </c>
    </row>
    <row r="62" spans="1:20" x14ac:dyDescent="0.2">
      <c r="A62" t="s">
        <v>22</v>
      </c>
      <c r="B62" t="s">
        <v>2949</v>
      </c>
      <c r="C62" t="s">
        <v>2949</v>
      </c>
      <c r="H62" t="s">
        <v>49</v>
      </c>
      <c r="I62" t="s">
        <v>53</v>
      </c>
      <c r="L62" t="s">
        <v>51</v>
      </c>
    </row>
    <row r="63" spans="1:20" x14ac:dyDescent="0.2">
      <c r="A63" t="s">
        <v>22</v>
      </c>
      <c r="B63" t="s">
        <v>2950</v>
      </c>
      <c r="C63" t="s">
        <v>2950</v>
      </c>
      <c r="G63" t="s">
        <v>60</v>
      </c>
    </row>
    <row r="64" spans="1:20" x14ac:dyDescent="0.2">
      <c r="A64" t="s">
        <v>22</v>
      </c>
      <c r="B64" t="s">
        <v>2951</v>
      </c>
      <c r="C64" t="s">
        <v>2951</v>
      </c>
      <c r="G64" t="s">
        <v>131</v>
      </c>
    </row>
    <row r="65" spans="1:20" x14ac:dyDescent="0.2">
      <c r="A65" t="s">
        <v>22</v>
      </c>
      <c r="B65" t="s">
        <v>2952</v>
      </c>
      <c r="C65" t="s">
        <v>2952</v>
      </c>
      <c r="E65">
        <v>0</v>
      </c>
      <c r="F65" t="s">
        <v>44</v>
      </c>
      <c r="K65" t="s">
        <v>64</v>
      </c>
      <c r="M65" t="s">
        <v>116</v>
      </c>
      <c r="S65">
        <v>0</v>
      </c>
      <c r="T65">
        <v>0</v>
      </c>
    </row>
    <row r="66" spans="1:20" x14ac:dyDescent="0.2">
      <c r="A66" t="s">
        <v>22</v>
      </c>
      <c r="B66" t="s">
        <v>2953</v>
      </c>
      <c r="C66" t="s">
        <v>2954</v>
      </c>
      <c r="H66" t="s">
        <v>49</v>
      </c>
      <c r="L66" t="s">
        <v>57</v>
      </c>
    </row>
    <row r="67" spans="1:20" x14ac:dyDescent="0.2">
      <c r="A67" t="s">
        <v>22</v>
      </c>
      <c r="B67" t="s">
        <v>2955</v>
      </c>
      <c r="C67" t="s">
        <v>2956</v>
      </c>
      <c r="H67" t="s">
        <v>49</v>
      </c>
      <c r="L67" t="s">
        <v>57</v>
      </c>
    </row>
    <row r="68" spans="1:20" x14ac:dyDescent="0.2">
      <c r="A68" t="s">
        <v>22</v>
      </c>
      <c r="B68" t="s">
        <v>2957</v>
      </c>
      <c r="C68" t="s">
        <v>2957</v>
      </c>
      <c r="J68" t="s">
        <v>10</v>
      </c>
    </row>
    <row r="69" spans="1:20" x14ac:dyDescent="0.2">
      <c r="A69" t="s">
        <v>22</v>
      </c>
      <c r="B69" t="s">
        <v>2958</v>
      </c>
      <c r="C69" t="s">
        <v>2958</v>
      </c>
      <c r="H69" t="s">
        <v>49</v>
      </c>
      <c r="I69" t="s">
        <v>53</v>
      </c>
      <c r="L69" t="s">
        <v>51</v>
      </c>
    </row>
    <row r="70" spans="1:20" x14ac:dyDescent="0.2">
      <c r="A70" t="s">
        <v>22</v>
      </c>
      <c r="B70" t="s">
        <v>2959</v>
      </c>
      <c r="C70" t="s">
        <v>2959</v>
      </c>
      <c r="G70" t="s">
        <v>60</v>
      </c>
    </row>
    <row r="71" spans="1:20" x14ac:dyDescent="0.2">
      <c r="A71" t="s">
        <v>22</v>
      </c>
      <c r="B71" t="s">
        <v>2960</v>
      </c>
      <c r="C71" t="s">
        <v>2960</v>
      </c>
      <c r="G71" t="s">
        <v>139</v>
      </c>
    </row>
    <row r="72" spans="1:20" x14ac:dyDescent="0.2">
      <c r="A72" t="s">
        <v>22</v>
      </c>
      <c r="B72" t="s">
        <v>2960</v>
      </c>
      <c r="C72" t="s">
        <v>2960</v>
      </c>
      <c r="E72">
        <v>0</v>
      </c>
      <c r="F72" t="s">
        <v>44</v>
      </c>
      <c r="K72" t="s">
        <v>142</v>
      </c>
      <c r="M72" t="s">
        <v>142</v>
      </c>
      <c r="S72">
        <v>0</v>
      </c>
      <c r="T72">
        <v>0</v>
      </c>
    </row>
    <row r="73" spans="1:20" x14ac:dyDescent="0.2">
      <c r="A73" t="s">
        <v>22</v>
      </c>
      <c r="B73" t="s">
        <v>2961</v>
      </c>
      <c r="C73" t="s">
        <v>2962</v>
      </c>
      <c r="H73" t="s">
        <v>49</v>
      </c>
      <c r="L73" t="s">
        <v>57</v>
      </c>
    </row>
    <row r="74" spans="1:20" x14ac:dyDescent="0.2">
      <c r="A74" t="s">
        <v>22</v>
      </c>
      <c r="B74" t="s">
        <v>2962</v>
      </c>
      <c r="C74" t="s">
        <v>1835</v>
      </c>
      <c r="H74" t="s">
        <v>49</v>
      </c>
      <c r="L74" t="s">
        <v>105</v>
      </c>
      <c r="O74" t="s">
        <v>411</v>
      </c>
    </row>
    <row r="75" spans="1:20" x14ac:dyDescent="0.2">
      <c r="A75" t="s">
        <v>22</v>
      </c>
      <c r="B75" t="s">
        <v>2472</v>
      </c>
      <c r="C75" t="s">
        <v>2963</v>
      </c>
      <c r="H75" t="s">
        <v>49</v>
      </c>
      <c r="L75" t="s">
        <v>57</v>
      </c>
    </row>
    <row r="76" spans="1:20" x14ac:dyDescent="0.2">
      <c r="A76" t="s">
        <v>22</v>
      </c>
      <c r="B76" t="s">
        <v>2964</v>
      </c>
      <c r="C76" t="s">
        <v>2965</v>
      </c>
      <c r="H76" t="s">
        <v>49</v>
      </c>
      <c r="I76" t="s">
        <v>50</v>
      </c>
      <c r="L76" t="s">
        <v>68</v>
      </c>
      <c r="O76" t="s">
        <v>116</v>
      </c>
    </row>
    <row r="77" spans="1:20" x14ac:dyDescent="0.2">
      <c r="A77" t="s">
        <v>22</v>
      </c>
      <c r="B77" t="s">
        <v>2966</v>
      </c>
      <c r="C77" t="s">
        <v>2967</v>
      </c>
      <c r="H77" t="s">
        <v>49</v>
      </c>
      <c r="I77" t="s">
        <v>53</v>
      </c>
      <c r="L77" t="s">
        <v>68</v>
      </c>
      <c r="O77" t="s">
        <v>116</v>
      </c>
    </row>
    <row r="78" spans="1:20" x14ac:dyDescent="0.2">
      <c r="A78" t="s">
        <v>22</v>
      </c>
      <c r="B78" t="s">
        <v>2968</v>
      </c>
      <c r="C78" t="s">
        <v>2969</v>
      </c>
      <c r="H78" t="s">
        <v>49</v>
      </c>
      <c r="L78" t="s">
        <v>57</v>
      </c>
    </row>
    <row r="79" spans="1:20" x14ac:dyDescent="0.2">
      <c r="A79" t="s">
        <v>22</v>
      </c>
      <c r="B79" t="s">
        <v>2970</v>
      </c>
      <c r="C79" t="s">
        <v>2971</v>
      </c>
      <c r="H79" t="s">
        <v>49</v>
      </c>
      <c r="L79" t="s">
        <v>105</v>
      </c>
      <c r="O79" t="s">
        <v>106</v>
      </c>
    </row>
    <row r="80" spans="1:20" x14ac:dyDescent="0.2">
      <c r="A80" t="s">
        <v>22</v>
      </c>
      <c r="B80" t="s">
        <v>2972</v>
      </c>
      <c r="C80" t="s">
        <v>2973</v>
      </c>
      <c r="H80" t="s">
        <v>49</v>
      </c>
      <c r="L80" t="s">
        <v>57</v>
      </c>
    </row>
    <row r="81" spans="1:20" x14ac:dyDescent="0.2">
      <c r="A81" t="s">
        <v>22</v>
      </c>
      <c r="B81" t="s">
        <v>2974</v>
      </c>
      <c r="C81" t="s">
        <v>2974</v>
      </c>
      <c r="G81" t="s">
        <v>60</v>
      </c>
    </row>
    <row r="82" spans="1:20" x14ac:dyDescent="0.2">
      <c r="A82" t="s">
        <v>22</v>
      </c>
      <c r="B82" t="s">
        <v>2975</v>
      </c>
      <c r="C82" t="s">
        <v>2975</v>
      </c>
      <c r="G82" t="s">
        <v>147</v>
      </c>
    </row>
    <row r="83" spans="1:20" x14ac:dyDescent="0.2">
      <c r="A83" t="s">
        <v>22</v>
      </c>
      <c r="B83" t="s">
        <v>2975</v>
      </c>
      <c r="C83" t="s">
        <v>2975</v>
      </c>
      <c r="E83">
        <v>0</v>
      </c>
      <c r="F83" t="s">
        <v>44</v>
      </c>
      <c r="K83" t="s">
        <v>115</v>
      </c>
      <c r="M83" t="s">
        <v>149</v>
      </c>
      <c r="S83">
        <v>0</v>
      </c>
      <c r="T83">
        <v>0</v>
      </c>
    </row>
    <row r="84" spans="1:20" x14ac:dyDescent="0.2">
      <c r="A84" t="s">
        <v>22</v>
      </c>
      <c r="B84" t="s">
        <v>2337</v>
      </c>
      <c r="C84" t="s">
        <v>2976</v>
      </c>
      <c r="H84" t="s">
        <v>49</v>
      </c>
      <c r="I84" t="s">
        <v>50</v>
      </c>
      <c r="L84" t="s">
        <v>68</v>
      </c>
      <c r="O84" t="s">
        <v>79</v>
      </c>
    </row>
    <row r="85" spans="1:20" x14ac:dyDescent="0.2">
      <c r="A85" t="s">
        <v>22</v>
      </c>
      <c r="B85" t="s">
        <v>2977</v>
      </c>
      <c r="C85" t="s">
        <v>2978</v>
      </c>
      <c r="H85" t="s">
        <v>49</v>
      </c>
      <c r="I85" t="s">
        <v>53</v>
      </c>
      <c r="L85" t="s">
        <v>68</v>
      </c>
      <c r="O85" t="s">
        <v>79</v>
      </c>
    </row>
    <row r="86" spans="1:20" x14ac:dyDescent="0.2">
      <c r="A86" t="s">
        <v>22</v>
      </c>
      <c r="B86" t="s">
        <v>2979</v>
      </c>
      <c r="C86" t="s">
        <v>98</v>
      </c>
      <c r="H86" t="s">
        <v>49</v>
      </c>
      <c r="L86" t="s">
        <v>105</v>
      </c>
      <c r="O86" t="s">
        <v>106</v>
      </c>
    </row>
    <row r="87" spans="1:20" x14ac:dyDescent="0.2">
      <c r="A87" t="s">
        <v>22</v>
      </c>
      <c r="B87" t="s">
        <v>2980</v>
      </c>
      <c r="C87" t="s">
        <v>2980</v>
      </c>
      <c r="J87" t="s">
        <v>10</v>
      </c>
    </row>
    <row r="88" spans="1:20" x14ac:dyDescent="0.2">
      <c r="A88" t="s">
        <v>22</v>
      </c>
      <c r="B88" t="s">
        <v>2981</v>
      </c>
      <c r="C88" t="s">
        <v>2981</v>
      </c>
      <c r="H88" t="s">
        <v>49</v>
      </c>
      <c r="I88" t="s">
        <v>53</v>
      </c>
      <c r="L88" t="s">
        <v>51</v>
      </c>
    </row>
    <row r="89" spans="1:20" x14ac:dyDescent="0.2">
      <c r="A89" t="s">
        <v>22</v>
      </c>
      <c r="B89" t="s">
        <v>2982</v>
      </c>
      <c r="C89" t="s">
        <v>2982</v>
      </c>
      <c r="G89" t="s">
        <v>60</v>
      </c>
    </row>
    <row r="90" spans="1:20" x14ac:dyDescent="0.2">
      <c r="A90" t="s">
        <v>22</v>
      </c>
      <c r="B90" t="s">
        <v>2983</v>
      </c>
      <c r="C90" t="s">
        <v>2983</v>
      </c>
      <c r="G90" t="s">
        <v>159</v>
      </c>
    </row>
    <row r="91" spans="1:20" x14ac:dyDescent="0.2">
      <c r="A91" t="s">
        <v>22</v>
      </c>
      <c r="B91" t="s">
        <v>2984</v>
      </c>
      <c r="C91" t="s">
        <v>2984</v>
      </c>
      <c r="E91">
        <v>0</v>
      </c>
      <c r="F91" t="s">
        <v>44</v>
      </c>
      <c r="K91" t="s">
        <v>64</v>
      </c>
      <c r="M91" t="s">
        <v>149</v>
      </c>
      <c r="S91">
        <v>0</v>
      </c>
      <c r="T91">
        <v>0</v>
      </c>
    </row>
    <row r="92" spans="1:20" x14ac:dyDescent="0.2">
      <c r="A92" t="s">
        <v>22</v>
      </c>
      <c r="B92" t="s">
        <v>2357</v>
      </c>
      <c r="C92" t="s">
        <v>2985</v>
      </c>
      <c r="H92" t="s">
        <v>49</v>
      </c>
      <c r="L92" t="s">
        <v>57</v>
      </c>
    </row>
    <row r="93" spans="1:20" x14ac:dyDescent="0.2">
      <c r="A93" t="s">
        <v>22</v>
      </c>
      <c r="B93" t="s">
        <v>2986</v>
      </c>
      <c r="C93" t="s">
        <v>2987</v>
      </c>
      <c r="D93" s="2" t="s">
        <v>2988</v>
      </c>
      <c r="H93" t="s">
        <v>49</v>
      </c>
      <c r="L93" t="s">
        <v>105</v>
      </c>
      <c r="O93" t="s">
        <v>401</v>
      </c>
    </row>
    <row r="94" spans="1:20" x14ac:dyDescent="0.2">
      <c r="A94" t="s">
        <v>22</v>
      </c>
      <c r="B94" t="s">
        <v>2989</v>
      </c>
      <c r="C94" t="s">
        <v>2989</v>
      </c>
      <c r="J94" t="s">
        <v>10</v>
      </c>
    </row>
    <row r="95" spans="1:20" x14ac:dyDescent="0.2">
      <c r="A95" t="s">
        <v>22</v>
      </c>
      <c r="B95" t="s">
        <v>2990</v>
      </c>
      <c r="C95" t="s">
        <v>2990</v>
      </c>
      <c r="H95" t="s">
        <v>49</v>
      </c>
      <c r="I95" t="s">
        <v>53</v>
      </c>
      <c r="L95" t="s">
        <v>51</v>
      </c>
    </row>
    <row r="96" spans="1:20" x14ac:dyDescent="0.2">
      <c r="A96" t="s">
        <v>22</v>
      </c>
      <c r="B96" t="s">
        <v>2991</v>
      </c>
      <c r="C96" t="s">
        <v>2991</v>
      </c>
      <c r="G96" t="s">
        <v>60</v>
      </c>
    </row>
    <row r="97" spans="1:20" x14ac:dyDescent="0.2">
      <c r="A97" t="s">
        <v>22</v>
      </c>
      <c r="B97" t="s">
        <v>2992</v>
      </c>
      <c r="C97" t="s">
        <v>2992</v>
      </c>
      <c r="G97" t="s">
        <v>168</v>
      </c>
    </row>
    <row r="98" spans="1:20" x14ac:dyDescent="0.2">
      <c r="A98" t="s">
        <v>22</v>
      </c>
      <c r="B98" t="s">
        <v>2993</v>
      </c>
      <c r="C98" t="s">
        <v>2993</v>
      </c>
      <c r="E98">
        <v>0</v>
      </c>
      <c r="F98" t="s">
        <v>44</v>
      </c>
      <c r="K98" t="s">
        <v>64</v>
      </c>
      <c r="M98" t="s">
        <v>46</v>
      </c>
      <c r="S98">
        <v>0</v>
      </c>
      <c r="T98">
        <v>0</v>
      </c>
    </row>
    <row r="99" spans="1:20" x14ac:dyDescent="0.2">
      <c r="A99" t="s">
        <v>22</v>
      </c>
      <c r="B99" t="s">
        <v>2994</v>
      </c>
      <c r="C99" t="s">
        <v>2995</v>
      </c>
      <c r="H99" t="s">
        <v>49</v>
      </c>
      <c r="L99" t="s">
        <v>57</v>
      </c>
    </row>
    <row r="100" spans="1:20" x14ac:dyDescent="0.2">
      <c r="A100" t="s">
        <v>22</v>
      </c>
      <c r="B100" t="s">
        <v>2996</v>
      </c>
      <c r="C100" t="s">
        <v>2997</v>
      </c>
      <c r="H100" t="s">
        <v>49</v>
      </c>
      <c r="I100" t="s">
        <v>50</v>
      </c>
      <c r="L100" t="s">
        <v>68</v>
      </c>
      <c r="O100" t="s">
        <v>116</v>
      </c>
    </row>
    <row r="101" spans="1:20" x14ac:dyDescent="0.2">
      <c r="A101" t="s">
        <v>22</v>
      </c>
      <c r="B101" t="s">
        <v>2998</v>
      </c>
      <c r="C101" t="s">
        <v>2999</v>
      </c>
      <c r="H101" t="s">
        <v>49</v>
      </c>
      <c r="I101" t="s">
        <v>53</v>
      </c>
      <c r="L101" t="s">
        <v>68</v>
      </c>
      <c r="O101" t="s">
        <v>116</v>
      </c>
    </row>
    <row r="102" spans="1:20" x14ac:dyDescent="0.2">
      <c r="A102" t="s">
        <v>22</v>
      </c>
      <c r="B102" t="s">
        <v>3000</v>
      </c>
      <c r="C102" t="s">
        <v>3001</v>
      </c>
      <c r="H102" t="s">
        <v>49</v>
      </c>
      <c r="L102" t="s">
        <v>57</v>
      </c>
    </row>
    <row r="103" spans="1:20" x14ac:dyDescent="0.2">
      <c r="A103" t="s">
        <v>22</v>
      </c>
      <c r="B103" t="s">
        <v>3002</v>
      </c>
      <c r="C103" t="s">
        <v>3002</v>
      </c>
      <c r="J103" t="s">
        <v>10</v>
      </c>
    </row>
    <row r="104" spans="1:20" x14ac:dyDescent="0.2">
      <c r="A104" t="s">
        <v>22</v>
      </c>
      <c r="B104" t="s">
        <v>3003</v>
      </c>
      <c r="C104" t="s">
        <v>3003</v>
      </c>
      <c r="H104" t="s">
        <v>49</v>
      </c>
      <c r="I104" t="s">
        <v>53</v>
      </c>
      <c r="L104" t="s">
        <v>51</v>
      </c>
    </row>
    <row r="105" spans="1:20" x14ac:dyDescent="0.2">
      <c r="A105" t="s">
        <v>22</v>
      </c>
      <c r="B105" t="s">
        <v>3004</v>
      </c>
      <c r="C105" t="s">
        <v>3004</v>
      </c>
      <c r="G105" t="s">
        <v>60</v>
      </c>
    </row>
    <row r="106" spans="1:20" x14ac:dyDescent="0.2">
      <c r="A106" t="s">
        <v>22</v>
      </c>
      <c r="B106" t="s">
        <v>3005</v>
      </c>
      <c r="C106" t="s">
        <v>3005</v>
      </c>
      <c r="G106" t="s">
        <v>176</v>
      </c>
    </row>
    <row r="107" spans="1:20" x14ac:dyDescent="0.2">
      <c r="A107" t="s">
        <v>22</v>
      </c>
      <c r="B107" t="s">
        <v>3005</v>
      </c>
      <c r="C107" t="s">
        <v>3005</v>
      </c>
      <c r="E107">
        <v>0</v>
      </c>
      <c r="F107" t="s">
        <v>44</v>
      </c>
      <c r="K107" t="s">
        <v>142</v>
      </c>
      <c r="M107" t="s">
        <v>142</v>
      </c>
      <c r="S107">
        <v>0</v>
      </c>
      <c r="T107">
        <v>0</v>
      </c>
    </row>
    <row r="108" spans="1:20" x14ac:dyDescent="0.2">
      <c r="A108" t="s">
        <v>22</v>
      </c>
      <c r="B108" t="s">
        <v>3006</v>
      </c>
      <c r="C108" t="s">
        <v>3007</v>
      </c>
      <c r="D108" s="2" t="s">
        <v>3008</v>
      </c>
      <c r="H108" t="s">
        <v>49</v>
      </c>
      <c r="L108" t="s">
        <v>57</v>
      </c>
    </row>
    <row r="109" spans="1:20" x14ac:dyDescent="0.2">
      <c r="A109" t="s">
        <v>22</v>
      </c>
      <c r="B109" t="s">
        <v>3009</v>
      </c>
      <c r="C109" t="s">
        <v>3010</v>
      </c>
      <c r="H109" t="s">
        <v>49</v>
      </c>
      <c r="L109" t="s">
        <v>105</v>
      </c>
      <c r="O109" t="s">
        <v>411</v>
      </c>
    </row>
    <row r="110" spans="1:20" x14ac:dyDescent="0.2">
      <c r="A110" t="s">
        <v>22</v>
      </c>
      <c r="B110" t="s">
        <v>3011</v>
      </c>
      <c r="C110" t="s">
        <v>3012</v>
      </c>
      <c r="H110" t="s">
        <v>49</v>
      </c>
      <c r="L110" t="s">
        <v>57</v>
      </c>
    </row>
    <row r="111" spans="1:20" x14ac:dyDescent="0.2">
      <c r="A111" t="s">
        <v>22</v>
      </c>
      <c r="B111" t="s">
        <v>3013</v>
      </c>
      <c r="C111" t="s">
        <v>3014</v>
      </c>
      <c r="H111" t="s">
        <v>49</v>
      </c>
      <c r="I111" t="s">
        <v>50</v>
      </c>
      <c r="L111" t="s">
        <v>68</v>
      </c>
      <c r="O111" t="s">
        <v>46</v>
      </c>
    </row>
    <row r="112" spans="1:20" x14ac:dyDescent="0.2">
      <c r="A112" t="s">
        <v>22</v>
      </c>
      <c r="B112" t="s">
        <v>3015</v>
      </c>
      <c r="C112" t="s">
        <v>2517</v>
      </c>
      <c r="H112" t="s">
        <v>49</v>
      </c>
      <c r="I112" t="s">
        <v>53</v>
      </c>
      <c r="L112" t="s">
        <v>68</v>
      </c>
      <c r="O112" t="s">
        <v>46</v>
      </c>
    </row>
    <row r="113" spans="1:20" x14ac:dyDescent="0.2">
      <c r="A113" t="s">
        <v>22</v>
      </c>
      <c r="B113" t="s">
        <v>3016</v>
      </c>
      <c r="C113" t="s">
        <v>3017</v>
      </c>
      <c r="H113" t="s">
        <v>49</v>
      </c>
      <c r="L113" t="s">
        <v>57</v>
      </c>
    </row>
    <row r="114" spans="1:20" x14ac:dyDescent="0.2">
      <c r="A114" t="s">
        <v>22</v>
      </c>
      <c r="B114" t="s">
        <v>3018</v>
      </c>
      <c r="C114" t="s">
        <v>3018</v>
      </c>
      <c r="G114" t="s">
        <v>60</v>
      </c>
    </row>
    <row r="115" spans="1:20" x14ac:dyDescent="0.2">
      <c r="A115" t="s">
        <v>22</v>
      </c>
      <c r="B115" t="s">
        <v>3019</v>
      </c>
      <c r="C115" t="s">
        <v>3019</v>
      </c>
      <c r="G115" t="s">
        <v>188</v>
      </c>
    </row>
    <row r="116" spans="1:20" x14ac:dyDescent="0.2">
      <c r="A116" t="s">
        <v>22</v>
      </c>
      <c r="B116" t="s">
        <v>3020</v>
      </c>
      <c r="C116" t="s">
        <v>3020</v>
      </c>
      <c r="E116">
        <v>1</v>
      </c>
      <c r="F116" t="s">
        <v>44</v>
      </c>
      <c r="K116" t="s">
        <v>64</v>
      </c>
      <c r="M116" t="s">
        <v>79</v>
      </c>
      <c r="S116">
        <v>0</v>
      </c>
      <c r="T116">
        <v>0</v>
      </c>
    </row>
    <row r="117" spans="1:20" x14ac:dyDescent="0.2">
      <c r="A117" t="s">
        <v>22</v>
      </c>
      <c r="B117" t="s">
        <v>3021</v>
      </c>
      <c r="C117" t="s">
        <v>3022</v>
      </c>
      <c r="H117" t="s">
        <v>49</v>
      </c>
      <c r="L117" t="s">
        <v>57</v>
      </c>
    </row>
    <row r="118" spans="1:20" x14ac:dyDescent="0.2">
      <c r="A118" t="s">
        <v>22</v>
      </c>
      <c r="B118" t="s">
        <v>3023</v>
      </c>
      <c r="C118" t="s">
        <v>3024</v>
      </c>
      <c r="H118" t="s">
        <v>49</v>
      </c>
      <c r="L118" t="s">
        <v>57</v>
      </c>
    </row>
    <row r="119" spans="1:20" x14ac:dyDescent="0.2">
      <c r="A119" t="s">
        <v>22</v>
      </c>
      <c r="B119" t="s">
        <v>3025</v>
      </c>
      <c r="C119" t="s">
        <v>3026</v>
      </c>
      <c r="D119" s="2" t="s">
        <v>3027</v>
      </c>
      <c r="H119" t="s">
        <v>49</v>
      </c>
      <c r="L119" t="s">
        <v>57</v>
      </c>
    </row>
    <row r="120" spans="1:20" x14ac:dyDescent="0.2">
      <c r="A120" t="s">
        <v>22</v>
      </c>
      <c r="B120" t="s">
        <v>3028</v>
      </c>
      <c r="C120" t="s">
        <v>3029</v>
      </c>
      <c r="H120" t="s">
        <v>49</v>
      </c>
      <c r="L120" t="s">
        <v>57</v>
      </c>
    </row>
    <row r="121" spans="1:20" x14ac:dyDescent="0.2">
      <c r="A121" t="s">
        <v>22</v>
      </c>
      <c r="B121" t="s">
        <v>3030</v>
      </c>
      <c r="C121" t="s">
        <v>3031</v>
      </c>
      <c r="D121" s="2" t="s">
        <v>3032</v>
      </c>
      <c r="H121" t="s">
        <v>49</v>
      </c>
      <c r="L121" t="s">
        <v>57</v>
      </c>
    </row>
    <row r="122" spans="1:20" x14ac:dyDescent="0.2">
      <c r="A122" t="s">
        <v>22</v>
      </c>
      <c r="B122" t="s">
        <v>3031</v>
      </c>
      <c r="C122" t="s">
        <v>3033</v>
      </c>
      <c r="H122" t="s">
        <v>49</v>
      </c>
      <c r="I122" t="s">
        <v>50</v>
      </c>
      <c r="L122" t="s">
        <v>51</v>
      </c>
    </row>
    <row r="123" spans="1:20" x14ac:dyDescent="0.2">
      <c r="A123" t="s">
        <v>22</v>
      </c>
      <c r="B123" t="s">
        <v>3034</v>
      </c>
      <c r="C123" t="s">
        <v>3035</v>
      </c>
      <c r="H123" t="s">
        <v>49</v>
      </c>
      <c r="I123" t="s">
        <v>53</v>
      </c>
      <c r="L123" t="s">
        <v>51</v>
      </c>
    </row>
    <row r="124" spans="1:20" x14ac:dyDescent="0.2">
      <c r="A124" t="s">
        <v>22</v>
      </c>
      <c r="B124" t="s">
        <v>3036</v>
      </c>
      <c r="C124" t="s">
        <v>3036</v>
      </c>
      <c r="J124" t="s">
        <v>10</v>
      </c>
    </row>
    <row r="125" spans="1:20" x14ac:dyDescent="0.2">
      <c r="A125" t="s">
        <v>22</v>
      </c>
      <c r="B125" t="s">
        <v>3037</v>
      </c>
      <c r="C125" t="s">
        <v>3037</v>
      </c>
      <c r="G125" t="s">
        <v>60</v>
      </c>
    </row>
    <row r="126" spans="1:20" x14ac:dyDescent="0.2">
      <c r="A126" t="s">
        <v>22</v>
      </c>
      <c r="B126" t="s">
        <v>3038</v>
      </c>
      <c r="C126" t="s">
        <v>3038</v>
      </c>
      <c r="G126" t="s">
        <v>198</v>
      </c>
    </row>
    <row r="127" spans="1:20" x14ac:dyDescent="0.2">
      <c r="A127" t="s">
        <v>22</v>
      </c>
      <c r="B127" t="s">
        <v>3039</v>
      </c>
      <c r="C127" t="s">
        <v>3039</v>
      </c>
      <c r="E127">
        <v>1</v>
      </c>
      <c r="F127" t="s">
        <v>44</v>
      </c>
      <c r="K127" t="s">
        <v>45</v>
      </c>
      <c r="M127" t="s">
        <v>65</v>
      </c>
      <c r="S127">
        <v>1</v>
      </c>
      <c r="T127">
        <v>1</v>
      </c>
    </row>
    <row r="128" spans="1:20" x14ac:dyDescent="0.2">
      <c r="A128" t="s">
        <v>22</v>
      </c>
      <c r="B128" t="s">
        <v>3040</v>
      </c>
      <c r="C128" t="s">
        <v>3041</v>
      </c>
      <c r="H128" t="s">
        <v>49</v>
      </c>
      <c r="I128" t="s">
        <v>53</v>
      </c>
      <c r="L128" t="s">
        <v>51</v>
      </c>
    </row>
    <row r="129" spans="1:20" x14ac:dyDescent="0.2">
      <c r="A129" t="s">
        <v>22</v>
      </c>
      <c r="B129" t="s">
        <v>3042</v>
      </c>
      <c r="C129" t="s">
        <v>3043</v>
      </c>
      <c r="H129" t="s">
        <v>49</v>
      </c>
      <c r="L129" t="s">
        <v>82</v>
      </c>
      <c r="N129" t="s">
        <v>152</v>
      </c>
    </row>
    <row r="130" spans="1:20" x14ac:dyDescent="0.2">
      <c r="A130" t="s">
        <v>22</v>
      </c>
      <c r="B130" t="s">
        <v>3044</v>
      </c>
      <c r="C130" t="s">
        <v>3044</v>
      </c>
      <c r="J130" t="s">
        <v>10</v>
      </c>
    </row>
    <row r="131" spans="1:20" x14ac:dyDescent="0.2">
      <c r="A131" t="s">
        <v>22</v>
      </c>
      <c r="B131" t="s">
        <v>3045</v>
      </c>
      <c r="C131" t="s">
        <v>3045</v>
      </c>
      <c r="G131" t="s">
        <v>60</v>
      </c>
    </row>
    <row r="132" spans="1:20" x14ac:dyDescent="0.2">
      <c r="A132" t="s">
        <v>22</v>
      </c>
      <c r="B132" t="s">
        <v>3046</v>
      </c>
      <c r="C132" t="s">
        <v>3046</v>
      </c>
      <c r="G132" t="s">
        <v>214</v>
      </c>
    </row>
    <row r="133" spans="1:20" x14ac:dyDescent="0.2">
      <c r="A133" t="s">
        <v>22</v>
      </c>
      <c r="B133" t="s">
        <v>3047</v>
      </c>
      <c r="C133" t="s">
        <v>3047</v>
      </c>
      <c r="E133">
        <v>1</v>
      </c>
      <c r="F133" t="s">
        <v>44</v>
      </c>
      <c r="K133" t="s">
        <v>115</v>
      </c>
      <c r="M133" t="s">
        <v>46</v>
      </c>
      <c r="S133">
        <v>1</v>
      </c>
      <c r="T133">
        <v>1</v>
      </c>
    </row>
    <row r="134" spans="1:20" x14ac:dyDescent="0.2">
      <c r="A134" t="s">
        <v>22</v>
      </c>
      <c r="B134" t="s">
        <v>3048</v>
      </c>
      <c r="C134" t="s">
        <v>3049</v>
      </c>
      <c r="H134" t="s">
        <v>49</v>
      </c>
      <c r="I134" t="s">
        <v>50</v>
      </c>
      <c r="L134" t="s">
        <v>51</v>
      </c>
    </row>
    <row r="135" spans="1:20" x14ac:dyDescent="0.2">
      <c r="A135" t="s">
        <v>22</v>
      </c>
      <c r="B135" t="s">
        <v>3050</v>
      </c>
      <c r="C135" t="s">
        <v>3051</v>
      </c>
      <c r="H135" t="s">
        <v>49</v>
      </c>
      <c r="I135" t="s">
        <v>53</v>
      </c>
      <c r="L135" t="s">
        <v>51</v>
      </c>
    </row>
    <row r="136" spans="1:20" x14ac:dyDescent="0.2">
      <c r="A136" t="s">
        <v>22</v>
      </c>
      <c r="B136" t="s">
        <v>3052</v>
      </c>
      <c r="C136" t="s">
        <v>3053</v>
      </c>
      <c r="H136" t="s">
        <v>49</v>
      </c>
      <c r="L136" t="s">
        <v>57</v>
      </c>
    </row>
    <row r="137" spans="1:20" x14ac:dyDescent="0.2">
      <c r="A137" t="s">
        <v>22</v>
      </c>
      <c r="B137" t="s">
        <v>3054</v>
      </c>
      <c r="C137" t="s">
        <v>3054</v>
      </c>
      <c r="J137" t="s">
        <v>10</v>
      </c>
    </row>
    <row r="138" spans="1:20" x14ac:dyDescent="0.2">
      <c r="A138" t="s">
        <v>22</v>
      </c>
      <c r="B138" t="s">
        <v>3055</v>
      </c>
      <c r="C138" t="s">
        <v>3055</v>
      </c>
      <c r="G138" t="s">
        <v>60</v>
      </c>
    </row>
    <row r="139" spans="1:20" x14ac:dyDescent="0.2">
      <c r="A139" t="s">
        <v>22</v>
      </c>
      <c r="B139" t="s">
        <v>3056</v>
      </c>
      <c r="C139" t="s">
        <v>3056</v>
      </c>
      <c r="G139" t="s">
        <v>222</v>
      </c>
    </row>
    <row r="140" spans="1:20" x14ac:dyDescent="0.2">
      <c r="A140" t="s">
        <v>22</v>
      </c>
      <c r="B140" t="s">
        <v>1221</v>
      </c>
      <c r="C140" t="s">
        <v>1221</v>
      </c>
      <c r="E140">
        <v>0</v>
      </c>
      <c r="F140" t="s">
        <v>44</v>
      </c>
      <c r="K140" t="s">
        <v>64</v>
      </c>
      <c r="M140" t="s">
        <v>96</v>
      </c>
      <c r="S140">
        <v>0</v>
      </c>
      <c r="T140">
        <v>0</v>
      </c>
    </row>
    <row r="141" spans="1:20" x14ac:dyDescent="0.2">
      <c r="A141" t="s">
        <v>22</v>
      </c>
      <c r="B141" t="s">
        <v>1222</v>
      </c>
      <c r="C141" t="s">
        <v>3057</v>
      </c>
      <c r="H141" t="s">
        <v>49</v>
      </c>
      <c r="L141" t="s">
        <v>57</v>
      </c>
    </row>
    <row r="142" spans="1:20" x14ac:dyDescent="0.2">
      <c r="A142" t="s">
        <v>22</v>
      </c>
      <c r="B142" t="s">
        <v>3058</v>
      </c>
      <c r="C142" t="s">
        <v>2824</v>
      </c>
      <c r="H142" t="s">
        <v>49</v>
      </c>
      <c r="I142" t="s">
        <v>50</v>
      </c>
      <c r="L142" t="s">
        <v>68</v>
      </c>
      <c r="O142" t="s">
        <v>46</v>
      </c>
    </row>
    <row r="143" spans="1:20" x14ac:dyDescent="0.2">
      <c r="A143" t="s">
        <v>22</v>
      </c>
      <c r="B143" t="s">
        <v>3059</v>
      </c>
      <c r="C143" t="s">
        <v>3060</v>
      </c>
      <c r="H143" t="s">
        <v>49</v>
      </c>
      <c r="I143" t="s">
        <v>53</v>
      </c>
      <c r="L143" t="s">
        <v>68</v>
      </c>
      <c r="O143" t="s">
        <v>46</v>
      </c>
    </row>
    <row r="144" spans="1:20" x14ac:dyDescent="0.2">
      <c r="A144" t="s">
        <v>22</v>
      </c>
      <c r="B144" t="s">
        <v>3061</v>
      </c>
      <c r="C144" t="s">
        <v>3062</v>
      </c>
      <c r="H144" t="s">
        <v>49</v>
      </c>
      <c r="L144" t="s">
        <v>57</v>
      </c>
    </row>
    <row r="145" spans="1:20" x14ac:dyDescent="0.2">
      <c r="A145" t="s">
        <v>22</v>
      </c>
      <c r="B145" t="s">
        <v>3063</v>
      </c>
      <c r="C145" t="s">
        <v>3063</v>
      </c>
      <c r="J145" t="s">
        <v>10</v>
      </c>
    </row>
    <row r="146" spans="1:20" x14ac:dyDescent="0.2">
      <c r="A146" t="s">
        <v>22</v>
      </c>
      <c r="B146" t="s">
        <v>3064</v>
      </c>
      <c r="C146" t="s">
        <v>3064</v>
      </c>
      <c r="H146" t="s">
        <v>49</v>
      </c>
      <c r="I146" t="s">
        <v>53</v>
      </c>
      <c r="L146" t="s">
        <v>51</v>
      </c>
    </row>
    <row r="147" spans="1:20" x14ac:dyDescent="0.2">
      <c r="A147" t="s">
        <v>22</v>
      </c>
      <c r="B147" t="s">
        <v>3065</v>
      </c>
      <c r="C147" t="s">
        <v>3065</v>
      </c>
      <c r="G147" t="s">
        <v>60</v>
      </c>
    </row>
    <row r="148" spans="1:20" x14ac:dyDescent="0.2">
      <c r="A148" t="s">
        <v>22</v>
      </c>
      <c r="B148" t="s">
        <v>3066</v>
      </c>
      <c r="C148" t="s">
        <v>3066</v>
      </c>
      <c r="G148" t="s">
        <v>230</v>
      </c>
    </row>
    <row r="149" spans="1:20" x14ac:dyDescent="0.2">
      <c r="A149" t="s">
        <v>22</v>
      </c>
      <c r="B149" t="s">
        <v>3067</v>
      </c>
      <c r="C149" t="s">
        <v>3067</v>
      </c>
      <c r="E149">
        <v>0</v>
      </c>
      <c r="F149" t="s">
        <v>44</v>
      </c>
      <c r="K149" t="s">
        <v>115</v>
      </c>
      <c r="M149" t="s">
        <v>96</v>
      </c>
      <c r="S149">
        <v>0</v>
      </c>
      <c r="T149">
        <v>0</v>
      </c>
    </row>
    <row r="150" spans="1:20" x14ac:dyDescent="0.2">
      <c r="A150" t="s">
        <v>22</v>
      </c>
      <c r="B150" t="s">
        <v>3068</v>
      </c>
      <c r="C150" t="s">
        <v>3069</v>
      </c>
      <c r="H150" t="s">
        <v>49</v>
      </c>
      <c r="I150" t="s">
        <v>50</v>
      </c>
      <c r="L150" t="s">
        <v>68</v>
      </c>
      <c r="O150" t="s">
        <v>65</v>
      </c>
    </row>
    <row r="151" spans="1:20" x14ac:dyDescent="0.2">
      <c r="A151" t="s">
        <v>22</v>
      </c>
      <c r="B151" t="s">
        <v>3070</v>
      </c>
      <c r="C151" t="s">
        <v>3071</v>
      </c>
      <c r="H151" t="s">
        <v>49</v>
      </c>
      <c r="I151" t="s">
        <v>53</v>
      </c>
      <c r="L151" t="s">
        <v>68</v>
      </c>
      <c r="O151" t="s">
        <v>65</v>
      </c>
    </row>
    <row r="152" spans="1:20" x14ac:dyDescent="0.2">
      <c r="A152" t="s">
        <v>22</v>
      </c>
      <c r="B152" t="s">
        <v>3072</v>
      </c>
      <c r="C152" t="s">
        <v>3073</v>
      </c>
      <c r="H152" t="s">
        <v>49</v>
      </c>
      <c r="I152" t="s">
        <v>53</v>
      </c>
      <c r="L152" t="s">
        <v>68</v>
      </c>
      <c r="O152" t="s">
        <v>65</v>
      </c>
    </row>
    <row r="153" spans="1:20" x14ac:dyDescent="0.2">
      <c r="A153" t="s">
        <v>22</v>
      </c>
      <c r="B153" t="s">
        <v>3074</v>
      </c>
      <c r="C153" t="s">
        <v>3075</v>
      </c>
      <c r="H153" t="s">
        <v>49</v>
      </c>
      <c r="L153" t="s">
        <v>57</v>
      </c>
    </row>
    <row r="154" spans="1:20" x14ac:dyDescent="0.2">
      <c r="A154" t="s">
        <v>22</v>
      </c>
      <c r="B154" t="s">
        <v>3076</v>
      </c>
      <c r="C154" t="s">
        <v>3076</v>
      </c>
      <c r="J154" t="s">
        <v>10</v>
      </c>
    </row>
    <row r="155" spans="1:20" x14ac:dyDescent="0.2">
      <c r="A155" t="s">
        <v>22</v>
      </c>
      <c r="B155" t="s">
        <v>3077</v>
      </c>
      <c r="C155" t="s">
        <v>3077</v>
      </c>
      <c r="H155" t="s">
        <v>49</v>
      </c>
      <c r="I155" t="s">
        <v>53</v>
      </c>
      <c r="L155" t="s">
        <v>51</v>
      </c>
    </row>
    <row r="156" spans="1:20" x14ac:dyDescent="0.2">
      <c r="A156" t="s">
        <v>22</v>
      </c>
      <c r="B156" t="s">
        <v>3078</v>
      </c>
      <c r="C156" t="s">
        <v>3078</v>
      </c>
      <c r="G156" t="s">
        <v>60</v>
      </c>
    </row>
    <row r="157" spans="1:20" x14ac:dyDescent="0.2">
      <c r="A157" t="s">
        <v>22</v>
      </c>
      <c r="B157" t="s">
        <v>3079</v>
      </c>
      <c r="C157" t="s">
        <v>3079</v>
      </c>
      <c r="G157" t="s">
        <v>239</v>
      </c>
    </row>
    <row r="158" spans="1:20" x14ac:dyDescent="0.2">
      <c r="A158" t="s">
        <v>22</v>
      </c>
      <c r="B158" t="s">
        <v>3080</v>
      </c>
      <c r="C158" t="s">
        <v>3080</v>
      </c>
      <c r="E158">
        <v>1</v>
      </c>
      <c r="F158" t="s">
        <v>44</v>
      </c>
      <c r="K158" t="s">
        <v>45</v>
      </c>
      <c r="M158" t="s">
        <v>116</v>
      </c>
      <c r="S158">
        <v>1</v>
      </c>
      <c r="T158">
        <v>1</v>
      </c>
    </row>
    <row r="159" spans="1:20" x14ac:dyDescent="0.2">
      <c r="A159" t="s">
        <v>22</v>
      </c>
      <c r="B159" t="s">
        <v>3081</v>
      </c>
      <c r="C159" t="s">
        <v>1254</v>
      </c>
      <c r="H159" t="s">
        <v>49</v>
      </c>
      <c r="I159" t="s">
        <v>53</v>
      </c>
      <c r="L159" t="s">
        <v>51</v>
      </c>
    </row>
    <row r="160" spans="1:20" x14ac:dyDescent="0.2">
      <c r="A160" t="s">
        <v>22</v>
      </c>
      <c r="B160" t="s">
        <v>3082</v>
      </c>
      <c r="C160" t="s">
        <v>3082</v>
      </c>
      <c r="J160" t="s">
        <v>10</v>
      </c>
    </row>
    <row r="161" spans="1:20" x14ac:dyDescent="0.2">
      <c r="A161" t="s">
        <v>22</v>
      </c>
      <c r="B161" t="s">
        <v>3083</v>
      </c>
      <c r="C161" t="s">
        <v>3083</v>
      </c>
      <c r="G161" t="s">
        <v>60</v>
      </c>
    </row>
    <row r="162" spans="1:20" x14ac:dyDescent="0.2">
      <c r="A162" t="s">
        <v>22</v>
      </c>
      <c r="B162" t="s">
        <v>3084</v>
      </c>
      <c r="C162" t="s">
        <v>3084</v>
      </c>
      <c r="G162" t="s">
        <v>247</v>
      </c>
    </row>
    <row r="163" spans="1:20" x14ac:dyDescent="0.2">
      <c r="A163" t="s">
        <v>22</v>
      </c>
      <c r="B163" t="s">
        <v>3085</v>
      </c>
      <c r="C163" t="s">
        <v>3085</v>
      </c>
      <c r="E163">
        <v>0</v>
      </c>
      <c r="F163" t="s">
        <v>44</v>
      </c>
      <c r="K163" t="s">
        <v>45</v>
      </c>
      <c r="M163" t="s">
        <v>149</v>
      </c>
      <c r="S163">
        <v>0</v>
      </c>
      <c r="T163">
        <v>0</v>
      </c>
    </row>
    <row r="164" spans="1:20" x14ac:dyDescent="0.2">
      <c r="A164" t="s">
        <v>22</v>
      </c>
      <c r="B164" t="s">
        <v>3086</v>
      </c>
      <c r="C164" t="s">
        <v>3087</v>
      </c>
      <c r="H164" t="s">
        <v>49</v>
      </c>
      <c r="L164" t="s">
        <v>57</v>
      </c>
    </row>
    <row r="165" spans="1:20" x14ac:dyDescent="0.2">
      <c r="A165" t="s">
        <v>22</v>
      </c>
      <c r="B165" t="s">
        <v>3088</v>
      </c>
      <c r="C165" t="s">
        <v>3089</v>
      </c>
      <c r="H165" t="s">
        <v>49</v>
      </c>
      <c r="L165" t="s">
        <v>82</v>
      </c>
      <c r="N165" t="s">
        <v>152</v>
      </c>
    </row>
    <row r="166" spans="1:20" x14ac:dyDescent="0.2">
      <c r="A166" t="s">
        <v>22</v>
      </c>
      <c r="B166" t="s">
        <v>3090</v>
      </c>
      <c r="C166" t="s">
        <v>275</v>
      </c>
      <c r="H166" t="s">
        <v>49</v>
      </c>
      <c r="I166" t="s">
        <v>53</v>
      </c>
      <c r="L166" t="s">
        <v>68</v>
      </c>
      <c r="O166" t="s">
        <v>79</v>
      </c>
    </row>
    <row r="167" spans="1:20" x14ac:dyDescent="0.2">
      <c r="A167" t="s">
        <v>22</v>
      </c>
      <c r="B167" t="s">
        <v>3091</v>
      </c>
      <c r="C167" t="s">
        <v>3091</v>
      </c>
      <c r="J167" t="s">
        <v>10</v>
      </c>
    </row>
    <row r="168" spans="1:20" x14ac:dyDescent="0.2">
      <c r="A168" t="s">
        <v>22</v>
      </c>
      <c r="B168" t="s">
        <v>3092</v>
      </c>
      <c r="C168" t="s">
        <v>3092</v>
      </c>
      <c r="H168" t="s">
        <v>49</v>
      </c>
      <c r="I168" t="s">
        <v>53</v>
      </c>
      <c r="L168" t="s">
        <v>51</v>
      </c>
    </row>
    <row r="169" spans="1:20" x14ac:dyDescent="0.2">
      <c r="A169" t="s">
        <v>22</v>
      </c>
      <c r="B169" t="s">
        <v>3093</v>
      </c>
      <c r="C169" t="s">
        <v>3093</v>
      </c>
      <c r="G169" t="s">
        <v>60</v>
      </c>
    </row>
    <row r="170" spans="1:20" x14ac:dyDescent="0.2">
      <c r="A170" t="s">
        <v>22</v>
      </c>
      <c r="B170" t="s">
        <v>3094</v>
      </c>
      <c r="C170" t="s">
        <v>3094</v>
      </c>
      <c r="G170" t="s">
        <v>256</v>
      </c>
    </row>
    <row r="171" spans="1:20" x14ac:dyDescent="0.2">
      <c r="A171" t="s">
        <v>22</v>
      </c>
      <c r="B171" t="s">
        <v>3095</v>
      </c>
      <c r="C171" t="s">
        <v>3095</v>
      </c>
      <c r="E171">
        <v>0</v>
      </c>
      <c r="F171" t="s">
        <v>44</v>
      </c>
      <c r="K171" t="s">
        <v>115</v>
      </c>
      <c r="M171" t="s">
        <v>79</v>
      </c>
      <c r="S171">
        <v>0</v>
      </c>
      <c r="T171">
        <v>0</v>
      </c>
    </row>
    <row r="172" spans="1:20" x14ac:dyDescent="0.2">
      <c r="A172" t="s">
        <v>22</v>
      </c>
      <c r="B172" t="s">
        <v>3096</v>
      </c>
      <c r="C172" t="s">
        <v>3097</v>
      </c>
      <c r="H172" t="s">
        <v>49</v>
      </c>
      <c r="L172" t="s">
        <v>82</v>
      </c>
      <c r="N172" t="s">
        <v>152</v>
      </c>
    </row>
    <row r="173" spans="1:20" x14ac:dyDescent="0.2">
      <c r="A173" t="s">
        <v>22</v>
      </c>
      <c r="B173" t="s">
        <v>3098</v>
      </c>
      <c r="C173" t="s">
        <v>3099</v>
      </c>
      <c r="H173" t="s">
        <v>49</v>
      </c>
      <c r="L173" t="s">
        <v>105</v>
      </c>
      <c r="O173" t="s">
        <v>726</v>
      </c>
    </row>
    <row r="174" spans="1:20" x14ac:dyDescent="0.2">
      <c r="A174" t="s">
        <v>22</v>
      </c>
      <c r="B174" t="s">
        <v>3100</v>
      </c>
      <c r="C174" t="s">
        <v>2011</v>
      </c>
      <c r="H174" t="s">
        <v>49</v>
      </c>
      <c r="L174" t="s">
        <v>82</v>
      </c>
      <c r="N174" t="s">
        <v>152</v>
      </c>
    </row>
    <row r="175" spans="1:20" x14ac:dyDescent="0.2">
      <c r="A175" t="s">
        <v>22</v>
      </c>
      <c r="B175" t="s">
        <v>3101</v>
      </c>
      <c r="C175" t="s">
        <v>3101</v>
      </c>
      <c r="J175" t="s">
        <v>10</v>
      </c>
    </row>
    <row r="176" spans="1:20" x14ac:dyDescent="0.2">
      <c r="A176" t="s">
        <v>22</v>
      </c>
      <c r="B176" t="s">
        <v>3102</v>
      </c>
      <c r="C176" t="s">
        <v>3102</v>
      </c>
      <c r="H176" t="s">
        <v>49</v>
      </c>
      <c r="I176" t="s">
        <v>53</v>
      </c>
      <c r="L176" t="s">
        <v>51</v>
      </c>
    </row>
    <row r="177" spans="1:7" x14ac:dyDescent="0.2">
      <c r="A177" t="s">
        <v>22</v>
      </c>
      <c r="B177" t="s">
        <v>3103</v>
      </c>
      <c r="C177" t="s">
        <v>3103</v>
      </c>
      <c r="G177" t="s">
        <v>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sheetPr>
  <dimension ref="A1:AI176"/>
  <sheetViews>
    <sheetView workbookViewId="0">
      <selection activeCell="T1" sqref="T1:T1048576"/>
    </sheetView>
  </sheetViews>
  <sheetFormatPr baseColWidth="10" defaultColWidth="8.83203125" defaultRowHeight="15" x14ac:dyDescent="0.2"/>
  <cols>
    <col min="1" max="3" width="7.33203125" customWidth="1"/>
    <col min="4" max="4" width="7.33203125" style="2" customWidth="1"/>
    <col min="5" max="18" width="7.33203125" customWidth="1"/>
    <col min="19" max="19" width="0" hidden="1" customWidth="1"/>
    <col min="20" max="20" width="8.83203125" style="53"/>
    <col min="21" max="21" width="0" hidden="1" customWidth="1"/>
  </cols>
  <sheetData>
    <row r="1" spans="1:35" x14ac:dyDescent="0.2">
      <c r="A1" t="s">
        <v>3104</v>
      </c>
      <c r="U1" t="s">
        <v>264</v>
      </c>
      <c r="Y1" t="s">
        <v>5170</v>
      </c>
      <c r="Z1" t="s">
        <v>5106</v>
      </c>
      <c r="AA1" t="s">
        <v>5107</v>
      </c>
      <c r="AB1" t="s">
        <v>5108</v>
      </c>
      <c r="AC1" t="s">
        <v>5109</v>
      </c>
      <c r="AD1" t="s">
        <v>5110</v>
      </c>
      <c r="AE1" t="s">
        <v>5111</v>
      </c>
      <c r="AF1" t="s">
        <v>5112</v>
      </c>
      <c r="AG1" t="s">
        <v>5113</v>
      </c>
      <c r="AH1" t="s">
        <v>5114</v>
      </c>
      <c r="AI1" t="s">
        <v>142</v>
      </c>
    </row>
    <row r="2" spans="1:35" x14ac:dyDescent="0.2">
      <c r="A2" t="s">
        <v>1</v>
      </c>
      <c r="B2" t="s">
        <v>2</v>
      </c>
      <c r="C2" t="s">
        <v>3</v>
      </c>
      <c r="D2" s="2" t="s">
        <v>4</v>
      </c>
      <c r="E2" t="s">
        <v>5</v>
      </c>
      <c r="F2" t="s">
        <v>6</v>
      </c>
      <c r="G2" t="s">
        <v>7</v>
      </c>
      <c r="H2" t="s">
        <v>8</v>
      </c>
      <c r="I2" t="s">
        <v>9</v>
      </c>
      <c r="J2" t="s">
        <v>10</v>
      </c>
      <c r="K2" t="s">
        <v>11</v>
      </c>
      <c r="L2" t="s">
        <v>12</v>
      </c>
      <c r="M2" t="s">
        <v>13</v>
      </c>
      <c r="N2" t="s">
        <v>14</v>
      </c>
      <c r="O2" t="s">
        <v>15</v>
      </c>
      <c r="P2" t="s">
        <v>16</v>
      </c>
      <c r="Q2" t="s">
        <v>17</v>
      </c>
      <c r="R2" t="s">
        <v>18</v>
      </c>
      <c r="S2" t="s">
        <v>5097</v>
      </c>
      <c r="T2" s="53" t="s">
        <v>5188</v>
      </c>
      <c r="U2" t="s">
        <v>5102</v>
      </c>
      <c r="Y2" t="s">
        <v>5171</v>
      </c>
      <c r="Z2">
        <f>COUNTIFS($K$1:$K$500, "gaze", $M1:$M500, "*front")</f>
        <v>2</v>
      </c>
      <c r="AA2">
        <f>COUNTIFS($K$1:$K$500, "gaze", $M1:$M500, "*periphery")</f>
        <v>2</v>
      </c>
      <c r="AB2">
        <f>COUNTIFS($K$1:$K$500, "gaze", $M1:$M500, "*back")</f>
        <v>2</v>
      </c>
      <c r="AC2">
        <f>COUNTIFS($K$1:$K$500, "point", $M1:$M500, "*front")</f>
        <v>2</v>
      </c>
      <c r="AD2">
        <f>COUNTIFS($K$1:$K$500, "point", $M1:$M500, "*periphery")</f>
        <v>2</v>
      </c>
      <c r="AE2">
        <f>COUNTIFS($K$1:$K$500, "point", $M1:$M500, "*back")</f>
        <v>2</v>
      </c>
      <c r="AF2">
        <f>COUNTIFS($K$1:$K$500, "gaze and point", $M1:$M500, "*front")</f>
        <v>2</v>
      </c>
      <c r="AG2">
        <f>COUNTIFS($K$1:$K$500, "gaze and point", $M1:$M500, "*periphery")</f>
        <v>2</v>
      </c>
      <c r="AH2">
        <f>COUNTIFS($K$1:$K$500, "gaze and point", $M1:$M500, "*back")</f>
        <v>2</v>
      </c>
      <c r="AI2">
        <f>COUNTIF($K$1:$K$400, "baseline")</f>
        <v>2</v>
      </c>
    </row>
    <row r="3" spans="1:35" x14ac:dyDescent="0.2">
      <c r="A3" t="s">
        <v>19</v>
      </c>
      <c r="B3" t="s">
        <v>20</v>
      </c>
      <c r="C3" t="s">
        <v>20</v>
      </c>
      <c r="Z3">
        <f>COUNTIFS($M$1:$M$400, "*front", $S$1:$S$400, "1",$K$1:$K$400, "gaze")</f>
        <v>1</v>
      </c>
      <c r="AA3">
        <f>COUNTIFS($M$1:$M$400, "*periphery", $S$1:$S$400, "1", $K$1:$K$400, "gaze")</f>
        <v>0</v>
      </c>
      <c r="AB3">
        <f>COUNTIFS($M$1:$M$400, "*back", $S$1:$S$400, "1", $K$1:$K$400, "gaze")</f>
        <v>0</v>
      </c>
      <c r="AC3">
        <f>COUNTIFS($M$1:$M$400, "*front", $S$1:$S$400, "1", $K$1:$K$400, "point")</f>
        <v>2</v>
      </c>
      <c r="AD3">
        <f>COUNTIFS($M$1:$M$400, "*periphery", $S$1:$S$400, "1", $K$1:$K$400, "point")</f>
        <v>0</v>
      </c>
      <c r="AE3">
        <f>COUNTIFS($M$1:$M$400, "*back", $S$1:$S$400, "1", $K$1:$K$400, "point")</f>
        <v>0</v>
      </c>
      <c r="AF3">
        <f>COUNTIFS($M$1:$M$400, "*front", $S$1:$S$400, "1", $K$1:$K$400, "gaze and point")</f>
        <v>2</v>
      </c>
      <c r="AG3">
        <f>COUNTIFS($M$1:$M$400, "*periphery", $S$1:$S$400, "1", $K$1:$K$400, "gaze and point")</f>
        <v>0</v>
      </c>
      <c r="AH3">
        <f>COUNTIFS($M$1:$M$400, "*periphery", $S$1:$S$400, "1", $K$1:$K$400, "gaze and point")</f>
        <v>0</v>
      </c>
      <c r="AI3">
        <f>COUNTIFS($S$1:$S$400, "1", $K$1:$K$400, "baseline")</f>
        <v>0</v>
      </c>
    </row>
    <row r="4" spans="1:35" x14ac:dyDescent="0.2">
      <c r="A4" t="s">
        <v>21</v>
      </c>
      <c r="B4" t="s">
        <v>20</v>
      </c>
      <c r="C4" t="s">
        <v>20</v>
      </c>
      <c r="Y4" t="s">
        <v>5172</v>
      </c>
      <c r="Z4" t="s">
        <v>5179</v>
      </c>
      <c r="AA4" t="s">
        <v>5173</v>
      </c>
      <c r="AB4" t="s">
        <v>5174</v>
      </c>
      <c r="AC4" t="s">
        <v>5175</v>
      </c>
      <c r="AD4" t="s">
        <v>5176</v>
      </c>
      <c r="AE4" t="s">
        <v>5177</v>
      </c>
      <c r="AF4" t="s">
        <v>5178</v>
      </c>
    </row>
    <row r="5" spans="1:35" x14ac:dyDescent="0.2">
      <c r="A5" t="s">
        <v>22</v>
      </c>
      <c r="B5" t="s">
        <v>3105</v>
      </c>
      <c r="C5" t="s">
        <v>3105</v>
      </c>
      <c r="G5" t="s">
        <v>24</v>
      </c>
      <c r="Z5">
        <f>SUM(Z2:AI2)</f>
        <v>20</v>
      </c>
      <c r="AA5">
        <f>COUNTIF($K$1:$K$400, "gaze")</f>
        <v>6</v>
      </c>
      <c r="AB5" s="7">
        <f>COUNTIF($K$1:$K$400, "point")</f>
        <v>6</v>
      </c>
      <c r="AC5">
        <f>COUNTIF($K$1:$K$400, "gaze and point")</f>
        <v>6</v>
      </c>
      <c r="AD5">
        <f>COUNTIF($M$1:$M$400, "*front")</f>
        <v>6</v>
      </c>
      <c r="AE5">
        <f>COUNTIF($M$1:$M$400, "*periphery")</f>
        <v>6</v>
      </c>
      <c r="AF5">
        <f>COUNTIF($M$1:$M$400, "*back")</f>
        <v>6</v>
      </c>
    </row>
    <row r="6" spans="1:35" x14ac:dyDescent="0.2">
      <c r="A6" t="s">
        <v>22</v>
      </c>
      <c r="B6" t="s">
        <v>3106</v>
      </c>
      <c r="C6" t="s">
        <v>3106</v>
      </c>
      <c r="J6" t="s">
        <v>10</v>
      </c>
      <c r="AA6">
        <f>COUNTIFS($K$1:$K$400, "gaze", $S$1:$S$400, "1")</f>
        <v>1</v>
      </c>
      <c r="AB6">
        <f>COUNTIFS($K$1:$K$400, "point", $S$1:$S$400, "1")</f>
        <v>2</v>
      </c>
      <c r="AC6">
        <f>COUNTIFS($K$1:$K$400, "gaze and point", $S$1:$S$400, "1")</f>
        <v>2</v>
      </c>
      <c r="AD6">
        <f>COUNTIFS($M$1:$M$400, "*front", $S$1:$S$400, "1")</f>
        <v>5</v>
      </c>
      <c r="AE6">
        <f>COUNTIFS($M$1:$M$400, "*periphery", $S$1:$S$400, "1")</f>
        <v>0</v>
      </c>
      <c r="AF6">
        <f>COUNTIFS($M$1:$M$400, "*back", $S$1:$S$400, "1")</f>
        <v>0</v>
      </c>
    </row>
    <row r="7" spans="1:35" x14ac:dyDescent="0.2">
      <c r="A7" t="s">
        <v>22</v>
      </c>
      <c r="B7" t="s">
        <v>3107</v>
      </c>
      <c r="C7" t="s">
        <v>3107</v>
      </c>
      <c r="P7">
        <v>1</v>
      </c>
      <c r="Q7" t="s">
        <v>27</v>
      </c>
    </row>
    <row r="8" spans="1:35" x14ac:dyDescent="0.2">
      <c r="A8" t="s">
        <v>22</v>
      </c>
      <c r="B8" t="s">
        <v>3108</v>
      </c>
      <c r="C8" t="s">
        <v>3108</v>
      </c>
      <c r="J8" t="s">
        <v>10</v>
      </c>
    </row>
    <row r="9" spans="1:35" x14ac:dyDescent="0.2">
      <c r="A9" t="s">
        <v>22</v>
      </c>
      <c r="B9" t="s">
        <v>3109</v>
      </c>
      <c r="C9" t="s">
        <v>3109</v>
      </c>
      <c r="P9">
        <v>1</v>
      </c>
      <c r="Q9" t="s">
        <v>30</v>
      </c>
    </row>
    <row r="10" spans="1:35" x14ac:dyDescent="0.2">
      <c r="A10" t="s">
        <v>22</v>
      </c>
      <c r="B10" t="s">
        <v>3110</v>
      </c>
      <c r="C10" t="s">
        <v>3110</v>
      </c>
      <c r="J10" t="s">
        <v>10</v>
      </c>
    </row>
    <row r="11" spans="1:35" x14ac:dyDescent="0.2">
      <c r="A11" t="s">
        <v>22</v>
      </c>
      <c r="B11" t="s">
        <v>3111</v>
      </c>
      <c r="C11" t="s">
        <v>3111</v>
      </c>
      <c r="P11">
        <v>1</v>
      </c>
      <c r="Q11" t="s">
        <v>33</v>
      </c>
    </row>
    <row r="12" spans="1:35" x14ac:dyDescent="0.2">
      <c r="A12" t="s">
        <v>22</v>
      </c>
      <c r="B12" t="s">
        <v>3112</v>
      </c>
      <c r="C12" t="s">
        <v>3112</v>
      </c>
      <c r="J12" t="s">
        <v>10</v>
      </c>
    </row>
    <row r="13" spans="1:35" x14ac:dyDescent="0.2">
      <c r="A13" t="s">
        <v>22</v>
      </c>
      <c r="B13" t="s">
        <v>3113</v>
      </c>
      <c r="C13" t="s">
        <v>3113</v>
      </c>
      <c r="P13">
        <v>1</v>
      </c>
      <c r="Q13" t="s">
        <v>35</v>
      </c>
    </row>
    <row r="14" spans="1:35" x14ac:dyDescent="0.2">
      <c r="A14" t="s">
        <v>22</v>
      </c>
      <c r="B14" t="s">
        <v>3114</v>
      </c>
      <c r="C14" t="s">
        <v>3114</v>
      </c>
      <c r="J14" t="s">
        <v>10</v>
      </c>
    </row>
    <row r="15" spans="1:35" x14ac:dyDescent="0.2">
      <c r="A15" t="s">
        <v>22</v>
      </c>
      <c r="B15" t="s">
        <v>3115</v>
      </c>
      <c r="C15" t="s">
        <v>3115</v>
      </c>
      <c r="P15">
        <v>1</v>
      </c>
      <c r="Q15" t="s">
        <v>38</v>
      </c>
    </row>
    <row r="16" spans="1:35" x14ac:dyDescent="0.2">
      <c r="A16" t="s">
        <v>22</v>
      </c>
      <c r="B16" t="s">
        <v>3116</v>
      </c>
      <c r="C16" t="s">
        <v>3116</v>
      </c>
      <c r="D16" s="2" t="s">
        <v>3117</v>
      </c>
      <c r="G16" t="s">
        <v>24</v>
      </c>
    </row>
    <row r="17" spans="1:21" x14ac:dyDescent="0.2">
      <c r="A17" t="s">
        <v>22</v>
      </c>
      <c r="B17" t="s">
        <v>3118</v>
      </c>
      <c r="C17" t="s">
        <v>3118</v>
      </c>
      <c r="J17" t="s">
        <v>10</v>
      </c>
    </row>
    <row r="18" spans="1:21" x14ac:dyDescent="0.2">
      <c r="A18" t="s">
        <v>22</v>
      </c>
      <c r="B18" t="s">
        <v>3119</v>
      </c>
      <c r="C18" t="s">
        <v>3119</v>
      </c>
      <c r="P18">
        <v>1</v>
      </c>
      <c r="Q18" t="s">
        <v>41</v>
      </c>
    </row>
    <row r="19" spans="1:21" x14ac:dyDescent="0.2">
      <c r="A19" t="s">
        <v>22</v>
      </c>
      <c r="B19" t="s">
        <v>3120</v>
      </c>
      <c r="C19" t="s">
        <v>3120</v>
      </c>
      <c r="D19" s="2" t="s">
        <v>5101</v>
      </c>
      <c r="G19" t="s">
        <v>43</v>
      </c>
    </row>
    <row r="20" spans="1:21" x14ac:dyDescent="0.2">
      <c r="A20" t="s">
        <v>22</v>
      </c>
      <c r="B20" t="s">
        <v>4920</v>
      </c>
      <c r="C20" t="s">
        <v>4920</v>
      </c>
      <c r="E20">
        <v>1</v>
      </c>
      <c r="F20" t="s">
        <v>44</v>
      </c>
      <c r="K20" t="s">
        <v>45</v>
      </c>
      <c r="M20" t="s">
        <v>46</v>
      </c>
      <c r="S20">
        <v>1</v>
      </c>
      <c r="U20">
        <v>1</v>
      </c>
    </row>
    <row r="21" spans="1:21" x14ac:dyDescent="0.2">
      <c r="A21" t="s">
        <v>22</v>
      </c>
      <c r="B21" t="s">
        <v>3121</v>
      </c>
      <c r="C21" t="s">
        <v>3122</v>
      </c>
      <c r="H21" t="s">
        <v>49</v>
      </c>
      <c r="L21" t="s">
        <v>57</v>
      </c>
    </row>
    <row r="22" spans="1:21" x14ac:dyDescent="0.2">
      <c r="A22" t="s">
        <v>22</v>
      </c>
      <c r="B22" t="s">
        <v>3123</v>
      </c>
      <c r="C22" t="s">
        <v>3124</v>
      </c>
      <c r="H22" t="s">
        <v>49</v>
      </c>
      <c r="I22" t="s">
        <v>50</v>
      </c>
      <c r="L22" t="s">
        <v>51</v>
      </c>
    </row>
    <row r="23" spans="1:21" x14ac:dyDescent="0.2">
      <c r="A23" t="s">
        <v>22</v>
      </c>
      <c r="B23" t="s">
        <v>3125</v>
      </c>
      <c r="C23" t="s">
        <v>3126</v>
      </c>
      <c r="H23" t="s">
        <v>49</v>
      </c>
      <c r="I23" t="s">
        <v>53</v>
      </c>
      <c r="L23" t="s">
        <v>51</v>
      </c>
    </row>
    <row r="24" spans="1:21" x14ac:dyDescent="0.2">
      <c r="A24" t="s">
        <v>22</v>
      </c>
      <c r="B24" t="s">
        <v>3127</v>
      </c>
      <c r="C24" t="s">
        <v>3127</v>
      </c>
      <c r="J24" t="s">
        <v>10</v>
      </c>
    </row>
    <row r="25" spans="1:21" x14ac:dyDescent="0.2">
      <c r="A25" t="s">
        <v>22</v>
      </c>
      <c r="B25" t="s">
        <v>3128</v>
      </c>
      <c r="C25" t="s">
        <v>3128</v>
      </c>
      <c r="G25" t="s">
        <v>60</v>
      </c>
    </row>
    <row r="26" spans="1:21" x14ac:dyDescent="0.2">
      <c r="A26" t="s">
        <v>22</v>
      </c>
      <c r="B26" t="s">
        <v>3129</v>
      </c>
      <c r="C26" t="s">
        <v>3129</v>
      </c>
      <c r="G26" t="s">
        <v>62</v>
      </c>
    </row>
    <row r="27" spans="1:21" x14ac:dyDescent="0.2">
      <c r="A27" t="s">
        <v>22</v>
      </c>
      <c r="B27" t="s">
        <v>3129</v>
      </c>
      <c r="C27" t="s">
        <v>3129</v>
      </c>
    </row>
    <row r="28" spans="1:21" s="37" customFormat="1" x14ac:dyDescent="0.2">
      <c r="A28" s="37" t="s">
        <v>22</v>
      </c>
      <c r="B28" s="37" t="s">
        <v>3130</v>
      </c>
      <c r="C28" s="37" t="s">
        <v>3130</v>
      </c>
      <c r="D28" s="38" t="s">
        <v>3131</v>
      </c>
      <c r="R28" s="37" t="s">
        <v>318</v>
      </c>
      <c r="T28" s="53"/>
    </row>
    <row r="29" spans="1:21" x14ac:dyDescent="0.2">
      <c r="A29" t="s">
        <v>22</v>
      </c>
      <c r="B29" t="s">
        <v>3132</v>
      </c>
      <c r="C29" t="s">
        <v>3133</v>
      </c>
      <c r="H29" t="s">
        <v>49</v>
      </c>
      <c r="L29" t="s">
        <v>57</v>
      </c>
    </row>
    <row r="30" spans="1:21" x14ac:dyDescent="0.2">
      <c r="A30" t="s">
        <v>22</v>
      </c>
      <c r="B30" t="s">
        <v>3134</v>
      </c>
      <c r="C30" t="s">
        <v>3135</v>
      </c>
      <c r="H30" t="s">
        <v>49</v>
      </c>
      <c r="I30" t="s">
        <v>50</v>
      </c>
      <c r="L30" t="s">
        <v>68</v>
      </c>
      <c r="O30" t="s">
        <v>116</v>
      </c>
    </row>
    <row r="31" spans="1:21" x14ac:dyDescent="0.2">
      <c r="A31" t="s">
        <v>22</v>
      </c>
      <c r="B31" t="s">
        <v>3136</v>
      </c>
      <c r="C31" t="s">
        <v>3137</v>
      </c>
      <c r="H31" t="s">
        <v>49</v>
      </c>
      <c r="I31" t="s">
        <v>53</v>
      </c>
      <c r="L31" t="s">
        <v>68</v>
      </c>
      <c r="O31" t="s">
        <v>116</v>
      </c>
    </row>
    <row r="32" spans="1:21" x14ac:dyDescent="0.2">
      <c r="A32" t="s">
        <v>22</v>
      </c>
      <c r="B32" t="s">
        <v>3138</v>
      </c>
      <c r="C32" t="s">
        <v>3139</v>
      </c>
      <c r="H32" t="s">
        <v>49</v>
      </c>
      <c r="L32" t="s">
        <v>57</v>
      </c>
    </row>
    <row r="33" spans="1:21" x14ac:dyDescent="0.2">
      <c r="A33" t="s">
        <v>22</v>
      </c>
      <c r="B33" t="s">
        <v>3140</v>
      </c>
      <c r="C33" t="s">
        <v>3140</v>
      </c>
      <c r="E33">
        <v>0</v>
      </c>
      <c r="F33" t="s">
        <v>44</v>
      </c>
      <c r="K33" s="1" t="s">
        <v>64</v>
      </c>
      <c r="M33" s="1" t="s">
        <v>65</v>
      </c>
      <c r="S33">
        <v>0</v>
      </c>
      <c r="U33">
        <v>0</v>
      </c>
    </row>
    <row r="34" spans="1:21" x14ac:dyDescent="0.2">
      <c r="A34" t="s">
        <v>22</v>
      </c>
      <c r="B34" t="s">
        <v>3141</v>
      </c>
      <c r="C34" t="s">
        <v>3142</v>
      </c>
      <c r="H34" t="s">
        <v>49</v>
      </c>
      <c r="L34" t="s">
        <v>57</v>
      </c>
    </row>
    <row r="35" spans="1:21" x14ac:dyDescent="0.2">
      <c r="A35" t="s">
        <v>22</v>
      </c>
      <c r="B35" t="s">
        <v>3143</v>
      </c>
      <c r="C35" t="s">
        <v>3143</v>
      </c>
      <c r="J35" t="s">
        <v>10</v>
      </c>
    </row>
    <row r="36" spans="1:21" x14ac:dyDescent="0.2">
      <c r="A36" t="s">
        <v>22</v>
      </c>
      <c r="B36" t="s">
        <v>3144</v>
      </c>
      <c r="C36" t="s">
        <v>3144</v>
      </c>
      <c r="H36" t="s">
        <v>49</v>
      </c>
      <c r="I36" t="s">
        <v>53</v>
      </c>
      <c r="L36" t="s">
        <v>51</v>
      </c>
    </row>
    <row r="37" spans="1:21" x14ac:dyDescent="0.2">
      <c r="A37" t="s">
        <v>22</v>
      </c>
      <c r="B37" t="s">
        <v>3145</v>
      </c>
      <c r="C37" t="s">
        <v>3145</v>
      </c>
      <c r="G37" t="s">
        <v>60</v>
      </c>
    </row>
    <row r="38" spans="1:21" x14ac:dyDescent="0.2">
      <c r="A38" t="s">
        <v>22</v>
      </c>
      <c r="B38" t="s">
        <v>1135</v>
      </c>
      <c r="C38" t="s">
        <v>1135</v>
      </c>
      <c r="G38" t="s">
        <v>78</v>
      </c>
    </row>
    <row r="39" spans="1:21" x14ac:dyDescent="0.2">
      <c r="A39" t="s">
        <v>22</v>
      </c>
      <c r="B39" t="s">
        <v>1135</v>
      </c>
      <c r="C39" t="s">
        <v>1135</v>
      </c>
      <c r="E39">
        <v>0</v>
      </c>
      <c r="F39" t="s">
        <v>44</v>
      </c>
      <c r="K39" t="s">
        <v>45</v>
      </c>
      <c r="M39" t="s">
        <v>79</v>
      </c>
      <c r="S39">
        <v>0</v>
      </c>
      <c r="U39">
        <v>0</v>
      </c>
    </row>
    <row r="40" spans="1:21" x14ac:dyDescent="0.2">
      <c r="A40" t="s">
        <v>22</v>
      </c>
      <c r="B40" t="s">
        <v>1136</v>
      </c>
      <c r="C40" t="s">
        <v>3146</v>
      </c>
      <c r="H40" t="s">
        <v>49</v>
      </c>
      <c r="L40" t="s">
        <v>57</v>
      </c>
    </row>
    <row r="41" spans="1:21" x14ac:dyDescent="0.2">
      <c r="A41" t="s">
        <v>22</v>
      </c>
      <c r="B41" t="s">
        <v>3147</v>
      </c>
      <c r="C41" t="s">
        <v>3148</v>
      </c>
      <c r="H41" t="s">
        <v>49</v>
      </c>
      <c r="I41" t="s">
        <v>50</v>
      </c>
      <c r="L41" t="s">
        <v>68</v>
      </c>
      <c r="O41" t="s">
        <v>116</v>
      </c>
    </row>
    <row r="42" spans="1:21" x14ac:dyDescent="0.2">
      <c r="A42" t="s">
        <v>22</v>
      </c>
      <c r="B42" t="s">
        <v>3149</v>
      </c>
      <c r="C42" t="s">
        <v>3150</v>
      </c>
      <c r="H42" t="s">
        <v>49</v>
      </c>
      <c r="I42" t="s">
        <v>53</v>
      </c>
      <c r="L42" t="s">
        <v>68</v>
      </c>
      <c r="O42" t="s">
        <v>116</v>
      </c>
    </row>
    <row r="43" spans="1:21" x14ac:dyDescent="0.2">
      <c r="A43" t="s">
        <v>22</v>
      </c>
      <c r="B43" t="s">
        <v>3151</v>
      </c>
      <c r="C43" t="s">
        <v>3152</v>
      </c>
      <c r="H43" t="s">
        <v>49</v>
      </c>
      <c r="L43" t="s">
        <v>82</v>
      </c>
      <c r="N43" t="s">
        <v>152</v>
      </c>
    </row>
    <row r="44" spans="1:21" x14ac:dyDescent="0.2">
      <c r="A44" t="s">
        <v>22</v>
      </c>
      <c r="B44" t="s">
        <v>3153</v>
      </c>
      <c r="C44" t="s">
        <v>3153</v>
      </c>
      <c r="J44" t="s">
        <v>10</v>
      </c>
    </row>
    <row r="45" spans="1:21" x14ac:dyDescent="0.2">
      <c r="A45" t="s">
        <v>22</v>
      </c>
      <c r="B45" t="s">
        <v>3154</v>
      </c>
      <c r="C45" t="s">
        <v>3154</v>
      </c>
      <c r="H45" t="s">
        <v>49</v>
      </c>
      <c r="I45" t="s">
        <v>53</v>
      </c>
      <c r="L45" t="s">
        <v>51</v>
      </c>
    </row>
    <row r="46" spans="1:21" x14ac:dyDescent="0.2">
      <c r="A46" t="s">
        <v>22</v>
      </c>
      <c r="B46" t="s">
        <v>3155</v>
      </c>
      <c r="C46" t="s">
        <v>3155</v>
      </c>
      <c r="G46" t="s">
        <v>60</v>
      </c>
    </row>
    <row r="47" spans="1:21" x14ac:dyDescent="0.2">
      <c r="A47" t="s">
        <v>22</v>
      </c>
      <c r="B47" t="s">
        <v>3156</v>
      </c>
      <c r="C47" t="s">
        <v>3156</v>
      </c>
      <c r="G47" t="s">
        <v>94</v>
      </c>
    </row>
    <row r="48" spans="1:21" x14ac:dyDescent="0.2">
      <c r="A48" t="s">
        <v>22</v>
      </c>
      <c r="B48" t="s">
        <v>3156</v>
      </c>
      <c r="C48" t="s">
        <v>3156</v>
      </c>
      <c r="E48">
        <v>0</v>
      </c>
      <c r="F48" t="s">
        <v>44</v>
      </c>
      <c r="K48" t="s">
        <v>45</v>
      </c>
      <c r="M48" t="s">
        <v>96</v>
      </c>
      <c r="S48">
        <v>0</v>
      </c>
      <c r="U48">
        <v>0</v>
      </c>
    </row>
    <row r="49" spans="1:21" x14ac:dyDescent="0.2">
      <c r="A49" t="s">
        <v>22</v>
      </c>
      <c r="B49" t="s">
        <v>3157</v>
      </c>
      <c r="C49" t="s">
        <v>3158</v>
      </c>
      <c r="H49" t="s">
        <v>49</v>
      </c>
      <c r="L49" t="s">
        <v>105</v>
      </c>
      <c r="O49" t="s">
        <v>106</v>
      </c>
    </row>
    <row r="50" spans="1:21" x14ac:dyDescent="0.2">
      <c r="A50" t="s">
        <v>22</v>
      </c>
      <c r="B50" t="s">
        <v>2304</v>
      </c>
      <c r="C50" t="s">
        <v>3159</v>
      </c>
      <c r="H50" t="s">
        <v>49</v>
      </c>
      <c r="I50" t="s">
        <v>53</v>
      </c>
      <c r="L50" t="s">
        <v>312</v>
      </c>
      <c r="N50" t="s">
        <v>152</v>
      </c>
    </row>
    <row r="51" spans="1:21" x14ac:dyDescent="0.2">
      <c r="A51" t="s">
        <v>22</v>
      </c>
      <c r="B51" t="s">
        <v>3160</v>
      </c>
      <c r="C51" t="s">
        <v>3161</v>
      </c>
      <c r="D51" s="2" t="s">
        <v>1456</v>
      </c>
      <c r="H51" t="s">
        <v>49</v>
      </c>
      <c r="L51" t="s">
        <v>105</v>
      </c>
      <c r="O51" t="s">
        <v>106</v>
      </c>
    </row>
    <row r="52" spans="1:21" x14ac:dyDescent="0.2">
      <c r="A52" t="s">
        <v>22</v>
      </c>
      <c r="B52" t="s">
        <v>3162</v>
      </c>
      <c r="C52" t="s">
        <v>3162</v>
      </c>
      <c r="J52" t="s">
        <v>10</v>
      </c>
    </row>
    <row r="53" spans="1:21" x14ac:dyDescent="0.2">
      <c r="A53" t="s">
        <v>22</v>
      </c>
      <c r="B53" t="s">
        <v>3163</v>
      </c>
      <c r="C53" t="s">
        <v>3163</v>
      </c>
      <c r="H53" t="s">
        <v>49</v>
      </c>
      <c r="I53" t="s">
        <v>53</v>
      </c>
      <c r="L53" t="s">
        <v>51</v>
      </c>
    </row>
    <row r="54" spans="1:21" x14ac:dyDescent="0.2">
      <c r="A54" t="s">
        <v>22</v>
      </c>
      <c r="B54" t="s">
        <v>3164</v>
      </c>
      <c r="C54" t="s">
        <v>3164</v>
      </c>
      <c r="G54" t="s">
        <v>60</v>
      </c>
    </row>
    <row r="55" spans="1:21" x14ac:dyDescent="0.2">
      <c r="A55" t="s">
        <v>22</v>
      </c>
      <c r="B55" t="s">
        <v>3165</v>
      </c>
      <c r="C55" t="s">
        <v>3165</v>
      </c>
      <c r="G55" t="s">
        <v>114</v>
      </c>
    </row>
    <row r="56" spans="1:21" x14ac:dyDescent="0.2">
      <c r="A56" t="s">
        <v>22</v>
      </c>
      <c r="B56" t="s">
        <v>3165</v>
      </c>
      <c r="C56" t="s">
        <v>3165</v>
      </c>
      <c r="E56">
        <v>1</v>
      </c>
      <c r="F56" t="s">
        <v>44</v>
      </c>
      <c r="K56" t="s">
        <v>115</v>
      </c>
      <c r="M56" t="s">
        <v>116</v>
      </c>
      <c r="S56">
        <v>1</v>
      </c>
      <c r="U56">
        <v>1</v>
      </c>
    </row>
    <row r="57" spans="1:21" x14ac:dyDescent="0.2">
      <c r="A57" t="s">
        <v>22</v>
      </c>
      <c r="B57" t="s">
        <v>3166</v>
      </c>
      <c r="C57" t="s">
        <v>3167</v>
      </c>
      <c r="H57" t="s">
        <v>49</v>
      </c>
      <c r="I57" t="s">
        <v>53</v>
      </c>
      <c r="L57" t="s">
        <v>51</v>
      </c>
    </row>
    <row r="58" spans="1:21" x14ac:dyDescent="0.2">
      <c r="A58" t="s">
        <v>22</v>
      </c>
      <c r="B58" t="s">
        <v>1556</v>
      </c>
      <c r="C58" t="s">
        <v>1356</v>
      </c>
      <c r="H58" t="s">
        <v>49</v>
      </c>
      <c r="L58" t="s">
        <v>57</v>
      </c>
    </row>
    <row r="59" spans="1:21" x14ac:dyDescent="0.2">
      <c r="A59" t="s">
        <v>22</v>
      </c>
      <c r="B59" t="s">
        <v>1357</v>
      </c>
      <c r="C59" t="s">
        <v>1357</v>
      </c>
      <c r="J59" t="s">
        <v>10</v>
      </c>
    </row>
    <row r="60" spans="1:21" x14ac:dyDescent="0.2">
      <c r="A60" t="s">
        <v>22</v>
      </c>
      <c r="B60" t="s">
        <v>3168</v>
      </c>
      <c r="C60" t="s">
        <v>3168</v>
      </c>
      <c r="G60" t="s">
        <v>60</v>
      </c>
    </row>
    <row r="61" spans="1:21" x14ac:dyDescent="0.2">
      <c r="A61" t="s">
        <v>22</v>
      </c>
      <c r="B61" t="s">
        <v>2721</v>
      </c>
      <c r="C61" t="s">
        <v>2721</v>
      </c>
      <c r="G61" t="s">
        <v>122</v>
      </c>
    </row>
    <row r="62" spans="1:21" x14ac:dyDescent="0.2">
      <c r="A62" t="s">
        <v>22</v>
      </c>
      <c r="B62" t="s">
        <v>2721</v>
      </c>
      <c r="C62" t="s">
        <v>2721</v>
      </c>
      <c r="E62">
        <v>0</v>
      </c>
      <c r="F62" t="s">
        <v>44</v>
      </c>
      <c r="K62" t="s">
        <v>115</v>
      </c>
      <c r="M62" t="s">
        <v>65</v>
      </c>
      <c r="S62">
        <v>0</v>
      </c>
      <c r="U62">
        <v>0</v>
      </c>
    </row>
    <row r="63" spans="1:21" x14ac:dyDescent="0.2">
      <c r="A63" t="s">
        <v>22</v>
      </c>
      <c r="B63" t="s">
        <v>3169</v>
      </c>
      <c r="C63" t="s">
        <v>3170</v>
      </c>
      <c r="H63" t="s">
        <v>49</v>
      </c>
      <c r="L63" t="s">
        <v>57</v>
      </c>
    </row>
    <row r="64" spans="1:21" x14ac:dyDescent="0.2">
      <c r="A64" t="s">
        <v>22</v>
      </c>
      <c r="B64" t="s">
        <v>2727</v>
      </c>
      <c r="C64" t="s">
        <v>3171</v>
      </c>
      <c r="H64" t="s">
        <v>49</v>
      </c>
      <c r="I64" t="s">
        <v>53</v>
      </c>
      <c r="L64" t="s">
        <v>82</v>
      </c>
      <c r="N64" t="s">
        <v>152</v>
      </c>
    </row>
    <row r="65" spans="1:21" x14ac:dyDescent="0.2">
      <c r="A65" t="s">
        <v>22</v>
      </c>
      <c r="B65" t="s">
        <v>3172</v>
      </c>
      <c r="C65" t="s">
        <v>3173</v>
      </c>
      <c r="H65" t="s">
        <v>49</v>
      </c>
      <c r="L65" t="s">
        <v>57</v>
      </c>
    </row>
    <row r="66" spans="1:21" x14ac:dyDescent="0.2">
      <c r="A66" t="s">
        <v>22</v>
      </c>
      <c r="B66" t="s">
        <v>3174</v>
      </c>
      <c r="C66" t="s">
        <v>3174</v>
      </c>
      <c r="J66" t="s">
        <v>10</v>
      </c>
    </row>
    <row r="67" spans="1:21" x14ac:dyDescent="0.2">
      <c r="A67" t="s">
        <v>22</v>
      </c>
      <c r="B67" t="s">
        <v>3175</v>
      </c>
      <c r="C67" t="s">
        <v>3175</v>
      </c>
      <c r="H67" t="s">
        <v>49</v>
      </c>
      <c r="I67" t="s">
        <v>53</v>
      </c>
      <c r="L67" t="s">
        <v>51</v>
      </c>
    </row>
    <row r="68" spans="1:21" x14ac:dyDescent="0.2">
      <c r="A68" t="s">
        <v>22</v>
      </c>
      <c r="B68" t="s">
        <v>3176</v>
      </c>
      <c r="C68" t="s">
        <v>3176</v>
      </c>
      <c r="G68" t="s">
        <v>60</v>
      </c>
    </row>
    <row r="69" spans="1:21" x14ac:dyDescent="0.2">
      <c r="A69" t="s">
        <v>22</v>
      </c>
      <c r="B69" t="s">
        <v>3177</v>
      </c>
      <c r="C69" t="s">
        <v>3177</v>
      </c>
      <c r="G69" t="s">
        <v>131</v>
      </c>
    </row>
    <row r="70" spans="1:21" x14ac:dyDescent="0.2">
      <c r="A70" t="s">
        <v>22</v>
      </c>
      <c r="B70" t="s">
        <v>3177</v>
      </c>
      <c r="C70" t="s">
        <v>3177</v>
      </c>
      <c r="E70">
        <v>1</v>
      </c>
      <c r="F70" t="s">
        <v>44</v>
      </c>
      <c r="K70" t="s">
        <v>64</v>
      </c>
      <c r="M70" t="s">
        <v>116</v>
      </c>
      <c r="S70">
        <v>0</v>
      </c>
      <c r="U70">
        <v>0</v>
      </c>
    </row>
    <row r="71" spans="1:21" x14ac:dyDescent="0.2">
      <c r="A71" t="s">
        <v>22</v>
      </c>
      <c r="B71" t="s">
        <v>3178</v>
      </c>
      <c r="C71" t="s">
        <v>3179</v>
      </c>
      <c r="D71" s="2" t="s">
        <v>3180</v>
      </c>
      <c r="H71" t="s">
        <v>49</v>
      </c>
      <c r="L71" t="s">
        <v>57</v>
      </c>
    </row>
    <row r="72" spans="1:21" x14ac:dyDescent="0.2">
      <c r="A72" t="s">
        <v>22</v>
      </c>
      <c r="B72" t="s">
        <v>3181</v>
      </c>
      <c r="C72" t="s">
        <v>3182</v>
      </c>
      <c r="H72" t="s">
        <v>49</v>
      </c>
      <c r="L72" t="s">
        <v>57</v>
      </c>
    </row>
    <row r="73" spans="1:21" x14ac:dyDescent="0.2">
      <c r="A73" t="s">
        <v>22</v>
      </c>
      <c r="B73" t="s">
        <v>3183</v>
      </c>
      <c r="C73" t="s">
        <v>3184</v>
      </c>
      <c r="H73" t="s">
        <v>49</v>
      </c>
      <c r="L73" t="s">
        <v>57</v>
      </c>
    </row>
    <row r="74" spans="1:21" x14ac:dyDescent="0.2">
      <c r="A74" t="s">
        <v>22</v>
      </c>
      <c r="B74" t="s">
        <v>3185</v>
      </c>
      <c r="C74" t="s">
        <v>3186</v>
      </c>
      <c r="H74" t="s">
        <v>49</v>
      </c>
      <c r="I74" t="s">
        <v>50</v>
      </c>
      <c r="L74" t="s">
        <v>51</v>
      </c>
    </row>
    <row r="75" spans="1:21" x14ac:dyDescent="0.2">
      <c r="A75" t="s">
        <v>22</v>
      </c>
      <c r="B75" t="s">
        <v>3187</v>
      </c>
      <c r="C75" t="s">
        <v>3188</v>
      </c>
      <c r="H75" t="s">
        <v>49</v>
      </c>
      <c r="I75" t="s">
        <v>53</v>
      </c>
      <c r="L75" t="s">
        <v>51</v>
      </c>
    </row>
    <row r="76" spans="1:21" x14ac:dyDescent="0.2">
      <c r="A76" t="s">
        <v>22</v>
      </c>
      <c r="B76" t="s">
        <v>3189</v>
      </c>
      <c r="C76" t="s">
        <v>3190</v>
      </c>
      <c r="D76" s="2" t="s">
        <v>3191</v>
      </c>
      <c r="R76" t="s">
        <v>210</v>
      </c>
    </row>
    <row r="77" spans="1:21" s="37" customFormat="1" x14ac:dyDescent="0.2">
      <c r="A77" s="37" t="s">
        <v>22</v>
      </c>
      <c r="B77" s="37" t="s">
        <v>3192</v>
      </c>
      <c r="C77" s="37" t="s">
        <v>3193</v>
      </c>
      <c r="D77" s="38" t="s">
        <v>3194</v>
      </c>
      <c r="R77" s="37" t="s">
        <v>327</v>
      </c>
      <c r="T77" s="53"/>
    </row>
    <row r="78" spans="1:21" x14ac:dyDescent="0.2">
      <c r="A78" t="s">
        <v>22</v>
      </c>
      <c r="B78" t="s">
        <v>3195</v>
      </c>
      <c r="C78" t="s">
        <v>3195</v>
      </c>
      <c r="J78" t="s">
        <v>10</v>
      </c>
    </row>
    <row r="79" spans="1:21" x14ac:dyDescent="0.2">
      <c r="A79" t="s">
        <v>22</v>
      </c>
      <c r="B79" t="s">
        <v>3196</v>
      </c>
      <c r="C79" t="s">
        <v>3196</v>
      </c>
      <c r="G79" t="s">
        <v>60</v>
      </c>
    </row>
    <row r="80" spans="1:21" x14ac:dyDescent="0.2">
      <c r="A80" t="s">
        <v>22</v>
      </c>
      <c r="B80" t="s">
        <v>3197</v>
      </c>
      <c r="C80" t="s">
        <v>3197</v>
      </c>
      <c r="G80" t="s">
        <v>139</v>
      </c>
    </row>
    <row r="81" spans="1:21" x14ac:dyDescent="0.2">
      <c r="A81" t="s">
        <v>22</v>
      </c>
      <c r="B81" t="s">
        <v>3198</v>
      </c>
      <c r="C81" t="s">
        <v>3198</v>
      </c>
      <c r="E81">
        <v>0</v>
      </c>
      <c r="F81" t="s">
        <v>44</v>
      </c>
      <c r="K81" t="s">
        <v>142</v>
      </c>
      <c r="M81" t="s">
        <v>142</v>
      </c>
      <c r="S81">
        <v>0</v>
      </c>
      <c r="U81">
        <v>0</v>
      </c>
    </row>
    <row r="82" spans="1:21" x14ac:dyDescent="0.2">
      <c r="A82" t="s">
        <v>22</v>
      </c>
      <c r="B82" t="s">
        <v>3199</v>
      </c>
      <c r="C82" t="s">
        <v>3200</v>
      </c>
      <c r="D82" s="2" t="s">
        <v>379</v>
      </c>
      <c r="H82" t="s">
        <v>49</v>
      </c>
      <c r="L82" t="s">
        <v>105</v>
      </c>
      <c r="O82" t="s">
        <v>1488</v>
      </c>
    </row>
    <row r="83" spans="1:21" x14ac:dyDescent="0.2">
      <c r="A83" t="s">
        <v>22</v>
      </c>
      <c r="B83" t="s">
        <v>3201</v>
      </c>
      <c r="C83" t="s">
        <v>3202</v>
      </c>
      <c r="H83" t="s">
        <v>49</v>
      </c>
      <c r="L83" t="s">
        <v>57</v>
      </c>
    </row>
    <row r="84" spans="1:21" x14ac:dyDescent="0.2">
      <c r="A84" t="s">
        <v>22</v>
      </c>
      <c r="B84" t="s">
        <v>3203</v>
      </c>
      <c r="C84" t="s">
        <v>1199</v>
      </c>
      <c r="D84" s="2" t="s">
        <v>3204</v>
      </c>
      <c r="H84" t="s">
        <v>49</v>
      </c>
      <c r="L84" t="s">
        <v>105</v>
      </c>
      <c r="O84" t="s">
        <v>106</v>
      </c>
    </row>
    <row r="85" spans="1:21" x14ac:dyDescent="0.2">
      <c r="A85" t="s">
        <v>22</v>
      </c>
      <c r="B85" t="s">
        <v>1200</v>
      </c>
      <c r="C85" t="s">
        <v>3205</v>
      </c>
      <c r="H85" t="s">
        <v>49</v>
      </c>
      <c r="I85" t="s">
        <v>50</v>
      </c>
      <c r="L85" t="s">
        <v>68</v>
      </c>
      <c r="O85" t="s">
        <v>65</v>
      </c>
    </row>
    <row r="86" spans="1:21" x14ac:dyDescent="0.2">
      <c r="A86" t="s">
        <v>22</v>
      </c>
      <c r="B86" t="s">
        <v>3206</v>
      </c>
      <c r="C86" t="s">
        <v>3207</v>
      </c>
      <c r="H86" t="s">
        <v>49</v>
      </c>
      <c r="I86" t="s">
        <v>53</v>
      </c>
      <c r="L86" t="s">
        <v>68</v>
      </c>
      <c r="O86" t="s">
        <v>65</v>
      </c>
    </row>
    <row r="87" spans="1:21" x14ac:dyDescent="0.2">
      <c r="A87" t="s">
        <v>22</v>
      </c>
      <c r="B87" t="s">
        <v>3208</v>
      </c>
      <c r="C87" t="s">
        <v>3209</v>
      </c>
      <c r="H87" t="s">
        <v>49</v>
      </c>
      <c r="I87" t="s">
        <v>50</v>
      </c>
      <c r="L87" t="s">
        <v>68</v>
      </c>
      <c r="O87" t="s">
        <v>96</v>
      </c>
    </row>
    <row r="88" spans="1:21" x14ac:dyDescent="0.2">
      <c r="A88" t="s">
        <v>22</v>
      </c>
      <c r="B88" t="s">
        <v>3210</v>
      </c>
      <c r="C88" t="s">
        <v>3211</v>
      </c>
      <c r="H88" t="s">
        <v>49</v>
      </c>
      <c r="I88" t="s">
        <v>53</v>
      </c>
      <c r="L88" t="s">
        <v>68</v>
      </c>
      <c r="O88" t="s">
        <v>96</v>
      </c>
    </row>
    <row r="89" spans="1:21" x14ac:dyDescent="0.2">
      <c r="A89" t="s">
        <v>22</v>
      </c>
      <c r="B89" t="s">
        <v>3212</v>
      </c>
      <c r="C89" t="s">
        <v>3213</v>
      </c>
      <c r="H89" t="s">
        <v>49</v>
      </c>
      <c r="L89" t="s">
        <v>105</v>
      </c>
      <c r="O89" t="s">
        <v>1488</v>
      </c>
    </row>
    <row r="90" spans="1:21" x14ac:dyDescent="0.2">
      <c r="A90" t="s">
        <v>22</v>
      </c>
      <c r="B90" t="s">
        <v>3214</v>
      </c>
      <c r="C90" t="s">
        <v>3214</v>
      </c>
      <c r="G90" t="s">
        <v>60</v>
      </c>
    </row>
    <row r="91" spans="1:21" x14ac:dyDescent="0.2">
      <c r="A91" t="s">
        <v>22</v>
      </c>
      <c r="B91" t="s">
        <v>3215</v>
      </c>
      <c r="C91" t="s">
        <v>3215</v>
      </c>
      <c r="G91" t="s">
        <v>147</v>
      </c>
    </row>
    <row r="92" spans="1:21" x14ac:dyDescent="0.2">
      <c r="A92" t="s">
        <v>22</v>
      </c>
      <c r="B92" t="s">
        <v>3216</v>
      </c>
      <c r="C92" t="s">
        <v>3216</v>
      </c>
      <c r="E92">
        <v>0</v>
      </c>
      <c r="F92" t="s">
        <v>44</v>
      </c>
      <c r="K92" t="s">
        <v>115</v>
      </c>
      <c r="M92" t="s">
        <v>149</v>
      </c>
      <c r="S92">
        <v>0</v>
      </c>
      <c r="U92">
        <v>0</v>
      </c>
    </row>
    <row r="93" spans="1:21" x14ac:dyDescent="0.2">
      <c r="A93" t="s">
        <v>22</v>
      </c>
      <c r="B93" t="s">
        <v>3217</v>
      </c>
      <c r="C93" t="s">
        <v>3218</v>
      </c>
      <c r="H93" t="s">
        <v>49</v>
      </c>
      <c r="L93" t="s">
        <v>57</v>
      </c>
    </row>
    <row r="94" spans="1:21" x14ac:dyDescent="0.2">
      <c r="A94" t="s">
        <v>22</v>
      </c>
      <c r="B94" t="s">
        <v>3219</v>
      </c>
      <c r="C94" t="s">
        <v>3220</v>
      </c>
      <c r="H94" t="s">
        <v>49</v>
      </c>
      <c r="L94" t="s">
        <v>82</v>
      </c>
      <c r="N94" t="s">
        <v>152</v>
      </c>
    </row>
    <row r="95" spans="1:21" x14ac:dyDescent="0.2">
      <c r="A95" t="s">
        <v>22</v>
      </c>
      <c r="B95" t="s">
        <v>3221</v>
      </c>
      <c r="C95" t="s">
        <v>1864</v>
      </c>
      <c r="H95" t="s">
        <v>49</v>
      </c>
      <c r="L95" t="s">
        <v>57</v>
      </c>
    </row>
    <row r="96" spans="1:21" x14ac:dyDescent="0.2">
      <c r="A96" t="s">
        <v>22</v>
      </c>
      <c r="B96" t="s">
        <v>3222</v>
      </c>
      <c r="C96" t="s">
        <v>3222</v>
      </c>
      <c r="J96" t="s">
        <v>10</v>
      </c>
    </row>
    <row r="97" spans="1:21" x14ac:dyDescent="0.2">
      <c r="A97" t="s">
        <v>22</v>
      </c>
      <c r="B97" t="s">
        <v>3003</v>
      </c>
      <c r="C97" t="s">
        <v>3003</v>
      </c>
      <c r="H97" t="s">
        <v>49</v>
      </c>
      <c r="I97" t="s">
        <v>53</v>
      </c>
      <c r="L97" t="s">
        <v>51</v>
      </c>
    </row>
    <row r="98" spans="1:21" x14ac:dyDescent="0.2">
      <c r="A98" t="s">
        <v>22</v>
      </c>
      <c r="B98" t="s">
        <v>3223</v>
      </c>
      <c r="C98" t="s">
        <v>3223</v>
      </c>
      <c r="G98" t="s">
        <v>60</v>
      </c>
    </row>
    <row r="99" spans="1:21" x14ac:dyDescent="0.2">
      <c r="A99" t="s">
        <v>22</v>
      </c>
      <c r="B99" t="s">
        <v>3224</v>
      </c>
      <c r="C99" t="s">
        <v>3224</v>
      </c>
      <c r="G99" t="s">
        <v>159</v>
      </c>
    </row>
    <row r="100" spans="1:21" x14ac:dyDescent="0.2">
      <c r="A100" t="s">
        <v>22</v>
      </c>
      <c r="B100" t="s">
        <v>3224</v>
      </c>
      <c r="C100" t="s">
        <v>3224</v>
      </c>
      <c r="E100">
        <v>0</v>
      </c>
      <c r="F100" t="s">
        <v>44</v>
      </c>
      <c r="K100" t="s">
        <v>64</v>
      </c>
      <c r="M100" t="s">
        <v>149</v>
      </c>
      <c r="S100">
        <v>0</v>
      </c>
      <c r="U100">
        <v>0</v>
      </c>
    </row>
    <row r="101" spans="1:21" x14ac:dyDescent="0.2">
      <c r="A101" t="s">
        <v>22</v>
      </c>
      <c r="B101" t="s">
        <v>3011</v>
      </c>
      <c r="C101" t="s">
        <v>3225</v>
      </c>
      <c r="H101" t="s">
        <v>49</v>
      </c>
      <c r="L101" t="s">
        <v>57</v>
      </c>
    </row>
    <row r="102" spans="1:21" x14ac:dyDescent="0.2">
      <c r="A102" t="s">
        <v>22</v>
      </c>
      <c r="B102" t="s">
        <v>3226</v>
      </c>
      <c r="C102" t="s">
        <v>3226</v>
      </c>
      <c r="D102" s="2" t="s">
        <v>1352</v>
      </c>
      <c r="J102" t="s">
        <v>10</v>
      </c>
    </row>
    <row r="103" spans="1:21" x14ac:dyDescent="0.2">
      <c r="A103" t="s">
        <v>22</v>
      </c>
      <c r="B103" t="s">
        <v>3227</v>
      </c>
      <c r="C103" t="s">
        <v>3227</v>
      </c>
      <c r="G103" t="s">
        <v>60</v>
      </c>
    </row>
    <row r="104" spans="1:21" x14ac:dyDescent="0.2">
      <c r="A104" t="s">
        <v>22</v>
      </c>
      <c r="B104" t="s">
        <v>3228</v>
      </c>
      <c r="C104" t="s">
        <v>3228</v>
      </c>
      <c r="G104" t="s">
        <v>168</v>
      </c>
    </row>
    <row r="105" spans="1:21" x14ac:dyDescent="0.2">
      <c r="A105" t="s">
        <v>22</v>
      </c>
      <c r="B105" t="s">
        <v>3228</v>
      </c>
      <c r="C105" t="s">
        <v>3228</v>
      </c>
      <c r="E105">
        <v>1</v>
      </c>
      <c r="F105" t="s">
        <v>44</v>
      </c>
      <c r="K105" t="s">
        <v>64</v>
      </c>
      <c r="M105" t="s">
        <v>46</v>
      </c>
      <c r="S105">
        <v>1</v>
      </c>
      <c r="U105">
        <v>1</v>
      </c>
    </row>
    <row r="106" spans="1:21" x14ac:dyDescent="0.2">
      <c r="A106" t="s">
        <v>22</v>
      </c>
      <c r="B106" t="s">
        <v>1618</v>
      </c>
      <c r="C106" t="s">
        <v>3229</v>
      </c>
      <c r="H106" t="s">
        <v>49</v>
      </c>
      <c r="L106" t="s">
        <v>57</v>
      </c>
    </row>
    <row r="107" spans="1:21" x14ac:dyDescent="0.2">
      <c r="A107" t="s">
        <v>22</v>
      </c>
      <c r="B107" t="s">
        <v>3230</v>
      </c>
      <c r="C107" t="s">
        <v>3231</v>
      </c>
      <c r="H107" t="s">
        <v>49</v>
      </c>
      <c r="I107" t="s">
        <v>50</v>
      </c>
      <c r="L107" t="s">
        <v>51</v>
      </c>
    </row>
    <row r="108" spans="1:21" x14ac:dyDescent="0.2">
      <c r="A108" t="s">
        <v>22</v>
      </c>
      <c r="B108" t="s">
        <v>3232</v>
      </c>
      <c r="C108" t="s">
        <v>3233</v>
      </c>
      <c r="H108" t="s">
        <v>49</v>
      </c>
      <c r="I108" t="s">
        <v>53</v>
      </c>
      <c r="L108" t="s">
        <v>51</v>
      </c>
    </row>
    <row r="109" spans="1:21" x14ac:dyDescent="0.2">
      <c r="A109" t="s">
        <v>22</v>
      </c>
      <c r="B109" t="s">
        <v>3234</v>
      </c>
      <c r="C109" t="s">
        <v>3234</v>
      </c>
      <c r="J109" t="s">
        <v>10</v>
      </c>
    </row>
    <row r="110" spans="1:21" x14ac:dyDescent="0.2">
      <c r="A110" t="s">
        <v>22</v>
      </c>
      <c r="B110" t="s">
        <v>3235</v>
      </c>
      <c r="C110" t="s">
        <v>3235</v>
      </c>
      <c r="G110" t="s">
        <v>60</v>
      </c>
    </row>
    <row r="111" spans="1:21" x14ac:dyDescent="0.2">
      <c r="A111" t="s">
        <v>22</v>
      </c>
      <c r="B111" t="s">
        <v>3236</v>
      </c>
      <c r="C111" t="s">
        <v>3236</v>
      </c>
      <c r="G111" t="s">
        <v>176</v>
      </c>
    </row>
    <row r="112" spans="1:21" x14ac:dyDescent="0.2">
      <c r="A112" t="s">
        <v>22</v>
      </c>
      <c r="B112" t="s">
        <v>3237</v>
      </c>
      <c r="C112" t="s">
        <v>3237</v>
      </c>
      <c r="E112">
        <v>0</v>
      </c>
      <c r="F112" t="s">
        <v>44</v>
      </c>
      <c r="K112" t="s">
        <v>142</v>
      </c>
      <c r="M112" t="s">
        <v>142</v>
      </c>
      <c r="S112">
        <v>0</v>
      </c>
      <c r="U112">
        <v>0</v>
      </c>
    </row>
    <row r="113" spans="1:21" x14ac:dyDescent="0.2">
      <c r="A113" t="s">
        <v>22</v>
      </c>
      <c r="B113" t="s">
        <v>3238</v>
      </c>
      <c r="C113" t="s">
        <v>3239</v>
      </c>
      <c r="D113" s="2" t="s">
        <v>3240</v>
      </c>
      <c r="H113" t="s">
        <v>49</v>
      </c>
      <c r="L113" t="s">
        <v>57</v>
      </c>
    </row>
    <row r="114" spans="1:21" x14ac:dyDescent="0.2">
      <c r="A114" t="s">
        <v>22</v>
      </c>
      <c r="B114" t="s">
        <v>3241</v>
      </c>
      <c r="C114" t="s">
        <v>3242</v>
      </c>
      <c r="D114" s="2" t="s">
        <v>3243</v>
      </c>
      <c r="H114" t="s">
        <v>49</v>
      </c>
      <c r="L114" t="s">
        <v>105</v>
      </c>
      <c r="O114" t="s">
        <v>401</v>
      </c>
    </row>
    <row r="115" spans="1:21" x14ac:dyDescent="0.2">
      <c r="A115" t="s">
        <v>22</v>
      </c>
      <c r="B115" t="s">
        <v>3242</v>
      </c>
      <c r="C115" t="s">
        <v>3244</v>
      </c>
      <c r="H115" t="s">
        <v>49</v>
      </c>
      <c r="I115" t="s">
        <v>50</v>
      </c>
      <c r="L115" t="s">
        <v>68</v>
      </c>
      <c r="O115" t="s">
        <v>116</v>
      </c>
    </row>
    <row r="116" spans="1:21" x14ac:dyDescent="0.2">
      <c r="A116" t="s">
        <v>22</v>
      </c>
      <c r="B116" t="s">
        <v>3245</v>
      </c>
      <c r="C116" t="s">
        <v>3246</v>
      </c>
      <c r="H116" t="s">
        <v>49</v>
      </c>
      <c r="I116" t="s">
        <v>53</v>
      </c>
      <c r="L116" t="s">
        <v>68</v>
      </c>
      <c r="O116" t="s">
        <v>116</v>
      </c>
    </row>
    <row r="117" spans="1:21" x14ac:dyDescent="0.2">
      <c r="A117" t="s">
        <v>22</v>
      </c>
      <c r="B117" t="s">
        <v>3247</v>
      </c>
      <c r="C117" t="s">
        <v>2810</v>
      </c>
      <c r="D117" s="2" t="s">
        <v>2988</v>
      </c>
      <c r="H117" t="s">
        <v>49</v>
      </c>
      <c r="L117" t="s">
        <v>105</v>
      </c>
      <c r="O117" t="s">
        <v>106</v>
      </c>
    </row>
    <row r="118" spans="1:21" x14ac:dyDescent="0.2">
      <c r="A118" t="s">
        <v>22</v>
      </c>
      <c r="B118" t="s">
        <v>3248</v>
      </c>
      <c r="C118" t="s">
        <v>3248</v>
      </c>
      <c r="G118" t="s">
        <v>60</v>
      </c>
    </row>
    <row r="119" spans="1:21" x14ac:dyDescent="0.2">
      <c r="A119" t="s">
        <v>22</v>
      </c>
      <c r="B119" t="s">
        <v>2393</v>
      </c>
      <c r="C119" t="s">
        <v>2393</v>
      </c>
      <c r="G119" t="s">
        <v>188</v>
      </c>
    </row>
    <row r="120" spans="1:21" x14ac:dyDescent="0.2">
      <c r="A120" t="s">
        <v>22</v>
      </c>
      <c r="B120" t="s">
        <v>3249</v>
      </c>
      <c r="C120" t="s">
        <v>3249</v>
      </c>
      <c r="E120">
        <v>0</v>
      </c>
      <c r="F120" t="s">
        <v>44</v>
      </c>
      <c r="K120" t="s">
        <v>64</v>
      </c>
      <c r="M120" t="s">
        <v>79</v>
      </c>
      <c r="S120">
        <v>0</v>
      </c>
      <c r="U120">
        <v>0</v>
      </c>
    </row>
    <row r="121" spans="1:21" x14ac:dyDescent="0.2">
      <c r="A121" t="s">
        <v>22</v>
      </c>
      <c r="B121" t="s">
        <v>3250</v>
      </c>
      <c r="C121" t="s">
        <v>3251</v>
      </c>
      <c r="H121" t="s">
        <v>49</v>
      </c>
      <c r="L121" t="s">
        <v>57</v>
      </c>
    </row>
    <row r="122" spans="1:21" x14ac:dyDescent="0.2">
      <c r="A122" t="s">
        <v>22</v>
      </c>
      <c r="B122" t="s">
        <v>3252</v>
      </c>
      <c r="C122" t="s">
        <v>3253</v>
      </c>
      <c r="H122" t="s">
        <v>49</v>
      </c>
      <c r="L122" t="s">
        <v>105</v>
      </c>
      <c r="O122" t="s">
        <v>106</v>
      </c>
    </row>
    <row r="123" spans="1:21" x14ac:dyDescent="0.2">
      <c r="A123" t="s">
        <v>22</v>
      </c>
      <c r="B123" t="s">
        <v>3254</v>
      </c>
      <c r="C123" t="s">
        <v>1634</v>
      </c>
      <c r="H123" t="s">
        <v>49</v>
      </c>
      <c r="L123" t="s">
        <v>57</v>
      </c>
    </row>
    <row r="124" spans="1:21" x14ac:dyDescent="0.2">
      <c r="A124" t="s">
        <v>22</v>
      </c>
      <c r="B124" t="s">
        <v>3255</v>
      </c>
      <c r="C124" t="s">
        <v>781</v>
      </c>
      <c r="H124" t="s">
        <v>49</v>
      </c>
      <c r="L124" t="s">
        <v>105</v>
      </c>
      <c r="O124" t="s">
        <v>411</v>
      </c>
    </row>
    <row r="125" spans="1:21" x14ac:dyDescent="0.2">
      <c r="A125" t="s">
        <v>22</v>
      </c>
      <c r="B125" t="s">
        <v>3256</v>
      </c>
      <c r="C125" t="s">
        <v>3256</v>
      </c>
      <c r="J125" t="s">
        <v>10</v>
      </c>
    </row>
    <row r="126" spans="1:21" x14ac:dyDescent="0.2">
      <c r="A126" t="s">
        <v>22</v>
      </c>
      <c r="B126" t="s">
        <v>2814</v>
      </c>
      <c r="C126" t="s">
        <v>2814</v>
      </c>
      <c r="H126" t="s">
        <v>49</v>
      </c>
      <c r="I126" t="s">
        <v>53</v>
      </c>
      <c r="L126" t="s">
        <v>51</v>
      </c>
    </row>
    <row r="127" spans="1:21" x14ac:dyDescent="0.2">
      <c r="A127" t="s">
        <v>22</v>
      </c>
      <c r="B127" t="s">
        <v>3257</v>
      </c>
      <c r="C127" t="s">
        <v>3257</v>
      </c>
      <c r="G127" t="s">
        <v>60</v>
      </c>
    </row>
    <row r="128" spans="1:21" x14ac:dyDescent="0.2">
      <c r="A128" t="s">
        <v>22</v>
      </c>
      <c r="B128" t="s">
        <v>3258</v>
      </c>
      <c r="C128" t="s">
        <v>3258</v>
      </c>
      <c r="G128" t="s">
        <v>198</v>
      </c>
    </row>
    <row r="129" spans="1:21" x14ac:dyDescent="0.2">
      <c r="A129" t="s">
        <v>22</v>
      </c>
      <c r="B129" t="s">
        <v>3258</v>
      </c>
      <c r="C129" t="s">
        <v>3258</v>
      </c>
      <c r="E129">
        <v>0</v>
      </c>
      <c r="F129" t="s">
        <v>44</v>
      </c>
      <c r="K129" t="s">
        <v>45</v>
      </c>
      <c r="M129" t="s">
        <v>65</v>
      </c>
      <c r="S129">
        <v>0</v>
      </c>
      <c r="U129">
        <v>0</v>
      </c>
    </row>
    <row r="130" spans="1:21" x14ac:dyDescent="0.2">
      <c r="A130" t="s">
        <v>22</v>
      </c>
      <c r="B130" t="s">
        <v>3259</v>
      </c>
      <c r="C130" t="s">
        <v>3260</v>
      </c>
      <c r="H130" t="s">
        <v>49</v>
      </c>
      <c r="L130" t="s">
        <v>57</v>
      </c>
    </row>
    <row r="131" spans="1:21" x14ac:dyDescent="0.2">
      <c r="A131" t="s">
        <v>22</v>
      </c>
      <c r="B131" t="s">
        <v>3261</v>
      </c>
      <c r="C131" t="s">
        <v>3262</v>
      </c>
      <c r="H131" t="s">
        <v>49</v>
      </c>
      <c r="I131" t="s">
        <v>53</v>
      </c>
      <c r="L131" t="s">
        <v>312</v>
      </c>
      <c r="N131" t="s">
        <v>152</v>
      </c>
    </row>
    <row r="132" spans="1:21" x14ac:dyDescent="0.2">
      <c r="A132" t="s">
        <v>22</v>
      </c>
      <c r="B132" t="s">
        <v>3263</v>
      </c>
      <c r="C132" t="s">
        <v>3263</v>
      </c>
      <c r="J132" t="s">
        <v>10</v>
      </c>
    </row>
    <row r="133" spans="1:21" x14ac:dyDescent="0.2">
      <c r="A133" t="s">
        <v>22</v>
      </c>
      <c r="B133" t="s">
        <v>3264</v>
      </c>
      <c r="C133" t="s">
        <v>3264</v>
      </c>
      <c r="H133" t="s">
        <v>49</v>
      </c>
      <c r="I133" t="s">
        <v>53</v>
      </c>
      <c r="L133" t="s">
        <v>51</v>
      </c>
    </row>
    <row r="134" spans="1:21" x14ac:dyDescent="0.2">
      <c r="A134" t="s">
        <v>22</v>
      </c>
      <c r="B134" t="s">
        <v>3265</v>
      </c>
      <c r="C134" t="s">
        <v>3265</v>
      </c>
      <c r="G134" t="s">
        <v>60</v>
      </c>
    </row>
    <row r="135" spans="1:21" x14ac:dyDescent="0.2">
      <c r="A135" t="s">
        <v>22</v>
      </c>
      <c r="B135" t="s">
        <v>167</v>
      </c>
      <c r="C135" t="s">
        <v>167</v>
      </c>
      <c r="G135" t="s">
        <v>214</v>
      </c>
    </row>
    <row r="136" spans="1:21" x14ac:dyDescent="0.2">
      <c r="A136" t="s">
        <v>22</v>
      </c>
      <c r="B136" t="s">
        <v>167</v>
      </c>
      <c r="C136" t="s">
        <v>167</v>
      </c>
      <c r="E136">
        <v>1</v>
      </c>
      <c r="F136" t="s">
        <v>44</v>
      </c>
      <c r="K136" t="s">
        <v>115</v>
      </c>
      <c r="M136" t="s">
        <v>46</v>
      </c>
      <c r="S136">
        <v>1</v>
      </c>
      <c r="U136">
        <v>1</v>
      </c>
    </row>
    <row r="137" spans="1:21" x14ac:dyDescent="0.2">
      <c r="A137" t="s">
        <v>22</v>
      </c>
      <c r="B137" t="s">
        <v>3266</v>
      </c>
      <c r="C137" t="s">
        <v>3267</v>
      </c>
      <c r="H137" t="s">
        <v>49</v>
      </c>
      <c r="I137" t="s">
        <v>50</v>
      </c>
      <c r="L137" t="s">
        <v>51</v>
      </c>
    </row>
    <row r="138" spans="1:21" x14ac:dyDescent="0.2">
      <c r="A138" t="s">
        <v>22</v>
      </c>
      <c r="B138" t="s">
        <v>3268</v>
      </c>
      <c r="C138" t="s">
        <v>3269</v>
      </c>
      <c r="H138" t="s">
        <v>49</v>
      </c>
      <c r="I138" t="s">
        <v>53</v>
      </c>
      <c r="L138" t="s">
        <v>51</v>
      </c>
    </row>
    <row r="139" spans="1:21" x14ac:dyDescent="0.2">
      <c r="A139" t="s">
        <v>22</v>
      </c>
      <c r="B139" t="s">
        <v>3270</v>
      </c>
      <c r="C139" t="s">
        <v>3270</v>
      </c>
      <c r="J139" t="s">
        <v>10</v>
      </c>
    </row>
    <row r="140" spans="1:21" x14ac:dyDescent="0.2">
      <c r="A140" t="s">
        <v>22</v>
      </c>
      <c r="B140" t="s">
        <v>3271</v>
      </c>
      <c r="C140" t="s">
        <v>3271</v>
      </c>
      <c r="G140" t="s">
        <v>60</v>
      </c>
    </row>
    <row r="141" spans="1:21" x14ac:dyDescent="0.2">
      <c r="A141" t="s">
        <v>22</v>
      </c>
      <c r="B141" t="s">
        <v>2842</v>
      </c>
      <c r="C141" t="s">
        <v>2842</v>
      </c>
      <c r="G141" t="s">
        <v>222</v>
      </c>
    </row>
    <row r="142" spans="1:21" x14ac:dyDescent="0.2">
      <c r="A142" t="s">
        <v>22</v>
      </c>
      <c r="B142" t="s">
        <v>3272</v>
      </c>
      <c r="C142" t="s">
        <v>3272</v>
      </c>
      <c r="E142">
        <v>0</v>
      </c>
      <c r="F142" t="s">
        <v>44</v>
      </c>
      <c r="K142" t="s">
        <v>64</v>
      </c>
      <c r="M142" t="s">
        <v>96</v>
      </c>
      <c r="S142">
        <v>0</v>
      </c>
      <c r="U142">
        <v>0</v>
      </c>
    </row>
    <row r="143" spans="1:21" x14ac:dyDescent="0.2">
      <c r="A143" t="s">
        <v>22</v>
      </c>
      <c r="B143" t="s">
        <v>3273</v>
      </c>
      <c r="C143" t="s">
        <v>3274</v>
      </c>
      <c r="H143" t="s">
        <v>49</v>
      </c>
      <c r="L143" t="s">
        <v>57</v>
      </c>
    </row>
    <row r="144" spans="1:21" x14ac:dyDescent="0.2">
      <c r="A144" t="s">
        <v>22</v>
      </c>
      <c r="B144" t="s">
        <v>175</v>
      </c>
      <c r="C144" t="s">
        <v>3275</v>
      </c>
      <c r="H144" t="s">
        <v>49</v>
      </c>
      <c r="L144" t="s">
        <v>105</v>
      </c>
      <c r="O144" t="s">
        <v>401</v>
      </c>
    </row>
    <row r="145" spans="1:21" x14ac:dyDescent="0.2">
      <c r="A145" t="s">
        <v>22</v>
      </c>
      <c r="B145" t="s">
        <v>3276</v>
      </c>
      <c r="C145" t="s">
        <v>3277</v>
      </c>
      <c r="H145" t="s">
        <v>49</v>
      </c>
      <c r="L145" t="s">
        <v>57</v>
      </c>
    </row>
    <row r="146" spans="1:21" x14ac:dyDescent="0.2">
      <c r="A146" t="s">
        <v>22</v>
      </c>
      <c r="B146" t="s">
        <v>3278</v>
      </c>
      <c r="C146" t="s">
        <v>3278</v>
      </c>
      <c r="D146" s="2" t="s">
        <v>1352</v>
      </c>
      <c r="J146" t="s">
        <v>10</v>
      </c>
    </row>
    <row r="147" spans="1:21" x14ac:dyDescent="0.2">
      <c r="A147" t="s">
        <v>22</v>
      </c>
      <c r="B147" t="s">
        <v>3279</v>
      </c>
      <c r="C147" t="s">
        <v>3279</v>
      </c>
      <c r="G147" t="s">
        <v>60</v>
      </c>
    </row>
    <row r="148" spans="1:21" x14ac:dyDescent="0.2">
      <c r="A148" t="s">
        <v>22</v>
      </c>
      <c r="B148" t="s">
        <v>1697</v>
      </c>
      <c r="C148" t="s">
        <v>1697</v>
      </c>
      <c r="R148" t="s">
        <v>210</v>
      </c>
    </row>
    <row r="149" spans="1:21" x14ac:dyDescent="0.2">
      <c r="A149" t="s">
        <v>22</v>
      </c>
      <c r="B149" t="s">
        <v>3280</v>
      </c>
      <c r="C149" t="s">
        <v>3280</v>
      </c>
      <c r="G149" t="s">
        <v>230</v>
      </c>
    </row>
    <row r="150" spans="1:21" x14ac:dyDescent="0.2">
      <c r="A150" t="s">
        <v>22</v>
      </c>
      <c r="B150" t="s">
        <v>3280</v>
      </c>
      <c r="C150" t="s">
        <v>3280</v>
      </c>
      <c r="E150">
        <v>0</v>
      </c>
      <c r="F150" t="s">
        <v>44</v>
      </c>
      <c r="K150" t="s">
        <v>115</v>
      </c>
      <c r="M150" t="s">
        <v>96</v>
      </c>
      <c r="S150">
        <v>0</v>
      </c>
      <c r="U150">
        <v>0</v>
      </c>
    </row>
    <row r="151" spans="1:21" x14ac:dyDescent="0.2">
      <c r="A151" t="s">
        <v>22</v>
      </c>
      <c r="B151" t="s">
        <v>3281</v>
      </c>
      <c r="C151" t="s">
        <v>3282</v>
      </c>
      <c r="H151" t="s">
        <v>49</v>
      </c>
      <c r="L151" t="s">
        <v>57</v>
      </c>
    </row>
    <row r="152" spans="1:21" x14ac:dyDescent="0.2">
      <c r="A152" t="s">
        <v>22</v>
      </c>
      <c r="B152" t="s">
        <v>3283</v>
      </c>
      <c r="C152" t="s">
        <v>3284</v>
      </c>
      <c r="H152" t="s">
        <v>49</v>
      </c>
      <c r="L152" t="s">
        <v>82</v>
      </c>
      <c r="N152" t="s">
        <v>152</v>
      </c>
    </row>
    <row r="153" spans="1:21" x14ac:dyDescent="0.2">
      <c r="A153" t="s">
        <v>22</v>
      </c>
      <c r="B153" t="s">
        <v>3285</v>
      </c>
      <c r="C153" t="s">
        <v>3286</v>
      </c>
      <c r="H153" t="s">
        <v>49</v>
      </c>
      <c r="L153" t="s">
        <v>105</v>
      </c>
      <c r="O153" t="s">
        <v>726</v>
      </c>
    </row>
    <row r="154" spans="1:21" x14ac:dyDescent="0.2">
      <c r="A154" t="s">
        <v>22</v>
      </c>
      <c r="B154" t="s">
        <v>3287</v>
      </c>
      <c r="C154" t="s">
        <v>3287</v>
      </c>
      <c r="J154" t="s">
        <v>10</v>
      </c>
    </row>
    <row r="155" spans="1:21" x14ac:dyDescent="0.2">
      <c r="A155" t="s">
        <v>22</v>
      </c>
      <c r="B155" t="s">
        <v>835</v>
      </c>
      <c r="C155" t="s">
        <v>835</v>
      </c>
      <c r="H155" t="s">
        <v>49</v>
      </c>
      <c r="I155" t="s">
        <v>53</v>
      </c>
      <c r="L155" t="s">
        <v>51</v>
      </c>
    </row>
    <row r="156" spans="1:21" x14ac:dyDescent="0.2">
      <c r="A156" t="s">
        <v>22</v>
      </c>
      <c r="B156" t="s">
        <v>2861</v>
      </c>
      <c r="C156" t="s">
        <v>2861</v>
      </c>
      <c r="G156" t="s">
        <v>60</v>
      </c>
    </row>
    <row r="157" spans="1:21" x14ac:dyDescent="0.2">
      <c r="A157" t="s">
        <v>22</v>
      </c>
      <c r="B157" t="s">
        <v>3288</v>
      </c>
      <c r="C157" t="s">
        <v>3288</v>
      </c>
      <c r="G157" t="s">
        <v>239</v>
      </c>
    </row>
    <row r="158" spans="1:21" x14ac:dyDescent="0.2">
      <c r="A158" t="s">
        <v>22</v>
      </c>
      <c r="B158" t="s">
        <v>3288</v>
      </c>
      <c r="C158" t="s">
        <v>3288</v>
      </c>
      <c r="E158">
        <v>1</v>
      </c>
      <c r="F158" t="s">
        <v>44</v>
      </c>
      <c r="K158" t="s">
        <v>45</v>
      </c>
      <c r="M158" t="s">
        <v>116</v>
      </c>
      <c r="S158">
        <v>1</v>
      </c>
      <c r="U158">
        <v>1</v>
      </c>
    </row>
    <row r="159" spans="1:21" x14ac:dyDescent="0.2">
      <c r="A159" t="s">
        <v>22</v>
      </c>
      <c r="B159" t="s">
        <v>3289</v>
      </c>
      <c r="C159" t="s">
        <v>3290</v>
      </c>
      <c r="H159" t="s">
        <v>49</v>
      </c>
      <c r="I159" t="s">
        <v>53</v>
      </c>
      <c r="L159" t="s">
        <v>51</v>
      </c>
    </row>
    <row r="160" spans="1:21" x14ac:dyDescent="0.2">
      <c r="A160" t="s">
        <v>22</v>
      </c>
      <c r="B160" t="s">
        <v>3291</v>
      </c>
      <c r="C160" t="s">
        <v>3291</v>
      </c>
      <c r="J160" t="s">
        <v>10</v>
      </c>
    </row>
    <row r="161" spans="1:21" x14ac:dyDescent="0.2">
      <c r="A161" t="s">
        <v>22</v>
      </c>
      <c r="B161" t="s">
        <v>3292</v>
      </c>
      <c r="C161" t="s">
        <v>3292</v>
      </c>
      <c r="G161" t="s">
        <v>60</v>
      </c>
    </row>
    <row r="162" spans="1:21" x14ac:dyDescent="0.2">
      <c r="A162" t="s">
        <v>22</v>
      </c>
      <c r="B162" t="s">
        <v>3293</v>
      </c>
      <c r="C162" t="s">
        <v>3293</v>
      </c>
      <c r="G162" t="s">
        <v>247</v>
      </c>
    </row>
    <row r="163" spans="1:21" x14ac:dyDescent="0.2">
      <c r="A163" t="s">
        <v>22</v>
      </c>
      <c r="B163" t="s">
        <v>3293</v>
      </c>
      <c r="C163" t="s">
        <v>3293</v>
      </c>
      <c r="E163">
        <v>0</v>
      </c>
      <c r="F163" t="s">
        <v>44</v>
      </c>
      <c r="K163" t="s">
        <v>45</v>
      </c>
      <c r="M163" t="s">
        <v>149</v>
      </c>
      <c r="S163">
        <v>0</v>
      </c>
      <c r="U163">
        <v>0</v>
      </c>
    </row>
    <row r="164" spans="1:21" x14ac:dyDescent="0.2">
      <c r="A164" t="s">
        <v>22</v>
      </c>
      <c r="B164" t="s">
        <v>3294</v>
      </c>
      <c r="C164" t="s">
        <v>3295</v>
      </c>
      <c r="H164" t="s">
        <v>49</v>
      </c>
      <c r="L164" t="s">
        <v>57</v>
      </c>
    </row>
    <row r="165" spans="1:21" x14ac:dyDescent="0.2">
      <c r="A165" t="s">
        <v>22</v>
      </c>
      <c r="B165" t="s">
        <v>3296</v>
      </c>
      <c r="C165" t="s">
        <v>1699</v>
      </c>
      <c r="H165" t="s">
        <v>49</v>
      </c>
      <c r="L165" t="s">
        <v>312</v>
      </c>
      <c r="N165" t="s">
        <v>152</v>
      </c>
    </row>
    <row r="166" spans="1:21" x14ac:dyDescent="0.2">
      <c r="A166" t="s">
        <v>22</v>
      </c>
      <c r="B166" t="s">
        <v>3297</v>
      </c>
      <c r="C166" t="s">
        <v>1283</v>
      </c>
      <c r="H166" t="s">
        <v>49</v>
      </c>
      <c r="L166" t="s">
        <v>105</v>
      </c>
      <c r="O166" t="s">
        <v>401</v>
      </c>
    </row>
    <row r="167" spans="1:21" x14ac:dyDescent="0.2">
      <c r="A167" t="s">
        <v>22</v>
      </c>
      <c r="B167" t="s">
        <v>3298</v>
      </c>
      <c r="C167" t="s">
        <v>3298</v>
      </c>
      <c r="J167" t="s">
        <v>10</v>
      </c>
    </row>
    <row r="168" spans="1:21" x14ac:dyDescent="0.2">
      <c r="A168" t="s">
        <v>22</v>
      </c>
      <c r="B168" t="s">
        <v>3299</v>
      </c>
      <c r="C168" t="s">
        <v>3299</v>
      </c>
      <c r="H168" t="s">
        <v>49</v>
      </c>
      <c r="I168" t="s">
        <v>53</v>
      </c>
      <c r="L168" t="s">
        <v>51</v>
      </c>
    </row>
    <row r="169" spans="1:21" x14ac:dyDescent="0.2">
      <c r="A169" t="s">
        <v>22</v>
      </c>
      <c r="B169" t="s">
        <v>216</v>
      </c>
      <c r="C169" t="s">
        <v>216</v>
      </c>
      <c r="G169" t="s">
        <v>60</v>
      </c>
    </row>
    <row r="170" spans="1:21" x14ac:dyDescent="0.2">
      <c r="A170" t="s">
        <v>22</v>
      </c>
      <c r="B170" t="s">
        <v>3300</v>
      </c>
      <c r="C170" t="s">
        <v>3300</v>
      </c>
      <c r="G170" t="s">
        <v>256</v>
      </c>
    </row>
    <row r="171" spans="1:21" x14ac:dyDescent="0.2">
      <c r="A171" t="s">
        <v>22</v>
      </c>
      <c r="B171" t="s">
        <v>3300</v>
      </c>
      <c r="C171" t="s">
        <v>3300</v>
      </c>
      <c r="E171">
        <v>0</v>
      </c>
      <c r="F171" t="s">
        <v>44</v>
      </c>
      <c r="K171" t="s">
        <v>115</v>
      </c>
      <c r="M171" t="s">
        <v>79</v>
      </c>
      <c r="S171">
        <v>0</v>
      </c>
      <c r="U171">
        <v>0</v>
      </c>
    </row>
    <row r="172" spans="1:21" x14ac:dyDescent="0.2">
      <c r="A172" t="s">
        <v>22</v>
      </c>
      <c r="B172" t="s">
        <v>3301</v>
      </c>
      <c r="C172" t="s">
        <v>3302</v>
      </c>
      <c r="D172" s="2" t="s">
        <v>2988</v>
      </c>
      <c r="H172" t="s">
        <v>49</v>
      </c>
      <c r="L172" t="s">
        <v>105</v>
      </c>
      <c r="O172" t="s">
        <v>401</v>
      </c>
    </row>
    <row r="173" spans="1:21" x14ac:dyDescent="0.2">
      <c r="A173" t="s">
        <v>22</v>
      </c>
      <c r="B173" t="s">
        <v>287</v>
      </c>
      <c r="C173" t="s">
        <v>3303</v>
      </c>
      <c r="H173" t="s">
        <v>49</v>
      </c>
      <c r="L173" t="s">
        <v>57</v>
      </c>
    </row>
    <row r="174" spans="1:21" x14ac:dyDescent="0.2">
      <c r="A174" t="s">
        <v>22</v>
      </c>
      <c r="B174" t="s">
        <v>3304</v>
      </c>
      <c r="C174" t="s">
        <v>3304</v>
      </c>
      <c r="J174" t="s">
        <v>10</v>
      </c>
    </row>
    <row r="175" spans="1:21" x14ac:dyDescent="0.2">
      <c r="A175" t="s">
        <v>22</v>
      </c>
      <c r="B175" t="s">
        <v>3305</v>
      </c>
      <c r="C175" t="s">
        <v>3305</v>
      </c>
      <c r="H175" t="s">
        <v>49</v>
      </c>
      <c r="I175" t="s">
        <v>53</v>
      </c>
      <c r="L175" t="s">
        <v>51</v>
      </c>
    </row>
    <row r="176" spans="1:21" x14ac:dyDescent="0.2">
      <c r="A176" t="s">
        <v>22</v>
      </c>
      <c r="B176" t="s">
        <v>3306</v>
      </c>
      <c r="C176" t="s">
        <v>3306</v>
      </c>
      <c r="G176" t="s">
        <v>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sheetPr>
  <dimension ref="A1:AI169"/>
  <sheetViews>
    <sheetView topLeftCell="A2" workbookViewId="0">
      <selection activeCell="T2" sqref="T1:T1048576"/>
    </sheetView>
  </sheetViews>
  <sheetFormatPr baseColWidth="10" defaultColWidth="8.83203125" defaultRowHeight="15" x14ac:dyDescent="0.2"/>
  <cols>
    <col min="1" max="3" width="7.33203125" customWidth="1"/>
    <col min="4" max="4" width="7.33203125" style="2" customWidth="1"/>
    <col min="5" max="18" width="7.33203125" customWidth="1"/>
    <col min="19" max="19" width="0" hidden="1" customWidth="1"/>
    <col min="20" max="20" width="8.83203125" style="53"/>
    <col min="21" max="21" width="0" hidden="1" customWidth="1"/>
  </cols>
  <sheetData>
    <row r="1" spans="1:35" x14ac:dyDescent="0.2">
      <c r="A1" t="s">
        <v>2624</v>
      </c>
      <c r="U1" t="s">
        <v>264</v>
      </c>
      <c r="Y1" t="s">
        <v>5170</v>
      </c>
      <c r="Z1" t="s">
        <v>5106</v>
      </c>
      <c r="AA1" t="s">
        <v>5107</v>
      </c>
      <c r="AB1" t="s">
        <v>5108</v>
      </c>
      <c r="AC1" t="s">
        <v>5109</v>
      </c>
      <c r="AD1" t="s">
        <v>5110</v>
      </c>
      <c r="AE1" t="s">
        <v>5111</v>
      </c>
      <c r="AF1" t="s">
        <v>5112</v>
      </c>
      <c r="AG1" t="s">
        <v>5113</v>
      </c>
      <c r="AH1" t="s">
        <v>5114</v>
      </c>
      <c r="AI1" t="s">
        <v>142</v>
      </c>
    </row>
    <row r="2" spans="1:35" x14ac:dyDescent="0.2">
      <c r="A2" t="s">
        <v>1</v>
      </c>
      <c r="B2" t="s">
        <v>2</v>
      </c>
      <c r="C2" t="s">
        <v>3</v>
      </c>
      <c r="D2" s="2" t="s">
        <v>4</v>
      </c>
      <c r="E2" t="s">
        <v>5</v>
      </c>
      <c r="F2" t="s">
        <v>6</v>
      </c>
      <c r="G2" t="s">
        <v>7</v>
      </c>
      <c r="H2" t="s">
        <v>8</v>
      </c>
      <c r="I2" t="s">
        <v>9</v>
      </c>
      <c r="J2" t="s">
        <v>10</v>
      </c>
      <c r="K2" t="s">
        <v>11</v>
      </c>
      <c r="L2" t="s">
        <v>12</v>
      </c>
      <c r="M2" t="s">
        <v>13</v>
      </c>
      <c r="N2" t="s">
        <v>14</v>
      </c>
      <c r="O2" t="s">
        <v>15</v>
      </c>
      <c r="P2" t="s">
        <v>16</v>
      </c>
      <c r="Q2" t="s">
        <v>17</v>
      </c>
      <c r="R2" t="s">
        <v>18</v>
      </c>
      <c r="S2" t="s">
        <v>5097</v>
      </c>
      <c r="T2" s="53" t="s">
        <v>5187</v>
      </c>
      <c r="U2" t="s">
        <v>5102</v>
      </c>
      <c r="Y2" t="s">
        <v>5171</v>
      </c>
      <c r="Z2">
        <f>COUNTIFS($K$1:$K$500, "gaze", $M1:$M500, "*front")</f>
        <v>2</v>
      </c>
      <c r="AA2">
        <f>COUNTIFS($K$1:$K$500, "gaze", $M1:$M500, "*periphery")</f>
        <v>2</v>
      </c>
      <c r="AB2">
        <f>COUNTIFS($K$1:$K$500, "gaze", $M1:$M500, "*back")</f>
        <v>2</v>
      </c>
      <c r="AC2">
        <f>COUNTIFS($K$1:$K$500, "point", $M1:$M500, "*front")</f>
        <v>2</v>
      </c>
      <c r="AD2">
        <f>COUNTIFS($K$1:$K$500, "point", $M1:$M500, "*periphery")</f>
        <v>2</v>
      </c>
      <c r="AE2">
        <f>COUNTIFS($K$1:$K$500, "point", $M1:$M500, "*back")</f>
        <v>2</v>
      </c>
      <c r="AF2">
        <f>COUNTIFS($K$1:$K$500, "gaze and point", $M1:$M500, "*front")</f>
        <v>2</v>
      </c>
      <c r="AG2">
        <f>COUNTIFS($K$1:$K$500, "gaze and point", $M1:$M500, "*periphery")</f>
        <v>2</v>
      </c>
      <c r="AH2">
        <f>COUNTIFS($K$1:$K$500, "gaze and point", $M1:$M500, "*back")</f>
        <v>2</v>
      </c>
      <c r="AI2">
        <f>COUNTIF($K$1:$K$400, "baseline")</f>
        <v>2</v>
      </c>
    </row>
    <row r="3" spans="1:35" x14ac:dyDescent="0.2">
      <c r="A3" t="s">
        <v>19</v>
      </c>
      <c r="B3" t="s">
        <v>20</v>
      </c>
      <c r="C3" t="s">
        <v>20</v>
      </c>
      <c r="Z3">
        <f>COUNTIFS($M$1:$M$400, "*front", $S$1:$S$400, "1",$K$1:$K$400, "gaze")</f>
        <v>0</v>
      </c>
      <c r="AA3">
        <f>COUNTIFS($M$1:$M$400, "*periphery", $S$1:$S$400, "1", $K$1:$K$400, "gaze")</f>
        <v>0</v>
      </c>
      <c r="AB3">
        <f>COUNTIFS($M$1:$M$400, "*back", $S$1:$S$400, "1", $K$1:$K$400, "gaze")</f>
        <v>0</v>
      </c>
      <c r="AC3">
        <f>COUNTIFS($M$1:$M$400, "*front", $S$1:$S$400, "1", $K$1:$K$400, "point")</f>
        <v>2</v>
      </c>
      <c r="AD3">
        <f>COUNTIFS($M$1:$M$400, "*periphery", $S$1:$S$400, "1", $K$1:$K$400, "point")</f>
        <v>1</v>
      </c>
      <c r="AE3">
        <f>COUNTIFS($M$1:$M$400, "*back", $S$1:$S$400, "1", $K$1:$K$400, "point")</f>
        <v>0</v>
      </c>
      <c r="AF3">
        <f>COUNTIFS($M$1:$M$400, "*front", $S$1:$S$400, "1", $K$1:$K$400, "gaze and point")</f>
        <v>2</v>
      </c>
      <c r="AG3">
        <f>COUNTIFS($M$1:$M$400, "*periphery", $S$1:$S$400, "1", $K$1:$K$400, "gaze and point")</f>
        <v>2</v>
      </c>
      <c r="AH3">
        <f>COUNTIFS($M$1:$M$400, "*periphery", $S$1:$S$400, "1", $K$1:$K$400, "gaze and point")</f>
        <v>2</v>
      </c>
      <c r="AI3">
        <f>COUNTIFS($S$1:$S$400, "1", $K$1:$K$400, "baseline")</f>
        <v>0</v>
      </c>
    </row>
    <row r="4" spans="1:35" x14ac:dyDescent="0.2">
      <c r="A4" t="s">
        <v>21</v>
      </c>
      <c r="B4" t="s">
        <v>20</v>
      </c>
      <c r="C4" t="s">
        <v>20</v>
      </c>
      <c r="Y4" t="s">
        <v>5172</v>
      </c>
      <c r="Z4" t="s">
        <v>5179</v>
      </c>
      <c r="AA4" t="s">
        <v>5173</v>
      </c>
      <c r="AB4" t="s">
        <v>5174</v>
      </c>
      <c r="AC4" t="s">
        <v>5175</v>
      </c>
      <c r="AD4" t="s">
        <v>5176</v>
      </c>
      <c r="AE4" t="s">
        <v>5177</v>
      </c>
      <c r="AF4" t="s">
        <v>5178</v>
      </c>
    </row>
    <row r="5" spans="1:35" x14ac:dyDescent="0.2">
      <c r="A5" t="s">
        <v>22</v>
      </c>
      <c r="B5" t="s">
        <v>3307</v>
      </c>
      <c r="C5" t="s">
        <v>3307</v>
      </c>
      <c r="G5" t="s">
        <v>24</v>
      </c>
      <c r="Z5">
        <f>SUM(Z2:AI2)</f>
        <v>20</v>
      </c>
      <c r="AA5">
        <f>COUNTIF($K$1:$K$400, "gaze")</f>
        <v>6</v>
      </c>
      <c r="AB5" s="7">
        <f>COUNTIF($K$1:$K$400, "point")</f>
        <v>6</v>
      </c>
      <c r="AC5">
        <f>COUNTIF($K$1:$K$400, "gaze and point")</f>
        <v>6</v>
      </c>
      <c r="AD5">
        <f>COUNTIF($M$1:$M$400, "*front")</f>
        <v>6</v>
      </c>
      <c r="AE5">
        <f>COUNTIF($M$1:$M$400, "*periphery")</f>
        <v>6</v>
      </c>
      <c r="AF5">
        <f>COUNTIF($M$1:$M$400, "*back")</f>
        <v>6</v>
      </c>
    </row>
    <row r="6" spans="1:35" x14ac:dyDescent="0.2">
      <c r="A6" t="s">
        <v>22</v>
      </c>
      <c r="B6" t="s">
        <v>3308</v>
      </c>
      <c r="C6" t="s">
        <v>3308</v>
      </c>
      <c r="J6" t="s">
        <v>10</v>
      </c>
      <c r="AA6">
        <f>COUNTIFS($K$1:$K$400, "gaze", $S$1:$S$400, "1")</f>
        <v>0</v>
      </c>
      <c r="AB6">
        <f>COUNTIFS($K$1:$K$400, "point", $S$1:$S$400, "1")</f>
        <v>3</v>
      </c>
      <c r="AC6">
        <f>COUNTIFS($K$1:$K$400, "gaze and point", $S$1:$S$400, "1")</f>
        <v>4</v>
      </c>
      <c r="AD6">
        <f>COUNTIFS($M$1:$M$400, "*front", $S$1:$S$400, "1")</f>
        <v>4</v>
      </c>
      <c r="AE6">
        <f>COUNTIFS($M$1:$M$400, "*periphery", $S$1:$S$400, "1")</f>
        <v>3</v>
      </c>
      <c r="AF6">
        <f>COUNTIFS($M$1:$M$400, "*back", $S$1:$S$400, "1")</f>
        <v>0</v>
      </c>
    </row>
    <row r="7" spans="1:35" x14ac:dyDescent="0.2">
      <c r="A7" t="s">
        <v>22</v>
      </c>
      <c r="B7" t="s">
        <v>3309</v>
      </c>
      <c r="C7" t="s">
        <v>3309</v>
      </c>
      <c r="P7">
        <v>1</v>
      </c>
      <c r="Q7" t="s">
        <v>27</v>
      </c>
    </row>
    <row r="8" spans="1:35" x14ac:dyDescent="0.2">
      <c r="A8" t="s">
        <v>22</v>
      </c>
      <c r="B8" t="s">
        <v>3310</v>
      </c>
      <c r="C8" t="s">
        <v>3310</v>
      </c>
      <c r="J8" t="s">
        <v>10</v>
      </c>
    </row>
    <row r="9" spans="1:35" x14ac:dyDescent="0.2">
      <c r="A9" t="s">
        <v>22</v>
      </c>
      <c r="B9" t="s">
        <v>3311</v>
      </c>
      <c r="C9" t="s">
        <v>3311</v>
      </c>
      <c r="P9">
        <v>1</v>
      </c>
      <c r="Q9" t="s">
        <v>30</v>
      </c>
    </row>
    <row r="10" spans="1:35" x14ac:dyDescent="0.2">
      <c r="A10" t="s">
        <v>22</v>
      </c>
      <c r="B10" t="s">
        <v>3312</v>
      </c>
      <c r="C10" t="s">
        <v>3312</v>
      </c>
      <c r="J10" t="s">
        <v>10</v>
      </c>
    </row>
    <row r="11" spans="1:35" x14ac:dyDescent="0.2">
      <c r="A11" t="s">
        <v>22</v>
      </c>
      <c r="B11" t="s">
        <v>3313</v>
      </c>
      <c r="C11" t="s">
        <v>3313</v>
      </c>
      <c r="P11">
        <v>1</v>
      </c>
      <c r="Q11" t="s">
        <v>33</v>
      </c>
    </row>
    <row r="12" spans="1:35" x14ac:dyDescent="0.2">
      <c r="A12" t="s">
        <v>22</v>
      </c>
      <c r="B12" t="s">
        <v>3314</v>
      </c>
      <c r="C12" t="s">
        <v>3314</v>
      </c>
      <c r="J12" t="s">
        <v>10</v>
      </c>
    </row>
    <row r="13" spans="1:35" x14ac:dyDescent="0.2">
      <c r="A13" t="s">
        <v>22</v>
      </c>
      <c r="B13" t="s">
        <v>3315</v>
      </c>
      <c r="C13" t="s">
        <v>3315</v>
      </c>
      <c r="P13">
        <v>1</v>
      </c>
      <c r="Q13" t="s">
        <v>35</v>
      </c>
    </row>
    <row r="14" spans="1:35" x14ac:dyDescent="0.2">
      <c r="A14" t="s">
        <v>22</v>
      </c>
      <c r="B14" t="s">
        <v>3316</v>
      </c>
      <c r="C14" t="s">
        <v>3316</v>
      </c>
      <c r="J14" t="s">
        <v>10</v>
      </c>
    </row>
    <row r="15" spans="1:35" x14ac:dyDescent="0.2">
      <c r="A15" t="s">
        <v>22</v>
      </c>
      <c r="B15" t="s">
        <v>3317</v>
      </c>
      <c r="C15" t="s">
        <v>3317</v>
      </c>
      <c r="P15">
        <v>1</v>
      </c>
      <c r="Q15" t="s">
        <v>38</v>
      </c>
    </row>
    <row r="16" spans="1:35" x14ac:dyDescent="0.2">
      <c r="A16" t="s">
        <v>22</v>
      </c>
      <c r="B16" t="s">
        <v>3318</v>
      </c>
      <c r="C16" t="s">
        <v>3318</v>
      </c>
      <c r="J16" t="s">
        <v>10</v>
      </c>
    </row>
    <row r="17" spans="1:21" x14ac:dyDescent="0.2">
      <c r="A17" t="s">
        <v>22</v>
      </c>
      <c r="B17" t="s">
        <v>3319</v>
      </c>
      <c r="C17" t="s">
        <v>3319</v>
      </c>
      <c r="P17">
        <v>1</v>
      </c>
      <c r="Q17" t="s">
        <v>41</v>
      </c>
    </row>
    <row r="18" spans="1:21" x14ac:dyDescent="0.2">
      <c r="A18" t="s">
        <v>22</v>
      </c>
      <c r="B18" t="s">
        <v>3320</v>
      </c>
      <c r="C18" t="s">
        <v>3320</v>
      </c>
      <c r="D18" s="2" t="s">
        <v>5101</v>
      </c>
      <c r="G18" t="s">
        <v>43</v>
      </c>
    </row>
    <row r="19" spans="1:21" x14ac:dyDescent="0.2">
      <c r="A19" t="s">
        <v>22</v>
      </c>
      <c r="B19" t="s">
        <v>3321</v>
      </c>
      <c r="C19" t="s">
        <v>3321</v>
      </c>
      <c r="E19">
        <v>1</v>
      </c>
      <c r="F19" t="s">
        <v>44</v>
      </c>
      <c r="K19" t="s">
        <v>45</v>
      </c>
      <c r="M19" t="s">
        <v>46</v>
      </c>
      <c r="S19">
        <v>1</v>
      </c>
      <c r="U19">
        <v>1</v>
      </c>
    </row>
    <row r="20" spans="1:21" x14ac:dyDescent="0.2">
      <c r="A20" t="s">
        <v>22</v>
      </c>
      <c r="B20" t="s">
        <v>3322</v>
      </c>
      <c r="C20" t="s">
        <v>3323</v>
      </c>
      <c r="H20" t="s">
        <v>49</v>
      </c>
      <c r="L20" t="s">
        <v>57</v>
      </c>
    </row>
    <row r="21" spans="1:21" x14ac:dyDescent="0.2">
      <c r="A21" t="s">
        <v>22</v>
      </c>
      <c r="B21" t="s">
        <v>3324</v>
      </c>
      <c r="C21" t="s">
        <v>3325</v>
      </c>
      <c r="H21" t="s">
        <v>49</v>
      </c>
      <c r="I21" t="s">
        <v>50</v>
      </c>
      <c r="L21" t="s">
        <v>51</v>
      </c>
    </row>
    <row r="22" spans="1:21" x14ac:dyDescent="0.2">
      <c r="A22" t="s">
        <v>22</v>
      </c>
      <c r="B22" t="s">
        <v>3326</v>
      </c>
      <c r="C22" t="s">
        <v>3327</v>
      </c>
      <c r="H22" t="s">
        <v>49</v>
      </c>
      <c r="I22" t="s">
        <v>53</v>
      </c>
      <c r="L22" t="s">
        <v>51</v>
      </c>
    </row>
    <row r="23" spans="1:21" x14ac:dyDescent="0.2">
      <c r="A23" t="s">
        <v>22</v>
      </c>
      <c r="B23" t="s">
        <v>3328</v>
      </c>
      <c r="C23" t="s">
        <v>3328</v>
      </c>
      <c r="J23" t="s">
        <v>10</v>
      </c>
    </row>
    <row r="24" spans="1:21" x14ac:dyDescent="0.2">
      <c r="A24" t="s">
        <v>22</v>
      </c>
      <c r="B24" t="s">
        <v>3329</v>
      </c>
      <c r="C24" t="s">
        <v>3329</v>
      </c>
      <c r="G24" t="s">
        <v>60</v>
      </c>
    </row>
    <row r="25" spans="1:21" x14ac:dyDescent="0.2">
      <c r="A25" t="s">
        <v>22</v>
      </c>
      <c r="B25" t="s">
        <v>3330</v>
      </c>
      <c r="C25" t="s">
        <v>3330</v>
      </c>
      <c r="G25" t="s">
        <v>62</v>
      </c>
    </row>
    <row r="26" spans="1:21" x14ac:dyDescent="0.2">
      <c r="A26" t="s">
        <v>22</v>
      </c>
      <c r="B26" t="s">
        <v>3331</v>
      </c>
      <c r="C26" t="s">
        <v>3331</v>
      </c>
      <c r="E26">
        <v>0</v>
      </c>
      <c r="F26" t="s">
        <v>44</v>
      </c>
      <c r="K26" t="s">
        <v>64</v>
      </c>
      <c r="M26" t="s">
        <v>65</v>
      </c>
      <c r="S26">
        <v>0</v>
      </c>
      <c r="U26">
        <v>0</v>
      </c>
    </row>
    <row r="27" spans="1:21" x14ac:dyDescent="0.2">
      <c r="A27" t="s">
        <v>22</v>
      </c>
      <c r="B27" t="s">
        <v>3332</v>
      </c>
      <c r="C27" t="s">
        <v>3333</v>
      </c>
      <c r="H27" t="s">
        <v>49</v>
      </c>
      <c r="L27" t="s">
        <v>57</v>
      </c>
    </row>
    <row r="28" spans="1:21" x14ac:dyDescent="0.2">
      <c r="A28" t="s">
        <v>22</v>
      </c>
      <c r="B28" t="s">
        <v>3334</v>
      </c>
      <c r="C28" t="s">
        <v>3334</v>
      </c>
      <c r="J28" t="s">
        <v>10</v>
      </c>
    </row>
    <row r="29" spans="1:21" x14ac:dyDescent="0.2">
      <c r="A29" t="s">
        <v>22</v>
      </c>
      <c r="B29" t="s">
        <v>3335</v>
      </c>
      <c r="C29" t="s">
        <v>3335</v>
      </c>
      <c r="H29" t="s">
        <v>49</v>
      </c>
      <c r="I29" t="s">
        <v>53</v>
      </c>
      <c r="L29" t="s">
        <v>51</v>
      </c>
    </row>
    <row r="30" spans="1:21" x14ac:dyDescent="0.2">
      <c r="A30" t="s">
        <v>22</v>
      </c>
      <c r="B30" t="s">
        <v>3336</v>
      </c>
      <c r="C30" t="s">
        <v>3336</v>
      </c>
      <c r="G30" t="s">
        <v>60</v>
      </c>
    </row>
    <row r="31" spans="1:21" x14ac:dyDescent="0.2">
      <c r="A31" t="s">
        <v>22</v>
      </c>
      <c r="B31" t="s">
        <v>3337</v>
      </c>
      <c r="C31" t="s">
        <v>3337</v>
      </c>
      <c r="G31" t="s">
        <v>78</v>
      </c>
    </row>
    <row r="32" spans="1:21" x14ac:dyDescent="0.2">
      <c r="A32" t="s">
        <v>22</v>
      </c>
      <c r="B32" t="s">
        <v>3338</v>
      </c>
      <c r="C32" t="s">
        <v>3338</v>
      </c>
      <c r="E32">
        <v>1</v>
      </c>
      <c r="F32" t="s">
        <v>44</v>
      </c>
      <c r="K32" t="s">
        <v>45</v>
      </c>
      <c r="M32" t="s">
        <v>79</v>
      </c>
      <c r="S32">
        <v>0</v>
      </c>
      <c r="U32">
        <v>0</v>
      </c>
    </row>
    <row r="33" spans="1:21" x14ac:dyDescent="0.2">
      <c r="A33" t="s">
        <v>22</v>
      </c>
      <c r="B33" t="s">
        <v>3339</v>
      </c>
      <c r="C33" t="s">
        <v>2253</v>
      </c>
      <c r="H33" t="s">
        <v>49</v>
      </c>
      <c r="L33" t="s">
        <v>82</v>
      </c>
      <c r="N33" t="s">
        <v>83</v>
      </c>
    </row>
    <row r="34" spans="1:21" x14ac:dyDescent="0.2">
      <c r="A34" t="s">
        <v>22</v>
      </c>
      <c r="B34" t="s">
        <v>3340</v>
      </c>
      <c r="C34" t="s">
        <v>3341</v>
      </c>
      <c r="H34" t="s">
        <v>49</v>
      </c>
      <c r="I34" t="s">
        <v>53</v>
      </c>
      <c r="L34" t="s">
        <v>51</v>
      </c>
    </row>
    <row r="35" spans="1:21" x14ac:dyDescent="0.2">
      <c r="A35" t="s">
        <v>22</v>
      </c>
      <c r="B35" t="s">
        <v>1512</v>
      </c>
      <c r="C35" t="s">
        <v>2645</v>
      </c>
      <c r="H35" t="s">
        <v>49</v>
      </c>
      <c r="L35" t="s">
        <v>82</v>
      </c>
      <c r="N35" t="s">
        <v>152</v>
      </c>
    </row>
    <row r="36" spans="1:21" x14ac:dyDescent="0.2">
      <c r="A36" t="s">
        <v>22</v>
      </c>
      <c r="B36" t="s">
        <v>3342</v>
      </c>
      <c r="C36" t="s">
        <v>3342</v>
      </c>
      <c r="J36" t="s">
        <v>10</v>
      </c>
    </row>
    <row r="37" spans="1:21" x14ac:dyDescent="0.2">
      <c r="A37" t="s">
        <v>22</v>
      </c>
      <c r="B37" t="s">
        <v>3343</v>
      </c>
      <c r="C37" t="s">
        <v>3343</v>
      </c>
      <c r="G37" t="s">
        <v>60</v>
      </c>
    </row>
    <row r="38" spans="1:21" x14ac:dyDescent="0.2">
      <c r="A38" t="s">
        <v>22</v>
      </c>
      <c r="B38" t="s">
        <v>3344</v>
      </c>
      <c r="C38" t="s">
        <v>3344</v>
      </c>
      <c r="G38" t="s">
        <v>94</v>
      </c>
    </row>
    <row r="39" spans="1:21" x14ac:dyDescent="0.2">
      <c r="A39" t="s">
        <v>22</v>
      </c>
      <c r="B39" t="s">
        <v>3345</v>
      </c>
      <c r="C39" t="s">
        <v>3345</v>
      </c>
      <c r="E39">
        <v>0</v>
      </c>
      <c r="F39" t="s">
        <v>44</v>
      </c>
      <c r="K39" t="s">
        <v>45</v>
      </c>
      <c r="M39" t="s">
        <v>96</v>
      </c>
      <c r="S39">
        <v>0</v>
      </c>
      <c r="U39">
        <v>0</v>
      </c>
    </row>
    <row r="40" spans="1:21" x14ac:dyDescent="0.2">
      <c r="A40" t="s">
        <v>22</v>
      </c>
      <c r="B40" t="s">
        <v>3346</v>
      </c>
      <c r="C40" t="s">
        <v>3347</v>
      </c>
      <c r="H40" t="s">
        <v>49</v>
      </c>
      <c r="L40" t="s">
        <v>57</v>
      </c>
    </row>
    <row r="41" spans="1:21" x14ac:dyDescent="0.2">
      <c r="A41" t="s">
        <v>22</v>
      </c>
      <c r="B41" t="s">
        <v>3348</v>
      </c>
      <c r="C41" t="s">
        <v>3349</v>
      </c>
      <c r="H41" t="s">
        <v>49</v>
      </c>
      <c r="I41" t="s">
        <v>50</v>
      </c>
      <c r="L41" t="s">
        <v>68</v>
      </c>
      <c r="O41" t="s">
        <v>65</v>
      </c>
    </row>
    <row r="42" spans="1:21" x14ac:dyDescent="0.2">
      <c r="A42" t="s">
        <v>22</v>
      </c>
      <c r="B42" t="s">
        <v>3350</v>
      </c>
      <c r="C42" t="s">
        <v>3351</v>
      </c>
      <c r="H42" t="s">
        <v>49</v>
      </c>
      <c r="I42" t="s">
        <v>53</v>
      </c>
      <c r="L42" t="s">
        <v>68</v>
      </c>
      <c r="O42" t="s">
        <v>65</v>
      </c>
    </row>
    <row r="43" spans="1:21" x14ac:dyDescent="0.2">
      <c r="A43" t="s">
        <v>22</v>
      </c>
      <c r="B43" t="s">
        <v>3352</v>
      </c>
      <c r="C43" t="s">
        <v>1754</v>
      </c>
      <c r="H43" t="s">
        <v>49</v>
      </c>
      <c r="L43" t="s">
        <v>57</v>
      </c>
    </row>
    <row r="44" spans="1:21" x14ac:dyDescent="0.2">
      <c r="A44" t="s">
        <v>22</v>
      </c>
      <c r="B44" t="s">
        <v>3353</v>
      </c>
      <c r="C44" t="s">
        <v>3353</v>
      </c>
      <c r="J44" t="s">
        <v>10</v>
      </c>
    </row>
    <row r="45" spans="1:21" x14ac:dyDescent="0.2">
      <c r="A45" t="s">
        <v>22</v>
      </c>
      <c r="B45" t="s">
        <v>3354</v>
      </c>
      <c r="C45" t="s">
        <v>3354</v>
      </c>
      <c r="H45" t="s">
        <v>49</v>
      </c>
      <c r="I45" t="s">
        <v>53</v>
      </c>
      <c r="L45" t="s">
        <v>51</v>
      </c>
    </row>
    <row r="46" spans="1:21" x14ac:dyDescent="0.2">
      <c r="A46" t="s">
        <v>22</v>
      </c>
      <c r="B46" t="s">
        <v>3355</v>
      </c>
      <c r="C46" t="s">
        <v>3355</v>
      </c>
      <c r="G46" t="s">
        <v>60</v>
      </c>
    </row>
    <row r="47" spans="1:21" x14ac:dyDescent="0.2">
      <c r="A47" t="s">
        <v>22</v>
      </c>
      <c r="B47" t="s">
        <v>3356</v>
      </c>
      <c r="C47" t="s">
        <v>3356</v>
      </c>
      <c r="G47" t="s">
        <v>114</v>
      </c>
    </row>
    <row r="48" spans="1:21" x14ac:dyDescent="0.2">
      <c r="A48" t="s">
        <v>22</v>
      </c>
      <c r="B48" t="s">
        <v>3357</v>
      </c>
      <c r="C48" t="s">
        <v>3357</v>
      </c>
      <c r="E48">
        <v>1</v>
      </c>
      <c r="F48" t="s">
        <v>44</v>
      </c>
      <c r="K48" t="s">
        <v>115</v>
      </c>
      <c r="M48" t="s">
        <v>116</v>
      </c>
      <c r="S48">
        <v>1</v>
      </c>
      <c r="U48">
        <v>1</v>
      </c>
    </row>
    <row r="49" spans="1:21" x14ac:dyDescent="0.2">
      <c r="A49" t="s">
        <v>22</v>
      </c>
      <c r="B49" t="s">
        <v>3358</v>
      </c>
      <c r="C49" t="s">
        <v>3359</v>
      </c>
      <c r="D49" s="2" t="s">
        <v>3360</v>
      </c>
      <c r="H49" t="s">
        <v>49</v>
      </c>
      <c r="I49" t="s">
        <v>53</v>
      </c>
      <c r="L49" t="s">
        <v>51</v>
      </c>
    </row>
    <row r="50" spans="1:21" x14ac:dyDescent="0.2">
      <c r="A50" t="s">
        <v>22</v>
      </c>
      <c r="B50" t="s">
        <v>3361</v>
      </c>
      <c r="C50" t="s">
        <v>3362</v>
      </c>
      <c r="H50" t="s">
        <v>49</v>
      </c>
      <c r="L50" t="s">
        <v>57</v>
      </c>
    </row>
    <row r="51" spans="1:21" x14ac:dyDescent="0.2">
      <c r="A51" t="s">
        <v>22</v>
      </c>
      <c r="B51" t="s">
        <v>3363</v>
      </c>
      <c r="C51" t="s">
        <v>3363</v>
      </c>
      <c r="D51" s="2" t="s">
        <v>3364</v>
      </c>
      <c r="J51" t="s">
        <v>10</v>
      </c>
    </row>
    <row r="52" spans="1:21" x14ac:dyDescent="0.2">
      <c r="A52" t="s">
        <v>22</v>
      </c>
      <c r="B52" t="s">
        <v>3365</v>
      </c>
      <c r="C52" t="s">
        <v>3365</v>
      </c>
      <c r="G52" t="s">
        <v>60</v>
      </c>
    </row>
    <row r="53" spans="1:21" x14ac:dyDescent="0.2">
      <c r="A53" t="s">
        <v>22</v>
      </c>
      <c r="B53" t="s">
        <v>3366</v>
      </c>
      <c r="C53" t="s">
        <v>3366</v>
      </c>
      <c r="G53" t="s">
        <v>122</v>
      </c>
    </row>
    <row r="54" spans="1:21" x14ac:dyDescent="0.2">
      <c r="A54" t="s">
        <v>22</v>
      </c>
      <c r="B54" t="s">
        <v>3367</v>
      </c>
      <c r="C54" t="s">
        <v>3367</v>
      </c>
      <c r="E54">
        <v>1</v>
      </c>
      <c r="F54" t="s">
        <v>44</v>
      </c>
      <c r="K54" t="s">
        <v>115</v>
      </c>
      <c r="M54" t="s">
        <v>65</v>
      </c>
      <c r="S54">
        <v>1</v>
      </c>
      <c r="U54">
        <v>0</v>
      </c>
    </row>
    <row r="55" spans="1:21" x14ac:dyDescent="0.2">
      <c r="A55" t="s">
        <v>22</v>
      </c>
      <c r="B55" t="s">
        <v>3368</v>
      </c>
      <c r="C55" t="s">
        <v>3369</v>
      </c>
      <c r="H55" t="s">
        <v>49</v>
      </c>
      <c r="L55" t="s">
        <v>57</v>
      </c>
    </row>
    <row r="56" spans="1:21" x14ac:dyDescent="0.2">
      <c r="A56" t="s">
        <v>22</v>
      </c>
      <c r="B56" t="s">
        <v>3370</v>
      </c>
      <c r="C56" t="s">
        <v>2281</v>
      </c>
      <c r="H56" t="s">
        <v>49</v>
      </c>
      <c r="L56" t="s">
        <v>82</v>
      </c>
      <c r="N56" t="s">
        <v>83</v>
      </c>
    </row>
    <row r="57" spans="1:21" x14ac:dyDescent="0.2">
      <c r="A57" t="s">
        <v>22</v>
      </c>
      <c r="B57" t="s">
        <v>2282</v>
      </c>
      <c r="C57" t="s">
        <v>3371</v>
      </c>
      <c r="H57" t="s">
        <v>49</v>
      </c>
      <c r="I57" t="s">
        <v>53</v>
      </c>
      <c r="L57" t="s">
        <v>51</v>
      </c>
    </row>
    <row r="58" spans="1:21" x14ac:dyDescent="0.2">
      <c r="A58" t="s">
        <v>22</v>
      </c>
      <c r="B58" t="s">
        <v>3372</v>
      </c>
      <c r="C58" t="s">
        <v>3372</v>
      </c>
      <c r="J58" t="s">
        <v>10</v>
      </c>
    </row>
    <row r="59" spans="1:21" x14ac:dyDescent="0.2">
      <c r="A59" t="s">
        <v>22</v>
      </c>
      <c r="B59" t="s">
        <v>3373</v>
      </c>
      <c r="C59" t="s">
        <v>3373</v>
      </c>
      <c r="G59" t="s">
        <v>60</v>
      </c>
    </row>
    <row r="60" spans="1:21" x14ac:dyDescent="0.2">
      <c r="A60" t="s">
        <v>22</v>
      </c>
      <c r="B60" t="s">
        <v>2923</v>
      </c>
      <c r="C60" t="s">
        <v>2923</v>
      </c>
      <c r="G60" t="s">
        <v>131</v>
      </c>
    </row>
    <row r="61" spans="1:21" x14ac:dyDescent="0.2">
      <c r="A61" t="s">
        <v>22</v>
      </c>
      <c r="B61" t="s">
        <v>3374</v>
      </c>
      <c r="C61" t="s">
        <v>3374</v>
      </c>
      <c r="E61">
        <v>0</v>
      </c>
      <c r="F61" t="s">
        <v>44</v>
      </c>
      <c r="K61" t="s">
        <v>64</v>
      </c>
      <c r="M61" t="s">
        <v>116</v>
      </c>
      <c r="S61">
        <v>0</v>
      </c>
      <c r="U61">
        <v>0</v>
      </c>
    </row>
    <row r="62" spans="1:21" x14ac:dyDescent="0.2">
      <c r="A62" t="s">
        <v>22</v>
      </c>
      <c r="B62" t="s">
        <v>3375</v>
      </c>
      <c r="C62" t="s">
        <v>1536</v>
      </c>
      <c r="H62" t="s">
        <v>49</v>
      </c>
      <c r="L62" t="s">
        <v>57</v>
      </c>
    </row>
    <row r="63" spans="1:21" x14ac:dyDescent="0.2">
      <c r="A63" t="s">
        <v>22</v>
      </c>
      <c r="B63" t="s">
        <v>3376</v>
      </c>
      <c r="C63" t="s">
        <v>2442</v>
      </c>
      <c r="H63" t="s">
        <v>49</v>
      </c>
      <c r="I63" t="s">
        <v>50</v>
      </c>
      <c r="L63" t="s">
        <v>68</v>
      </c>
      <c r="O63" t="s">
        <v>65</v>
      </c>
    </row>
    <row r="64" spans="1:21" x14ac:dyDescent="0.2">
      <c r="A64" t="s">
        <v>22</v>
      </c>
      <c r="B64" t="s">
        <v>2443</v>
      </c>
      <c r="C64" t="s">
        <v>2685</v>
      </c>
      <c r="H64" t="s">
        <v>49</v>
      </c>
      <c r="I64" t="s">
        <v>53</v>
      </c>
      <c r="L64" t="s">
        <v>68</v>
      </c>
      <c r="O64" t="s">
        <v>65</v>
      </c>
    </row>
    <row r="65" spans="1:21" x14ac:dyDescent="0.2">
      <c r="A65" t="s">
        <v>22</v>
      </c>
      <c r="B65" t="s">
        <v>1541</v>
      </c>
      <c r="C65" t="s">
        <v>1541</v>
      </c>
      <c r="J65" t="s">
        <v>10</v>
      </c>
    </row>
    <row r="66" spans="1:21" x14ac:dyDescent="0.2">
      <c r="A66" t="s">
        <v>22</v>
      </c>
      <c r="B66" t="s">
        <v>3377</v>
      </c>
      <c r="C66" t="s">
        <v>3377</v>
      </c>
      <c r="H66" t="s">
        <v>49</v>
      </c>
      <c r="I66" t="s">
        <v>53</v>
      </c>
      <c r="L66" t="s">
        <v>51</v>
      </c>
    </row>
    <row r="67" spans="1:21" x14ac:dyDescent="0.2">
      <c r="A67" t="s">
        <v>22</v>
      </c>
      <c r="B67" t="s">
        <v>3378</v>
      </c>
      <c r="C67" t="s">
        <v>3378</v>
      </c>
      <c r="G67" t="s">
        <v>60</v>
      </c>
    </row>
    <row r="68" spans="1:21" x14ac:dyDescent="0.2">
      <c r="A68" t="s">
        <v>22</v>
      </c>
      <c r="B68" t="s">
        <v>3379</v>
      </c>
      <c r="C68" t="s">
        <v>3379</v>
      </c>
      <c r="G68" t="s">
        <v>139</v>
      </c>
    </row>
    <row r="69" spans="1:21" x14ac:dyDescent="0.2">
      <c r="A69" t="s">
        <v>22</v>
      </c>
      <c r="B69" t="s">
        <v>3379</v>
      </c>
      <c r="C69" t="s">
        <v>3379</v>
      </c>
      <c r="E69">
        <v>0</v>
      </c>
      <c r="F69" t="s">
        <v>44</v>
      </c>
      <c r="K69" t="s">
        <v>142</v>
      </c>
      <c r="M69" t="s">
        <v>142</v>
      </c>
      <c r="S69">
        <v>0</v>
      </c>
      <c r="U69">
        <v>0</v>
      </c>
    </row>
    <row r="70" spans="1:21" x14ac:dyDescent="0.2">
      <c r="A70" t="s">
        <v>22</v>
      </c>
      <c r="B70" t="s">
        <v>2933</v>
      </c>
      <c r="C70" t="s">
        <v>3380</v>
      </c>
      <c r="H70" t="s">
        <v>49</v>
      </c>
      <c r="L70" t="s">
        <v>57</v>
      </c>
    </row>
    <row r="71" spans="1:21" x14ac:dyDescent="0.2">
      <c r="A71" t="s">
        <v>22</v>
      </c>
      <c r="B71" t="s">
        <v>3381</v>
      </c>
      <c r="C71" t="s">
        <v>3381</v>
      </c>
      <c r="G71" t="s">
        <v>60</v>
      </c>
    </row>
    <row r="72" spans="1:21" x14ac:dyDescent="0.2">
      <c r="A72" t="s">
        <v>22</v>
      </c>
      <c r="B72" t="s">
        <v>3382</v>
      </c>
      <c r="C72" t="s">
        <v>3382</v>
      </c>
      <c r="G72" t="s">
        <v>147</v>
      </c>
    </row>
    <row r="73" spans="1:21" x14ac:dyDescent="0.2">
      <c r="A73" t="s">
        <v>22</v>
      </c>
      <c r="B73" t="s">
        <v>2320</v>
      </c>
      <c r="C73" t="s">
        <v>2320</v>
      </c>
      <c r="E73">
        <v>0</v>
      </c>
      <c r="F73" t="s">
        <v>44</v>
      </c>
      <c r="K73" t="s">
        <v>115</v>
      </c>
      <c r="M73" t="s">
        <v>149</v>
      </c>
      <c r="S73">
        <v>0</v>
      </c>
      <c r="U73">
        <v>0</v>
      </c>
    </row>
    <row r="74" spans="1:21" x14ac:dyDescent="0.2">
      <c r="A74" t="s">
        <v>22</v>
      </c>
      <c r="B74" t="s">
        <v>3383</v>
      </c>
      <c r="C74" t="s">
        <v>3384</v>
      </c>
      <c r="H74" t="s">
        <v>49</v>
      </c>
      <c r="L74" t="s">
        <v>57</v>
      </c>
    </row>
    <row r="75" spans="1:21" x14ac:dyDescent="0.2">
      <c r="A75" t="s">
        <v>22</v>
      </c>
      <c r="B75" t="s">
        <v>3385</v>
      </c>
      <c r="C75" t="s">
        <v>1353</v>
      </c>
      <c r="H75" t="s">
        <v>49</v>
      </c>
      <c r="L75" t="s">
        <v>82</v>
      </c>
      <c r="N75" t="s">
        <v>152</v>
      </c>
    </row>
    <row r="76" spans="1:21" x14ac:dyDescent="0.2">
      <c r="A76" t="s">
        <v>22</v>
      </c>
      <c r="B76" t="s">
        <v>3386</v>
      </c>
      <c r="C76" t="s">
        <v>3387</v>
      </c>
      <c r="H76" t="s">
        <v>49</v>
      </c>
      <c r="I76" t="s">
        <v>53</v>
      </c>
      <c r="L76" t="s">
        <v>68</v>
      </c>
      <c r="O76" t="s">
        <v>79</v>
      </c>
    </row>
    <row r="77" spans="1:21" x14ac:dyDescent="0.2">
      <c r="A77" t="s">
        <v>22</v>
      </c>
      <c r="B77" t="s">
        <v>3388</v>
      </c>
      <c r="C77" t="s">
        <v>3388</v>
      </c>
      <c r="J77" t="s">
        <v>10</v>
      </c>
    </row>
    <row r="78" spans="1:21" x14ac:dyDescent="0.2">
      <c r="A78" t="s">
        <v>22</v>
      </c>
      <c r="B78" t="s">
        <v>3389</v>
      </c>
      <c r="C78" t="s">
        <v>3389</v>
      </c>
      <c r="H78" t="s">
        <v>49</v>
      </c>
      <c r="I78" t="s">
        <v>53</v>
      </c>
      <c r="L78" t="s">
        <v>51</v>
      </c>
    </row>
    <row r="79" spans="1:21" x14ac:dyDescent="0.2">
      <c r="A79" t="s">
        <v>22</v>
      </c>
      <c r="B79" t="s">
        <v>3390</v>
      </c>
      <c r="C79" t="s">
        <v>3390</v>
      </c>
      <c r="G79" t="s">
        <v>60</v>
      </c>
    </row>
    <row r="80" spans="1:21" x14ac:dyDescent="0.2">
      <c r="A80" t="s">
        <v>22</v>
      </c>
      <c r="B80" t="s">
        <v>3391</v>
      </c>
      <c r="C80" t="s">
        <v>3391</v>
      </c>
      <c r="G80" t="s">
        <v>159</v>
      </c>
    </row>
    <row r="81" spans="1:21" x14ac:dyDescent="0.2">
      <c r="A81" t="s">
        <v>22</v>
      </c>
      <c r="B81" t="s">
        <v>3392</v>
      </c>
      <c r="C81" t="s">
        <v>3392</v>
      </c>
      <c r="E81">
        <v>0</v>
      </c>
      <c r="F81" t="s">
        <v>44</v>
      </c>
      <c r="K81" t="s">
        <v>64</v>
      </c>
      <c r="M81" t="s">
        <v>149</v>
      </c>
      <c r="S81">
        <v>0</v>
      </c>
      <c r="U81">
        <v>0</v>
      </c>
    </row>
    <row r="82" spans="1:21" x14ac:dyDescent="0.2">
      <c r="A82" t="s">
        <v>22</v>
      </c>
      <c r="B82" t="s">
        <v>3393</v>
      </c>
      <c r="C82" t="s">
        <v>3394</v>
      </c>
      <c r="H82" t="s">
        <v>49</v>
      </c>
      <c r="L82" t="s">
        <v>57</v>
      </c>
    </row>
    <row r="83" spans="1:21" x14ac:dyDescent="0.2">
      <c r="A83" t="s">
        <v>22</v>
      </c>
      <c r="B83" t="s">
        <v>3395</v>
      </c>
      <c r="C83" t="s">
        <v>3396</v>
      </c>
      <c r="D83" s="2" t="s">
        <v>2988</v>
      </c>
      <c r="H83" t="s">
        <v>49</v>
      </c>
      <c r="L83" t="s">
        <v>105</v>
      </c>
      <c r="O83" t="s">
        <v>106</v>
      </c>
    </row>
    <row r="84" spans="1:21" x14ac:dyDescent="0.2">
      <c r="A84" t="s">
        <v>22</v>
      </c>
      <c r="B84" t="s">
        <v>3397</v>
      </c>
      <c r="C84" t="s">
        <v>1831</v>
      </c>
      <c r="H84" t="s">
        <v>49</v>
      </c>
      <c r="L84" t="s">
        <v>105</v>
      </c>
      <c r="O84" t="s">
        <v>411</v>
      </c>
    </row>
    <row r="85" spans="1:21" x14ac:dyDescent="0.2">
      <c r="A85" t="s">
        <v>22</v>
      </c>
      <c r="B85" t="s">
        <v>3398</v>
      </c>
      <c r="C85" t="s">
        <v>3399</v>
      </c>
      <c r="H85" t="s">
        <v>49</v>
      </c>
      <c r="L85" t="s">
        <v>57</v>
      </c>
    </row>
    <row r="86" spans="1:21" x14ac:dyDescent="0.2">
      <c r="A86" t="s">
        <v>22</v>
      </c>
      <c r="B86" t="s">
        <v>1566</v>
      </c>
      <c r="C86" t="s">
        <v>1566</v>
      </c>
      <c r="J86" t="s">
        <v>10</v>
      </c>
    </row>
    <row r="87" spans="1:21" x14ac:dyDescent="0.2">
      <c r="A87" t="s">
        <v>22</v>
      </c>
      <c r="B87" t="s">
        <v>3400</v>
      </c>
      <c r="C87" t="s">
        <v>3400</v>
      </c>
      <c r="H87" t="s">
        <v>49</v>
      </c>
      <c r="I87" t="s">
        <v>53</v>
      </c>
      <c r="L87" t="s">
        <v>51</v>
      </c>
    </row>
    <row r="88" spans="1:21" x14ac:dyDescent="0.2">
      <c r="A88" t="s">
        <v>22</v>
      </c>
      <c r="B88" t="s">
        <v>1180</v>
      </c>
      <c r="C88" t="s">
        <v>1180</v>
      </c>
      <c r="G88" t="s">
        <v>60</v>
      </c>
    </row>
    <row r="89" spans="1:21" x14ac:dyDescent="0.2">
      <c r="A89" t="s">
        <v>22</v>
      </c>
      <c r="B89" t="s">
        <v>3401</v>
      </c>
      <c r="C89" t="s">
        <v>3401</v>
      </c>
      <c r="G89" t="s">
        <v>168</v>
      </c>
    </row>
    <row r="90" spans="1:21" x14ac:dyDescent="0.2">
      <c r="A90" t="s">
        <v>22</v>
      </c>
      <c r="B90" t="s">
        <v>3402</v>
      </c>
      <c r="C90" t="s">
        <v>3402</v>
      </c>
      <c r="E90">
        <v>0</v>
      </c>
      <c r="F90" t="s">
        <v>44</v>
      </c>
      <c r="K90" t="s">
        <v>64</v>
      </c>
      <c r="M90" t="s">
        <v>46</v>
      </c>
      <c r="S90">
        <v>0</v>
      </c>
      <c r="U90">
        <v>0</v>
      </c>
    </row>
    <row r="91" spans="1:21" x14ac:dyDescent="0.2">
      <c r="A91" t="s">
        <v>22</v>
      </c>
      <c r="B91" t="s">
        <v>3403</v>
      </c>
      <c r="C91" t="s">
        <v>3404</v>
      </c>
      <c r="H91" t="s">
        <v>49</v>
      </c>
      <c r="L91" t="s">
        <v>57</v>
      </c>
    </row>
    <row r="92" spans="1:21" x14ac:dyDescent="0.2">
      <c r="A92" t="s">
        <v>22</v>
      </c>
      <c r="B92" t="s">
        <v>3405</v>
      </c>
      <c r="C92" t="s">
        <v>3406</v>
      </c>
      <c r="H92" t="s">
        <v>49</v>
      </c>
      <c r="L92" t="s">
        <v>105</v>
      </c>
      <c r="O92" t="s">
        <v>608</v>
      </c>
    </row>
    <row r="93" spans="1:21" x14ac:dyDescent="0.2">
      <c r="A93" t="s">
        <v>22</v>
      </c>
      <c r="B93" t="s">
        <v>3407</v>
      </c>
      <c r="C93" t="s">
        <v>3408</v>
      </c>
      <c r="H93" t="s">
        <v>49</v>
      </c>
      <c r="I93" t="s">
        <v>50</v>
      </c>
      <c r="L93" t="s">
        <v>68</v>
      </c>
      <c r="O93" t="s">
        <v>79</v>
      </c>
    </row>
    <row r="94" spans="1:21" x14ac:dyDescent="0.2">
      <c r="A94" t="s">
        <v>22</v>
      </c>
      <c r="B94" t="s">
        <v>3409</v>
      </c>
      <c r="C94" t="s">
        <v>3410</v>
      </c>
      <c r="H94" t="s">
        <v>49</v>
      </c>
      <c r="I94" t="s">
        <v>53</v>
      </c>
      <c r="L94" t="s">
        <v>68</v>
      </c>
      <c r="O94" t="s">
        <v>79</v>
      </c>
    </row>
    <row r="95" spans="1:21" x14ac:dyDescent="0.2">
      <c r="A95" t="s">
        <v>22</v>
      </c>
      <c r="B95" t="s">
        <v>3411</v>
      </c>
      <c r="C95" t="s">
        <v>3411</v>
      </c>
      <c r="J95" t="s">
        <v>10</v>
      </c>
    </row>
    <row r="96" spans="1:21" x14ac:dyDescent="0.2">
      <c r="A96" t="s">
        <v>22</v>
      </c>
      <c r="B96" t="s">
        <v>3412</v>
      </c>
      <c r="C96" t="s">
        <v>3412</v>
      </c>
      <c r="H96" t="s">
        <v>49</v>
      </c>
      <c r="I96" t="s">
        <v>53</v>
      </c>
      <c r="L96" t="s">
        <v>51</v>
      </c>
    </row>
    <row r="97" spans="1:21" x14ac:dyDescent="0.2">
      <c r="A97" t="s">
        <v>22</v>
      </c>
      <c r="B97" t="s">
        <v>3413</v>
      </c>
      <c r="C97" t="s">
        <v>3413</v>
      </c>
      <c r="G97" t="s">
        <v>60</v>
      </c>
    </row>
    <row r="98" spans="1:21" x14ac:dyDescent="0.2">
      <c r="A98" t="s">
        <v>22</v>
      </c>
      <c r="B98" t="s">
        <v>3414</v>
      </c>
      <c r="C98" t="s">
        <v>3414</v>
      </c>
      <c r="G98" t="s">
        <v>176</v>
      </c>
    </row>
    <row r="99" spans="1:21" x14ac:dyDescent="0.2">
      <c r="A99" t="s">
        <v>22</v>
      </c>
      <c r="B99" t="s">
        <v>3414</v>
      </c>
      <c r="C99" t="s">
        <v>3414</v>
      </c>
      <c r="E99">
        <v>0</v>
      </c>
      <c r="F99" t="s">
        <v>44</v>
      </c>
      <c r="K99" t="s">
        <v>142</v>
      </c>
      <c r="M99" t="s">
        <v>142</v>
      </c>
      <c r="S99">
        <v>0</v>
      </c>
      <c r="U99">
        <v>0</v>
      </c>
    </row>
    <row r="100" spans="1:21" x14ac:dyDescent="0.2">
      <c r="A100" t="s">
        <v>22</v>
      </c>
      <c r="B100" t="s">
        <v>3415</v>
      </c>
      <c r="C100" t="s">
        <v>3416</v>
      </c>
      <c r="H100" t="s">
        <v>49</v>
      </c>
      <c r="L100" t="s">
        <v>105</v>
      </c>
      <c r="O100" t="s">
        <v>401</v>
      </c>
    </row>
    <row r="101" spans="1:21" x14ac:dyDescent="0.2">
      <c r="A101" t="s">
        <v>22</v>
      </c>
      <c r="B101" t="s">
        <v>3417</v>
      </c>
      <c r="C101" t="s">
        <v>3418</v>
      </c>
      <c r="H101" t="s">
        <v>49</v>
      </c>
      <c r="L101" t="s">
        <v>57</v>
      </c>
    </row>
    <row r="102" spans="1:21" x14ac:dyDescent="0.2">
      <c r="A102" t="s">
        <v>22</v>
      </c>
      <c r="B102" t="s">
        <v>3419</v>
      </c>
      <c r="C102" t="s">
        <v>3419</v>
      </c>
      <c r="G102" t="s">
        <v>60</v>
      </c>
    </row>
    <row r="103" spans="1:21" x14ac:dyDescent="0.2">
      <c r="A103" t="s">
        <v>22</v>
      </c>
      <c r="B103" t="s">
        <v>2358</v>
      </c>
      <c r="C103" t="s">
        <v>2358</v>
      </c>
      <c r="G103" t="s">
        <v>188</v>
      </c>
    </row>
    <row r="104" spans="1:21" x14ac:dyDescent="0.2">
      <c r="A104" t="s">
        <v>22</v>
      </c>
      <c r="B104" t="s">
        <v>2348</v>
      </c>
      <c r="C104" t="s">
        <v>2348</v>
      </c>
      <c r="E104">
        <v>0</v>
      </c>
      <c r="F104" t="s">
        <v>44</v>
      </c>
      <c r="K104" t="s">
        <v>64</v>
      </c>
      <c r="M104" t="s">
        <v>79</v>
      </c>
      <c r="S104">
        <v>0</v>
      </c>
      <c r="U104">
        <v>0</v>
      </c>
    </row>
    <row r="105" spans="1:21" x14ac:dyDescent="0.2">
      <c r="A105" t="s">
        <v>22</v>
      </c>
      <c r="B105" t="s">
        <v>3420</v>
      </c>
      <c r="C105" t="s">
        <v>3210</v>
      </c>
      <c r="H105" t="s">
        <v>49</v>
      </c>
      <c r="L105" t="s">
        <v>57</v>
      </c>
    </row>
    <row r="106" spans="1:21" x14ac:dyDescent="0.2">
      <c r="A106" t="s">
        <v>22</v>
      </c>
      <c r="B106" t="s">
        <v>3421</v>
      </c>
      <c r="C106" t="s">
        <v>3211</v>
      </c>
      <c r="H106" t="s">
        <v>49</v>
      </c>
      <c r="I106" t="s">
        <v>50</v>
      </c>
      <c r="L106" t="s">
        <v>68</v>
      </c>
      <c r="O106" t="s">
        <v>65</v>
      </c>
    </row>
    <row r="107" spans="1:21" x14ac:dyDescent="0.2">
      <c r="A107" t="s">
        <v>22</v>
      </c>
      <c r="B107" t="s">
        <v>3422</v>
      </c>
      <c r="C107" t="s">
        <v>3423</v>
      </c>
      <c r="H107" t="s">
        <v>49</v>
      </c>
      <c r="I107" t="s">
        <v>53</v>
      </c>
      <c r="L107" t="s">
        <v>68</v>
      </c>
      <c r="O107" t="s">
        <v>65</v>
      </c>
    </row>
    <row r="108" spans="1:21" x14ac:dyDescent="0.2">
      <c r="A108" t="s">
        <v>22</v>
      </c>
      <c r="B108" t="s">
        <v>3424</v>
      </c>
      <c r="C108" t="s">
        <v>3425</v>
      </c>
      <c r="H108" t="s">
        <v>49</v>
      </c>
      <c r="L108" t="s">
        <v>57</v>
      </c>
    </row>
    <row r="109" spans="1:21" x14ac:dyDescent="0.2">
      <c r="A109" t="s">
        <v>22</v>
      </c>
      <c r="B109" t="s">
        <v>3426</v>
      </c>
      <c r="C109" t="s">
        <v>3426</v>
      </c>
      <c r="J109" t="s">
        <v>10</v>
      </c>
    </row>
    <row r="110" spans="1:21" x14ac:dyDescent="0.2">
      <c r="A110" t="s">
        <v>22</v>
      </c>
      <c r="B110" t="s">
        <v>3427</v>
      </c>
      <c r="C110" t="s">
        <v>3427</v>
      </c>
      <c r="H110" t="s">
        <v>49</v>
      </c>
      <c r="I110" t="s">
        <v>53</v>
      </c>
      <c r="L110" t="s">
        <v>51</v>
      </c>
    </row>
    <row r="111" spans="1:21" x14ac:dyDescent="0.2">
      <c r="A111" t="s">
        <v>22</v>
      </c>
      <c r="B111" t="s">
        <v>3428</v>
      </c>
      <c r="C111" t="s">
        <v>3428</v>
      </c>
      <c r="G111" t="s">
        <v>60</v>
      </c>
    </row>
    <row r="112" spans="1:21" x14ac:dyDescent="0.2">
      <c r="A112" t="s">
        <v>22</v>
      </c>
      <c r="B112" t="s">
        <v>3429</v>
      </c>
      <c r="C112" t="s">
        <v>3429</v>
      </c>
      <c r="G112" t="s">
        <v>198</v>
      </c>
    </row>
    <row r="113" spans="1:21" x14ac:dyDescent="0.2">
      <c r="A113" t="s">
        <v>22</v>
      </c>
      <c r="B113" t="s">
        <v>3429</v>
      </c>
      <c r="C113" t="s">
        <v>3429</v>
      </c>
      <c r="E113">
        <v>1</v>
      </c>
      <c r="F113" t="s">
        <v>44</v>
      </c>
      <c r="K113" t="s">
        <v>45</v>
      </c>
      <c r="M113" t="s">
        <v>65</v>
      </c>
      <c r="S113">
        <v>1</v>
      </c>
      <c r="U113">
        <v>0</v>
      </c>
    </row>
    <row r="114" spans="1:21" x14ac:dyDescent="0.2">
      <c r="A114" t="s">
        <v>22</v>
      </c>
      <c r="B114" t="s">
        <v>3431</v>
      </c>
      <c r="C114" t="s">
        <v>3432</v>
      </c>
      <c r="H114" t="s">
        <v>49</v>
      </c>
      <c r="L114" t="s">
        <v>57</v>
      </c>
    </row>
    <row r="115" spans="1:21" x14ac:dyDescent="0.2">
      <c r="A115" t="s">
        <v>22</v>
      </c>
      <c r="B115" t="s">
        <v>3433</v>
      </c>
      <c r="C115" t="s">
        <v>3434</v>
      </c>
      <c r="H115" t="s">
        <v>49</v>
      </c>
      <c r="L115" t="s">
        <v>82</v>
      </c>
      <c r="N115" t="s">
        <v>83</v>
      </c>
    </row>
    <row r="116" spans="1:21" x14ac:dyDescent="0.2">
      <c r="A116" t="s">
        <v>22</v>
      </c>
      <c r="B116" t="s">
        <v>1218</v>
      </c>
      <c r="C116" t="s">
        <v>1217</v>
      </c>
      <c r="H116" t="s">
        <v>49</v>
      </c>
      <c r="I116" t="s">
        <v>53</v>
      </c>
      <c r="L116" t="s">
        <v>51</v>
      </c>
    </row>
    <row r="117" spans="1:21" x14ac:dyDescent="0.2">
      <c r="A117" t="s">
        <v>22</v>
      </c>
      <c r="B117" t="s">
        <v>1610</v>
      </c>
      <c r="C117" t="s">
        <v>1610</v>
      </c>
      <c r="J117" t="s">
        <v>10</v>
      </c>
    </row>
    <row r="118" spans="1:21" x14ac:dyDescent="0.2">
      <c r="A118" t="s">
        <v>22</v>
      </c>
      <c r="B118" t="s">
        <v>3435</v>
      </c>
      <c r="C118" t="s">
        <v>3435</v>
      </c>
      <c r="G118" t="s">
        <v>60</v>
      </c>
    </row>
    <row r="119" spans="1:21" x14ac:dyDescent="0.2">
      <c r="A119" t="s">
        <v>22</v>
      </c>
      <c r="B119" t="s">
        <v>3436</v>
      </c>
      <c r="C119" t="s">
        <v>3436</v>
      </c>
      <c r="G119" t="s">
        <v>214</v>
      </c>
    </row>
    <row r="120" spans="1:21" x14ac:dyDescent="0.2">
      <c r="A120" t="s">
        <v>22</v>
      </c>
      <c r="B120" t="s">
        <v>3437</v>
      </c>
      <c r="C120" t="s">
        <v>3437</v>
      </c>
      <c r="E120">
        <v>1</v>
      </c>
      <c r="F120" t="s">
        <v>44</v>
      </c>
      <c r="K120" t="s">
        <v>115</v>
      </c>
      <c r="M120" t="s">
        <v>46</v>
      </c>
      <c r="S120">
        <v>1</v>
      </c>
      <c r="U120">
        <v>1</v>
      </c>
    </row>
    <row r="121" spans="1:21" x14ac:dyDescent="0.2">
      <c r="A121" t="s">
        <v>22</v>
      </c>
      <c r="B121" t="s">
        <v>3438</v>
      </c>
      <c r="C121" t="s">
        <v>3439</v>
      </c>
      <c r="H121" t="s">
        <v>49</v>
      </c>
      <c r="I121" t="s">
        <v>53</v>
      </c>
      <c r="L121" t="s">
        <v>51</v>
      </c>
    </row>
    <row r="122" spans="1:21" x14ac:dyDescent="0.2">
      <c r="A122" t="s">
        <v>22</v>
      </c>
      <c r="B122" t="s">
        <v>3440</v>
      </c>
      <c r="C122" t="s">
        <v>3440</v>
      </c>
      <c r="J122" t="s">
        <v>10</v>
      </c>
    </row>
    <row r="123" spans="1:21" x14ac:dyDescent="0.2">
      <c r="A123" t="s">
        <v>22</v>
      </c>
      <c r="B123" t="s">
        <v>559</v>
      </c>
      <c r="C123" t="s">
        <v>559</v>
      </c>
      <c r="G123" t="s">
        <v>60</v>
      </c>
    </row>
    <row r="124" spans="1:21" x14ac:dyDescent="0.2">
      <c r="A124" t="s">
        <v>22</v>
      </c>
      <c r="B124" t="s">
        <v>3441</v>
      </c>
      <c r="C124" t="s">
        <v>3441</v>
      </c>
      <c r="G124" t="s">
        <v>222</v>
      </c>
    </row>
    <row r="125" spans="1:21" x14ac:dyDescent="0.2">
      <c r="A125" t="s">
        <v>22</v>
      </c>
      <c r="B125" t="s">
        <v>3442</v>
      </c>
      <c r="C125" t="s">
        <v>3442</v>
      </c>
      <c r="E125">
        <v>1</v>
      </c>
      <c r="F125" t="s">
        <v>44</v>
      </c>
      <c r="K125" t="s">
        <v>64</v>
      </c>
      <c r="M125" t="s">
        <v>96</v>
      </c>
      <c r="S125">
        <v>0</v>
      </c>
      <c r="U125">
        <v>0</v>
      </c>
    </row>
    <row r="126" spans="1:21" x14ac:dyDescent="0.2">
      <c r="A126" t="s">
        <v>22</v>
      </c>
      <c r="B126" t="s">
        <v>3443</v>
      </c>
      <c r="C126" t="s">
        <v>3444</v>
      </c>
      <c r="H126" t="s">
        <v>49</v>
      </c>
      <c r="L126" t="s">
        <v>105</v>
      </c>
      <c r="O126" t="s">
        <v>401</v>
      </c>
    </row>
    <row r="127" spans="1:21" x14ac:dyDescent="0.2">
      <c r="A127" t="s">
        <v>22</v>
      </c>
      <c r="B127" t="s">
        <v>3445</v>
      </c>
      <c r="C127" t="s">
        <v>3446</v>
      </c>
      <c r="H127" t="s">
        <v>49</v>
      </c>
      <c r="L127" t="s">
        <v>57</v>
      </c>
    </row>
    <row r="128" spans="1:21" x14ac:dyDescent="0.2">
      <c r="A128" t="s">
        <v>22</v>
      </c>
      <c r="B128" t="s">
        <v>3447</v>
      </c>
      <c r="C128" t="s">
        <v>3448</v>
      </c>
      <c r="H128" t="s">
        <v>49</v>
      </c>
      <c r="I128" t="s">
        <v>50</v>
      </c>
      <c r="L128" t="s">
        <v>68</v>
      </c>
      <c r="O128" t="s">
        <v>46</v>
      </c>
    </row>
    <row r="129" spans="1:21" x14ac:dyDescent="0.2">
      <c r="A129" t="s">
        <v>22</v>
      </c>
      <c r="B129" t="s">
        <v>3449</v>
      </c>
      <c r="C129" t="s">
        <v>773</v>
      </c>
      <c r="H129" t="s">
        <v>49</v>
      </c>
      <c r="I129" t="s">
        <v>53</v>
      </c>
      <c r="L129" t="s">
        <v>68</v>
      </c>
      <c r="O129" t="s">
        <v>46</v>
      </c>
    </row>
    <row r="130" spans="1:21" x14ac:dyDescent="0.2">
      <c r="A130" t="s">
        <v>22</v>
      </c>
      <c r="B130" t="s">
        <v>3450</v>
      </c>
      <c r="C130" t="s">
        <v>3451</v>
      </c>
      <c r="H130" t="s">
        <v>49</v>
      </c>
      <c r="I130" t="s">
        <v>50</v>
      </c>
      <c r="L130" t="s">
        <v>68</v>
      </c>
      <c r="O130" t="s">
        <v>65</v>
      </c>
    </row>
    <row r="131" spans="1:21" x14ac:dyDescent="0.2">
      <c r="A131" t="s">
        <v>22</v>
      </c>
      <c r="B131" t="s">
        <v>2795</v>
      </c>
      <c r="C131" t="s">
        <v>3452</v>
      </c>
      <c r="H131" t="s">
        <v>49</v>
      </c>
      <c r="I131" t="s">
        <v>53</v>
      </c>
      <c r="L131" t="s">
        <v>68</v>
      </c>
      <c r="O131" t="s">
        <v>65</v>
      </c>
    </row>
    <row r="132" spans="1:21" x14ac:dyDescent="0.2">
      <c r="A132" t="s">
        <v>22</v>
      </c>
      <c r="B132" t="s">
        <v>3453</v>
      </c>
      <c r="C132" t="s">
        <v>3454</v>
      </c>
      <c r="H132" t="s">
        <v>49</v>
      </c>
      <c r="L132" t="s">
        <v>57</v>
      </c>
    </row>
    <row r="133" spans="1:21" x14ac:dyDescent="0.2">
      <c r="A133" t="s">
        <v>22</v>
      </c>
      <c r="B133" t="s">
        <v>3455</v>
      </c>
      <c r="C133" t="s">
        <v>572</v>
      </c>
      <c r="H133" t="s">
        <v>49</v>
      </c>
      <c r="L133" t="s">
        <v>105</v>
      </c>
      <c r="O133" t="s">
        <v>401</v>
      </c>
    </row>
    <row r="134" spans="1:21" x14ac:dyDescent="0.2">
      <c r="A134" t="s">
        <v>22</v>
      </c>
      <c r="B134" t="s">
        <v>3456</v>
      </c>
      <c r="C134" t="s">
        <v>3457</v>
      </c>
      <c r="H134" t="s">
        <v>49</v>
      </c>
      <c r="L134" t="s">
        <v>57</v>
      </c>
    </row>
    <row r="135" spans="1:21" x14ac:dyDescent="0.2">
      <c r="A135" t="s">
        <v>22</v>
      </c>
      <c r="B135" t="s">
        <v>3458</v>
      </c>
      <c r="C135" t="s">
        <v>3232</v>
      </c>
      <c r="H135" t="s">
        <v>49</v>
      </c>
      <c r="I135" t="s">
        <v>50</v>
      </c>
      <c r="L135" t="s">
        <v>68</v>
      </c>
      <c r="O135" t="s">
        <v>65</v>
      </c>
    </row>
    <row r="136" spans="1:21" x14ac:dyDescent="0.2">
      <c r="A136" t="s">
        <v>22</v>
      </c>
      <c r="B136" t="s">
        <v>1412</v>
      </c>
      <c r="C136" t="s">
        <v>3459</v>
      </c>
      <c r="H136" t="s">
        <v>49</v>
      </c>
      <c r="I136" t="s">
        <v>53</v>
      </c>
      <c r="L136" t="s">
        <v>68</v>
      </c>
      <c r="O136" t="s">
        <v>65</v>
      </c>
    </row>
    <row r="137" spans="1:21" x14ac:dyDescent="0.2">
      <c r="A137" t="s">
        <v>22</v>
      </c>
      <c r="B137" t="s">
        <v>3460</v>
      </c>
      <c r="C137" t="s">
        <v>3461</v>
      </c>
      <c r="H137" t="s">
        <v>49</v>
      </c>
      <c r="L137" t="s">
        <v>57</v>
      </c>
    </row>
    <row r="138" spans="1:21" x14ac:dyDescent="0.2">
      <c r="A138" t="s">
        <v>22</v>
      </c>
      <c r="B138" t="s">
        <v>3462</v>
      </c>
      <c r="C138" t="s">
        <v>1620</v>
      </c>
      <c r="H138" t="s">
        <v>49</v>
      </c>
      <c r="I138" t="s">
        <v>50</v>
      </c>
      <c r="L138" t="s">
        <v>51</v>
      </c>
    </row>
    <row r="139" spans="1:21" x14ac:dyDescent="0.2">
      <c r="A139" t="s">
        <v>22</v>
      </c>
      <c r="B139" t="s">
        <v>1621</v>
      </c>
      <c r="C139" t="s">
        <v>3463</v>
      </c>
      <c r="H139" t="s">
        <v>49</v>
      </c>
      <c r="I139" t="s">
        <v>53</v>
      </c>
      <c r="L139" t="s">
        <v>51</v>
      </c>
    </row>
    <row r="140" spans="1:21" x14ac:dyDescent="0.2">
      <c r="A140" t="s">
        <v>22</v>
      </c>
      <c r="B140" t="s">
        <v>3464</v>
      </c>
      <c r="C140" t="s">
        <v>3464</v>
      </c>
      <c r="J140" t="s">
        <v>10</v>
      </c>
    </row>
    <row r="141" spans="1:21" x14ac:dyDescent="0.2">
      <c r="A141" t="s">
        <v>22</v>
      </c>
      <c r="B141" t="s">
        <v>3465</v>
      </c>
      <c r="C141" t="s">
        <v>3465</v>
      </c>
      <c r="G141" t="s">
        <v>60</v>
      </c>
    </row>
    <row r="142" spans="1:21" x14ac:dyDescent="0.2">
      <c r="A142" t="s">
        <v>22</v>
      </c>
      <c r="B142" t="s">
        <v>3466</v>
      </c>
      <c r="C142" t="s">
        <v>3466</v>
      </c>
      <c r="G142" t="s">
        <v>230</v>
      </c>
    </row>
    <row r="143" spans="1:21" x14ac:dyDescent="0.2">
      <c r="A143" t="s">
        <v>22</v>
      </c>
      <c r="B143" t="s">
        <v>3467</v>
      </c>
      <c r="C143" t="s">
        <v>3467</v>
      </c>
      <c r="E143">
        <v>0</v>
      </c>
      <c r="F143" t="s">
        <v>44</v>
      </c>
      <c r="K143" t="s">
        <v>115</v>
      </c>
      <c r="M143" t="s">
        <v>96</v>
      </c>
      <c r="S143">
        <v>0</v>
      </c>
      <c r="U143">
        <v>0</v>
      </c>
    </row>
    <row r="144" spans="1:21" x14ac:dyDescent="0.2">
      <c r="A144" t="s">
        <v>22</v>
      </c>
      <c r="B144" t="s">
        <v>2531</v>
      </c>
      <c r="C144" t="s">
        <v>577</v>
      </c>
      <c r="H144" t="s">
        <v>49</v>
      </c>
      <c r="L144" t="s">
        <v>57</v>
      </c>
    </row>
    <row r="145" spans="1:21" x14ac:dyDescent="0.2">
      <c r="A145" t="s">
        <v>22</v>
      </c>
      <c r="B145" t="s">
        <v>578</v>
      </c>
      <c r="C145" t="s">
        <v>3468</v>
      </c>
      <c r="H145" t="s">
        <v>49</v>
      </c>
      <c r="I145" t="s">
        <v>50</v>
      </c>
      <c r="L145" t="s">
        <v>68</v>
      </c>
      <c r="O145" t="s">
        <v>65</v>
      </c>
    </row>
    <row r="146" spans="1:21" x14ac:dyDescent="0.2">
      <c r="A146" t="s">
        <v>22</v>
      </c>
      <c r="B146" t="s">
        <v>2388</v>
      </c>
      <c r="C146" t="s">
        <v>3469</v>
      </c>
      <c r="H146" t="s">
        <v>49</v>
      </c>
      <c r="I146" t="s">
        <v>53</v>
      </c>
      <c r="L146" t="s">
        <v>68</v>
      </c>
      <c r="O146" t="s">
        <v>65</v>
      </c>
    </row>
    <row r="147" spans="1:21" x14ac:dyDescent="0.2">
      <c r="A147" t="s">
        <v>22</v>
      </c>
      <c r="B147" t="s">
        <v>1628</v>
      </c>
      <c r="C147" t="s">
        <v>3470</v>
      </c>
      <c r="H147" t="s">
        <v>49</v>
      </c>
      <c r="L147" t="s">
        <v>82</v>
      </c>
      <c r="N147" t="s">
        <v>152</v>
      </c>
    </row>
    <row r="148" spans="1:21" x14ac:dyDescent="0.2">
      <c r="A148" t="s">
        <v>22</v>
      </c>
      <c r="B148" t="s">
        <v>3471</v>
      </c>
      <c r="C148" t="s">
        <v>3471</v>
      </c>
      <c r="J148" t="s">
        <v>10</v>
      </c>
    </row>
    <row r="149" spans="1:21" x14ac:dyDescent="0.2">
      <c r="A149" t="s">
        <v>22</v>
      </c>
      <c r="B149" t="s">
        <v>3472</v>
      </c>
      <c r="C149" t="s">
        <v>3472</v>
      </c>
      <c r="H149" t="s">
        <v>49</v>
      </c>
      <c r="I149" t="s">
        <v>53</v>
      </c>
      <c r="L149" t="s">
        <v>51</v>
      </c>
    </row>
    <row r="150" spans="1:21" x14ac:dyDescent="0.2">
      <c r="A150" t="s">
        <v>22</v>
      </c>
      <c r="B150" t="s">
        <v>3473</v>
      </c>
      <c r="C150" t="s">
        <v>3473</v>
      </c>
      <c r="G150" t="s">
        <v>60</v>
      </c>
    </row>
    <row r="151" spans="1:21" x14ac:dyDescent="0.2">
      <c r="A151" t="s">
        <v>22</v>
      </c>
      <c r="B151" t="s">
        <v>2815</v>
      </c>
      <c r="C151" t="s">
        <v>2815</v>
      </c>
      <c r="G151" t="s">
        <v>239</v>
      </c>
    </row>
    <row r="152" spans="1:21" x14ac:dyDescent="0.2">
      <c r="A152" t="s">
        <v>22</v>
      </c>
      <c r="B152" t="s">
        <v>3474</v>
      </c>
      <c r="C152" t="s">
        <v>3474</v>
      </c>
      <c r="E152">
        <v>1</v>
      </c>
      <c r="F152" t="s">
        <v>44</v>
      </c>
      <c r="K152" t="s">
        <v>45</v>
      </c>
      <c r="M152" t="s">
        <v>116</v>
      </c>
      <c r="S152">
        <v>1</v>
      </c>
      <c r="U152">
        <v>1</v>
      </c>
    </row>
    <row r="153" spans="1:21" x14ac:dyDescent="0.2">
      <c r="A153" t="s">
        <v>22</v>
      </c>
      <c r="B153" t="s">
        <v>3475</v>
      </c>
      <c r="C153" t="s">
        <v>3476</v>
      </c>
      <c r="H153" t="s">
        <v>49</v>
      </c>
      <c r="I153" t="s">
        <v>53</v>
      </c>
      <c r="L153" t="s">
        <v>51</v>
      </c>
    </row>
    <row r="154" spans="1:21" x14ac:dyDescent="0.2">
      <c r="A154" t="s">
        <v>22</v>
      </c>
      <c r="B154" t="s">
        <v>3477</v>
      </c>
      <c r="C154" t="s">
        <v>3477</v>
      </c>
      <c r="J154" t="s">
        <v>10</v>
      </c>
    </row>
    <row r="155" spans="1:21" x14ac:dyDescent="0.2">
      <c r="A155" t="s">
        <v>22</v>
      </c>
      <c r="B155" t="s">
        <v>3478</v>
      </c>
      <c r="C155" t="s">
        <v>3478</v>
      </c>
      <c r="G155" t="s">
        <v>60</v>
      </c>
    </row>
    <row r="156" spans="1:21" x14ac:dyDescent="0.2">
      <c r="A156" t="s">
        <v>22</v>
      </c>
      <c r="B156" t="s">
        <v>3479</v>
      </c>
      <c r="C156" t="s">
        <v>3479</v>
      </c>
      <c r="G156" t="s">
        <v>247</v>
      </c>
    </row>
    <row r="157" spans="1:21" x14ac:dyDescent="0.2">
      <c r="A157" t="s">
        <v>22</v>
      </c>
      <c r="B157" t="s">
        <v>3480</v>
      </c>
      <c r="C157" t="s">
        <v>3480</v>
      </c>
      <c r="E157">
        <v>0</v>
      </c>
      <c r="F157" t="s">
        <v>44</v>
      </c>
      <c r="K157" t="s">
        <v>45</v>
      </c>
      <c r="M157" t="s">
        <v>149</v>
      </c>
      <c r="S157">
        <v>0</v>
      </c>
      <c r="U157">
        <v>0</v>
      </c>
    </row>
    <row r="158" spans="1:21" x14ac:dyDescent="0.2">
      <c r="A158" t="s">
        <v>22</v>
      </c>
      <c r="B158" t="s">
        <v>3481</v>
      </c>
      <c r="C158" t="s">
        <v>3482</v>
      </c>
      <c r="H158" t="s">
        <v>49</v>
      </c>
      <c r="L158" t="s">
        <v>82</v>
      </c>
      <c r="N158" t="s">
        <v>152</v>
      </c>
    </row>
    <row r="159" spans="1:21" x14ac:dyDescent="0.2">
      <c r="A159" t="s">
        <v>22</v>
      </c>
      <c r="B159" t="s">
        <v>3483</v>
      </c>
      <c r="C159" t="s">
        <v>594</v>
      </c>
      <c r="H159" t="s">
        <v>49</v>
      </c>
      <c r="I159" t="s">
        <v>53</v>
      </c>
      <c r="L159" t="s">
        <v>68</v>
      </c>
      <c r="O159" t="s">
        <v>79</v>
      </c>
    </row>
    <row r="160" spans="1:21" x14ac:dyDescent="0.2">
      <c r="A160" t="s">
        <v>22</v>
      </c>
      <c r="B160" t="s">
        <v>2411</v>
      </c>
      <c r="C160" t="s">
        <v>2411</v>
      </c>
      <c r="J160" t="s">
        <v>10</v>
      </c>
    </row>
    <row r="161" spans="1:21" x14ac:dyDescent="0.2">
      <c r="A161" t="s">
        <v>22</v>
      </c>
      <c r="B161" t="s">
        <v>3484</v>
      </c>
      <c r="C161" t="s">
        <v>3484</v>
      </c>
      <c r="H161" t="s">
        <v>49</v>
      </c>
      <c r="I161" t="s">
        <v>53</v>
      </c>
      <c r="L161" t="s">
        <v>51</v>
      </c>
    </row>
    <row r="162" spans="1:21" x14ac:dyDescent="0.2">
      <c r="A162" t="s">
        <v>22</v>
      </c>
      <c r="B162" t="s">
        <v>3485</v>
      </c>
      <c r="C162" t="s">
        <v>3485</v>
      </c>
      <c r="G162" t="s">
        <v>60</v>
      </c>
    </row>
    <row r="163" spans="1:21" x14ac:dyDescent="0.2">
      <c r="A163" t="s">
        <v>22</v>
      </c>
      <c r="B163" t="s">
        <v>3486</v>
      </c>
      <c r="C163" t="s">
        <v>3486</v>
      </c>
      <c r="G163" t="s">
        <v>256</v>
      </c>
    </row>
    <row r="164" spans="1:21" x14ac:dyDescent="0.2">
      <c r="A164" t="s">
        <v>22</v>
      </c>
      <c r="B164" t="s">
        <v>3487</v>
      </c>
      <c r="C164" t="s">
        <v>3487</v>
      </c>
      <c r="E164">
        <v>1</v>
      </c>
      <c r="F164" t="s">
        <v>44</v>
      </c>
      <c r="K164" t="s">
        <v>115</v>
      </c>
      <c r="M164" t="s">
        <v>65</v>
      </c>
      <c r="S164">
        <v>1</v>
      </c>
      <c r="U164">
        <v>0</v>
      </c>
    </row>
    <row r="165" spans="1:21" x14ac:dyDescent="0.2">
      <c r="A165" t="s">
        <v>22</v>
      </c>
      <c r="B165" t="s">
        <v>3488</v>
      </c>
      <c r="C165" t="s">
        <v>3489</v>
      </c>
      <c r="H165" t="s">
        <v>49</v>
      </c>
      <c r="L165" t="s">
        <v>57</v>
      </c>
    </row>
    <row r="166" spans="1:21" x14ac:dyDescent="0.2">
      <c r="A166" t="s">
        <v>22</v>
      </c>
      <c r="B166" t="s">
        <v>3490</v>
      </c>
      <c r="C166" t="s">
        <v>2837</v>
      </c>
      <c r="H166" t="s">
        <v>49</v>
      </c>
      <c r="L166" t="s">
        <v>82</v>
      </c>
      <c r="N166" t="s">
        <v>83</v>
      </c>
    </row>
    <row r="167" spans="1:21" x14ac:dyDescent="0.2">
      <c r="A167" t="s">
        <v>22</v>
      </c>
      <c r="B167" t="s">
        <v>3491</v>
      </c>
      <c r="C167" t="s">
        <v>3074</v>
      </c>
      <c r="H167" t="s">
        <v>49</v>
      </c>
      <c r="I167" t="s">
        <v>53</v>
      </c>
      <c r="L167" t="s">
        <v>51</v>
      </c>
    </row>
    <row r="168" spans="1:21" x14ac:dyDescent="0.2">
      <c r="A168" t="s">
        <v>22</v>
      </c>
      <c r="B168" t="s">
        <v>3492</v>
      </c>
      <c r="C168" t="s">
        <v>3492</v>
      </c>
      <c r="J168" t="s">
        <v>10</v>
      </c>
    </row>
    <row r="169" spans="1:21" x14ac:dyDescent="0.2">
      <c r="A169" t="s">
        <v>22</v>
      </c>
      <c r="B169" t="s">
        <v>3493</v>
      </c>
      <c r="C169" t="s">
        <v>3493</v>
      </c>
      <c r="G169" t="s">
        <v>60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172"/>
  <sheetViews>
    <sheetView topLeftCell="A132" workbookViewId="0">
      <selection activeCell="J27" sqref="J27"/>
    </sheetView>
  </sheetViews>
  <sheetFormatPr baseColWidth="10" defaultColWidth="8.83203125" defaultRowHeight="15" x14ac:dyDescent="0.2"/>
  <cols>
    <col min="1" max="3" width="7.33203125" customWidth="1"/>
    <col min="4" max="4" width="7.33203125" style="2" customWidth="1"/>
    <col min="5" max="19" width="7.33203125" customWidth="1"/>
  </cols>
  <sheetData>
    <row r="1" spans="1:34" x14ac:dyDescent="0.2">
      <c r="A1" t="s">
        <v>265</v>
      </c>
      <c r="T1" t="s">
        <v>264</v>
      </c>
      <c r="X1" t="s">
        <v>5170</v>
      </c>
      <c r="Y1" t="s">
        <v>5106</v>
      </c>
      <c r="Z1" t="s">
        <v>5107</v>
      </c>
      <c r="AA1" t="s">
        <v>5108</v>
      </c>
      <c r="AB1" t="s">
        <v>5109</v>
      </c>
      <c r="AC1" t="s">
        <v>5110</v>
      </c>
      <c r="AD1" t="s">
        <v>5111</v>
      </c>
      <c r="AE1" t="s">
        <v>5112</v>
      </c>
      <c r="AF1" t="s">
        <v>5113</v>
      </c>
      <c r="AG1" t="s">
        <v>5114</v>
      </c>
      <c r="AH1" t="s">
        <v>142</v>
      </c>
    </row>
    <row r="2" spans="1:34" x14ac:dyDescent="0.2">
      <c r="A2" t="s">
        <v>1</v>
      </c>
      <c r="B2" t="s">
        <v>2</v>
      </c>
      <c r="C2" t="s">
        <v>3</v>
      </c>
      <c r="D2" s="2" t="s">
        <v>4</v>
      </c>
      <c r="E2" t="s">
        <v>5</v>
      </c>
      <c r="F2" t="s">
        <v>6</v>
      </c>
      <c r="G2" t="s">
        <v>7</v>
      </c>
      <c r="H2" t="s">
        <v>8</v>
      </c>
      <c r="I2" t="s">
        <v>9</v>
      </c>
      <c r="J2" t="s">
        <v>10</v>
      </c>
      <c r="K2" t="s">
        <v>11</v>
      </c>
      <c r="L2" t="s">
        <v>12</v>
      </c>
      <c r="M2" t="s">
        <v>13</v>
      </c>
      <c r="N2" t="s">
        <v>14</v>
      </c>
      <c r="O2" t="s">
        <v>15</v>
      </c>
      <c r="P2" t="s">
        <v>16</v>
      </c>
      <c r="Q2" t="s">
        <v>17</v>
      </c>
      <c r="R2" t="s">
        <v>18</v>
      </c>
      <c r="S2" t="s">
        <v>5097</v>
      </c>
      <c r="T2" t="s">
        <v>5102</v>
      </c>
      <c r="X2" t="s">
        <v>5171</v>
      </c>
      <c r="Y2">
        <f>COUNTIFS($K$1:$K$500, "gaze", $M1:$M500, "*front")</f>
        <v>2</v>
      </c>
      <c r="Z2">
        <f>COUNTIFS($K$1:$K$500, "gaze", $M1:$M500, "*periphery")</f>
        <v>2</v>
      </c>
      <c r="AA2">
        <f>COUNTIFS($K$1:$K$500, "gaze", $M1:$M500, "*back")</f>
        <v>2</v>
      </c>
      <c r="AB2">
        <f>COUNTIFS($K$1:$K$500, "point", $M1:$M500, "*front")</f>
        <v>2</v>
      </c>
      <c r="AC2">
        <f>COUNTIFS($K$1:$K$500, "point", $M1:$M500, "*periphery")</f>
        <v>2</v>
      </c>
      <c r="AD2">
        <f>COUNTIFS($K$1:$K$500, "point", $M1:$M500, "*back")</f>
        <v>2</v>
      </c>
      <c r="AE2">
        <f>COUNTIFS($K$1:$K$500, "gaze and point", $M1:$M500, "*front")</f>
        <v>2</v>
      </c>
      <c r="AF2">
        <f>COUNTIFS($K$1:$K$500, "gaze and point", $M1:$M500, "*periphery")</f>
        <v>2</v>
      </c>
      <c r="AG2">
        <f>COUNTIFS($K$1:$K$500, "gaze and point", $M1:$M500, "*back")</f>
        <v>2</v>
      </c>
      <c r="AH2">
        <f>COUNTIF($K$1:$K$400, "baseline")</f>
        <v>2</v>
      </c>
    </row>
    <row r="3" spans="1:34" x14ac:dyDescent="0.2">
      <c r="A3" t="s">
        <v>19</v>
      </c>
      <c r="B3" t="s">
        <v>20</v>
      </c>
      <c r="C3" t="s">
        <v>20</v>
      </c>
      <c r="Y3">
        <f>COUNTIFS($M$1:$M$400, "*front", $S$1:$S$400, "1",$K$1:$K$400, "gaze")</f>
        <v>0</v>
      </c>
      <c r="Z3">
        <f>COUNTIFS($M$1:$M$400, "*periphery", $S$1:$S$400, "1", $K$1:$K$400, "gaze")</f>
        <v>0</v>
      </c>
      <c r="AA3">
        <f>COUNTIFS($M$1:$M$400, "*back", $S$1:$S$400, "1", $K$1:$K$400, "gaze")</f>
        <v>0</v>
      </c>
      <c r="AB3">
        <f>COUNTIFS($M$1:$M$400, "*front", $S$1:$S$400, "1", $K$1:$K$400, "point")</f>
        <v>0</v>
      </c>
      <c r="AC3">
        <f>COUNTIFS($M$1:$M$400, "*periphery", $S$1:$S$400, "1", $K$1:$K$400, "point")</f>
        <v>1</v>
      </c>
      <c r="AD3">
        <f>COUNTIFS($M$1:$M$400, "*back", $S$1:$S$400, "1", $K$1:$K$400, "point")</f>
        <v>0</v>
      </c>
      <c r="AE3">
        <f>COUNTIFS($M$1:$M$400, "*front", $S$1:$S$400, "1", $K$1:$K$400, "gaze and point")</f>
        <v>1</v>
      </c>
      <c r="AF3">
        <f>COUNTIFS($M$1:$M$400, "*periphery", $S$1:$S$400, "1", $K$1:$K$400, "gaze and point")</f>
        <v>1</v>
      </c>
      <c r="AG3">
        <f>COUNTIFS($M$1:$M$400, "*periphery", $S$1:$S$400, "1", $K$1:$K$400, "gaze and point")</f>
        <v>1</v>
      </c>
      <c r="AH3">
        <f>COUNTIFS($S$1:$S$400, "1", $K$1:$K$400, "baseline")</f>
        <v>0</v>
      </c>
    </row>
    <row r="4" spans="1:34" x14ac:dyDescent="0.2">
      <c r="A4" t="s">
        <v>21</v>
      </c>
      <c r="B4" t="s">
        <v>20</v>
      </c>
      <c r="C4" t="s">
        <v>20</v>
      </c>
      <c r="X4" t="s">
        <v>5172</v>
      </c>
      <c r="Y4" t="s">
        <v>5179</v>
      </c>
      <c r="Z4" t="s">
        <v>5173</v>
      </c>
      <c r="AA4" t="s">
        <v>5174</v>
      </c>
      <c r="AB4" t="s">
        <v>5175</v>
      </c>
      <c r="AC4" t="s">
        <v>5176</v>
      </c>
      <c r="AD4" t="s">
        <v>5177</v>
      </c>
      <c r="AE4" t="s">
        <v>5178</v>
      </c>
    </row>
    <row r="5" spans="1:34" x14ac:dyDescent="0.2">
      <c r="A5" t="s">
        <v>22</v>
      </c>
      <c r="B5" t="s">
        <v>3494</v>
      </c>
      <c r="C5" t="s">
        <v>3494</v>
      </c>
      <c r="G5" t="s">
        <v>24</v>
      </c>
      <c r="Y5">
        <f>SUM(Y2:AH2)</f>
        <v>20</v>
      </c>
      <c r="Z5">
        <f>COUNTIF($K$1:$K$400, "gaze")</f>
        <v>6</v>
      </c>
      <c r="AA5" s="7">
        <f>COUNTIF($K$1:$K$400, "point")</f>
        <v>6</v>
      </c>
      <c r="AB5">
        <f>COUNTIF($K$1:$K$400, "gaze and point")</f>
        <v>6</v>
      </c>
      <c r="AC5">
        <f>COUNTIF($M$1:$M$400, "*front")</f>
        <v>6</v>
      </c>
      <c r="AD5">
        <f>COUNTIF($M$1:$M$400, "*periphery")</f>
        <v>6</v>
      </c>
      <c r="AE5">
        <f>COUNTIF($M$1:$M$400, "*back")</f>
        <v>6</v>
      </c>
    </row>
    <row r="6" spans="1:34" x14ac:dyDescent="0.2">
      <c r="A6" t="s">
        <v>22</v>
      </c>
      <c r="B6" t="s">
        <v>2251</v>
      </c>
      <c r="C6" t="s">
        <v>2251</v>
      </c>
      <c r="J6" t="s">
        <v>10</v>
      </c>
      <c r="Z6">
        <f>COUNTIFS($K$1:$K$400, "gaze", $S$1:$S$400, "1")</f>
        <v>0</v>
      </c>
      <c r="AA6">
        <f>COUNTIFS($K$1:$K$400, "point", $S$1:$S$400, "1")</f>
        <v>1</v>
      </c>
      <c r="AB6">
        <f>COUNTIFS($K$1:$K$400, "gaze and point", $S$1:$S$400, "1")</f>
        <v>2</v>
      </c>
      <c r="AC6">
        <f>COUNTIFS($M$1:$M$400, "*front", $S$1:$S$400, "1")</f>
        <v>1</v>
      </c>
      <c r="AD6">
        <f>COUNTIFS($M$1:$M$400, "*periphery", $S$1:$S$400, "1")</f>
        <v>2</v>
      </c>
      <c r="AE6">
        <f>COUNTIFS($M$1:$M$400, "*back", $S$1:$S$400, "1")</f>
        <v>0</v>
      </c>
    </row>
    <row r="7" spans="1:34" x14ac:dyDescent="0.2">
      <c r="A7" t="s">
        <v>22</v>
      </c>
      <c r="B7" t="s">
        <v>3495</v>
      </c>
      <c r="C7" t="s">
        <v>3495</v>
      </c>
      <c r="P7">
        <v>1</v>
      </c>
      <c r="Q7" t="s">
        <v>27</v>
      </c>
    </row>
    <row r="8" spans="1:34" x14ac:dyDescent="0.2">
      <c r="A8" t="s">
        <v>22</v>
      </c>
      <c r="B8" t="s">
        <v>3496</v>
      </c>
      <c r="C8" t="s">
        <v>3496</v>
      </c>
      <c r="J8" t="s">
        <v>10</v>
      </c>
    </row>
    <row r="9" spans="1:34" x14ac:dyDescent="0.2">
      <c r="A9" t="s">
        <v>22</v>
      </c>
      <c r="B9" t="s">
        <v>3119</v>
      </c>
      <c r="C9" t="s">
        <v>3119</v>
      </c>
      <c r="P9">
        <v>1</v>
      </c>
      <c r="Q9" t="s">
        <v>30</v>
      </c>
    </row>
    <row r="10" spans="1:34" x14ac:dyDescent="0.2">
      <c r="A10" t="s">
        <v>22</v>
      </c>
      <c r="B10" t="s">
        <v>2423</v>
      </c>
      <c r="C10" t="s">
        <v>2423</v>
      </c>
      <c r="J10" t="s">
        <v>10</v>
      </c>
    </row>
    <row r="11" spans="1:34" x14ac:dyDescent="0.2">
      <c r="A11" t="s">
        <v>22</v>
      </c>
      <c r="B11" t="s">
        <v>3497</v>
      </c>
      <c r="C11" t="s">
        <v>3497</v>
      </c>
      <c r="P11">
        <v>1</v>
      </c>
      <c r="Q11" t="s">
        <v>33</v>
      </c>
    </row>
    <row r="12" spans="1:34" x14ac:dyDescent="0.2">
      <c r="A12" t="s">
        <v>22</v>
      </c>
      <c r="B12" t="s">
        <v>3498</v>
      </c>
      <c r="C12" t="s">
        <v>3498</v>
      </c>
      <c r="J12" t="s">
        <v>10</v>
      </c>
    </row>
    <row r="13" spans="1:34" x14ac:dyDescent="0.2">
      <c r="A13" t="s">
        <v>22</v>
      </c>
      <c r="B13" t="s">
        <v>3499</v>
      </c>
      <c r="C13" t="s">
        <v>3499</v>
      </c>
      <c r="P13">
        <v>1</v>
      </c>
      <c r="Q13" t="s">
        <v>35</v>
      </c>
    </row>
    <row r="14" spans="1:34" x14ac:dyDescent="0.2">
      <c r="A14" t="s">
        <v>22</v>
      </c>
      <c r="B14" t="s">
        <v>3500</v>
      </c>
      <c r="C14" t="s">
        <v>3500</v>
      </c>
      <c r="J14" t="s">
        <v>10</v>
      </c>
    </row>
    <row r="15" spans="1:34" x14ac:dyDescent="0.2">
      <c r="A15" t="s">
        <v>22</v>
      </c>
      <c r="B15" t="s">
        <v>3501</v>
      </c>
      <c r="C15" t="s">
        <v>3501</v>
      </c>
      <c r="P15">
        <v>1</v>
      </c>
      <c r="Q15" t="s">
        <v>38</v>
      </c>
    </row>
    <row r="16" spans="1:34" x14ac:dyDescent="0.2">
      <c r="A16" t="s">
        <v>22</v>
      </c>
      <c r="B16" t="s">
        <v>3502</v>
      </c>
      <c r="C16" t="s">
        <v>3502</v>
      </c>
      <c r="J16" t="s">
        <v>10</v>
      </c>
    </row>
    <row r="17" spans="1:20" x14ac:dyDescent="0.2">
      <c r="A17" t="s">
        <v>22</v>
      </c>
      <c r="B17" t="s">
        <v>3503</v>
      </c>
      <c r="C17" t="s">
        <v>3503</v>
      </c>
      <c r="P17">
        <v>1</v>
      </c>
      <c r="Q17" t="s">
        <v>41</v>
      </c>
    </row>
    <row r="18" spans="1:20" x14ac:dyDescent="0.2">
      <c r="A18" t="s">
        <v>22</v>
      </c>
      <c r="B18" t="s">
        <v>3148</v>
      </c>
      <c r="C18" t="s">
        <v>3148</v>
      </c>
      <c r="G18" t="s">
        <v>24</v>
      </c>
    </row>
    <row r="19" spans="1:20" x14ac:dyDescent="0.2">
      <c r="A19" t="s">
        <v>22</v>
      </c>
      <c r="B19" t="s">
        <v>3504</v>
      </c>
      <c r="C19" t="s">
        <v>3504</v>
      </c>
      <c r="D19" s="2" t="s">
        <v>5101</v>
      </c>
      <c r="G19" t="s">
        <v>43</v>
      </c>
    </row>
    <row r="20" spans="1:20" x14ac:dyDescent="0.2">
      <c r="A20" t="s">
        <v>22</v>
      </c>
      <c r="B20" t="s">
        <v>3505</v>
      </c>
      <c r="C20" t="s">
        <v>3505</v>
      </c>
      <c r="E20">
        <v>0</v>
      </c>
      <c r="F20" t="s">
        <v>44</v>
      </c>
      <c r="K20" t="s">
        <v>45</v>
      </c>
      <c r="M20" t="s">
        <v>46</v>
      </c>
      <c r="S20">
        <v>0</v>
      </c>
      <c r="T20">
        <v>0</v>
      </c>
    </row>
    <row r="21" spans="1:20" x14ac:dyDescent="0.2">
      <c r="A21" t="s">
        <v>22</v>
      </c>
      <c r="B21" t="s">
        <v>3506</v>
      </c>
      <c r="C21" t="s">
        <v>3507</v>
      </c>
      <c r="H21" t="s">
        <v>49</v>
      </c>
      <c r="L21" t="s">
        <v>57</v>
      </c>
    </row>
    <row r="22" spans="1:20" x14ac:dyDescent="0.2">
      <c r="A22" t="s">
        <v>22</v>
      </c>
      <c r="B22" t="s">
        <v>3508</v>
      </c>
      <c r="C22" t="s">
        <v>3508</v>
      </c>
      <c r="J22" t="s">
        <v>10</v>
      </c>
    </row>
    <row r="23" spans="1:20" x14ac:dyDescent="0.2">
      <c r="A23" t="s">
        <v>22</v>
      </c>
      <c r="B23" t="s">
        <v>3509</v>
      </c>
      <c r="C23" t="s">
        <v>3509</v>
      </c>
      <c r="H23" t="s">
        <v>49</v>
      </c>
      <c r="I23" t="s">
        <v>53</v>
      </c>
      <c r="L23" t="s">
        <v>51</v>
      </c>
    </row>
    <row r="24" spans="1:20" x14ac:dyDescent="0.2">
      <c r="A24" t="s">
        <v>22</v>
      </c>
      <c r="B24" t="s">
        <v>3377</v>
      </c>
      <c r="C24" t="s">
        <v>3377</v>
      </c>
      <c r="G24" t="s">
        <v>60</v>
      </c>
    </row>
    <row r="25" spans="1:20" x14ac:dyDescent="0.2">
      <c r="A25" t="s">
        <v>22</v>
      </c>
      <c r="B25" t="s">
        <v>3510</v>
      </c>
      <c r="C25" t="s">
        <v>3510</v>
      </c>
      <c r="G25" t="s">
        <v>62</v>
      </c>
    </row>
    <row r="26" spans="1:20" x14ac:dyDescent="0.2">
      <c r="A26" t="s">
        <v>22</v>
      </c>
      <c r="B26" t="s">
        <v>3511</v>
      </c>
      <c r="C26" t="s">
        <v>3511</v>
      </c>
      <c r="E26">
        <v>0</v>
      </c>
      <c r="F26" t="s">
        <v>44</v>
      </c>
      <c r="K26" t="s">
        <v>64</v>
      </c>
      <c r="M26" t="s">
        <v>65</v>
      </c>
      <c r="S26">
        <v>0</v>
      </c>
      <c r="T26">
        <v>0</v>
      </c>
    </row>
    <row r="27" spans="1:20" x14ac:dyDescent="0.2">
      <c r="A27" t="s">
        <v>22</v>
      </c>
      <c r="B27" t="s">
        <v>3512</v>
      </c>
      <c r="C27" t="s">
        <v>3513</v>
      </c>
      <c r="H27" t="s">
        <v>49</v>
      </c>
      <c r="L27" t="s">
        <v>57</v>
      </c>
    </row>
    <row r="28" spans="1:20" x14ac:dyDescent="0.2">
      <c r="A28" t="s">
        <v>22</v>
      </c>
      <c r="B28" t="s">
        <v>3514</v>
      </c>
      <c r="C28" t="s">
        <v>3515</v>
      </c>
      <c r="H28" t="s">
        <v>49</v>
      </c>
      <c r="I28" t="s">
        <v>50</v>
      </c>
      <c r="L28" t="s">
        <v>68</v>
      </c>
      <c r="O28" t="s">
        <v>46</v>
      </c>
    </row>
    <row r="29" spans="1:20" x14ac:dyDescent="0.2">
      <c r="A29" t="s">
        <v>22</v>
      </c>
      <c r="B29" t="s">
        <v>3516</v>
      </c>
      <c r="C29" t="s">
        <v>3517</v>
      </c>
      <c r="H29" t="s">
        <v>49</v>
      </c>
      <c r="I29" t="s">
        <v>53</v>
      </c>
      <c r="L29" t="s">
        <v>68</v>
      </c>
      <c r="O29" t="s">
        <v>46</v>
      </c>
    </row>
    <row r="30" spans="1:20" x14ac:dyDescent="0.2">
      <c r="A30" t="s">
        <v>22</v>
      </c>
      <c r="B30" t="s">
        <v>47</v>
      </c>
      <c r="C30" t="s">
        <v>3518</v>
      </c>
      <c r="H30" t="s">
        <v>49</v>
      </c>
      <c r="L30" t="s">
        <v>57</v>
      </c>
    </row>
    <row r="31" spans="1:20" x14ac:dyDescent="0.2">
      <c r="A31" t="s">
        <v>22</v>
      </c>
      <c r="B31" t="s">
        <v>3519</v>
      </c>
      <c r="C31" t="s">
        <v>3519</v>
      </c>
      <c r="J31" t="s">
        <v>10</v>
      </c>
    </row>
    <row r="32" spans="1:20" x14ac:dyDescent="0.2">
      <c r="A32" t="s">
        <v>22</v>
      </c>
      <c r="B32" t="s">
        <v>3520</v>
      </c>
      <c r="C32" t="s">
        <v>3520</v>
      </c>
      <c r="H32" t="s">
        <v>49</v>
      </c>
      <c r="I32" t="s">
        <v>53</v>
      </c>
      <c r="L32" t="s">
        <v>51</v>
      </c>
    </row>
    <row r="33" spans="1:20" x14ac:dyDescent="0.2">
      <c r="A33" t="s">
        <v>22</v>
      </c>
      <c r="B33" t="s">
        <v>3521</v>
      </c>
      <c r="C33" t="s">
        <v>3521</v>
      </c>
      <c r="G33" t="s">
        <v>60</v>
      </c>
    </row>
    <row r="34" spans="1:20" x14ac:dyDescent="0.2">
      <c r="A34" t="s">
        <v>22</v>
      </c>
      <c r="B34" t="s">
        <v>3522</v>
      </c>
      <c r="C34" t="s">
        <v>3522</v>
      </c>
      <c r="G34" t="s">
        <v>78</v>
      </c>
    </row>
    <row r="35" spans="1:20" x14ac:dyDescent="0.2">
      <c r="A35" t="s">
        <v>22</v>
      </c>
      <c r="B35" t="s">
        <v>3523</v>
      </c>
      <c r="C35" t="s">
        <v>3523</v>
      </c>
      <c r="E35">
        <v>1</v>
      </c>
      <c r="F35" t="s">
        <v>44</v>
      </c>
      <c r="K35" t="s">
        <v>45</v>
      </c>
      <c r="M35" t="s">
        <v>79</v>
      </c>
      <c r="S35">
        <v>1</v>
      </c>
      <c r="T35">
        <v>0</v>
      </c>
    </row>
    <row r="36" spans="1:20" x14ac:dyDescent="0.2">
      <c r="A36" t="s">
        <v>22</v>
      </c>
      <c r="B36" t="s">
        <v>3524</v>
      </c>
      <c r="C36" t="s">
        <v>3525</v>
      </c>
      <c r="H36" t="s">
        <v>49</v>
      </c>
      <c r="L36" t="s">
        <v>57</v>
      </c>
    </row>
    <row r="37" spans="1:20" x14ac:dyDescent="0.2">
      <c r="A37" t="s">
        <v>22</v>
      </c>
      <c r="B37" t="s">
        <v>3526</v>
      </c>
      <c r="C37" t="s">
        <v>3527</v>
      </c>
      <c r="H37" t="s">
        <v>49</v>
      </c>
      <c r="L37" t="s">
        <v>82</v>
      </c>
      <c r="N37" t="s">
        <v>83</v>
      </c>
    </row>
    <row r="38" spans="1:20" x14ac:dyDescent="0.2">
      <c r="A38" t="s">
        <v>22</v>
      </c>
      <c r="B38" t="s">
        <v>3528</v>
      </c>
      <c r="C38" t="s">
        <v>3529</v>
      </c>
      <c r="H38" t="s">
        <v>49</v>
      </c>
      <c r="I38" t="s">
        <v>53</v>
      </c>
      <c r="L38" t="s">
        <v>51</v>
      </c>
    </row>
    <row r="39" spans="1:20" x14ac:dyDescent="0.2">
      <c r="A39" t="s">
        <v>22</v>
      </c>
      <c r="B39" t="s">
        <v>3530</v>
      </c>
      <c r="C39" t="s">
        <v>3530</v>
      </c>
      <c r="J39" t="s">
        <v>10</v>
      </c>
    </row>
    <row r="40" spans="1:20" x14ac:dyDescent="0.2">
      <c r="A40" t="s">
        <v>22</v>
      </c>
      <c r="B40" t="s">
        <v>3531</v>
      </c>
      <c r="C40" t="s">
        <v>3531</v>
      </c>
      <c r="G40" t="s">
        <v>60</v>
      </c>
    </row>
    <row r="41" spans="1:20" x14ac:dyDescent="0.2">
      <c r="A41" t="s">
        <v>22</v>
      </c>
      <c r="B41" t="s">
        <v>3532</v>
      </c>
      <c r="C41" t="s">
        <v>3532</v>
      </c>
      <c r="G41" t="s">
        <v>94</v>
      </c>
    </row>
    <row r="42" spans="1:20" x14ac:dyDescent="0.2">
      <c r="A42" t="s">
        <v>22</v>
      </c>
      <c r="B42" t="s">
        <v>3533</v>
      </c>
      <c r="C42" t="s">
        <v>3533</v>
      </c>
      <c r="E42">
        <v>0</v>
      </c>
      <c r="F42" t="s">
        <v>44</v>
      </c>
      <c r="K42" t="s">
        <v>45</v>
      </c>
      <c r="M42" t="s">
        <v>96</v>
      </c>
      <c r="S42">
        <v>0</v>
      </c>
      <c r="T42">
        <v>0</v>
      </c>
    </row>
    <row r="43" spans="1:20" x14ac:dyDescent="0.2">
      <c r="A43" t="s">
        <v>22</v>
      </c>
      <c r="B43" t="s">
        <v>3534</v>
      </c>
      <c r="C43" t="s">
        <v>2955</v>
      </c>
      <c r="H43" t="s">
        <v>49</v>
      </c>
      <c r="L43" t="s">
        <v>57</v>
      </c>
    </row>
    <row r="44" spans="1:20" x14ac:dyDescent="0.2">
      <c r="A44" t="s">
        <v>22</v>
      </c>
      <c r="B44" t="s">
        <v>3535</v>
      </c>
      <c r="C44" t="s">
        <v>3393</v>
      </c>
      <c r="H44" t="s">
        <v>49</v>
      </c>
      <c r="I44" t="s">
        <v>50</v>
      </c>
      <c r="L44" t="s">
        <v>68</v>
      </c>
      <c r="O44" t="s">
        <v>65</v>
      </c>
    </row>
    <row r="45" spans="1:20" x14ac:dyDescent="0.2">
      <c r="A45" t="s">
        <v>22</v>
      </c>
      <c r="B45" t="s">
        <v>3536</v>
      </c>
      <c r="C45" t="s">
        <v>3537</v>
      </c>
      <c r="H45" t="s">
        <v>49</v>
      </c>
      <c r="I45" t="s">
        <v>53</v>
      </c>
      <c r="L45" t="s">
        <v>68</v>
      </c>
      <c r="O45" t="s">
        <v>65</v>
      </c>
    </row>
    <row r="46" spans="1:20" x14ac:dyDescent="0.2">
      <c r="A46" t="s">
        <v>22</v>
      </c>
      <c r="B46" t="s">
        <v>3538</v>
      </c>
      <c r="C46" t="s">
        <v>3538</v>
      </c>
      <c r="J46" t="s">
        <v>10</v>
      </c>
    </row>
    <row r="47" spans="1:20" x14ac:dyDescent="0.2">
      <c r="A47" t="s">
        <v>22</v>
      </c>
      <c r="B47" t="s">
        <v>3539</v>
      </c>
      <c r="C47" t="s">
        <v>3539</v>
      </c>
      <c r="H47" t="s">
        <v>49</v>
      </c>
      <c r="I47" t="s">
        <v>53</v>
      </c>
      <c r="L47" t="s">
        <v>51</v>
      </c>
    </row>
    <row r="48" spans="1:20" s="37" customFormat="1" x14ac:dyDescent="0.2">
      <c r="A48" s="37" t="s">
        <v>22</v>
      </c>
      <c r="B48" s="37" t="s">
        <v>3540</v>
      </c>
      <c r="C48" s="37" t="s">
        <v>3540</v>
      </c>
      <c r="D48" s="38" t="s">
        <v>3541</v>
      </c>
      <c r="G48" s="37" t="s">
        <v>60</v>
      </c>
      <c r="R48" s="37" t="s">
        <v>327</v>
      </c>
    </row>
    <row r="49" spans="1:20" x14ac:dyDescent="0.2">
      <c r="A49" t="s">
        <v>22</v>
      </c>
      <c r="B49" t="s">
        <v>3542</v>
      </c>
      <c r="C49" t="s">
        <v>3542</v>
      </c>
      <c r="G49" t="s">
        <v>114</v>
      </c>
    </row>
    <row r="50" spans="1:20" x14ac:dyDescent="0.2">
      <c r="A50" t="s">
        <v>22</v>
      </c>
      <c r="B50" t="s">
        <v>3543</v>
      </c>
      <c r="C50" t="s">
        <v>3543</v>
      </c>
      <c r="E50">
        <v>1</v>
      </c>
      <c r="F50" t="s">
        <v>44</v>
      </c>
      <c r="K50" t="s">
        <v>115</v>
      </c>
      <c r="M50" t="s">
        <v>116</v>
      </c>
      <c r="S50">
        <v>1</v>
      </c>
      <c r="T50">
        <v>1</v>
      </c>
    </row>
    <row r="51" spans="1:20" x14ac:dyDescent="0.2">
      <c r="A51" t="s">
        <v>22</v>
      </c>
      <c r="B51" t="s">
        <v>3544</v>
      </c>
      <c r="C51" t="s">
        <v>3545</v>
      </c>
      <c r="H51" t="s">
        <v>49</v>
      </c>
      <c r="I51" t="s">
        <v>53</v>
      </c>
      <c r="L51" t="s">
        <v>51</v>
      </c>
    </row>
    <row r="52" spans="1:20" x14ac:dyDescent="0.2">
      <c r="A52" t="s">
        <v>22</v>
      </c>
      <c r="B52" t="s">
        <v>3546</v>
      </c>
      <c r="C52" t="s">
        <v>3546</v>
      </c>
      <c r="J52" t="s">
        <v>10</v>
      </c>
    </row>
    <row r="53" spans="1:20" x14ac:dyDescent="0.2">
      <c r="A53" t="s">
        <v>22</v>
      </c>
      <c r="B53" t="s">
        <v>3547</v>
      </c>
      <c r="C53" t="s">
        <v>3547</v>
      </c>
      <c r="G53" t="s">
        <v>60</v>
      </c>
    </row>
    <row r="54" spans="1:20" x14ac:dyDescent="0.2">
      <c r="A54" t="s">
        <v>22</v>
      </c>
      <c r="B54" t="s">
        <v>3548</v>
      </c>
      <c r="C54" t="s">
        <v>3548</v>
      </c>
      <c r="G54" t="s">
        <v>122</v>
      </c>
    </row>
    <row r="55" spans="1:20" x14ac:dyDescent="0.2">
      <c r="A55" t="s">
        <v>22</v>
      </c>
      <c r="B55" t="s">
        <v>3548</v>
      </c>
      <c r="C55" t="s">
        <v>3548</v>
      </c>
      <c r="E55">
        <v>0</v>
      </c>
      <c r="F55" t="s">
        <v>44</v>
      </c>
      <c r="K55" t="s">
        <v>115</v>
      </c>
      <c r="M55" t="s">
        <v>65</v>
      </c>
      <c r="S55">
        <v>0</v>
      </c>
      <c r="T55">
        <v>0</v>
      </c>
    </row>
    <row r="56" spans="1:20" x14ac:dyDescent="0.2">
      <c r="A56" t="s">
        <v>22</v>
      </c>
      <c r="B56" t="s">
        <v>3549</v>
      </c>
      <c r="C56" t="s">
        <v>3550</v>
      </c>
      <c r="H56" t="s">
        <v>49</v>
      </c>
      <c r="L56" t="s">
        <v>57</v>
      </c>
    </row>
    <row r="57" spans="1:20" x14ac:dyDescent="0.2">
      <c r="A57" t="s">
        <v>22</v>
      </c>
      <c r="B57" t="s">
        <v>3551</v>
      </c>
      <c r="C57" t="s">
        <v>3551</v>
      </c>
      <c r="J57" t="s">
        <v>10</v>
      </c>
    </row>
    <row r="58" spans="1:20" x14ac:dyDescent="0.2">
      <c r="A58" t="s">
        <v>22</v>
      </c>
      <c r="B58" t="s">
        <v>3552</v>
      </c>
      <c r="C58" t="s">
        <v>3552</v>
      </c>
      <c r="H58" t="s">
        <v>49</v>
      </c>
      <c r="I58" t="s">
        <v>53</v>
      </c>
      <c r="L58" t="s">
        <v>51</v>
      </c>
    </row>
    <row r="59" spans="1:20" x14ac:dyDescent="0.2">
      <c r="A59" t="s">
        <v>22</v>
      </c>
      <c r="B59" t="s">
        <v>3553</v>
      </c>
      <c r="C59" t="s">
        <v>3553</v>
      </c>
      <c r="G59" t="s">
        <v>60</v>
      </c>
    </row>
    <row r="60" spans="1:20" x14ac:dyDescent="0.2">
      <c r="A60" t="s">
        <v>22</v>
      </c>
      <c r="B60" t="s">
        <v>3554</v>
      </c>
      <c r="C60" t="s">
        <v>3554</v>
      </c>
      <c r="G60" t="s">
        <v>131</v>
      </c>
    </row>
    <row r="61" spans="1:20" x14ac:dyDescent="0.2">
      <c r="A61" t="s">
        <v>22</v>
      </c>
      <c r="B61" t="s">
        <v>3555</v>
      </c>
      <c r="C61" t="s">
        <v>3555</v>
      </c>
      <c r="E61">
        <v>0</v>
      </c>
      <c r="F61" t="s">
        <v>44</v>
      </c>
      <c r="K61" t="s">
        <v>64</v>
      </c>
      <c r="M61" t="s">
        <v>116</v>
      </c>
      <c r="S61">
        <v>0</v>
      </c>
      <c r="T61">
        <v>0</v>
      </c>
    </row>
    <row r="62" spans="1:20" x14ac:dyDescent="0.2">
      <c r="A62" t="s">
        <v>22</v>
      </c>
      <c r="B62" t="s">
        <v>3556</v>
      </c>
      <c r="C62" t="s">
        <v>3557</v>
      </c>
      <c r="H62" t="s">
        <v>49</v>
      </c>
      <c r="L62" t="s">
        <v>57</v>
      </c>
    </row>
    <row r="63" spans="1:20" x14ac:dyDescent="0.2">
      <c r="A63" t="s">
        <v>22</v>
      </c>
      <c r="B63" t="s">
        <v>3558</v>
      </c>
      <c r="C63" t="s">
        <v>3558</v>
      </c>
      <c r="J63" t="s">
        <v>10</v>
      </c>
    </row>
    <row r="64" spans="1:20" x14ac:dyDescent="0.2">
      <c r="A64" t="s">
        <v>22</v>
      </c>
      <c r="B64" t="s">
        <v>2502</v>
      </c>
      <c r="C64" t="s">
        <v>2502</v>
      </c>
      <c r="H64" t="s">
        <v>49</v>
      </c>
      <c r="I64" t="s">
        <v>53</v>
      </c>
      <c r="L64" t="s">
        <v>51</v>
      </c>
    </row>
    <row r="65" spans="1:20" x14ac:dyDescent="0.2">
      <c r="A65" t="s">
        <v>22</v>
      </c>
      <c r="B65" t="s">
        <v>3559</v>
      </c>
      <c r="C65" t="s">
        <v>3559</v>
      </c>
      <c r="G65" t="s">
        <v>60</v>
      </c>
    </row>
    <row r="66" spans="1:20" x14ac:dyDescent="0.2">
      <c r="A66" t="s">
        <v>22</v>
      </c>
      <c r="B66" t="s">
        <v>3560</v>
      </c>
      <c r="C66" t="s">
        <v>3560</v>
      </c>
      <c r="G66" t="s">
        <v>139</v>
      </c>
    </row>
    <row r="67" spans="1:20" x14ac:dyDescent="0.2">
      <c r="A67" t="s">
        <v>22</v>
      </c>
      <c r="B67" t="s">
        <v>3560</v>
      </c>
      <c r="C67" t="s">
        <v>3560</v>
      </c>
      <c r="E67">
        <v>0</v>
      </c>
      <c r="F67" t="s">
        <v>44</v>
      </c>
      <c r="K67" t="s">
        <v>142</v>
      </c>
      <c r="M67" t="s">
        <v>142</v>
      </c>
      <c r="S67">
        <v>0</v>
      </c>
      <c r="T67">
        <v>0</v>
      </c>
    </row>
    <row r="68" spans="1:20" x14ac:dyDescent="0.2">
      <c r="A68" t="s">
        <v>22</v>
      </c>
      <c r="B68" t="s">
        <v>3561</v>
      </c>
      <c r="C68" t="s">
        <v>3562</v>
      </c>
      <c r="H68" t="s">
        <v>49</v>
      </c>
      <c r="L68" t="s">
        <v>57</v>
      </c>
    </row>
    <row r="69" spans="1:20" x14ac:dyDescent="0.2">
      <c r="A69" t="s">
        <v>22</v>
      </c>
      <c r="B69" t="s">
        <v>3563</v>
      </c>
      <c r="C69" t="s">
        <v>3564</v>
      </c>
      <c r="H69" t="s">
        <v>49</v>
      </c>
      <c r="L69" t="s">
        <v>105</v>
      </c>
      <c r="O69" t="s">
        <v>411</v>
      </c>
    </row>
    <row r="70" spans="1:20" x14ac:dyDescent="0.2">
      <c r="A70" t="s">
        <v>22</v>
      </c>
      <c r="B70" t="s">
        <v>2771</v>
      </c>
      <c r="C70" t="s">
        <v>3565</v>
      </c>
      <c r="H70" t="s">
        <v>49</v>
      </c>
      <c r="L70" t="s">
        <v>57</v>
      </c>
    </row>
    <row r="71" spans="1:20" x14ac:dyDescent="0.2">
      <c r="A71" t="s">
        <v>22</v>
      </c>
      <c r="B71" t="s">
        <v>3566</v>
      </c>
      <c r="C71" t="s">
        <v>3567</v>
      </c>
      <c r="H71" t="s">
        <v>49</v>
      </c>
      <c r="I71" t="s">
        <v>50</v>
      </c>
      <c r="L71" t="s">
        <v>68</v>
      </c>
      <c r="O71" t="s">
        <v>116</v>
      </c>
    </row>
    <row r="72" spans="1:20" x14ac:dyDescent="0.2">
      <c r="A72" t="s">
        <v>22</v>
      </c>
      <c r="B72" t="s">
        <v>3568</v>
      </c>
      <c r="C72" t="s">
        <v>3569</v>
      </c>
      <c r="H72" t="s">
        <v>49</v>
      </c>
      <c r="I72" t="s">
        <v>53</v>
      </c>
      <c r="L72" t="s">
        <v>68</v>
      </c>
      <c r="O72" t="s">
        <v>116</v>
      </c>
    </row>
    <row r="73" spans="1:20" x14ac:dyDescent="0.2">
      <c r="A73" t="s">
        <v>22</v>
      </c>
      <c r="B73" t="s">
        <v>3570</v>
      </c>
      <c r="C73" t="s">
        <v>3570</v>
      </c>
      <c r="G73" t="s">
        <v>60</v>
      </c>
    </row>
    <row r="74" spans="1:20" x14ac:dyDescent="0.2">
      <c r="A74" t="s">
        <v>22</v>
      </c>
      <c r="B74" t="s">
        <v>3571</v>
      </c>
      <c r="C74" t="s">
        <v>3571</v>
      </c>
      <c r="G74" t="s">
        <v>147</v>
      </c>
    </row>
    <row r="75" spans="1:20" x14ac:dyDescent="0.2">
      <c r="A75" t="s">
        <v>22</v>
      </c>
      <c r="B75" t="s">
        <v>3572</v>
      </c>
      <c r="C75" t="s">
        <v>3572</v>
      </c>
      <c r="E75">
        <v>0</v>
      </c>
      <c r="F75" t="s">
        <v>44</v>
      </c>
      <c r="K75" t="s">
        <v>115</v>
      </c>
      <c r="M75" t="s">
        <v>149</v>
      </c>
      <c r="S75">
        <v>0</v>
      </c>
      <c r="T75">
        <v>0</v>
      </c>
    </row>
    <row r="76" spans="1:20" x14ac:dyDescent="0.2">
      <c r="A76" t="s">
        <v>22</v>
      </c>
      <c r="B76" t="s">
        <v>3573</v>
      </c>
      <c r="C76" t="s">
        <v>3574</v>
      </c>
      <c r="H76" t="s">
        <v>49</v>
      </c>
      <c r="L76" t="s">
        <v>57</v>
      </c>
    </row>
    <row r="77" spans="1:20" x14ac:dyDescent="0.2">
      <c r="A77" t="s">
        <v>22</v>
      </c>
      <c r="B77" t="s">
        <v>3575</v>
      </c>
      <c r="C77" t="s">
        <v>550</v>
      </c>
      <c r="H77" t="s">
        <v>49</v>
      </c>
      <c r="I77" t="s">
        <v>50</v>
      </c>
      <c r="L77" t="s">
        <v>68</v>
      </c>
      <c r="O77" t="s">
        <v>79</v>
      </c>
    </row>
    <row r="78" spans="1:20" x14ac:dyDescent="0.2">
      <c r="A78" t="s">
        <v>22</v>
      </c>
      <c r="B78" t="s">
        <v>3006</v>
      </c>
      <c r="C78" t="s">
        <v>3576</v>
      </c>
      <c r="H78" t="s">
        <v>49</v>
      </c>
      <c r="I78" t="s">
        <v>53</v>
      </c>
      <c r="L78" t="s">
        <v>68</v>
      </c>
      <c r="O78" t="s">
        <v>79</v>
      </c>
    </row>
    <row r="79" spans="1:20" x14ac:dyDescent="0.2">
      <c r="A79" t="s">
        <v>22</v>
      </c>
      <c r="B79" t="s">
        <v>3577</v>
      </c>
      <c r="C79" t="s">
        <v>3577</v>
      </c>
      <c r="J79" t="s">
        <v>10</v>
      </c>
    </row>
    <row r="80" spans="1:20" x14ac:dyDescent="0.2">
      <c r="A80" t="s">
        <v>22</v>
      </c>
      <c r="B80" t="s">
        <v>3578</v>
      </c>
      <c r="C80" t="s">
        <v>3578</v>
      </c>
      <c r="H80" t="s">
        <v>49</v>
      </c>
      <c r="I80" t="s">
        <v>53</v>
      </c>
      <c r="L80" t="s">
        <v>51</v>
      </c>
    </row>
    <row r="81" spans="1:20" x14ac:dyDescent="0.2">
      <c r="A81" t="s">
        <v>22</v>
      </c>
      <c r="B81" t="s">
        <v>3579</v>
      </c>
      <c r="C81" t="s">
        <v>3579</v>
      </c>
      <c r="G81" t="s">
        <v>60</v>
      </c>
    </row>
    <row r="82" spans="1:20" x14ac:dyDescent="0.2">
      <c r="A82" t="s">
        <v>22</v>
      </c>
      <c r="B82" t="s">
        <v>3580</v>
      </c>
      <c r="C82" t="s">
        <v>3580</v>
      </c>
      <c r="G82" t="s">
        <v>159</v>
      </c>
    </row>
    <row r="83" spans="1:20" x14ac:dyDescent="0.2">
      <c r="A83" t="s">
        <v>22</v>
      </c>
      <c r="B83" t="s">
        <v>3581</v>
      </c>
      <c r="C83" t="s">
        <v>3581</v>
      </c>
      <c r="E83">
        <v>1</v>
      </c>
      <c r="F83" t="s">
        <v>44</v>
      </c>
      <c r="K83" t="s">
        <v>64</v>
      </c>
      <c r="M83" t="s">
        <v>149</v>
      </c>
      <c r="S83">
        <v>0</v>
      </c>
      <c r="T83">
        <v>0</v>
      </c>
    </row>
    <row r="84" spans="1:20" x14ac:dyDescent="0.2">
      <c r="A84" t="s">
        <v>22</v>
      </c>
      <c r="B84" t="s">
        <v>3582</v>
      </c>
      <c r="C84" t="s">
        <v>565</v>
      </c>
      <c r="H84" t="s">
        <v>49</v>
      </c>
      <c r="L84" t="s">
        <v>57</v>
      </c>
    </row>
    <row r="85" spans="1:20" x14ac:dyDescent="0.2">
      <c r="A85" t="s">
        <v>22</v>
      </c>
      <c r="B85" t="s">
        <v>3583</v>
      </c>
      <c r="C85" t="s">
        <v>3584</v>
      </c>
      <c r="H85" t="s">
        <v>49</v>
      </c>
      <c r="L85" t="s">
        <v>105</v>
      </c>
      <c r="O85" t="s">
        <v>608</v>
      </c>
    </row>
    <row r="86" spans="1:20" x14ac:dyDescent="0.2">
      <c r="A86" t="s">
        <v>22</v>
      </c>
      <c r="B86" t="s">
        <v>3585</v>
      </c>
      <c r="C86" t="s">
        <v>3585</v>
      </c>
      <c r="H86" t="s">
        <v>49</v>
      </c>
      <c r="I86" t="s">
        <v>50</v>
      </c>
      <c r="L86" t="s">
        <v>68</v>
      </c>
      <c r="O86" t="s">
        <v>116</v>
      </c>
    </row>
    <row r="87" spans="1:20" x14ac:dyDescent="0.2">
      <c r="A87" t="s">
        <v>22</v>
      </c>
      <c r="B87" t="s">
        <v>3586</v>
      </c>
      <c r="C87" t="s">
        <v>3587</v>
      </c>
      <c r="H87" t="s">
        <v>49</v>
      </c>
      <c r="I87" t="s">
        <v>53</v>
      </c>
      <c r="L87" t="s">
        <v>68</v>
      </c>
      <c r="O87" t="s">
        <v>116</v>
      </c>
    </row>
    <row r="88" spans="1:20" x14ac:dyDescent="0.2">
      <c r="A88" t="s">
        <v>22</v>
      </c>
      <c r="B88" t="s">
        <v>3588</v>
      </c>
      <c r="C88" t="s">
        <v>3589</v>
      </c>
      <c r="H88" t="s">
        <v>49</v>
      </c>
      <c r="L88" t="s">
        <v>57</v>
      </c>
    </row>
    <row r="89" spans="1:20" x14ac:dyDescent="0.2">
      <c r="A89" t="s">
        <v>22</v>
      </c>
      <c r="B89" t="s">
        <v>3590</v>
      </c>
      <c r="C89" t="s">
        <v>3452</v>
      </c>
      <c r="H89" t="s">
        <v>49</v>
      </c>
      <c r="I89" t="s">
        <v>50</v>
      </c>
      <c r="L89" t="s">
        <v>51</v>
      </c>
    </row>
    <row r="90" spans="1:20" x14ac:dyDescent="0.2">
      <c r="A90" t="s">
        <v>22</v>
      </c>
      <c r="B90" t="s">
        <v>3453</v>
      </c>
      <c r="C90" t="s">
        <v>3591</v>
      </c>
      <c r="H90" t="s">
        <v>49</v>
      </c>
      <c r="I90" t="s">
        <v>53</v>
      </c>
      <c r="L90" t="s">
        <v>51</v>
      </c>
    </row>
    <row r="91" spans="1:20" x14ac:dyDescent="0.2">
      <c r="A91" t="s">
        <v>22</v>
      </c>
      <c r="B91" t="s">
        <v>3592</v>
      </c>
      <c r="C91" t="s">
        <v>3592</v>
      </c>
      <c r="J91" t="s">
        <v>10</v>
      </c>
    </row>
    <row r="92" spans="1:20" x14ac:dyDescent="0.2">
      <c r="A92" t="s">
        <v>22</v>
      </c>
      <c r="B92" t="s">
        <v>3593</v>
      </c>
      <c r="C92" t="s">
        <v>3593</v>
      </c>
      <c r="G92" t="s">
        <v>60</v>
      </c>
    </row>
    <row r="93" spans="1:20" x14ac:dyDescent="0.2">
      <c r="A93" t="s">
        <v>22</v>
      </c>
      <c r="B93" t="s">
        <v>1988</v>
      </c>
      <c r="C93" t="s">
        <v>1988</v>
      </c>
      <c r="G93" t="s">
        <v>168</v>
      </c>
    </row>
    <row r="94" spans="1:20" x14ac:dyDescent="0.2">
      <c r="A94" t="s">
        <v>22</v>
      </c>
      <c r="B94" t="s">
        <v>3594</v>
      </c>
      <c r="C94" t="s">
        <v>3594</v>
      </c>
      <c r="E94">
        <v>0</v>
      </c>
      <c r="F94" t="s">
        <v>44</v>
      </c>
      <c r="K94" t="s">
        <v>64</v>
      </c>
      <c r="M94" t="s">
        <v>46</v>
      </c>
      <c r="S94">
        <v>0</v>
      </c>
      <c r="T94">
        <v>0</v>
      </c>
    </row>
    <row r="95" spans="1:20" x14ac:dyDescent="0.2">
      <c r="A95" t="s">
        <v>22</v>
      </c>
      <c r="B95" t="s">
        <v>3595</v>
      </c>
      <c r="C95" t="s">
        <v>3596</v>
      </c>
      <c r="H95" t="s">
        <v>49</v>
      </c>
      <c r="L95" t="s">
        <v>57</v>
      </c>
    </row>
    <row r="96" spans="1:20" x14ac:dyDescent="0.2">
      <c r="A96" t="s">
        <v>22</v>
      </c>
      <c r="B96" t="s">
        <v>3597</v>
      </c>
      <c r="C96" t="s">
        <v>3598</v>
      </c>
      <c r="H96" t="s">
        <v>49</v>
      </c>
      <c r="I96" t="s">
        <v>50</v>
      </c>
      <c r="L96" t="s">
        <v>68</v>
      </c>
      <c r="O96" t="s">
        <v>79</v>
      </c>
    </row>
    <row r="97" spans="1:20" x14ac:dyDescent="0.2">
      <c r="A97" t="s">
        <v>22</v>
      </c>
      <c r="B97" t="s">
        <v>3599</v>
      </c>
      <c r="C97" t="s">
        <v>3600</v>
      </c>
      <c r="H97" t="s">
        <v>49</v>
      </c>
      <c r="I97" t="s">
        <v>53</v>
      </c>
      <c r="L97" t="s">
        <v>68</v>
      </c>
      <c r="O97" t="s">
        <v>79</v>
      </c>
    </row>
    <row r="98" spans="1:20" x14ac:dyDescent="0.2">
      <c r="A98" t="s">
        <v>22</v>
      </c>
      <c r="B98" t="s">
        <v>3601</v>
      </c>
      <c r="C98" t="s">
        <v>3601</v>
      </c>
      <c r="J98" t="s">
        <v>10</v>
      </c>
    </row>
    <row r="99" spans="1:20" x14ac:dyDescent="0.2">
      <c r="A99" t="s">
        <v>22</v>
      </c>
      <c r="B99" t="s">
        <v>3602</v>
      </c>
      <c r="C99" t="s">
        <v>3602</v>
      </c>
      <c r="H99" t="s">
        <v>49</v>
      </c>
      <c r="I99" t="s">
        <v>53</v>
      </c>
      <c r="L99" t="s">
        <v>51</v>
      </c>
    </row>
    <row r="100" spans="1:20" x14ac:dyDescent="0.2">
      <c r="A100" t="s">
        <v>22</v>
      </c>
      <c r="B100" t="s">
        <v>3603</v>
      </c>
      <c r="C100" t="s">
        <v>3603</v>
      </c>
      <c r="G100" t="s">
        <v>60</v>
      </c>
    </row>
    <row r="101" spans="1:20" x14ac:dyDescent="0.2">
      <c r="A101" t="s">
        <v>22</v>
      </c>
      <c r="B101" t="s">
        <v>3604</v>
      </c>
      <c r="C101" t="s">
        <v>3604</v>
      </c>
      <c r="G101" t="s">
        <v>176</v>
      </c>
    </row>
    <row r="102" spans="1:20" x14ac:dyDescent="0.2">
      <c r="A102" t="s">
        <v>22</v>
      </c>
      <c r="B102" t="s">
        <v>3604</v>
      </c>
      <c r="C102" t="s">
        <v>3604</v>
      </c>
      <c r="E102">
        <v>0</v>
      </c>
      <c r="F102" t="s">
        <v>44</v>
      </c>
      <c r="K102" t="s">
        <v>142</v>
      </c>
      <c r="M102" t="s">
        <v>142</v>
      </c>
      <c r="S102">
        <v>0</v>
      </c>
      <c r="T102">
        <v>0</v>
      </c>
    </row>
    <row r="103" spans="1:20" x14ac:dyDescent="0.2">
      <c r="A103" t="s">
        <v>22</v>
      </c>
      <c r="B103" t="s">
        <v>3605</v>
      </c>
      <c r="C103" t="s">
        <v>3606</v>
      </c>
      <c r="H103" t="s">
        <v>49</v>
      </c>
      <c r="L103" t="s">
        <v>57</v>
      </c>
    </row>
    <row r="104" spans="1:20" x14ac:dyDescent="0.2">
      <c r="A104" t="s">
        <v>22</v>
      </c>
      <c r="B104" t="s">
        <v>3607</v>
      </c>
      <c r="C104" t="s">
        <v>3608</v>
      </c>
      <c r="H104" t="s">
        <v>49</v>
      </c>
      <c r="I104" t="s">
        <v>50</v>
      </c>
      <c r="L104" t="s">
        <v>68</v>
      </c>
      <c r="O104" t="s">
        <v>46</v>
      </c>
    </row>
    <row r="105" spans="1:20" x14ac:dyDescent="0.2">
      <c r="A105" t="s">
        <v>22</v>
      </c>
      <c r="B105" t="s">
        <v>3609</v>
      </c>
      <c r="C105" t="s">
        <v>2395</v>
      </c>
      <c r="H105" t="s">
        <v>49</v>
      </c>
      <c r="I105" t="s">
        <v>53</v>
      </c>
      <c r="L105" t="s">
        <v>68</v>
      </c>
      <c r="O105" t="s">
        <v>46</v>
      </c>
    </row>
    <row r="106" spans="1:20" x14ac:dyDescent="0.2">
      <c r="A106" t="s">
        <v>22</v>
      </c>
      <c r="B106" t="s">
        <v>3610</v>
      </c>
      <c r="C106" t="s">
        <v>3610</v>
      </c>
      <c r="G106" t="s">
        <v>60</v>
      </c>
    </row>
    <row r="107" spans="1:20" x14ac:dyDescent="0.2">
      <c r="A107" t="s">
        <v>22</v>
      </c>
      <c r="B107" t="s">
        <v>1219</v>
      </c>
      <c r="C107" t="s">
        <v>1219</v>
      </c>
      <c r="G107" t="s">
        <v>188</v>
      </c>
    </row>
    <row r="108" spans="1:20" x14ac:dyDescent="0.2">
      <c r="A108" t="s">
        <v>22</v>
      </c>
      <c r="B108" t="s">
        <v>3611</v>
      </c>
      <c r="C108" t="s">
        <v>3611</v>
      </c>
      <c r="E108">
        <v>1</v>
      </c>
      <c r="F108" t="s">
        <v>44</v>
      </c>
      <c r="K108" t="s">
        <v>64</v>
      </c>
      <c r="M108" t="s">
        <v>79</v>
      </c>
      <c r="S108">
        <v>0</v>
      </c>
      <c r="T108">
        <v>0</v>
      </c>
    </row>
    <row r="109" spans="1:20" x14ac:dyDescent="0.2">
      <c r="A109" t="s">
        <v>22</v>
      </c>
      <c r="B109" t="s">
        <v>3612</v>
      </c>
      <c r="C109" t="s">
        <v>3613</v>
      </c>
      <c r="H109" t="s">
        <v>49</v>
      </c>
      <c r="L109" t="s">
        <v>57</v>
      </c>
    </row>
    <row r="110" spans="1:20" x14ac:dyDescent="0.2">
      <c r="A110" t="s">
        <v>22</v>
      </c>
      <c r="B110" t="s">
        <v>3259</v>
      </c>
      <c r="C110" t="s">
        <v>3260</v>
      </c>
      <c r="H110" t="s">
        <v>49</v>
      </c>
      <c r="L110" t="s">
        <v>105</v>
      </c>
      <c r="O110" t="s">
        <v>608</v>
      </c>
    </row>
    <row r="111" spans="1:20" x14ac:dyDescent="0.2">
      <c r="A111" t="s">
        <v>22</v>
      </c>
      <c r="B111" t="s">
        <v>3614</v>
      </c>
      <c r="C111" t="s">
        <v>3614</v>
      </c>
      <c r="H111" t="s">
        <v>49</v>
      </c>
      <c r="I111" t="s">
        <v>50</v>
      </c>
      <c r="L111" t="s">
        <v>51</v>
      </c>
    </row>
    <row r="112" spans="1:20" x14ac:dyDescent="0.2">
      <c r="A112" t="s">
        <v>22</v>
      </c>
      <c r="B112" t="s">
        <v>3615</v>
      </c>
      <c r="C112" t="s">
        <v>3616</v>
      </c>
      <c r="H112" t="s">
        <v>49</v>
      </c>
      <c r="I112" t="s">
        <v>53</v>
      </c>
      <c r="L112" t="s">
        <v>51</v>
      </c>
    </row>
    <row r="113" spans="1:20" x14ac:dyDescent="0.2">
      <c r="A113" t="s">
        <v>22</v>
      </c>
      <c r="B113" t="s">
        <v>3617</v>
      </c>
      <c r="C113" t="s">
        <v>3617</v>
      </c>
      <c r="J113" t="s">
        <v>10</v>
      </c>
    </row>
    <row r="114" spans="1:20" x14ac:dyDescent="0.2">
      <c r="A114" t="s">
        <v>22</v>
      </c>
      <c r="B114" t="s">
        <v>3618</v>
      </c>
      <c r="C114" t="s">
        <v>3618</v>
      </c>
      <c r="G114" t="s">
        <v>60</v>
      </c>
    </row>
    <row r="115" spans="1:20" x14ac:dyDescent="0.2">
      <c r="A115" t="s">
        <v>22</v>
      </c>
      <c r="B115" t="s">
        <v>3619</v>
      </c>
      <c r="C115" t="s">
        <v>3619</v>
      </c>
      <c r="G115" t="s">
        <v>198</v>
      </c>
    </row>
    <row r="116" spans="1:20" x14ac:dyDescent="0.2">
      <c r="A116" t="s">
        <v>22</v>
      </c>
      <c r="B116" t="s">
        <v>3620</v>
      </c>
      <c r="C116" t="s">
        <v>3620</v>
      </c>
      <c r="E116">
        <v>0</v>
      </c>
      <c r="F116" t="s">
        <v>44</v>
      </c>
      <c r="K116" t="s">
        <v>45</v>
      </c>
      <c r="M116" t="s">
        <v>65</v>
      </c>
      <c r="S116">
        <v>0</v>
      </c>
      <c r="T116">
        <v>0</v>
      </c>
    </row>
    <row r="117" spans="1:20" x14ac:dyDescent="0.2">
      <c r="A117" t="s">
        <v>22</v>
      </c>
      <c r="B117" t="s">
        <v>3622</v>
      </c>
      <c r="C117" t="s">
        <v>3623</v>
      </c>
      <c r="H117" t="s">
        <v>49</v>
      </c>
      <c r="L117" t="s">
        <v>57</v>
      </c>
    </row>
    <row r="118" spans="1:20" x14ac:dyDescent="0.2">
      <c r="A118" t="s">
        <v>22</v>
      </c>
      <c r="B118" t="s">
        <v>3624</v>
      </c>
      <c r="C118" t="s">
        <v>3625</v>
      </c>
      <c r="H118" t="s">
        <v>49</v>
      </c>
      <c r="I118" t="s">
        <v>50</v>
      </c>
      <c r="L118" t="s">
        <v>68</v>
      </c>
      <c r="O118" t="s">
        <v>116</v>
      </c>
    </row>
    <row r="119" spans="1:20" x14ac:dyDescent="0.2">
      <c r="A119" t="s">
        <v>22</v>
      </c>
      <c r="B119" t="s">
        <v>3626</v>
      </c>
      <c r="C119" t="s">
        <v>3627</v>
      </c>
      <c r="H119" t="s">
        <v>49</v>
      </c>
      <c r="I119" t="s">
        <v>53</v>
      </c>
      <c r="L119" t="s">
        <v>68</v>
      </c>
      <c r="O119" t="s">
        <v>116</v>
      </c>
    </row>
    <row r="120" spans="1:20" x14ac:dyDescent="0.2">
      <c r="A120" t="s">
        <v>22</v>
      </c>
      <c r="B120" t="s">
        <v>3628</v>
      </c>
      <c r="C120" t="s">
        <v>3628</v>
      </c>
      <c r="J120" t="s">
        <v>10</v>
      </c>
    </row>
    <row r="121" spans="1:20" x14ac:dyDescent="0.2">
      <c r="A121" t="s">
        <v>22</v>
      </c>
      <c r="B121" t="s">
        <v>3629</v>
      </c>
      <c r="C121" t="s">
        <v>3629</v>
      </c>
      <c r="H121" t="s">
        <v>49</v>
      </c>
      <c r="I121" t="s">
        <v>53</v>
      </c>
      <c r="L121" t="s">
        <v>51</v>
      </c>
    </row>
    <row r="122" spans="1:20" x14ac:dyDescent="0.2">
      <c r="A122" t="s">
        <v>22</v>
      </c>
      <c r="B122" t="s">
        <v>167</v>
      </c>
      <c r="C122" t="s">
        <v>167</v>
      </c>
      <c r="G122" t="s">
        <v>60</v>
      </c>
    </row>
    <row r="123" spans="1:20" x14ac:dyDescent="0.2">
      <c r="A123" t="s">
        <v>22</v>
      </c>
      <c r="B123" t="s">
        <v>3630</v>
      </c>
      <c r="C123" t="s">
        <v>3630</v>
      </c>
      <c r="G123" t="s">
        <v>214</v>
      </c>
    </row>
    <row r="124" spans="1:20" x14ac:dyDescent="0.2">
      <c r="A124" t="s">
        <v>22</v>
      </c>
      <c r="B124" t="s">
        <v>3630</v>
      </c>
      <c r="C124" t="s">
        <v>3630</v>
      </c>
      <c r="E124">
        <v>1</v>
      </c>
      <c r="F124" t="s">
        <v>44</v>
      </c>
      <c r="K124" t="s">
        <v>115</v>
      </c>
      <c r="M124" t="s">
        <v>46</v>
      </c>
      <c r="S124">
        <v>0</v>
      </c>
      <c r="T124">
        <v>0</v>
      </c>
    </row>
    <row r="125" spans="1:20" x14ac:dyDescent="0.2">
      <c r="A125" t="s">
        <v>22</v>
      </c>
      <c r="B125" t="s">
        <v>3631</v>
      </c>
      <c r="C125" t="s">
        <v>3632</v>
      </c>
      <c r="H125" t="s">
        <v>49</v>
      </c>
      <c r="L125" t="s">
        <v>57</v>
      </c>
    </row>
    <row r="126" spans="1:20" x14ac:dyDescent="0.2">
      <c r="A126" t="s">
        <v>22</v>
      </c>
      <c r="B126" t="s">
        <v>3633</v>
      </c>
      <c r="C126" t="s">
        <v>3634</v>
      </c>
      <c r="H126" t="s">
        <v>49</v>
      </c>
      <c r="I126" t="s">
        <v>50</v>
      </c>
      <c r="L126" t="s">
        <v>68</v>
      </c>
      <c r="O126" t="s">
        <v>65</v>
      </c>
    </row>
    <row r="127" spans="1:20" x14ac:dyDescent="0.2">
      <c r="A127" t="s">
        <v>22</v>
      </c>
      <c r="B127" t="s">
        <v>3635</v>
      </c>
      <c r="C127" t="s">
        <v>3636</v>
      </c>
      <c r="H127" t="s">
        <v>49</v>
      </c>
      <c r="I127" t="s">
        <v>53</v>
      </c>
      <c r="L127" t="s">
        <v>68</v>
      </c>
      <c r="O127" t="s">
        <v>65</v>
      </c>
    </row>
    <row r="128" spans="1:20" x14ac:dyDescent="0.2">
      <c r="A128" t="s">
        <v>22</v>
      </c>
      <c r="B128" t="s">
        <v>3637</v>
      </c>
      <c r="C128" t="s">
        <v>3638</v>
      </c>
      <c r="H128" t="s">
        <v>49</v>
      </c>
      <c r="I128" t="s">
        <v>50</v>
      </c>
      <c r="L128" t="s">
        <v>51</v>
      </c>
    </row>
    <row r="129" spans="1:20" x14ac:dyDescent="0.2">
      <c r="A129" t="s">
        <v>22</v>
      </c>
      <c r="B129" t="s">
        <v>3639</v>
      </c>
      <c r="C129" t="s">
        <v>3640</v>
      </c>
      <c r="H129" t="s">
        <v>49</v>
      </c>
      <c r="I129" t="s">
        <v>53</v>
      </c>
      <c r="L129" t="s">
        <v>51</v>
      </c>
    </row>
    <row r="130" spans="1:20" x14ac:dyDescent="0.2">
      <c r="A130" t="s">
        <v>22</v>
      </c>
      <c r="B130" t="s">
        <v>3641</v>
      </c>
      <c r="C130" t="s">
        <v>3641</v>
      </c>
      <c r="J130" t="s">
        <v>10</v>
      </c>
    </row>
    <row r="131" spans="1:20" x14ac:dyDescent="0.2">
      <c r="A131" t="s">
        <v>22</v>
      </c>
      <c r="B131" t="s">
        <v>3276</v>
      </c>
      <c r="C131" t="s">
        <v>3276</v>
      </c>
      <c r="G131" t="s">
        <v>60</v>
      </c>
    </row>
    <row r="132" spans="1:20" x14ac:dyDescent="0.2">
      <c r="A132" t="s">
        <v>22</v>
      </c>
      <c r="B132" t="s">
        <v>3642</v>
      </c>
      <c r="C132" t="s">
        <v>3642</v>
      </c>
      <c r="G132" t="s">
        <v>222</v>
      </c>
    </row>
    <row r="133" spans="1:20" x14ac:dyDescent="0.2">
      <c r="A133" t="s">
        <v>22</v>
      </c>
      <c r="B133" t="s">
        <v>3642</v>
      </c>
      <c r="C133" t="s">
        <v>3642</v>
      </c>
      <c r="E133">
        <v>0</v>
      </c>
      <c r="F133" t="s">
        <v>44</v>
      </c>
      <c r="K133" t="s">
        <v>64</v>
      </c>
      <c r="M133" t="s">
        <v>96</v>
      </c>
      <c r="S133">
        <v>0</v>
      </c>
      <c r="T133">
        <v>0</v>
      </c>
    </row>
    <row r="134" spans="1:20" x14ac:dyDescent="0.2">
      <c r="A134" t="s">
        <v>22</v>
      </c>
      <c r="B134" t="s">
        <v>3643</v>
      </c>
      <c r="C134" t="s">
        <v>3644</v>
      </c>
      <c r="H134" t="s">
        <v>49</v>
      </c>
      <c r="L134" t="s">
        <v>105</v>
      </c>
      <c r="O134" t="s">
        <v>608</v>
      </c>
    </row>
    <row r="135" spans="1:20" x14ac:dyDescent="0.2">
      <c r="A135" t="s">
        <v>22</v>
      </c>
      <c r="B135" t="s">
        <v>3645</v>
      </c>
      <c r="C135" t="s">
        <v>1259</v>
      </c>
      <c r="H135" t="s">
        <v>49</v>
      </c>
      <c r="I135" t="s">
        <v>50</v>
      </c>
      <c r="L135" t="s">
        <v>68</v>
      </c>
      <c r="O135" t="s">
        <v>46</v>
      </c>
    </row>
    <row r="136" spans="1:20" x14ac:dyDescent="0.2">
      <c r="A136" t="s">
        <v>22</v>
      </c>
      <c r="B136" t="s">
        <v>3646</v>
      </c>
      <c r="C136" t="s">
        <v>3647</v>
      </c>
      <c r="H136" t="s">
        <v>49</v>
      </c>
      <c r="I136" t="s">
        <v>53</v>
      </c>
      <c r="L136" t="s">
        <v>68</v>
      </c>
      <c r="O136" t="s">
        <v>46</v>
      </c>
    </row>
    <row r="137" spans="1:20" x14ac:dyDescent="0.2">
      <c r="A137" t="s">
        <v>22</v>
      </c>
      <c r="B137" t="s">
        <v>3648</v>
      </c>
      <c r="C137" t="s">
        <v>3648</v>
      </c>
      <c r="J137" t="s">
        <v>10</v>
      </c>
    </row>
    <row r="138" spans="1:20" x14ac:dyDescent="0.2">
      <c r="A138" t="s">
        <v>22</v>
      </c>
      <c r="B138" t="s">
        <v>3649</v>
      </c>
      <c r="C138" t="s">
        <v>3649</v>
      </c>
      <c r="H138" t="s">
        <v>49</v>
      </c>
      <c r="I138" t="s">
        <v>53</v>
      </c>
      <c r="L138" t="s">
        <v>51</v>
      </c>
    </row>
    <row r="139" spans="1:20" x14ac:dyDescent="0.2">
      <c r="A139" t="s">
        <v>22</v>
      </c>
      <c r="B139" t="s">
        <v>3650</v>
      </c>
      <c r="C139" t="s">
        <v>3650</v>
      </c>
      <c r="G139" t="s">
        <v>60</v>
      </c>
    </row>
    <row r="140" spans="1:20" x14ac:dyDescent="0.2">
      <c r="A140" t="s">
        <v>22</v>
      </c>
      <c r="B140" t="s">
        <v>3651</v>
      </c>
      <c r="C140" t="s">
        <v>3651</v>
      </c>
      <c r="G140" t="s">
        <v>230</v>
      </c>
    </row>
    <row r="141" spans="1:20" x14ac:dyDescent="0.2">
      <c r="A141" t="s">
        <v>22</v>
      </c>
      <c r="B141" t="s">
        <v>3652</v>
      </c>
      <c r="C141" t="s">
        <v>3652</v>
      </c>
      <c r="E141">
        <v>0</v>
      </c>
      <c r="F141" t="s">
        <v>44</v>
      </c>
      <c r="K141" t="s">
        <v>115</v>
      </c>
      <c r="M141" t="s">
        <v>96</v>
      </c>
      <c r="S141">
        <v>0</v>
      </c>
      <c r="T141">
        <v>0</v>
      </c>
    </row>
    <row r="142" spans="1:20" x14ac:dyDescent="0.2">
      <c r="A142" t="s">
        <v>22</v>
      </c>
      <c r="B142" t="s">
        <v>3653</v>
      </c>
      <c r="C142" t="s">
        <v>2589</v>
      </c>
      <c r="H142" t="s">
        <v>49</v>
      </c>
      <c r="L142" t="s">
        <v>57</v>
      </c>
    </row>
    <row r="143" spans="1:20" x14ac:dyDescent="0.2">
      <c r="A143" t="s">
        <v>22</v>
      </c>
      <c r="B143" t="s">
        <v>3654</v>
      </c>
      <c r="C143" t="s">
        <v>3655</v>
      </c>
      <c r="H143" t="s">
        <v>49</v>
      </c>
      <c r="I143" t="s">
        <v>50</v>
      </c>
      <c r="L143" t="s">
        <v>68</v>
      </c>
      <c r="O143" t="s">
        <v>65</v>
      </c>
    </row>
    <row r="144" spans="1:20" x14ac:dyDescent="0.2">
      <c r="A144" t="s">
        <v>22</v>
      </c>
      <c r="B144" t="s">
        <v>3656</v>
      </c>
      <c r="C144" t="s">
        <v>3657</v>
      </c>
      <c r="H144" t="s">
        <v>49</v>
      </c>
      <c r="I144" t="s">
        <v>53</v>
      </c>
      <c r="L144" t="s">
        <v>68</v>
      </c>
      <c r="O144" t="s">
        <v>65</v>
      </c>
    </row>
    <row r="145" spans="1:20" x14ac:dyDescent="0.2">
      <c r="A145" t="s">
        <v>22</v>
      </c>
      <c r="B145" t="s">
        <v>3658</v>
      </c>
      <c r="C145" t="s">
        <v>3658</v>
      </c>
      <c r="J145" t="s">
        <v>10</v>
      </c>
    </row>
    <row r="146" spans="1:20" x14ac:dyDescent="0.2">
      <c r="A146" t="s">
        <v>22</v>
      </c>
      <c r="B146" t="s">
        <v>3659</v>
      </c>
      <c r="C146" t="s">
        <v>3659</v>
      </c>
      <c r="H146" t="s">
        <v>49</v>
      </c>
      <c r="I146" t="s">
        <v>53</v>
      </c>
      <c r="L146" t="s">
        <v>51</v>
      </c>
    </row>
    <row r="147" spans="1:20" x14ac:dyDescent="0.2">
      <c r="A147" t="s">
        <v>22</v>
      </c>
      <c r="B147" t="s">
        <v>843</v>
      </c>
      <c r="C147" t="s">
        <v>843</v>
      </c>
      <c r="G147" t="s">
        <v>60</v>
      </c>
    </row>
    <row r="148" spans="1:20" x14ac:dyDescent="0.2">
      <c r="A148" t="s">
        <v>22</v>
      </c>
      <c r="B148" t="s">
        <v>3660</v>
      </c>
      <c r="C148" t="s">
        <v>3660</v>
      </c>
      <c r="G148" t="s">
        <v>239</v>
      </c>
    </row>
    <row r="149" spans="1:20" x14ac:dyDescent="0.2">
      <c r="A149" t="s">
        <v>22</v>
      </c>
      <c r="B149" t="s">
        <v>3661</v>
      </c>
      <c r="C149" t="s">
        <v>3661</v>
      </c>
      <c r="E149">
        <v>0</v>
      </c>
      <c r="F149" t="s">
        <v>44</v>
      </c>
      <c r="K149" t="s">
        <v>45</v>
      </c>
      <c r="M149" t="s">
        <v>116</v>
      </c>
      <c r="S149">
        <v>0</v>
      </c>
      <c r="T149">
        <v>0</v>
      </c>
    </row>
    <row r="150" spans="1:20" x14ac:dyDescent="0.2">
      <c r="A150" t="s">
        <v>22</v>
      </c>
      <c r="B150" t="s">
        <v>3662</v>
      </c>
      <c r="C150" t="s">
        <v>3663</v>
      </c>
      <c r="H150" t="s">
        <v>49</v>
      </c>
      <c r="L150" t="s">
        <v>57</v>
      </c>
    </row>
    <row r="151" spans="1:20" x14ac:dyDescent="0.2">
      <c r="A151" t="s">
        <v>22</v>
      </c>
      <c r="B151" t="s">
        <v>3664</v>
      </c>
      <c r="C151" t="s">
        <v>3665</v>
      </c>
      <c r="H151" t="s">
        <v>49</v>
      </c>
      <c r="I151" t="s">
        <v>53</v>
      </c>
      <c r="L151" t="s">
        <v>68</v>
      </c>
      <c r="O151" t="s">
        <v>96</v>
      </c>
    </row>
    <row r="152" spans="1:20" x14ac:dyDescent="0.2">
      <c r="A152" t="s">
        <v>22</v>
      </c>
      <c r="B152" t="s">
        <v>3666</v>
      </c>
      <c r="C152" t="s">
        <v>3667</v>
      </c>
      <c r="D152" s="2" t="s">
        <v>379</v>
      </c>
      <c r="H152" t="s">
        <v>49</v>
      </c>
      <c r="L152" t="s">
        <v>105</v>
      </c>
      <c r="O152" t="s">
        <v>1488</v>
      </c>
    </row>
    <row r="153" spans="1:20" x14ac:dyDescent="0.2">
      <c r="A153" t="s">
        <v>22</v>
      </c>
      <c r="B153" t="s">
        <v>3668</v>
      </c>
      <c r="C153" t="s">
        <v>3668</v>
      </c>
      <c r="J153" t="s">
        <v>10</v>
      </c>
    </row>
    <row r="154" spans="1:20" x14ac:dyDescent="0.2">
      <c r="A154" t="s">
        <v>22</v>
      </c>
      <c r="B154" t="s">
        <v>3669</v>
      </c>
      <c r="C154" t="s">
        <v>3669</v>
      </c>
      <c r="H154" t="s">
        <v>49</v>
      </c>
      <c r="I154" t="s">
        <v>53</v>
      </c>
      <c r="L154" t="s">
        <v>51</v>
      </c>
    </row>
    <row r="155" spans="1:20" x14ac:dyDescent="0.2">
      <c r="A155" t="s">
        <v>22</v>
      </c>
      <c r="B155" t="s">
        <v>3670</v>
      </c>
      <c r="C155" t="s">
        <v>3670</v>
      </c>
      <c r="G155" t="s">
        <v>60</v>
      </c>
    </row>
    <row r="156" spans="1:20" x14ac:dyDescent="0.2">
      <c r="A156" t="s">
        <v>22</v>
      </c>
      <c r="B156" t="s">
        <v>3671</v>
      </c>
      <c r="C156" t="s">
        <v>3671</v>
      </c>
      <c r="G156" t="s">
        <v>247</v>
      </c>
    </row>
    <row r="157" spans="1:20" x14ac:dyDescent="0.2">
      <c r="A157" t="s">
        <v>22</v>
      </c>
      <c r="B157" t="s">
        <v>3306</v>
      </c>
      <c r="C157" t="s">
        <v>3306</v>
      </c>
      <c r="E157">
        <v>0</v>
      </c>
      <c r="F157" t="s">
        <v>44</v>
      </c>
      <c r="K157" t="s">
        <v>45</v>
      </c>
      <c r="M157" t="s">
        <v>149</v>
      </c>
      <c r="S157">
        <v>0</v>
      </c>
      <c r="T157">
        <v>0</v>
      </c>
    </row>
    <row r="158" spans="1:20" x14ac:dyDescent="0.2">
      <c r="A158" t="s">
        <v>22</v>
      </c>
      <c r="B158" t="s">
        <v>3672</v>
      </c>
      <c r="C158" t="s">
        <v>3673</v>
      </c>
      <c r="H158" t="s">
        <v>49</v>
      </c>
      <c r="L158" t="s">
        <v>57</v>
      </c>
    </row>
    <row r="159" spans="1:20" x14ac:dyDescent="0.2">
      <c r="A159" t="s">
        <v>22</v>
      </c>
      <c r="B159" t="s">
        <v>3674</v>
      </c>
      <c r="C159" t="s">
        <v>3675</v>
      </c>
      <c r="H159" t="s">
        <v>49</v>
      </c>
      <c r="L159" t="s">
        <v>82</v>
      </c>
      <c r="N159" t="s">
        <v>152</v>
      </c>
    </row>
    <row r="160" spans="1:20" x14ac:dyDescent="0.2">
      <c r="A160" t="s">
        <v>22</v>
      </c>
      <c r="B160" t="s">
        <v>3676</v>
      </c>
      <c r="C160" t="s">
        <v>3676</v>
      </c>
      <c r="H160" t="s">
        <v>49</v>
      </c>
      <c r="I160" t="s">
        <v>50</v>
      </c>
      <c r="L160" t="s">
        <v>68</v>
      </c>
      <c r="O160" t="s">
        <v>116</v>
      </c>
    </row>
    <row r="161" spans="1:20" x14ac:dyDescent="0.2">
      <c r="A161" t="s">
        <v>22</v>
      </c>
      <c r="B161" t="s">
        <v>3677</v>
      </c>
      <c r="C161" t="s">
        <v>3678</v>
      </c>
      <c r="H161" t="s">
        <v>49</v>
      </c>
      <c r="I161" t="s">
        <v>53</v>
      </c>
      <c r="L161" t="s">
        <v>68</v>
      </c>
      <c r="O161" t="s">
        <v>116</v>
      </c>
    </row>
    <row r="162" spans="1:20" x14ac:dyDescent="0.2">
      <c r="A162" t="s">
        <v>22</v>
      </c>
      <c r="B162" t="s">
        <v>3679</v>
      </c>
      <c r="C162" t="s">
        <v>3679</v>
      </c>
      <c r="J162" t="s">
        <v>10</v>
      </c>
    </row>
    <row r="163" spans="1:20" x14ac:dyDescent="0.2">
      <c r="A163" t="s">
        <v>22</v>
      </c>
      <c r="B163" t="s">
        <v>3680</v>
      </c>
      <c r="C163" t="s">
        <v>3680</v>
      </c>
      <c r="H163" t="s">
        <v>49</v>
      </c>
      <c r="I163" t="s">
        <v>53</v>
      </c>
      <c r="L163" t="s">
        <v>51</v>
      </c>
    </row>
    <row r="164" spans="1:20" x14ac:dyDescent="0.2">
      <c r="A164" t="s">
        <v>22</v>
      </c>
      <c r="B164" t="s">
        <v>905</v>
      </c>
      <c r="C164" t="s">
        <v>905</v>
      </c>
      <c r="G164" t="s">
        <v>60</v>
      </c>
    </row>
    <row r="165" spans="1:20" x14ac:dyDescent="0.2">
      <c r="A165" t="s">
        <v>22</v>
      </c>
      <c r="B165" t="s">
        <v>3681</v>
      </c>
      <c r="C165" t="s">
        <v>3681</v>
      </c>
      <c r="G165" t="s">
        <v>256</v>
      </c>
    </row>
    <row r="166" spans="1:20" x14ac:dyDescent="0.2">
      <c r="A166" t="s">
        <v>22</v>
      </c>
      <c r="B166" t="s">
        <v>3682</v>
      </c>
      <c r="C166" t="s">
        <v>3682</v>
      </c>
      <c r="E166">
        <v>1</v>
      </c>
      <c r="F166" t="s">
        <v>44</v>
      </c>
      <c r="K166" t="s">
        <v>115</v>
      </c>
      <c r="M166" t="s">
        <v>79</v>
      </c>
      <c r="S166">
        <v>1</v>
      </c>
      <c r="T166">
        <v>0</v>
      </c>
    </row>
    <row r="167" spans="1:20" x14ac:dyDescent="0.2">
      <c r="A167" t="s">
        <v>22</v>
      </c>
      <c r="B167" t="s">
        <v>3683</v>
      </c>
      <c r="C167" t="s">
        <v>2036</v>
      </c>
      <c r="H167" t="s">
        <v>49</v>
      </c>
      <c r="L167" t="s">
        <v>57</v>
      </c>
    </row>
    <row r="168" spans="1:20" x14ac:dyDescent="0.2">
      <c r="A168" t="s">
        <v>22</v>
      </c>
      <c r="B168" t="s">
        <v>3684</v>
      </c>
      <c r="C168" t="s">
        <v>3685</v>
      </c>
      <c r="H168" t="s">
        <v>49</v>
      </c>
      <c r="L168" t="s">
        <v>82</v>
      </c>
      <c r="N168" t="s">
        <v>83</v>
      </c>
    </row>
    <row r="169" spans="1:20" x14ac:dyDescent="0.2">
      <c r="A169" t="s">
        <v>22</v>
      </c>
      <c r="B169" t="s">
        <v>2037</v>
      </c>
      <c r="C169" t="s">
        <v>3686</v>
      </c>
      <c r="H169" t="s">
        <v>49</v>
      </c>
      <c r="I169" t="s">
        <v>53</v>
      </c>
      <c r="L169" t="s">
        <v>51</v>
      </c>
    </row>
    <row r="170" spans="1:20" x14ac:dyDescent="0.2">
      <c r="A170" t="s">
        <v>22</v>
      </c>
      <c r="B170" t="s">
        <v>3687</v>
      </c>
      <c r="C170" t="s">
        <v>3687</v>
      </c>
      <c r="J170" t="s">
        <v>10</v>
      </c>
    </row>
    <row r="171" spans="1:20" x14ac:dyDescent="0.2">
      <c r="A171" t="s">
        <v>22</v>
      </c>
      <c r="B171" t="s">
        <v>3688</v>
      </c>
      <c r="C171" t="s">
        <v>3688</v>
      </c>
      <c r="G171" t="s">
        <v>60</v>
      </c>
    </row>
    <row r="172" spans="1:20" x14ac:dyDescent="0.2">
      <c r="A172" t="s">
        <v>22</v>
      </c>
      <c r="B172" t="s">
        <v>3688</v>
      </c>
      <c r="C172" t="s">
        <v>3688</v>
      </c>
      <c r="G172" t="s">
        <v>60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185"/>
  <sheetViews>
    <sheetView topLeftCell="P1" workbookViewId="0">
      <selection activeCell="X24" sqref="X24"/>
    </sheetView>
  </sheetViews>
  <sheetFormatPr baseColWidth="10" defaultColWidth="8.83203125" defaultRowHeight="15" x14ac:dyDescent="0.2"/>
  <cols>
    <col min="1" max="3" width="7.33203125" customWidth="1"/>
    <col min="4" max="4" width="7.33203125" style="3" customWidth="1"/>
    <col min="5" max="19" width="7.33203125" customWidth="1"/>
  </cols>
  <sheetData>
    <row r="1" spans="1:34" x14ac:dyDescent="0.2">
      <c r="A1" t="s">
        <v>265</v>
      </c>
      <c r="T1" t="s">
        <v>264</v>
      </c>
      <c r="X1" t="s">
        <v>5170</v>
      </c>
      <c r="Y1" t="s">
        <v>5106</v>
      </c>
      <c r="Z1" t="s">
        <v>5107</v>
      </c>
      <c r="AA1" t="s">
        <v>5108</v>
      </c>
      <c r="AB1" t="s">
        <v>5109</v>
      </c>
      <c r="AC1" t="s">
        <v>5110</v>
      </c>
      <c r="AD1" t="s">
        <v>5111</v>
      </c>
      <c r="AE1" t="s">
        <v>5112</v>
      </c>
      <c r="AF1" t="s">
        <v>5113</v>
      </c>
      <c r="AG1" t="s">
        <v>5114</v>
      </c>
      <c r="AH1" t="s">
        <v>142</v>
      </c>
    </row>
    <row r="2" spans="1:34" x14ac:dyDescent="0.2">
      <c r="A2" t="s">
        <v>1</v>
      </c>
      <c r="B2" t="s">
        <v>2</v>
      </c>
      <c r="C2" t="s">
        <v>3</v>
      </c>
      <c r="D2" s="3" t="s">
        <v>4</v>
      </c>
      <c r="E2" t="s">
        <v>5</v>
      </c>
      <c r="F2" t="s">
        <v>6</v>
      </c>
      <c r="G2" t="s">
        <v>7</v>
      </c>
      <c r="H2" t="s">
        <v>8</v>
      </c>
      <c r="I2" t="s">
        <v>9</v>
      </c>
      <c r="J2" t="s">
        <v>10</v>
      </c>
      <c r="K2" t="s">
        <v>11</v>
      </c>
      <c r="L2" t="s">
        <v>12</v>
      </c>
      <c r="M2" t="s">
        <v>13</v>
      </c>
      <c r="N2" t="s">
        <v>14</v>
      </c>
      <c r="O2" t="s">
        <v>15</v>
      </c>
      <c r="P2" t="s">
        <v>16</v>
      </c>
      <c r="Q2" t="s">
        <v>17</v>
      </c>
      <c r="R2" t="s">
        <v>18</v>
      </c>
      <c r="S2" t="s">
        <v>5097</v>
      </c>
      <c r="T2" t="s">
        <v>5103</v>
      </c>
      <c r="X2" t="s">
        <v>5171</v>
      </c>
      <c r="Y2">
        <f>COUNTIFS($K$1:$K$500, "gaze", $M1:$M500, "*front")</f>
        <v>2</v>
      </c>
      <c r="Z2">
        <f>COUNTIFS($K$1:$K$500, "gaze", $M1:$M500, "*periphery")</f>
        <v>2</v>
      </c>
      <c r="AA2">
        <f>COUNTIFS($K$1:$K$500, "gaze", $M1:$M500, "*back")</f>
        <v>3</v>
      </c>
      <c r="AB2">
        <f>COUNTIFS($K$1:$K$500, "point", $M1:$M500, "*front")</f>
        <v>2</v>
      </c>
      <c r="AC2">
        <f>COUNTIFS($K$1:$K$500, "point", $M1:$M500, "*periphery")</f>
        <v>2</v>
      </c>
      <c r="AD2">
        <f>COUNTIFS($K$1:$K$500, "point", $M1:$M500, "*back")</f>
        <v>1</v>
      </c>
      <c r="AE2">
        <f>COUNTIFS($K$1:$K$500, "gaze and point", $M1:$M500, "*front")</f>
        <v>2</v>
      </c>
      <c r="AF2">
        <f>COUNTIFS($K$1:$K$500, "gaze and point", $M1:$M500, "*periphery")</f>
        <v>2</v>
      </c>
      <c r="AG2">
        <f>COUNTIFS($K$1:$K$500, "gaze and point", $M1:$M500, "*back")</f>
        <v>2</v>
      </c>
      <c r="AH2">
        <f>COUNTIF($K$1:$K$400, "baseline")</f>
        <v>2</v>
      </c>
    </row>
    <row r="3" spans="1:34" x14ac:dyDescent="0.2">
      <c r="A3" t="s">
        <v>19</v>
      </c>
      <c r="B3" t="s">
        <v>20</v>
      </c>
      <c r="C3" t="s">
        <v>20</v>
      </c>
      <c r="Y3">
        <f>COUNTIFS($M$1:$M$400, "*front", $S$1:$S$400, "1",$K$1:$K$400, "gaze")</f>
        <v>1</v>
      </c>
      <c r="Z3">
        <f>COUNTIFS($M$1:$M$400, "*periphery", $S$1:$S$400, "1", $K$1:$K$400, "gaze")</f>
        <v>0</v>
      </c>
      <c r="AA3">
        <f>COUNTIFS($M$1:$M$400, "*back", $S$1:$S$400, "1", $K$1:$K$400, "gaze")</f>
        <v>0</v>
      </c>
      <c r="AB3">
        <f>COUNTIFS($M$1:$M$400, "*front", $S$1:$S$400, "1", $K$1:$K$400, "point")</f>
        <v>1</v>
      </c>
      <c r="AC3">
        <f>COUNTIFS($M$1:$M$400, "*periphery", $S$1:$S$400, "1", $K$1:$K$400, "point")</f>
        <v>0</v>
      </c>
      <c r="AD3">
        <f>COUNTIFS($M$1:$M$400, "*back", $S$1:$S$400, "1", $K$1:$K$400, "point")</f>
        <v>0</v>
      </c>
      <c r="AE3">
        <f>COUNTIFS($M$1:$M$400, "*front", $S$1:$S$400, "1", $K$1:$K$400, "gaze and point")</f>
        <v>2</v>
      </c>
      <c r="AF3">
        <f>COUNTIFS($M$1:$M$400, "*periphery", $S$1:$S$400, "1", $K$1:$K$400, "gaze and point")</f>
        <v>1</v>
      </c>
      <c r="AG3">
        <f>COUNTIFS($M$1:$M$400, "*periphery", $S$1:$S$400, "1", $K$1:$K$400, "gaze and point")</f>
        <v>1</v>
      </c>
      <c r="AH3">
        <f>COUNTIFS($S$1:$S$400, "1", $K$1:$K$400, "baseline")</f>
        <v>0</v>
      </c>
    </row>
    <row r="4" spans="1:34" x14ac:dyDescent="0.2">
      <c r="A4" t="s">
        <v>21</v>
      </c>
      <c r="B4" t="s">
        <v>20</v>
      </c>
      <c r="C4" t="s">
        <v>20</v>
      </c>
      <c r="X4" t="s">
        <v>5172</v>
      </c>
      <c r="Y4" t="s">
        <v>5179</v>
      </c>
      <c r="Z4" t="s">
        <v>5173</v>
      </c>
      <c r="AA4" t="s">
        <v>5174</v>
      </c>
      <c r="AB4" t="s">
        <v>5175</v>
      </c>
      <c r="AC4" t="s">
        <v>5176</v>
      </c>
      <c r="AD4" t="s">
        <v>5177</v>
      </c>
      <c r="AE4" t="s">
        <v>5178</v>
      </c>
    </row>
    <row r="5" spans="1:34" x14ac:dyDescent="0.2">
      <c r="A5" t="s">
        <v>22</v>
      </c>
      <c r="B5" t="s">
        <v>3689</v>
      </c>
      <c r="C5" t="s">
        <v>3689</v>
      </c>
      <c r="G5" t="s">
        <v>24</v>
      </c>
      <c r="Y5">
        <f>SUM(Y2:AH2)</f>
        <v>20</v>
      </c>
      <c r="Z5">
        <f>COUNTIF($K$1:$K$400, "gaze")</f>
        <v>7</v>
      </c>
      <c r="AA5" s="7">
        <f>COUNTIF($K$1:$K$400, "point")</f>
        <v>5</v>
      </c>
      <c r="AB5">
        <f>COUNTIF($K$1:$K$400, "gaze and point")</f>
        <v>6</v>
      </c>
      <c r="AC5">
        <f>COUNTIF($M$1:$M$400, "*front")</f>
        <v>6</v>
      </c>
      <c r="AD5">
        <f>COUNTIF($M$1:$M$400, "*periphery")</f>
        <v>6</v>
      </c>
      <c r="AE5">
        <f>COUNTIF($M$1:$M$400, "*back")</f>
        <v>6</v>
      </c>
    </row>
    <row r="6" spans="1:34" x14ac:dyDescent="0.2">
      <c r="A6" t="s">
        <v>22</v>
      </c>
      <c r="B6" t="s">
        <v>3690</v>
      </c>
      <c r="C6" t="s">
        <v>3690</v>
      </c>
      <c r="J6" t="s">
        <v>10</v>
      </c>
      <c r="Z6">
        <f>COUNTIFS($K$1:$K$400, "gaze", $S$1:$S$400, "1")</f>
        <v>1</v>
      </c>
      <c r="AA6">
        <f>COUNTIFS($K$1:$K$400, "point", $S$1:$S$400, "1")</f>
        <v>1</v>
      </c>
      <c r="AB6">
        <f>COUNTIFS($K$1:$K$400, "gaze and point", $S$1:$S$400, "1")</f>
        <v>3</v>
      </c>
      <c r="AC6">
        <f>COUNTIFS($M$1:$M$400, "*front", $S$1:$S$400, "1")</f>
        <v>4</v>
      </c>
      <c r="AD6">
        <f>COUNTIFS($M$1:$M$400, "*periphery", $S$1:$S$400, "1")</f>
        <v>1</v>
      </c>
      <c r="AE6">
        <f>COUNTIFS($M$1:$M$400, "*back", $S$1:$S$400, "1")</f>
        <v>0</v>
      </c>
    </row>
    <row r="7" spans="1:34" x14ac:dyDescent="0.2">
      <c r="A7" t="s">
        <v>22</v>
      </c>
      <c r="B7" t="s">
        <v>3691</v>
      </c>
      <c r="C7" t="s">
        <v>3691</v>
      </c>
      <c r="P7">
        <v>1</v>
      </c>
      <c r="Q7" t="s">
        <v>27</v>
      </c>
    </row>
    <row r="8" spans="1:34" x14ac:dyDescent="0.2">
      <c r="A8" t="s">
        <v>22</v>
      </c>
      <c r="B8" t="s">
        <v>3692</v>
      </c>
      <c r="C8" t="s">
        <v>3692</v>
      </c>
      <c r="J8" t="s">
        <v>10</v>
      </c>
    </row>
    <row r="9" spans="1:34" x14ac:dyDescent="0.2">
      <c r="A9" t="s">
        <v>22</v>
      </c>
      <c r="B9" t="s">
        <v>3693</v>
      </c>
      <c r="C9" t="s">
        <v>3693</v>
      </c>
      <c r="P9">
        <v>1</v>
      </c>
      <c r="Q9" t="s">
        <v>30</v>
      </c>
    </row>
    <row r="10" spans="1:34" x14ac:dyDescent="0.2">
      <c r="A10" t="s">
        <v>22</v>
      </c>
      <c r="B10" t="s">
        <v>3694</v>
      </c>
      <c r="C10" t="s">
        <v>3694</v>
      </c>
      <c r="J10" t="s">
        <v>10</v>
      </c>
    </row>
    <row r="11" spans="1:34" x14ac:dyDescent="0.2">
      <c r="A11" t="s">
        <v>22</v>
      </c>
      <c r="B11" t="s">
        <v>3695</v>
      </c>
      <c r="C11" t="s">
        <v>3695</v>
      </c>
      <c r="P11">
        <v>1</v>
      </c>
      <c r="Q11" t="s">
        <v>33</v>
      </c>
    </row>
    <row r="12" spans="1:34" x14ac:dyDescent="0.2">
      <c r="A12" t="s">
        <v>22</v>
      </c>
      <c r="B12" t="s">
        <v>3696</v>
      </c>
      <c r="C12" t="s">
        <v>3696</v>
      </c>
      <c r="J12" t="s">
        <v>10</v>
      </c>
    </row>
    <row r="13" spans="1:34" x14ac:dyDescent="0.2">
      <c r="A13" t="s">
        <v>22</v>
      </c>
      <c r="B13" t="s">
        <v>3697</v>
      </c>
      <c r="C13" t="s">
        <v>3697</v>
      </c>
      <c r="P13">
        <v>1</v>
      </c>
      <c r="Q13" t="s">
        <v>35</v>
      </c>
    </row>
    <row r="14" spans="1:34" x14ac:dyDescent="0.2">
      <c r="A14" t="s">
        <v>22</v>
      </c>
      <c r="B14" t="s">
        <v>2877</v>
      </c>
      <c r="C14" t="s">
        <v>2877</v>
      </c>
      <c r="J14" t="s">
        <v>10</v>
      </c>
    </row>
    <row r="15" spans="1:34" x14ac:dyDescent="0.2">
      <c r="A15" t="s">
        <v>22</v>
      </c>
      <c r="B15" t="s">
        <v>3698</v>
      </c>
      <c r="C15" t="s">
        <v>3698</v>
      </c>
      <c r="P15">
        <v>1</v>
      </c>
      <c r="Q15" t="s">
        <v>38</v>
      </c>
    </row>
    <row r="16" spans="1:34" x14ac:dyDescent="0.2">
      <c r="A16" t="s">
        <v>22</v>
      </c>
      <c r="B16" t="s">
        <v>3699</v>
      </c>
      <c r="C16" t="s">
        <v>3699</v>
      </c>
      <c r="J16" t="s">
        <v>10</v>
      </c>
    </row>
    <row r="17" spans="1:20" x14ac:dyDescent="0.2">
      <c r="A17" t="s">
        <v>22</v>
      </c>
      <c r="B17" t="s">
        <v>3700</v>
      </c>
      <c r="C17" t="s">
        <v>3700</v>
      </c>
      <c r="P17">
        <v>1</v>
      </c>
      <c r="Q17" t="s">
        <v>41</v>
      </c>
    </row>
    <row r="18" spans="1:20" x14ac:dyDescent="0.2">
      <c r="A18" t="s">
        <v>22</v>
      </c>
      <c r="B18" t="s">
        <v>3701</v>
      </c>
      <c r="C18" t="s">
        <v>3701</v>
      </c>
      <c r="D18" s="3" t="s">
        <v>5101</v>
      </c>
      <c r="G18" t="s">
        <v>43</v>
      </c>
    </row>
    <row r="19" spans="1:20" x14ac:dyDescent="0.2">
      <c r="A19" t="s">
        <v>22</v>
      </c>
      <c r="B19" t="s">
        <v>3702</v>
      </c>
      <c r="C19" t="s">
        <v>3702</v>
      </c>
      <c r="E19">
        <v>1</v>
      </c>
      <c r="F19" t="s">
        <v>44</v>
      </c>
      <c r="K19" t="s">
        <v>45</v>
      </c>
      <c r="M19" t="s">
        <v>46</v>
      </c>
      <c r="S19">
        <v>1</v>
      </c>
      <c r="T19">
        <v>1</v>
      </c>
    </row>
    <row r="20" spans="1:20" x14ac:dyDescent="0.2">
      <c r="A20" t="s">
        <v>22</v>
      </c>
      <c r="B20" t="s">
        <v>2635</v>
      </c>
      <c r="C20" t="s">
        <v>3704</v>
      </c>
      <c r="D20" s="3" t="s">
        <v>3705</v>
      </c>
      <c r="H20" t="s">
        <v>49</v>
      </c>
      <c r="I20" t="s">
        <v>53</v>
      </c>
      <c r="L20" t="s">
        <v>51</v>
      </c>
    </row>
    <row r="21" spans="1:20" x14ac:dyDescent="0.2">
      <c r="A21" t="s">
        <v>22</v>
      </c>
      <c r="B21" t="s">
        <v>3706</v>
      </c>
      <c r="C21" t="s">
        <v>3706</v>
      </c>
      <c r="J21" t="s">
        <v>10</v>
      </c>
    </row>
    <row r="22" spans="1:20" x14ac:dyDescent="0.2">
      <c r="A22" t="s">
        <v>22</v>
      </c>
      <c r="B22" t="s">
        <v>3707</v>
      </c>
      <c r="C22" t="s">
        <v>3707</v>
      </c>
      <c r="G22" t="s">
        <v>60</v>
      </c>
    </row>
    <row r="23" spans="1:20" x14ac:dyDescent="0.2">
      <c r="A23" t="s">
        <v>22</v>
      </c>
      <c r="B23" t="s">
        <v>3708</v>
      </c>
      <c r="C23" t="s">
        <v>3708</v>
      </c>
      <c r="G23" t="s">
        <v>62</v>
      </c>
    </row>
    <row r="24" spans="1:20" x14ac:dyDescent="0.2">
      <c r="A24" t="s">
        <v>22</v>
      </c>
      <c r="B24" t="s">
        <v>3709</v>
      </c>
      <c r="C24" t="s">
        <v>3709</v>
      </c>
      <c r="E24">
        <v>0</v>
      </c>
      <c r="F24" t="s">
        <v>44</v>
      </c>
      <c r="K24" t="s">
        <v>64</v>
      </c>
      <c r="M24" t="s">
        <v>65</v>
      </c>
      <c r="S24">
        <v>0</v>
      </c>
      <c r="T24">
        <v>0</v>
      </c>
    </row>
    <row r="25" spans="1:20" x14ac:dyDescent="0.2">
      <c r="A25" t="s">
        <v>22</v>
      </c>
      <c r="B25" t="s">
        <v>3710</v>
      </c>
      <c r="C25" t="s">
        <v>2243</v>
      </c>
      <c r="H25" t="s">
        <v>49</v>
      </c>
      <c r="L25" t="s">
        <v>57</v>
      </c>
    </row>
    <row r="26" spans="1:20" x14ac:dyDescent="0.2">
      <c r="A26" t="s">
        <v>22</v>
      </c>
      <c r="B26" t="s">
        <v>2244</v>
      </c>
      <c r="C26" t="s">
        <v>2246</v>
      </c>
      <c r="H26" t="s">
        <v>49</v>
      </c>
      <c r="I26" t="s">
        <v>50</v>
      </c>
      <c r="L26" t="s">
        <v>68</v>
      </c>
      <c r="O26" t="s">
        <v>46</v>
      </c>
    </row>
    <row r="27" spans="1:20" x14ac:dyDescent="0.2">
      <c r="A27" t="s">
        <v>22</v>
      </c>
      <c r="B27" t="s">
        <v>3711</v>
      </c>
      <c r="C27" t="s">
        <v>3712</v>
      </c>
      <c r="H27" t="s">
        <v>49</v>
      </c>
      <c r="I27" t="s">
        <v>53</v>
      </c>
      <c r="L27" t="s">
        <v>68</v>
      </c>
      <c r="O27" t="s">
        <v>46</v>
      </c>
    </row>
    <row r="28" spans="1:20" x14ac:dyDescent="0.2">
      <c r="A28" t="s">
        <v>22</v>
      </c>
      <c r="B28" t="s">
        <v>3713</v>
      </c>
      <c r="C28" t="s">
        <v>3714</v>
      </c>
      <c r="H28" t="s">
        <v>49</v>
      </c>
      <c r="L28" t="s">
        <v>57</v>
      </c>
    </row>
    <row r="29" spans="1:20" x14ac:dyDescent="0.2">
      <c r="A29" t="s">
        <v>22</v>
      </c>
      <c r="B29" t="s">
        <v>3715</v>
      </c>
      <c r="C29" t="s">
        <v>3715</v>
      </c>
      <c r="J29" t="s">
        <v>10</v>
      </c>
    </row>
    <row r="30" spans="1:20" x14ac:dyDescent="0.2">
      <c r="A30" t="s">
        <v>22</v>
      </c>
      <c r="B30" t="s">
        <v>3716</v>
      </c>
      <c r="C30" t="s">
        <v>3716</v>
      </c>
      <c r="H30" t="s">
        <v>49</v>
      </c>
      <c r="I30" t="s">
        <v>53</v>
      </c>
      <c r="L30" t="s">
        <v>51</v>
      </c>
    </row>
    <row r="31" spans="1:20" x14ac:dyDescent="0.2">
      <c r="A31" t="s">
        <v>22</v>
      </c>
      <c r="B31" t="s">
        <v>3717</v>
      </c>
      <c r="C31" t="s">
        <v>3717</v>
      </c>
      <c r="G31" t="s">
        <v>60</v>
      </c>
    </row>
    <row r="32" spans="1:20" x14ac:dyDescent="0.2">
      <c r="A32" t="s">
        <v>22</v>
      </c>
      <c r="B32" t="s">
        <v>3718</v>
      </c>
      <c r="C32" t="s">
        <v>3718</v>
      </c>
      <c r="G32" t="s">
        <v>78</v>
      </c>
    </row>
    <row r="33" spans="1:20" x14ac:dyDescent="0.2">
      <c r="A33" t="s">
        <v>22</v>
      </c>
      <c r="B33" t="s">
        <v>3719</v>
      </c>
      <c r="C33" t="s">
        <v>3719</v>
      </c>
      <c r="E33">
        <v>0</v>
      </c>
      <c r="F33" t="s">
        <v>44</v>
      </c>
      <c r="K33" t="s">
        <v>45</v>
      </c>
      <c r="M33" t="s">
        <v>79</v>
      </c>
      <c r="S33">
        <v>0</v>
      </c>
      <c r="T33">
        <v>0</v>
      </c>
    </row>
    <row r="34" spans="1:20" x14ac:dyDescent="0.2">
      <c r="A34" t="s">
        <v>22</v>
      </c>
      <c r="B34" t="s">
        <v>3720</v>
      </c>
      <c r="C34" t="s">
        <v>3721</v>
      </c>
      <c r="H34" t="s">
        <v>49</v>
      </c>
      <c r="L34" t="s">
        <v>82</v>
      </c>
      <c r="N34" t="s">
        <v>152</v>
      </c>
    </row>
    <row r="35" spans="1:20" x14ac:dyDescent="0.2">
      <c r="A35" t="s">
        <v>22</v>
      </c>
      <c r="B35" t="s">
        <v>3722</v>
      </c>
      <c r="C35" t="s">
        <v>3723</v>
      </c>
      <c r="H35" t="s">
        <v>49</v>
      </c>
      <c r="I35" t="s">
        <v>50</v>
      </c>
      <c r="L35" t="s">
        <v>68</v>
      </c>
      <c r="O35" t="s">
        <v>116</v>
      </c>
    </row>
    <row r="36" spans="1:20" x14ac:dyDescent="0.2">
      <c r="A36" t="s">
        <v>22</v>
      </c>
      <c r="B36" t="s">
        <v>3724</v>
      </c>
      <c r="C36" t="s">
        <v>3725</v>
      </c>
      <c r="H36" t="s">
        <v>49</v>
      </c>
      <c r="I36" t="s">
        <v>53</v>
      </c>
      <c r="L36" t="s">
        <v>68</v>
      </c>
      <c r="O36" t="s">
        <v>116</v>
      </c>
    </row>
    <row r="37" spans="1:20" x14ac:dyDescent="0.2">
      <c r="A37" t="s">
        <v>22</v>
      </c>
      <c r="B37" t="s">
        <v>3726</v>
      </c>
      <c r="C37" t="s">
        <v>3726</v>
      </c>
      <c r="J37" t="s">
        <v>10</v>
      </c>
    </row>
    <row r="38" spans="1:20" x14ac:dyDescent="0.2">
      <c r="A38" t="s">
        <v>22</v>
      </c>
      <c r="B38" t="s">
        <v>2423</v>
      </c>
      <c r="C38" t="s">
        <v>2423</v>
      </c>
      <c r="H38" t="s">
        <v>49</v>
      </c>
      <c r="I38" t="s">
        <v>53</v>
      </c>
      <c r="L38" t="s">
        <v>51</v>
      </c>
    </row>
    <row r="39" spans="1:20" x14ac:dyDescent="0.2">
      <c r="A39" t="s">
        <v>22</v>
      </c>
      <c r="B39" t="s">
        <v>3727</v>
      </c>
      <c r="C39" t="s">
        <v>3727</v>
      </c>
      <c r="G39" t="s">
        <v>60</v>
      </c>
    </row>
    <row r="40" spans="1:20" x14ac:dyDescent="0.2">
      <c r="A40" t="s">
        <v>22</v>
      </c>
      <c r="B40" t="s">
        <v>3728</v>
      </c>
      <c r="C40" t="s">
        <v>3728</v>
      </c>
      <c r="G40" t="s">
        <v>94</v>
      </c>
    </row>
    <row r="41" spans="1:20" x14ac:dyDescent="0.2">
      <c r="A41" t="s">
        <v>22</v>
      </c>
      <c r="B41" t="s">
        <v>3729</v>
      </c>
      <c r="C41" t="s">
        <v>3729</v>
      </c>
      <c r="E41">
        <v>0</v>
      </c>
      <c r="F41" t="s">
        <v>44</v>
      </c>
      <c r="K41" t="s">
        <v>45</v>
      </c>
      <c r="M41" t="s">
        <v>96</v>
      </c>
      <c r="S41">
        <v>0</v>
      </c>
      <c r="T41">
        <v>0</v>
      </c>
    </row>
    <row r="42" spans="1:20" x14ac:dyDescent="0.2">
      <c r="A42" t="s">
        <v>22</v>
      </c>
      <c r="B42" t="s">
        <v>3730</v>
      </c>
      <c r="C42" t="s">
        <v>3731</v>
      </c>
      <c r="H42" t="s">
        <v>49</v>
      </c>
      <c r="I42" t="s">
        <v>50</v>
      </c>
      <c r="L42" t="s">
        <v>68</v>
      </c>
      <c r="O42" t="s">
        <v>65</v>
      </c>
    </row>
    <row r="43" spans="1:20" x14ac:dyDescent="0.2">
      <c r="A43" t="s">
        <v>22</v>
      </c>
      <c r="B43" t="s">
        <v>3732</v>
      </c>
      <c r="C43" t="s">
        <v>3733</v>
      </c>
      <c r="H43" t="s">
        <v>49</v>
      </c>
      <c r="I43" t="s">
        <v>53</v>
      </c>
      <c r="L43" t="s">
        <v>68</v>
      </c>
      <c r="O43" t="s">
        <v>65</v>
      </c>
    </row>
    <row r="44" spans="1:20" x14ac:dyDescent="0.2">
      <c r="A44" t="s">
        <v>22</v>
      </c>
      <c r="B44" t="s">
        <v>3734</v>
      </c>
      <c r="C44" t="s">
        <v>3735</v>
      </c>
      <c r="H44" t="s">
        <v>49</v>
      </c>
      <c r="L44" t="s">
        <v>82</v>
      </c>
      <c r="N44" t="s">
        <v>152</v>
      </c>
    </row>
    <row r="45" spans="1:20" x14ac:dyDescent="0.2">
      <c r="A45" t="s">
        <v>22</v>
      </c>
      <c r="B45" t="s">
        <v>1765</v>
      </c>
      <c r="C45" t="s">
        <v>1765</v>
      </c>
      <c r="J45" t="s">
        <v>10</v>
      </c>
    </row>
    <row r="46" spans="1:20" x14ac:dyDescent="0.2">
      <c r="A46" t="s">
        <v>22</v>
      </c>
      <c r="B46" t="s">
        <v>3736</v>
      </c>
      <c r="C46" t="s">
        <v>3736</v>
      </c>
      <c r="H46" t="s">
        <v>49</v>
      </c>
      <c r="I46" t="s">
        <v>53</v>
      </c>
      <c r="L46" t="s">
        <v>51</v>
      </c>
    </row>
    <row r="47" spans="1:20" x14ac:dyDescent="0.2">
      <c r="A47" t="s">
        <v>22</v>
      </c>
      <c r="B47" t="s">
        <v>3737</v>
      </c>
      <c r="C47" t="s">
        <v>3737</v>
      </c>
      <c r="G47" t="s">
        <v>60</v>
      </c>
    </row>
    <row r="48" spans="1:20" x14ac:dyDescent="0.2">
      <c r="A48" t="s">
        <v>22</v>
      </c>
      <c r="B48" t="s">
        <v>3738</v>
      </c>
      <c r="C48" t="s">
        <v>3738</v>
      </c>
      <c r="G48" t="s">
        <v>114</v>
      </c>
    </row>
    <row r="49" spans="1:20" x14ac:dyDescent="0.2">
      <c r="A49" t="s">
        <v>22</v>
      </c>
      <c r="B49" t="s">
        <v>3739</v>
      </c>
      <c r="C49" t="s">
        <v>3739</v>
      </c>
      <c r="E49">
        <v>1</v>
      </c>
      <c r="F49" t="s">
        <v>44</v>
      </c>
      <c r="K49" t="s">
        <v>115</v>
      </c>
      <c r="M49" t="s">
        <v>116</v>
      </c>
      <c r="S49">
        <v>1</v>
      </c>
      <c r="T49">
        <v>1</v>
      </c>
    </row>
    <row r="50" spans="1:20" x14ac:dyDescent="0.2">
      <c r="A50" t="s">
        <v>22</v>
      </c>
      <c r="B50" t="s">
        <v>3740</v>
      </c>
      <c r="C50" t="s">
        <v>3741</v>
      </c>
      <c r="H50" t="s">
        <v>49</v>
      </c>
      <c r="I50" t="s">
        <v>53</v>
      </c>
      <c r="L50" t="s">
        <v>51</v>
      </c>
    </row>
    <row r="51" spans="1:20" x14ac:dyDescent="0.2">
      <c r="A51" t="s">
        <v>22</v>
      </c>
      <c r="B51" t="s">
        <v>3742</v>
      </c>
      <c r="C51" t="s">
        <v>3742</v>
      </c>
      <c r="J51" t="s">
        <v>10</v>
      </c>
    </row>
    <row r="52" spans="1:20" x14ac:dyDescent="0.2">
      <c r="A52" t="s">
        <v>22</v>
      </c>
      <c r="B52" t="s">
        <v>3743</v>
      </c>
      <c r="C52" t="s">
        <v>3743</v>
      </c>
      <c r="G52" t="s">
        <v>60</v>
      </c>
    </row>
    <row r="53" spans="1:20" x14ac:dyDescent="0.2">
      <c r="A53" t="s">
        <v>22</v>
      </c>
      <c r="B53" t="s">
        <v>3744</v>
      </c>
      <c r="C53" t="s">
        <v>3744</v>
      </c>
      <c r="G53" t="s">
        <v>122</v>
      </c>
    </row>
    <row r="54" spans="1:20" x14ac:dyDescent="0.2">
      <c r="A54" t="s">
        <v>22</v>
      </c>
      <c r="B54" t="s">
        <v>3745</v>
      </c>
      <c r="C54" t="s">
        <v>3745</v>
      </c>
      <c r="E54">
        <v>0</v>
      </c>
      <c r="F54" t="s">
        <v>44</v>
      </c>
      <c r="K54" t="s">
        <v>115</v>
      </c>
      <c r="M54" t="s">
        <v>65</v>
      </c>
      <c r="S54">
        <v>0</v>
      </c>
      <c r="T54">
        <v>0</v>
      </c>
    </row>
    <row r="55" spans="1:20" x14ac:dyDescent="0.2">
      <c r="A55" t="s">
        <v>22</v>
      </c>
      <c r="B55" t="s">
        <v>3746</v>
      </c>
      <c r="C55" t="s">
        <v>3747</v>
      </c>
      <c r="H55" t="s">
        <v>49</v>
      </c>
      <c r="L55" t="s">
        <v>82</v>
      </c>
      <c r="N55" t="s">
        <v>152</v>
      </c>
    </row>
    <row r="56" spans="1:20" x14ac:dyDescent="0.2">
      <c r="A56" t="s">
        <v>22</v>
      </c>
      <c r="B56" t="s">
        <v>3748</v>
      </c>
      <c r="C56" t="s">
        <v>3748</v>
      </c>
      <c r="H56" t="s">
        <v>49</v>
      </c>
      <c r="I56" t="s">
        <v>50</v>
      </c>
      <c r="L56" t="s">
        <v>68</v>
      </c>
      <c r="O56" t="s">
        <v>46</v>
      </c>
    </row>
    <row r="57" spans="1:20" x14ac:dyDescent="0.2">
      <c r="A57" t="s">
        <v>22</v>
      </c>
      <c r="B57" t="s">
        <v>3749</v>
      </c>
      <c r="C57" t="s">
        <v>3750</v>
      </c>
      <c r="H57" t="s">
        <v>49</v>
      </c>
      <c r="I57" t="s">
        <v>53</v>
      </c>
      <c r="L57" t="s">
        <v>68</v>
      </c>
      <c r="O57" t="s">
        <v>46</v>
      </c>
    </row>
    <row r="58" spans="1:20" x14ac:dyDescent="0.2">
      <c r="A58" t="s">
        <v>22</v>
      </c>
      <c r="B58" t="s">
        <v>3751</v>
      </c>
      <c r="C58" t="s">
        <v>3751</v>
      </c>
      <c r="J58" t="s">
        <v>10</v>
      </c>
    </row>
    <row r="59" spans="1:20" x14ac:dyDescent="0.2">
      <c r="A59" t="s">
        <v>22</v>
      </c>
      <c r="B59" t="s">
        <v>3752</v>
      </c>
      <c r="C59" t="s">
        <v>3752</v>
      </c>
      <c r="H59" t="s">
        <v>49</v>
      </c>
      <c r="I59" t="s">
        <v>53</v>
      </c>
      <c r="L59" t="s">
        <v>51</v>
      </c>
    </row>
    <row r="60" spans="1:20" x14ac:dyDescent="0.2">
      <c r="A60" t="s">
        <v>22</v>
      </c>
      <c r="B60" t="s">
        <v>3753</v>
      </c>
      <c r="C60" t="s">
        <v>3753</v>
      </c>
      <c r="G60" t="s">
        <v>60</v>
      </c>
    </row>
    <row r="61" spans="1:20" x14ac:dyDescent="0.2">
      <c r="A61" t="s">
        <v>22</v>
      </c>
      <c r="B61" t="s">
        <v>3754</v>
      </c>
      <c r="C61" t="s">
        <v>3754</v>
      </c>
      <c r="G61" t="s">
        <v>131</v>
      </c>
    </row>
    <row r="62" spans="1:20" x14ac:dyDescent="0.2">
      <c r="A62" t="s">
        <v>22</v>
      </c>
      <c r="B62" t="s">
        <v>3159</v>
      </c>
      <c r="C62" t="s">
        <v>3159</v>
      </c>
      <c r="E62">
        <v>1</v>
      </c>
      <c r="F62" t="s">
        <v>44</v>
      </c>
      <c r="K62" t="s">
        <v>64</v>
      </c>
      <c r="M62" t="s">
        <v>116</v>
      </c>
      <c r="S62">
        <v>1</v>
      </c>
      <c r="T62">
        <v>1</v>
      </c>
    </row>
    <row r="63" spans="1:20" x14ac:dyDescent="0.2">
      <c r="A63" t="s">
        <v>22</v>
      </c>
      <c r="B63" t="s">
        <v>3161</v>
      </c>
      <c r="C63" t="s">
        <v>3755</v>
      </c>
      <c r="H63" t="s">
        <v>49</v>
      </c>
      <c r="L63" t="s">
        <v>57</v>
      </c>
    </row>
    <row r="64" spans="1:20" x14ac:dyDescent="0.2">
      <c r="A64" t="s">
        <v>22</v>
      </c>
      <c r="B64" t="s">
        <v>3756</v>
      </c>
      <c r="C64" t="s">
        <v>3757</v>
      </c>
      <c r="H64" t="s">
        <v>49</v>
      </c>
      <c r="I64" t="s">
        <v>50</v>
      </c>
      <c r="L64" t="s">
        <v>51</v>
      </c>
    </row>
    <row r="65" spans="1:20" x14ac:dyDescent="0.2">
      <c r="A65" t="s">
        <v>22</v>
      </c>
      <c r="B65" t="s">
        <v>3758</v>
      </c>
      <c r="C65" t="s">
        <v>3759</v>
      </c>
      <c r="H65" t="s">
        <v>49</v>
      </c>
      <c r="I65" t="s">
        <v>53</v>
      </c>
      <c r="L65" t="s">
        <v>51</v>
      </c>
    </row>
    <row r="66" spans="1:20" x14ac:dyDescent="0.2">
      <c r="A66" t="s">
        <v>22</v>
      </c>
      <c r="B66" t="s">
        <v>3760</v>
      </c>
      <c r="C66" t="s">
        <v>3760</v>
      </c>
      <c r="J66" t="s">
        <v>10</v>
      </c>
    </row>
    <row r="67" spans="1:20" x14ac:dyDescent="0.2">
      <c r="A67" t="s">
        <v>22</v>
      </c>
      <c r="B67" t="s">
        <v>3761</v>
      </c>
      <c r="C67" t="s">
        <v>3761</v>
      </c>
      <c r="G67" t="s">
        <v>60</v>
      </c>
    </row>
    <row r="68" spans="1:20" x14ac:dyDescent="0.2">
      <c r="A68" t="s">
        <v>22</v>
      </c>
      <c r="B68" t="s">
        <v>3762</v>
      </c>
      <c r="C68" t="s">
        <v>3762</v>
      </c>
      <c r="G68" t="s">
        <v>139</v>
      </c>
    </row>
    <row r="69" spans="1:20" x14ac:dyDescent="0.2">
      <c r="A69" t="s">
        <v>22</v>
      </c>
      <c r="B69" t="s">
        <v>3762</v>
      </c>
      <c r="C69" t="s">
        <v>3762</v>
      </c>
      <c r="E69">
        <v>0</v>
      </c>
      <c r="F69" t="s">
        <v>44</v>
      </c>
      <c r="K69" t="s">
        <v>142</v>
      </c>
      <c r="M69" t="s">
        <v>142</v>
      </c>
      <c r="S69">
        <v>0</v>
      </c>
      <c r="T69">
        <v>0</v>
      </c>
    </row>
    <row r="70" spans="1:20" x14ac:dyDescent="0.2">
      <c r="A70" t="s">
        <v>22</v>
      </c>
      <c r="B70" t="s">
        <v>3763</v>
      </c>
      <c r="C70" t="s">
        <v>3764</v>
      </c>
      <c r="D70" s="3" t="s">
        <v>3765</v>
      </c>
      <c r="H70" t="s">
        <v>49</v>
      </c>
      <c r="L70" t="s">
        <v>105</v>
      </c>
      <c r="O70" t="s">
        <v>106</v>
      </c>
    </row>
    <row r="71" spans="1:20" x14ac:dyDescent="0.2">
      <c r="A71" t="s">
        <v>22</v>
      </c>
      <c r="B71" t="s">
        <v>3766</v>
      </c>
      <c r="C71" t="s">
        <v>3767</v>
      </c>
      <c r="H71" t="s">
        <v>49</v>
      </c>
      <c r="L71" t="s">
        <v>105</v>
      </c>
      <c r="O71" t="s">
        <v>411</v>
      </c>
    </row>
    <row r="72" spans="1:20" x14ac:dyDescent="0.2">
      <c r="A72" t="s">
        <v>22</v>
      </c>
      <c r="B72" t="s">
        <v>3768</v>
      </c>
      <c r="C72" t="s">
        <v>3769</v>
      </c>
      <c r="H72" t="s">
        <v>49</v>
      </c>
      <c r="I72" t="s">
        <v>50</v>
      </c>
      <c r="L72" t="s">
        <v>68</v>
      </c>
      <c r="O72" t="s">
        <v>116</v>
      </c>
    </row>
    <row r="73" spans="1:20" x14ac:dyDescent="0.2">
      <c r="A73" t="s">
        <v>22</v>
      </c>
      <c r="B73" t="s">
        <v>3770</v>
      </c>
      <c r="C73" t="s">
        <v>3771</v>
      </c>
      <c r="H73" t="s">
        <v>49</v>
      </c>
      <c r="I73" t="s">
        <v>53</v>
      </c>
      <c r="L73" t="s">
        <v>68</v>
      </c>
      <c r="O73" t="s">
        <v>116</v>
      </c>
    </row>
    <row r="74" spans="1:20" x14ac:dyDescent="0.2">
      <c r="A74" t="s">
        <v>22</v>
      </c>
      <c r="B74" t="s">
        <v>3772</v>
      </c>
      <c r="C74" t="s">
        <v>3773</v>
      </c>
      <c r="H74" t="s">
        <v>49</v>
      </c>
      <c r="L74" t="s">
        <v>57</v>
      </c>
    </row>
    <row r="75" spans="1:20" x14ac:dyDescent="0.2">
      <c r="A75" t="s">
        <v>22</v>
      </c>
      <c r="B75" t="s">
        <v>3774</v>
      </c>
      <c r="C75" t="s">
        <v>3775</v>
      </c>
      <c r="H75" t="s">
        <v>49</v>
      </c>
      <c r="I75" t="s">
        <v>50</v>
      </c>
      <c r="L75" t="s">
        <v>68</v>
      </c>
      <c r="O75" t="s">
        <v>65</v>
      </c>
    </row>
    <row r="76" spans="1:20" x14ac:dyDescent="0.2">
      <c r="A76" t="s">
        <v>22</v>
      </c>
      <c r="B76" t="s">
        <v>3776</v>
      </c>
      <c r="C76" t="s">
        <v>3777</v>
      </c>
      <c r="H76" t="s">
        <v>49</v>
      </c>
      <c r="I76" t="s">
        <v>53</v>
      </c>
      <c r="L76" t="s">
        <v>68</v>
      </c>
      <c r="O76" t="s">
        <v>65</v>
      </c>
    </row>
    <row r="77" spans="1:20" x14ac:dyDescent="0.2">
      <c r="A77" t="s">
        <v>22</v>
      </c>
      <c r="B77" t="s">
        <v>2457</v>
      </c>
      <c r="C77" t="s">
        <v>2457</v>
      </c>
      <c r="G77" t="s">
        <v>60</v>
      </c>
    </row>
    <row r="78" spans="1:20" x14ac:dyDescent="0.2">
      <c r="A78" t="s">
        <v>22</v>
      </c>
      <c r="B78" t="s">
        <v>73</v>
      </c>
      <c r="C78" t="s">
        <v>73</v>
      </c>
      <c r="G78" t="s">
        <v>147</v>
      </c>
    </row>
    <row r="79" spans="1:20" x14ac:dyDescent="0.2">
      <c r="A79" t="s">
        <v>22</v>
      </c>
      <c r="B79" t="s">
        <v>3778</v>
      </c>
      <c r="C79" t="s">
        <v>3778</v>
      </c>
      <c r="E79">
        <v>0</v>
      </c>
      <c r="F79" t="s">
        <v>44</v>
      </c>
      <c r="K79" t="s">
        <v>115</v>
      </c>
      <c r="M79" t="s">
        <v>149</v>
      </c>
      <c r="S79">
        <v>0</v>
      </c>
      <c r="T79">
        <v>0</v>
      </c>
    </row>
    <row r="80" spans="1:20" x14ac:dyDescent="0.2">
      <c r="A80" t="s">
        <v>22</v>
      </c>
      <c r="B80" t="s">
        <v>3779</v>
      </c>
      <c r="C80" t="s">
        <v>3780</v>
      </c>
      <c r="H80" t="s">
        <v>49</v>
      </c>
      <c r="L80" t="s">
        <v>57</v>
      </c>
    </row>
    <row r="81" spans="1:20" x14ac:dyDescent="0.2">
      <c r="A81" t="s">
        <v>22</v>
      </c>
      <c r="B81" t="s">
        <v>3781</v>
      </c>
      <c r="C81" t="s">
        <v>3782</v>
      </c>
      <c r="H81" t="s">
        <v>49</v>
      </c>
      <c r="L81" t="s">
        <v>82</v>
      </c>
      <c r="N81" t="s">
        <v>152</v>
      </c>
    </row>
    <row r="82" spans="1:20" x14ac:dyDescent="0.2">
      <c r="A82" t="s">
        <v>22</v>
      </c>
      <c r="B82" t="s">
        <v>3783</v>
      </c>
      <c r="C82" t="s">
        <v>3784</v>
      </c>
      <c r="H82" t="s">
        <v>49</v>
      </c>
      <c r="I82" t="s">
        <v>53</v>
      </c>
      <c r="L82" t="s">
        <v>68</v>
      </c>
      <c r="O82" t="s">
        <v>79</v>
      </c>
    </row>
    <row r="83" spans="1:20" x14ac:dyDescent="0.2">
      <c r="A83" t="s">
        <v>22</v>
      </c>
      <c r="B83" t="s">
        <v>3785</v>
      </c>
      <c r="C83" t="s">
        <v>3785</v>
      </c>
      <c r="J83" t="s">
        <v>10</v>
      </c>
    </row>
    <row r="84" spans="1:20" x14ac:dyDescent="0.2">
      <c r="A84" t="s">
        <v>22</v>
      </c>
      <c r="B84" t="s">
        <v>3786</v>
      </c>
      <c r="C84" t="s">
        <v>3786</v>
      </c>
      <c r="H84" t="s">
        <v>49</v>
      </c>
      <c r="I84" t="s">
        <v>53</v>
      </c>
      <c r="L84" t="s">
        <v>51</v>
      </c>
    </row>
    <row r="85" spans="1:20" x14ac:dyDescent="0.2">
      <c r="A85" t="s">
        <v>22</v>
      </c>
      <c r="B85" t="s">
        <v>3787</v>
      </c>
      <c r="C85" t="s">
        <v>3787</v>
      </c>
      <c r="G85" t="s">
        <v>60</v>
      </c>
    </row>
    <row r="86" spans="1:20" x14ac:dyDescent="0.2">
      <c r="A86" t="s">
        <v>22</v>
      </c>
      <c r="B86" t="s">
        <v>3788</v>
      </c>
      <c r="C86" t="s">
        <v>3788</v>
      </c>
      <c r="G86" t="s">
        <v>159</v>
      </c>
    </row>
    <row r="87" spans="1:20" x14ac:dyDescent="0.2">
      <c r="A87" t="s">
        <v>22</v>
      </c>
      <c r="B87" t="s">
        <v>3789</v>
      </c>
      <c r="C87" t="s">
        <v>3789</v>
      </c>
      <c r="E87">
        <v>0</v>
      </c>
      <c r="F87" t="s">
        <v>44</v>
      </c>
      <c r="K87" t="s">
        <v>64</v>
      </c>
      <c r="M87" t="s">
        <v>149</v>
      </c>
      <c r="S87">
        <v>0</v>
      </c>
      <c r="T87">
        <v>0</v>
      </c>
    </row>
    <row r="88" spans="1:20" x14ac:dyDescent="0.2">
      <c r="A88" t="s">
        <v>22</v>
      </c>
      <c r="B88" t="s">
        <v>1178</v>
      </c>
      <c r="C88" t="s">
        <v>3790</v>
      </c>
      <c r="H88" t="s">
        <v>49</v>
      </c>
      <c r="L88" t="s">
        <v>105</v>
      </c>
      <c r="O88" t="s">
        <v>411</v>
      </c>
    </row>
    <row r="89" spans="1:20" x14ac:dyDescent="0.2">
      <c r="A89" t="s">
        <v>22</v>
      </c>
      <c r="B89" t="s">
        <v>3791</v>
      </c>
      <c r="C89" t="s">
        <v>3792</v>
      </c>
      <c r="H89" t="s">
        <v>49</v>
      </c>
      <c r="L89" t="s">
        <v>57</v>
      </c>
    </row>
    <row r="90" spans="1:20" x14ac:dyDescent="0.2">
      <c r="A90" t="s">
        <v>22</v>
      </c>
      <c r="B90" t="s">
        <v>2962</v>
      </c>
      <c r="C90" t="s">
        <v>2962</v>
      </c>
      <c r="J90" t="s">
        <v>10</v>
      </c>
    </row>
    <row r="91" spans="1:20" x14ac:dyDescent="0.2">
      <c r="A91" t="s">
        <v>22</v>
      </c>
      <c r="B91" t="s">
        <v>3793</v>
      </c>
      <c r="C91" t="s">
        <v>3793</v>
      </c>
      <c r="H91" t="s">
        <v>49</v>
      </c>
      <c r="I91" t="s">
        <v>53</v>
      </c>
      <c r="L91" t="s">
        <v>51</v>
      </c>
    </row>
    <row r="92" spans="1:20" x14ac:dyDescent="0.2">
      <c r="A92" t="s">
        <v>22</v>
      </c>
      <c r="B92" t="s">
        <v>3794</v>
      </c>
      <c r="C92" t="s">
        <v>3794</v>
      </c>
      <c r="G92" t="s">
        <v>60</v>
      </c>
    </row>
    <row r="93" spans="1:20" x14ac:dyDescent="0.2">
      <c r="A93" t="s">
        <v>22</v>
      </c>
      <c r="B93" t="s">
        <v>3795</v>
      </c>
      <c r="C93" t="s">
        <v>3795</v>
      </c>
      <c r="G93" t="s">
        <v>168</v>
      </c>
    </row>
    <row r="94" spans="1:20" x14ac:dyDescent="0.2">
      <c r="A94" t="s">
        <v>22</v>
      </c>
      <c r="B94" t="s">
        <v>3796</v>
      </c>
      <c r="C94" t="s">
        <v>3796</v>
      </c>
      <c r="E94">
        <v>0</v>
      </c>
      <c r="F94" t="s">
        <v>44</v>
      </c>
      <c r="K94" t="s">
        <v>64</v>
      </c>
      <c r="M94" t="s">
        <v>46</v>
      </c>
      <c r="S94">
        <v>0</v>
      </c>
      <c r="T94">
        <v>0</v>
      </c>
    </row>
    <row r="95" spans="1:20" x14ac:dyDescent="0.2">
      <c r="A95" t="s">
        <v>22</v>
      </c>
      <c r="B95" t="s">
        <v>3797</v>
      </c>
      <c r="C95" t="s">
        <v>1192</v>
      </c>
      <c r="H95" t="s">
        <v>49</v>
      </c>
      <c r="L95" t="s">
        <v>57</v>
      </c>
    </row>
    <row r="96" spans="1:20" x14ac:dyDescent="0.2">
      <c r="A96" t="s">
        <v>22</v>
      </c>
      <c r="B96" t="s">
        <v>3798</v>
      </c>
      <c r="C96" t="s">
        <v>3799</v>
      </c>
      <c r="H96" t="s">
        <v>49</v>
      </c>
      <c r="I96" t="s">
        <v>50</v>
      </c>
      <c r="L96" t="s">
        <v>68</v>
      </c>
      <c r="O96" t="s">
        <v>79</v>
      </c>
    </row>
    <row r="97" spans="1:20" x14ac:dyDescent="0.2">
      <c r="A97" t="s">
        <v>22</v>
      </c>
      <c r="B97" t="s">
        <v>3800</v>
      </c>
      <c r="C97" t="s">
        <v>3801</v>
      </c>
      <c r="H97" t="s">
        <v>49</v>
      </c>
      <c r="I97" t="s">
        <v>53</v>
      </c>
      <c r="L97" t="s">
        <v>68</v>
      </c>
      <c r="O97" t="s">
        <v>79</v>
      </c>
    </row>
    <row r="98" spans="1:20" x14ac:dyDescent="0.2">
      <c r="A98" t="s">
        <v>22</v>
      </c>
      <c r="B98" t="s">
        <v>3802</v>
      </c>
      <c r="C98" t="s">
        <v>3803</v>
      </c>
      <c r="H98" t="s">
        <v>49</v>
      </c>
      <c r="L98" t="s">
        <v>105</v>
      </c>
      <c r="O98" t="s">
        <v>608</v>
      </c>
    </row>
    <row r="99" spans="1:20" x14ac:dyDescent="0.2">
      <c r="A99" t="s">
        <v>22</v>
      </c>
      <c r="B99" t="s">
        <v>3804</v>
      </c>
      <c r="C99" t="s">
        <v>3804</v>
      </c>
      <c r="H99" t="s">
        <v>49</v>
      </c>
      <c r="I99" t="s">
        <v>50</v>
      </c>
      <c r="L99" t="s">
        <v>68</v>
      </c>
      <c r="O99" t="s">
        <v>149</v>
      </c>
    </row>
    <row r="100" spans="1:20" x14ac:dyDescent="0.2">
      <c r="A100" t="s">
        <v>22</v>
      </c>
      <c r="B100" t="s">
        <v>3805</v>
      </c>
      <c r="C100" t="s">
        <v>3806</v>
      </c>
      <c r="H100" t="s">
        <v>49</v>
      </c>
      <c r="I100" t="s">
        <v>53</v>
      </c>
      <c r="L100" t="s">
        <v>68</v>
      </c>
      <c r="O100" t="s">
        <v>149</v>
      </c>
    </row>
    <row r="101" spans="1:20" x14ac:dyDescent="0.2">
      <c r="A101" t="s">
        <v>22</v>
      </c>
      <c r="B101" t="s">
        <v>3807</v>
      </c>
      <c r="C101" t="s">
        <v>3807</v>
      </c>
      <c r="J101" t="s">
        <v>10</v>
      </c>
    </row>
    <row r="102" spans="1:20" x14ac:dyDescent="0.2">
      <c r="A102" t="s">
        <v>22</v>
      </c>
      <c r="B102" t="s">
        <v>2748</v>
      </c>
      <c r="C102" t="s">
        <v>2748</v>
      </c>
      <c r="H102" t="s">
        <v>49</v>
      </c>
      <c r="I102" t="s">
        <v>53</v>
      </c>
      <c r="L102" t="s">
        <v>51</v>
      </c>
    </row>
    <row r="103" spans="1:20" x14ac:dyDescent="0.2">
      <c r="A103" t="s">
        <v>22</v>
      </c>
      <c r="B103" t="s">
        <v>3808</v>
      </c>
      <c r="C103" t="s">
        <v>3808</v>
      </c>
      <c r="G103" t="s">
        <v>60</v>
      </c>
    </row>
    <row r="104" spans="1:20" x14ac:dyDescent="0.2">
      <c r="A104" t="s">
        <v>22</v>
      </c>
      <c r="B104" t="s">
        <v>3809</v>
      </c>
      <c r="C104" t="s">
        <v>3809</v>
      </c>
      <c r="G104" t="s">
        <v>176</v>
      </c>
    </row>
    <row r="105" spans="1:20" x14ac:dyDescent="0.2">
      <c r="A105" t="s">
        <v>22</v>
      </c>
      <c r="B105" t="s">
        <v>3809</v>
      </c>
      <c r="C105" t="s">
        <v>3809</v>
      </c>
      <c r="E105">
        <v>0</v>
      </c>
      <c r="F105" t="s">
        <v>44</v>
      </c>
      <c r="K105" t="s">
        <v>142</v>
      </c>
      <c r="M105" t="s">
        <v>142</v>
      </c>
      <c r="S105">
        <v>0</v>
      </c>
      <c r="T105">
        <v>0</v>
      </c>
    </row>
    <row r="106" spans="1:20" x14ac:dyDescent="0.2">
      <c r="A106" t="s">
        <v>22</v>
      </c>
      <c r="B106" t="s">
        <v>3810</v>
      </c>
      <c r="C106" t="s">
        <v>3811</v>
      </c>
      <c r="H106" t="s">
        <v>49</v>
      </c>
      <c r="L106" t="s">
        <v>57</v>
      </c>
    </row>
    <row r="107" spans="1:20" x14ac:dyDescent="0.2">
      <c r="A107" t="s">
        <v>22</v>
      </c>
      <c r="B107" t="s">
        <v>1388</v>
      </c>
      <c r="C107" t="s">
        <v>3812</v>
      </c>
      <c r="H107" t="s">
        <v>49</v>
      </c>
      <c r="L107" t="s">
        <v>105</v>
      </c>
      <c r="O107" t="s">
        <v>106</v>
      </c>
    </row>
    <row r="108" spans="1:20" x14ac:dyDescent="0.2">
      <c r="A108" t="s">
        <v>22</v>
      </c>
      <c r="B108" t="s">
        <v>3813</v>
      </c>
      <c r="C108" t="s">
        <v>1392</v>
      </c>
      <c r="H108" t="s">
        <v>49</v>
      </c>
      <c r="I108" t="s">
        <v>50</v>
      </c>
      <c r="L108" t="s">
        <v>68</v>
      </c>
      <c r="O108" t="s">
        <v>46</v>
      </c>
    </row>
    <row r="109" spans="1:20" x14ac:dyDescent="0.2">
      <c r="A109" t="s">
        <v>22</v>
      </c>
      <c r="B109" t="s">
        <v>3814</v>
      </c>
      <c r="C109" t="s">
        <v>3815</v>
      </c>
      <c r="H109" t="s">
        <v>49</v>
      </c>
      <c r="I109" t="s">
        <v>53</v>
      </c>
      <c r="L109" t="s">
        <v>68</v>
      </c>
      <c r="O109" t="s">
        <v>46</v>
      </c>
    </row>
    <row r="110" spans="1:20" x14ac:dyDescent="0.2">
      <c r="A110" t="s">
        <v>22</v>
      </c>
      <c r="B110" t="s">
        <v>3816</v>
      </c>
      <c r="C110" t="s">
        <v>3817</v>
      </c>
      <c r="H110" t="s">
        <v>49</v>
      </c>
      <c r="L110" t="s">
        <v>57</v>
      </c>
    </row>
    <row r="111" spans="1:20" x14ac:dyDescent="0.2">
      <c r="A111" t="s">
        <v>22</v>
      </c>
      <c r="B111" t="s">
        <v>3818</v>
      </c>
      <c r="C111" t="s">
        <v>3819</v>
      </c>
      <c r="H111" t="s">
        <v>49</v>
      </c>
      <c r="L111" t="s">
        <v>105</v>
      </c>
      <c r="O111" t="s">
        <v>106</v>
      </c>
    </row>
    <row r="112" spans="1:20" x14ac:dyDescent="0.2">
      <c r="A112" t="s">
        <v>22</v>
      </c>
      <c r="B112" t="s">
        <v>3820</v>
      </c>
      <c r="C112" t="s">
        <v>3820</v>
      </c>
      <c r="G112" t="s">
        <v>60</v>
      </c>
    </row>
    <row r="113" spans="1:20" x14ac:dyDescent="0.2">
      <c r="A113" t="s">
        <v>22</v>
      </c>
      <c r="B113" t="s">
        <v>3428</v>
      </c>
      <c r="C113" t="s">
        <v>3428</v>
      </c>
      <c r="G113" t="s">
        <v>188</v>
      </c>
    </row>
    <row r="114" spans="1:20" x14ac:dyDescent="0.2">
      <c r="A114" t="s">
        <v>22</v>
      </c>
      <c r="B114" t="s">
        <v>3821</v>
      </c>
      <c r="C114" t="s">
        <v>3821</v>
      </c>
      <c r="E114">
        <v>0</v>
      </c>
      <c r="F114" t="s">
        <v>44</v>
      </c>
      <c r="K114" t="s">
        <v>64</v>
      </c>
      <c r="M114" t="s">
        <v>79</v>
      </c>
      <c r="S114">
        <v>0</v>
      </c>
      <c r="T114">
        <v>0</v>
      </c>
    </row>
    <row r="115" spans="1:20" x14ac:dyDescent="0.2">
      <c r="A115" t="s">
        <v>22</v>
      </c>
      <c r="B115" t="s">
        <v>3822</v>
      </c>
      <c r="C115" t="s">
        <v>3823</v>
      </c>
      <c r="H115" t="s">
        <v>49</v>
      </c>
      <c r="L115" t="s">
        <v>57</v>
      </c>
    </row>
    <row r="116" spans="1:20" x14ac:dyDescent="0.2">
      <c r="A116" t="s">
        <v>22</v>
      </c>
      <c r="B116" t="s">
        <v>3824</v>
      </c>
      <c r="C116" t="s">
        <v>3825</v>
      </c>
      <c r="H116" t="s">
        <v>49</v>
      </c>
      <c r="I116" t="s">
        <v>53</v>
      </c>
      <c r="L116" t="s">
        <v>68</v>
      </c>
      <c r="O116" t="s">
        <v>116</v>
      </c>
    </row>
    <row r="117" spans="1:20" x14ac:dyDescent="0.2">
      <c r="A117" t="s">
        <v>22</v>
      </c>
      <c r="B117" t="s">
        <v>3826</v>
      </c>
      <c r="C117" t="s">
        <v>3827</v>
      </c>
      <c r="H117" t="s">
        <v>49</v>
      </c>
      <c r="L117" t="s">
        <v>57</v>
      </c>
    </row>
    <row r="118" spans="1:20" x14ac:dyDescent="0.2">
      <c r="A118" t="s">
        <v>22</v>
      </c>
      <c r="B118" t="s">
        <v>3828</v>
      </c>
      <c r="C118" t="s">
        <v>3828</v>
      </c>
      <c r="J118" t="s">
        <v>10</v>
      </c>
    </row>
    <row r="119" spans="1:20" x14ac:dyDescent="0.2">
      <c r="A119" t="s">
        <v>22</v>
      </c>
      <c r="B119" t="s">
        <v>3567</v>
      </c>
      <c r="C119" t="s">
        <v>3567</v>
      </c>
      <c r="H119" t="s">
        <v>49</v>
      </c>
      <c r="I119" t="s">
        <v>53</v>
      </c>
      <c r="L119" t="s">
        <v>51</v>
      </c>
    </row>
    <row r="120" spans="1:20" x14ac:dyDescent="0.2">
      <c r="A120" t="s">
        <v>22</v>
      </c>
      <c r="B120" t="s">
        <v>545</v>
      </c>
      <c r="C120" t="s">
        <v>545</v>
      </c>
      <c r="G120" t="s">
        <v>60</v>
      </c>
    </row>
    <row r="121" spans="1:20" x14ac:dyDescent="0.2">
      <c r="A121" t="s">
        <v>22</v>
      </c>
      <c r="B121" t="s">
        <v>2516</v>
      </c>
      <c r="C121" t="s">
        <v>2516</v>
      </c>
      <c r="G121" t="s">
        <v>198</v>
      </c>
    </row>
    <row r="122" spans="1:20" x14ac:dyDescent="0.2">
      <c r="A122" t="s">
        <v>22</v>
      </c>
      <c r="B122" t="s">
        <v>1872</v>
      </c>
      <c r="C122" t="s">
        <v>1872</v>
      </c>
      <c r="E122">
        <v>0</v>
      </c>
      <c r="F122" t="s">
        <v>44</v>
      </c>
      <c r="K122" t="s">
        <v>45</v>
      </c>
      <c r="M122" t="s">
        <v>65</v>
      </c>
      <c r="S122">
        <v>0</v>
      </c>
      <c r="T122">
        <v>0</v>
      </c>
    </row>
    <row r="123" spans="1:20" x14ac:dyDescent="0.2">
      <c r="A123" t="s">
        <v>22</v>
      </c>
      <c r="B123" t="s">
        <v>2790</v>
      </c>
      <c r="C123" t="s">
        <v>3829</v>
      </c>
      <c r="D123" s="3" t="s">
        <v>3830</v>
      </c>
      <c r="H123" t="s">
        <v>49</v>
      </c>
      <c r="L123" t="s">
        <v>82</v>
      </c>
      <c r="N123" t="s">
        <v>152</v>
      </c>
    </row>
    <row r="124" spans="1:20" x14ac:dyDescent="0.2">
      <c r="A124" t="s">
        <v>22</v>
      </c>
      <c r="B124" t="s">
        <v>3831</v>
      </c>
      <c r="C124" t="s">
        <v>1879</v>
      </c>
      <c r="H124" t="s">
        <v>49</v>
      </c>
      <c r="I124" t="s">
        <v>53</v>
      </c>
      <c r="L124" t="s">
        <v>68</v>
      </c>
      <c r="O124" t="s">
        <v>46</v>
      </c>
    </row>
    <row r="125" spans="1:20" x14ac:dyDescent="0.2">
      <c r="A125" t="s">
        <v>22</v>
      </c>
      <c r="B125" t="s">
        <v>3832</v>
      </c>
      <c r="C125" t="s">
        <v>3833</v>
      </c>
      <c r="H125" t="s">
        <v>49</v>
      </c>
      <c r="L125" t="s">
        <v>82</v>
      </c>
      <c r="N125" t="s">
        <v>152</v>
      </c>
    </row>
    <row r="126" spans="1:20" x14ac:dyDescent="0.2">
      <c r="A126" t="s">
        <v>22</v>
      </c>
      <c r="B126" t="s">
        <v>3834</v>
      </c>
      <c r="C126" t="s">
        <v>3834</v>
      </c>
      <c r="J126" t="s">
        <v>10</v>
      </c>
    </row>
    <row r="127" spans="1:20" x14ac:dyDescent="0.2">
      <c r="A127" t="s">
        <v>22</v>
      </c>
      <c r="B127" t="s">
        <v>3835</v>
      </c>
      <c r="C127" t="s">
        <v>3835</v>
      </c>
      <c r="H127" t="s">
        <v>49</v>
      </c>
      <c r="I127" t="s">
        <v>53</v>
      </c>
      <c r="L127" t="s">
        <v>51</v>
      </c>
    </row>
    <row r="128" spans="1:20" x14ac:dyDescent="0.2">
      <c r="A128" t="s">
        <v>22</v>
      </c>
      <c r="B128" t="s">
        <v>3836</v>
      </c>
      <c r="C128" t="s">
        <v>3836</v>
      </c>
      <c r="G128" t="s">
        <v>60</v>
      </c>
    </row>
    <row r="129" spans="1:20" x14ac:dyDescent="0.2">
      <c r="A129" t="s">
        <v>22</v>
      </c>
      <c r="B129" t="s">
        <v>3591</v>
      </c>
      <c r="C129" t="s">
        <v>3591</v>
      </c>
      <c r="G129" t="s">
        <v>214</v>
      </c>
    </row>
    <row r="130" spans="1:20" x14ac:dyDescent="0.2">
      <c r="A130" t="s">
        <v>22</v>
      </c>
      <c r="B130" t="s">
        <v>3592</v>
      </c>
      <c r="C130" t="s">
        <v>3592</v>
      </c>
      <c r="E130">
        <v>1</v>
      </c>
      <c r="F130" t="s">
        <v>44</v>
      </c>
      <c r="K130" t="s">
        <v>115</v>
      </c>
      <c r="M130" t="s">
        <v>46</v>
      </c>
      <c r="S130">
        <v>1</v>
      </c>
      <c r="T130">
        <v>1</v>
      </c>
    </row>
    <row r="131" spans="1:20" x14ac:dyDescent="0.2">
      <c r="A131" t="s">
        <v>22</v>
      </c>
      <c r="B131" t="s">
        <v>3837</v>
      </c>
      <c r="C131" t="s">
        <v>3838</v>
      </c>
      <c r="D131" s="3" t="s">
        <v>2893</v>
      </c>
      <c r="H131" t="s">
        <v>49</v>
      </c>
      <c r="I131" t="s">
        <v>53</v>
      </c>
      <c r="L131" t="s">
        <v>51</v>
      </c>
    </row>
    <row r="132" spans="1:20" x14ac:dyDescent="0.2">
      <c r="A132" t="s">
        <v>22</v>
      </c>
      <c r="B132" t="s">
        <v>3839</v>
      </c>
      <c r="C132" t="s">
        <v>3839</v>
      </c>
      <c r="D132" s="3" t="s">
        <v>3840</v>
      </c>
      <c r="J132" t="s">
        <v>10</v>
      </c>
      <c r="R132" t="s">
        <v>210</v>
      </c>
    </row>
    <row r="133" spans="1:20" x14ac:dyDescent="0.2">
      <c r="A133" t="s">
        <v>22</v>
      </c>
      <c r="B133" t="s">
        <v>3841</v>
      </c>
      <c r="C133" t="s">
        <v>3841</v>
      </c>
      <c r="G133" t="s">
        <v>60</v>
      </c>
    </row>
    <row r="134" spans="1:20" x14ac:dyDescent="0.2">
      <c r="A134" t="s">
        <v>22</v>
      </c>
      <c r="B134" t="s">
        <v>3842</v>
      </c>
      <c r="C134" t="s">
        <v>3842</v>
      </c>
      <c r="G134" t="s">
        <v>222</v>
      </c>
    </row>
    <row r="135" spans="1:20" x14ac:dyDescent="0.2">
      <c r="A135" t="s">
        <v>22</v>
      </c>
      <c r="B135" t="s">
        <v>3843</v>
      </c>
      <c r="C135" t="s">
        <v>3843</v>
      </c>
      <c r="E135">
        <v>0</v>
      </c>
      <c r="F135" t="s">
        <v>44</v>
      </c>
      <c r="K135" t="s">
        <v>64</v>
      </c>
      <c r="M135" t="s">
        <v>96</v>
      </c>
      <c r="S135">
        <v>0</v>
      </c>
      <c r="T135">
        <v>0</v>
      </c>
    </row>
    <row r="136" spans="1:20" x14ac:dyDescent="0.2">
      <c r="A136" t="s">
        <v>22</v>
      </c>
      <c r="B136" t="s">
        <v>3844</v>
      </c>
      <c r="C136" t="s">
        <v>3845</v>
      </c>
      <c r="H136" t="s">
        <v>49</v>
      </c>
      <c r="L136" t="s">
        <v>57</v>
      </c>
    </row>
    <row r="137" spans="1:20" x14ac:dyDescent="0.2">
      <c r="A137" t="s">
        <v>22</v>
      </c>
      <c r="B137" t="s">
        <v>1424</v>
      </c>
      <c r="C137" t="s">
        <v>3846</v>
      </c>
      <c r="H137" t="s">
        <v>49</v>
      </c>
      <c r="I137" t="s">
        <v>50</v>
      </c>
      <c r="L137" t="s">
        <v>68</v>
      </c>
      <c r="O137" t="s">
        <v>46</v>
      </c>
    </row>
    <row r="138" spans="1:20" x14ac:dyDescent="0.2">
      <c r="A138" t="s">
        <v>22</v>
      </c>
      <c r="B138" t="s">
        <v>3847</v>
      </c>
      <c r="C138" t="s">
        <v>3848</v>
      </c>
      <c r="H138" t="s">
        <v>49</v>
      </c>
      <c r="I138" t="s">
        <v>53</v>
      </c>
      <c r="L138" t="s">
        <v>68</v>
      </c>
      <c r="O138" t="s">
        <v>46</v>
      </c>
    </row>
    <row r="139" spans="1:20" x14ac:dyDescent="0.2">
      <c r="A139" t="s">
        <v>22</v>
      </c>
      <c r="B139" t="s">
        <v>3849</v>
      </c>
      <c r="C139" t="s">
        <v>3850</v>
      </c>
      <c r="H139" t="s">
        <v>49</v>
      </c>
      <c r="L139" t="s">
        <v>57</v>
      </c>
    </row>
    <row r="140" spans="1:20" x14ac:dyDescent="0.2">
      <c r="A140" t="s">
        <v>22</v>
      </c>
      <c r="B140" t="s">
        <v>3851</v>
      </c>
      <c r="C140" t="s">
        <v>3851</v>
      </c>
      <c r="J140" t="s">
        <v>10</v>
      </c>
    </row>
    <row r="141" spans="1:20" x14ac:dyDescent="0.2">
      <c r="A141" t="s">
        <v>22</v>
      </c>
      <c r="B141" t="s">
        <v>1635</v>
      </c>
      <c r="C141" t="s">
        <v>1635</v>
      </c>
      <c r="H141" t="s">
        <v>49</v>
      </c>
      <c r="I141" t="s">
        <v>53</v>
      </c>
      <c r="L141" t="s">
        <v>51</v>
      </c>
    </row>
    <row r="142" spans="1:20" x14ac:dyDescent="0.2">
      <c r="A142" t="s">
        <v>22</v>
      </c>
      <c r="B142" t="s">
        <v>3852</v>
      </c>
      <c r="C142" t="s">
        <v>3852</v>
      </c>
      <c r="G142" t="s">
        <v>60</v>
      </c>
    </row>
    <row r="143" spans="1:20" x14ac:dyDescent="0.2">
      <c r="A143" t="s">
        <v>22</v>
      </c>
      <c r="B143" t="s">
        <v>1921</v>
      </c>
      <c r="C143" t="s">
        <v>1921</v>
      </c>
      <c r="G143" t="s">
        <v>230</v>
      </c>
    </row>
    <row r="144" spans="1:20" x14ac:dyDescent="0.2">
      <c r="A144" t="s">
        <v>22</v>
      </c>
      <c r="B144" t="s">
        <v>1922</v>
      </c>
      <c r="C144" t="s">
        <v>1922</v>
      </c>
      <c r="E144">
        <v>0</v>
      </c>
      <c r="F144" t="s">
        <v>44</v>
      </c>
      <c r="K144" t="s">
        <v>115</v>
      </c>
      <c r="M144" t="s">
        <v>96</v>
      </c>
      <c r="S144">
        <v>0</v>
      </c>
      <c r="T144">
        <v>0</v>
      </c>
    </row>
    <row r="145" spans="1:20" x14ac:dyDescent="0.2">
      <c r="A145" t="s">
        <v>22</v>
      </c>
      <c r="B145" t="s">
        <v>3853</v>
      </c>
      <c r="C145" t="s">
        <v>3854</v>
      </c>
      <c r="H145" t="s">
        <v>49</v>
      </c>
      <c r="L145" t="s">
        <v>57</v>
      </c>
    </row>
    <row r="146" spans="1:20" x14ac:dyDescent="0.2">
      <c r="A146" t="s">
        <v>22</v>
      </c>
      <c r="B146" t="s">
        <v>3855</v>
      </c>
      <c r="C146" t="s">
        <v>3856</v>
      </c>
      <c r="H146" t="s">
        <v>49</v>
      </c>
      <c r="L146" t="s">
        <v>82</v>
      </c>
      <c r="N146" t="s">
        <v>152</v>
      </c>
    </row>
    <row r="147" spans="1:20" x14ac:dyDescent="0.2">
      <c r="A147" t="s">
        <v>22</v>
      </c>
      <c r="B147" t="s">
        <v>3857</v>
      </c>
      <c r="C147" t="s">
        <v>3858</v>
      </c>
      <c r="H147" t="s">
        <v>49</v>
      </c>
      <c r="I147" t="s">
        <v>50</v>
      </c>
      <c r="L147" t="s">
        <v>68</v>
      </c>
      <c r="O147" t="s">
        <v>46</v>
      </c>
    </row>
    <row r="148" spans="1:20" x14ac:dyDescent="0.2">
      <c r="A148" t="s">
        <v>22</v>
      </c>
      <c r="B148" t="s">
        <v>3859</v>
      </c>
      <c r="C148" t="s">
        <v>3057</v>
      </c>
      <c r="H148" t="s">
        <v>49</v>
      </c>
      <c r="I148" t="s">
        <v>53</v>
      </c>
      <c r="L148" t="s">
        <v>68</v>
      </c>
      <c r="O148" t="s">
        <v>46</v>
      </c>
    </row>
    <row r="149" spans="1:20" x14ac:dyDescent="0.2">
      <c r="A149" t="s">
        <v>22</v>
      </c>
      <c r="B149" t="s">
        <v>3860</v>
      </c>
      <c r="C149" t="s">
        <v>3860</v>
      </c>
      <c r="J149" t="s">
        <v>10</v>
      </c>
    </row>
    <row r="150" spans="1:20" x14ac:dyDescent="0.2">
      <c r="A150" t="s">
        <v>22</v>
      </c>
      <c r="B150" t="s">
        <v>1655</v>
      </c>
      <c r="C150" t="s">
        <v>1655</v>
      </c>
      <c r="H150" t="s">
        <v>49</v>
      </c>
      <c r="I150" t="s">
        <v>53</v>
      </c>
      <c r="L150" t="s">
        <v>51</v>
      </c>
    </row>
    <row r="151" spans="1:20" x14ac:dyDescent="0.2">
      <c r="A151" t="s">
        <v>22</v>
      </c>
      <c r="B151" t="s">
        <v>3861</v>
      </c>
      <c r="C151" t="s">
        <v>3861</v>
      </c>
      <c r="G151" t="s">
        <v>60</v>
      </c>
    </row>
    <row r="152" spans="1:20" x14ac:dyDescent="0.2">
      <c r="A152" t="s">
        <v>22</v>
      </c>
      <c r="B152" t="s">
        <v>600</v>
      </c>
      <c r="C152" t="s">
        <v>600</v>
      </c>
      <c r="G152" t="s">
        <v>239</v>
      </c>
    </row>
    <row r="153" spans="1:20" x14ac:dyDescent="0.2">
      <c r="A153" t="s">
        <v>22</v>
      </c>
      <c r="B153" t="s">
        <v>3862</v>
      </c>
      <c r="C153" t="s">
        <v>3862</v>
      </c>
      <c r="E153">
        <v>1</v>
      </c>
      <c r="F153" t="s">
        <v>44</v>
      </c>
      <c r="K153" t="s">
        <v>45</v>
      </c>
      <c r="M153" t="s">
        <v>116</v>
      </c>
      <c r="S153">
        <v>0</v>
      </c>
      <c r="T153">
        <v>0</v>
      </c>
    </row>
    <row r="154" spans="1:20" x14ac:dyDescent="0.2">
      <c r="A154" t="s">
        <v>22</v>
      </c>
      <c r="B154" t="s">
        <v>3863</v>
      </c>
      <c r="C154" t="s">
        <v>3864</v>
      </c>
      <c r="H154" t="s">
        <v>49</v>
      </c>
      <c r="L154" t="s">
        <v>105</v>
      </c>
      <c r="O154" t="s">
        <v>106</v>
      </c>
    </row>
    <row r="155" spans="1:20" x14ac:dyDescent="0.2">
      <c r="A155" t="s">
        <v>22</v>
      </c>
      <c r="B155" t="s">
        <v>3865</v>
      </c>
      <c r="C155" t="s">
        <v>3866</v>
      </c>
      <c r="H155" t="s">
        <v>49</v>
      </c>
      <c r="I155" t="s">
        <v>50</v>
      </c>
      <c r="L155" t="s">
        <v>68</v>
      </c>
      <c r="O155" t="s">
        <v>46</v>
      </c>
    </row>
    <row r="156" spans="1:20" x14ac:dyDescent="0.2">
      <c r="A156" t="s">
        <v>22</v>
      </c>
      <c r="B156" t="s">
        <v>604</v>
      </c>
      <c r="C156" t="s">
        <v>3867</v>
      </c>
      <c r="H156" t="s">
        <v>49</v>
      </c>
      <c r="I156" t="s">
        <v>53</v>
      </c>
      <c r="L156" t="s">
        <v>68</v>
      </c>
      <c r="O156" t="s">
        <v>46</v>
      </c>
    </row>
    <row r="157" spans="1:20" x14ac:dyDescent="0.2">
      <c r="A157" t="s">
        <v>22</v>
      </c>
      <c r="B157" t="s">
        <v>3868</v>
      </c>
      <c r="C157" t="s">
        <v>3869</v>
      </c>
      <c r="H157" t="s">
        <v>49</v>
      </c>
      <c r="I157" t="s">
        <v>50</v>
      </c>
      <c r="L157" t="s">
        <v>68</v>
      </c>
      <c r="O157" t="s">
        <v>96</v>
      </c>
    </row>
    <row r="158" spans="1:20" x14ac:dyDescent="0.2">
      <c r="A158" t="s">
        <v>22</v>
      </c>
      <c r="B158" t="s">
        <v>3870</v>
      </c>
      <c r="C158" t="s">
        <v>3871</v>
      </c>
      <c r="H158" t="s">
        <v>49</v>
      </c>
      <c r="I158" t="s">
        <v>53</v>
      </c>
      <c r="L158" t="s">
        <v>68</v>
      </c>
      <c r="O158" t="s">
        <v>96</v>
      </c>
    </row>
    <row r="159" spans="1:20" x14ac:dyDescent="0.2">
      <c r="A159" t="s">
        <v>22</v>
      </c>
      <c r="B159" t="s">
        <v>3872</v>
      </c>
      <c r="C159" t="s">
        <v>3873</v>
      </c>
      <c r="H159" t="s">
        <v>49</v>
      </c>
      <c r="L159" t="s">
        <v>105</v>
      </c>
      <c r="O159" t="s">
        <v>106</v>
      </c>
    </row>
    <row r="160" spans="1:20" x14ac:dyDescent="0.2">
      <c r="A160" t="s">
        <v>22</v>
      </c>
      <c r="B160" t="s">
        <v>3874</v>
      </c>
      <c r="C160" t="s">
        <v>3875</v>
      </c>
      <c r="H160" t="s">
        <v>49</v>
      </c>
      <c r="I160" t="s">
        <v>50</v>
      </c>
      <c r="L160" t="s">
        <v>51</v>
      </c>
    </row>
    <row r="161" spans="1:20" x14ac:dyDescent="0.2">
      <c r="A161" t="s">
        <v>22</v>
      </c>
      <c r="B161" t="s">
        <v>3876</v>
      </c>
      <c r="C161" t="s">
        <v>3877</v>
      </c>
      <c r="H161" t="s">
        <v>49</v>
      </c>
      <c r="I161" t="s">
        <v>53</v>
      </c>
      <c r="L161" t="s">
        <v>51</v>
      </c>
    </row>
    <row r="162" spans="1:20" x14ac:dyDescent="0.2">
      <c r="A162" t="s">
        <v>22</v>
      </c>
      <c r="B162" t="s">
        <v>3878</v>
      </c>
      <c r="C162" t="s">
        <v>3878</v>
      </c>
      <c r="J162" t="s">
        <v>10</v>
      </c>
    </row>
    <row r="163" spans="1:20" x14ac:dyDescent="0.2">
      <c r="A163" t="s">
        <v>22</v>
      </c>
      <c r="B163" t="s">
        <v>3879</v>
      </c>
      <c r="C163" t="s">
        <v>3879</v>
      </c>
      <c r="G163" t="s">
        <v>60</v>
      </c>
    </row>
    <row r="164" spans="1:20" x14ac:dyDescent="0.2">
      <c r="A164" t="s">
        <v>22</v>
      </c>
      <c r="B164" t="s">
        <v>3880</v>
      </c>
      <c r="C164" t="s">
        <v>3880</v>
      </c>
      <c r="G164" t="s">
        <v>247</v>
      </c>
    </row>
    <row r="165" spans="1:20" s="37" customFormat="1" x14ac:dyDescent="0.2">
      <c r="A165" s="37" t="s">
        <v>22</v>
      </c>
      <c r="B165" s="37" t="s">
        <v>3881</v>
      </c>
      <c r="C165" s="37" t="s">
        <v>3881</v>
      </c>
      <c r="D165" s="39" t="s">
        <v>3882</v>
      </c>
      <c r="R165" s="37" t="s">
        <v>318</v>
      </c>
    </row>
    <row r="166" spans="1:20" x14ac:dyDescent="0.2">
      <c r="A166" t="s">
        <v>22</v>
      </c>
      <c r="B166" t="s">
        <v>3883</v>
      </c>
      <c r="C166" t="s">
        <v>3883</v>
      </c>
      <c r="E166">
        <v>0</v>
      </c>
      <c r="F166" t="s">
        <v>44</v>
      </c>
      <c r="K166" s="1" t="s">
        <v>64</v>
      </c>
      <c r="M166" s="1" t="s">
        <v>149</v>
      </c>
      <c r="S166">
        <v>0</v>
      </c>
      <c r="T166">
        <v>0</v>
      </c>
    </row>
    <row r="167" spans="1:20" x14ac:dyDescent="0.2">
      <c r="A167" t="s">
        <v>22</v>
      </c>
      <c r="B167" t="s">
        <v>3883</v>
      </c>
      <c r="C167" t="s">
        <v>3884</v>
      </c>
      <c r="H167" t="s">
        <v>49</v>
      </c>
      <c r="L167" t="s">
        <v>57</v>
      </c>
    </row>
    <row r="168" spans="1:20" x14ac:dyDescent="0.2">
      <c r="A168" t="s">
        <v>22</v>
      </c>
      <c r="B168" t="s">
        <v>3885</v>
      </c>
      <c r="C168" t="s">
        <v>3886</v>
      </c>
      <c r="H168" t="s">
        <v>49</v>
      </c>
      <c r="I168" t="s">
        <v>50</v>
      </c>
      <c r="L168" t="s">
        <v>68</v>
      </c>
      <c r="O168" t="s">
        <v>116</v>
      </c>
    </row>
    <row r="169" spans="1:20" x14ac:dyDescent="0.2">
      <c r="A169" t="s">
        <v>22</v>
      </c>
      <c r="B169" t="s">
        <v>3887</v>
      </c>
      <c r="C169" t="s">
        <v>1672</v>
      </c>
      <c r="H169" t="s">
        <v>49</v>
      </c>
      <c r="I169" t="s">
        <v>53</v>
      </c>
      <c r="L169" t="s">
        <v>68</v>
      </c>
      <c r="O169" t="s">
        <v>116</v>
      </c>
    </row>
    <row r="170" spans="1:20" x14ac:dyDescent="0.2">
      <c r="A170" t="s">
        <v>22</v>
      </c>
      <c r="B170" t="s">
        <v>1675</v>
      </c>
      <c r="C170" t="s">
        <v>3888</v>
      </c>
      <c r="H170" t="s">
        <v>49</v>
      </c>
      <c r="I170" t="s">
        <v>50</v>
      </c>
      <c r="L170" t="s">
        <v>68</v>
      </c>
      <c r="O170" t="s">
        <v>79</v>
      </c>
    </row>
    <row r="171" spans="1:20" x14ac:dyDescent="0.2">
      <c r="A171" t="s">
        <v>22</v>
      </c>
      <c r="B171" t="s">
        <v>3889</v>
      </c>
      <c r="C171" t="s">
        <v>1676</v>
      </c>
      <c r="H171" t="s">
        <v>49</v>
      </c>
      <c r="I171" t="s">
        <v>53</v>
      </c>
      <c r="L171" t="s">
        <v>68</v>
      </c>
      <c r="O171" t="s">
        <v>79</v>
      </c>
    </row>
    <row r="172" spans="1:20" x14ac:dyDescent="0.2">
      <c r="A172" t="s">
        <v>22</v>
      </c>
      <c r="B172" t="s">
        <v>1677</v>
      </c>
      <c r="C172" t="s">
        <v>3890</v>
      </c>
      <c r="H172" t="s">
        <v>49</v>
      </c>
      <c r="I172" t="s">
        <v>50</v>
      </c>
      <c r="L172" t="s">
        <v>51</v>
      </c>
    </row>
    <row r="173" spans="1:20" x14ac:dyDescent="0.2">
      <c r="A173" t="s">
        <v>22</v>
      </c>
      <c r="B173" t="s">
        <v>3891</v>
      </c>
      <c r="C173" t="s">
        <v>3892</v>
      </c>
      <c r="H173" t="s">
        <v>49</v>
      </c>
      <c r="I173" t="s">
        <v>53</v>
      </c>
      <c r="L173" t="s">
        <v>51</v>
      </c>
    </row>
    <row r="174" spans="1:20" x14ac:dyDescent="0.2">
      <c r="A174" t="s">
        <v>22</v>
      </c>
      <c r="B174" t="s">
        <v>3893</v>
      </c>
      <c r="C174" t="s">
        <v>3894</v>
      </c>
      <c r="H174" t="s">
        <v>49</v>
      </c>
      <c r="L174" t="s">
        <v>57</v>
      </c>
    </row>
    <row r="175" spans="1:20" x14ac:dyDescent="0.2">
      <c r="A175" t="s">
        <v>22</v>
      </c>
      <c r="B175" t="s">
        <v>3895</v>
      </c>
      <c r="C175" t="s">
        <v>3647</v>
      </c>
      <c r="H175" t="s">
        <v>49</v>
      </c>
      <c r="L175" t="s">
        <v>82</v>
      </c>
      <c r="N175" t="s">
        <v>152</v>
      </c>
    </row>
    <row r="176" spans="1:20" x14ac:dyDescent="0.2">
      <c r="A176" t="s">
        <v>22</v>
      </c>
      <c r="B176" t="s">
        <v>3896</v>
      </c>
      <c r="C176" t="s">
        <v>3896</v>
      </c>
      <c r="J176" t="s">
        <v>10</v>
      </c>
    </row>
    <row r="177" spans="1:20" x14ac:dyDescent="0.2">
      <c r="A177" t="s">
        <v>22</v>
      </c>
      <c r="B177" t="s">
        <v>3897</v>
      </c>
      <c r="C177" t="s">
        <v>3897</v>
      </c>
      <c r="H177" t="s">
        <v>49</v>
      </c>
      <c r="I177" t="s">
        <v>53</v>
      </c>
      <c r="L177" t="s">
        <v>51</v>
      </c>
    </row>
    <row r="178" spans="1:20" x14ac:dyDescent="0.2">
      <c r="A178" t="s">
        <v>22</v>
      </c>
      <c r="B178" t="s">
        <v>3085</v>
      </c>
      <c r="C178" t="s">
        <v>3085</v>
      </c>
      <c r="G178" t="s">
        <v>60</v>
      </c>
    </row>
    <row r="179" spans="1:20" x14ac:dyDescent="0.2">
      <c r="A179" t="s">
        <v>22</v>
      </c>
      <c r="B179" t="s">
        <v>3898</v>
      </c>
      <c r="C179" t="s">
        <v>3898</v>
      </c>
      <c r="G179" t="s">
        <v>256</v>
      </c>
    </row>
    <row r="180" spans="1:20" x14ac:dyDescent="0.2">
      <c r="A180" t="s">
        <v>22</v>
      </c>
      <c r="B180" t="s">
        <v>3898</v>
      </c>
      <c r="C180" t="s">
        <v>3898</v>
      </c>
      <c r="E180">
        <v>1</v>
      </c>
      <c r="F180" t="s">
        <v>44</v>
      </c>
      <c r="K180" t="s">
        <v>115</v>
      </c>
      <c r="M180" t="s">
        <v>79</v>
      </c>
      <c r="S180">
        <v>1</v>
      </c>
      <c r="T180">
        <v>1</v>
      </c>
    </row>
    <row r="181" spans="1:20" x14ac:dyDescent="0.2">
      <c r="A181" t="s">
        <v>22</v>
      </c>
      <c r="B181" t="s">
        <v>3899</v>
      </c>
      <c r="C181" t="s">
        <v>3900</v>
      </c>
      <c r="H181" t="s">
        <v>49</v>
      </c>
      <c r="L181" t="s">
        <v>57</v>
      </c>
    </row>
    <row r="182" spans="1:20" x14ac:dyDescent="0.2">
      <c r="A182" t="s">
        <v>22</v>
      </c>
      <c r="B182" t="s">
        <v>1273</v>
      </c>
      <c r="C182" t="s">
        <v>3901</v>
      </c>
      <c r="H182" t="s">
        <v>49</v>
      </c>
      <c r="I182" t="s">
        <v>50</v>
      </c>
      <c r="L182" t="s">
        <v>51</v>
      </c>
    </row>
    <row r="183" spans="1:20" x14ac:dyDescent="0.2">
      <c r="A183" t="s">
        <v>22</v>
      </c>
      <c r="B183" t="s">
        <v>3902</v>
      </c>
      <c r="C183" t="s">
        <v>3903</v>
      </c>
      <c r="H183" t="s">
        <v>49</v>
      </c>
      <c r="I183" t="s">
        <v>53</v>
      </c>
      <c r="L183" t="s">
        <v>51</v>
      </c>
    </row>
    <row r="184" spans="1:20" x14ac:dyDescent="0.2">
      <c r="A184" t="s">
        <v>22</v>
      </c>
      <c r="B184" t="s">
        <v>3904</v>
      </c>
      <c r="C184" t="s">
        <v>3904</v>
      </c>
      <c r="J184" t="s">
        <v>10</v>
      </c>
    </row>
    <row r="185" spans="1:20" x14ac:dyDescent="0.2">
      <c r="A185" t="s">
        <v>22</v>
      </c>
      <c r="B185" t="s">
        <v>3905</v>
      </c>
      <c r="C185" t="s">
        <v>3905</v>
      </c>
      <c r="G185"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67"/>
  <sheetViews>
    <sheetView topLeftCell="G1" zoomScale="117" workbookViewId="0">
      <selection activeCell="Y3" sqref="Y3"/>
    </sheetView>
  </sheetViews>
  <sheetFormatPr baseColWidth="10" defaultColWidth="8.83203125" defaultRowHeight="15" x14ac:dyDescent="0.2"/>
  <cols>
    <col min="1" max="3" width="7.33203125" customWidth="1"/>
    <col min="4" max="4" width="7.33203125" style="2" customWidth="1"/>
    <col min="5" max="19" width="7.33203125" customWidth="1"/>
  </cols>
  <sheetData>
    <row r="1" spans="1:34" x14ac:dyDescent="0.2">
      <c r="A1" t="s">
        <v>0</v>
      </c>
      <c r="T1" t="s">
        <v>264</v>
      </c>
      <c r="X1" t="s">
        <v>5170</v>
      </c>
      <c r="Y1" t="s">
        <v>5106</v>
      </c>
      <c r="Z1" t="s">
        <v>5107</v>
      </c>
      <c r="AA1" t="s">
        <v>5108</v>
      </c>
      <c r="AB1" t="s">
        <v>5109</v>
      </c>
      <c r="AC1" t="s">
        <v>5110</v>
      </c>
      <c r="AD1" t="s">
        <v>5111</v>
      </c>
      <c r="AE1" t="s">
        <v>5112</v>
      </c>
      <c r="AF1" t="s">
        <v>5113</v>
      </c>
      <c r="AG1" t="s">
        <v>5114</v>
      </c>
      <c r="AH1" t="s">
        <v>142</v>
      </c>
    </row>
    <row r="2" spans="1:34" x14ac:dyDescent="0.2">
      <c r="A2" t="s">
        <v>1</v>
      </c>
      <c r="B2" t="s">
        <v>2</v>
      </c>
      <c r="C2" t="s">
        <v>3</v>
      </c>
      <c r="D2" s="2" t="s">
        <v>4</v>
      </c>
      <c r="E2" t="s">
        <v>5</v>
      </c>
      <c r="F2" t="s">
        <v>6</v>
      </c>
      <c r="G2" t="s">
        <v>7</v>
      </c>
      <c r="H2" t="s">
        <v>8</v>
      </c>
      <c r="I2" t="s">
        <v>9</v>
      </c>
      <c r="J2" t="s">
        <v>10</v>
      </c>
      <c r="K2" t="s">
        <v>11</v>
      </c>
      <c r="L2" t="s">
        <v>12</v>
      </c>
      <c r="M2" t="s">
        <v>13</v>
      </c>
      <c r="N2" t="s">
        <v>14</v>
      </c>
      <c r="O2" t="s">
        <v>15</v>
      </c>
      <c r="P2" t="s">
        <v>16</v>
      </c>
      <c r="Q2" t="s">
        <v>17</v>
      </c>
      <c r="R2" t="s">
        <v>18</v>
      </c>
      <c r="S2" t="s">
        <v>5097</v>
      </c>
      <c r="T2" t="s">
        <v>5102</v>
      </c>
      <c r="X2" t="s">
        <v>5171</v>
      </c>
      <c r="Y2">
        <f>COUNTIFS($K$1:$K$500, "gaze", $M1:$M500, "*front")</f>
        <v>2</v>
      </c>
      <c r="Z2">
        <f>COUNTIFS($K$1:$K$500, "gaze", $M1:$M500, "*periphery")</f>
        <v>2</v>
      </c>
      <c r="AA2">
        <f>COUNTIFS($K$1:$K$500, "gaze", $M1:$M500, "*back")</f>
        <v>2</v>
      </c>
      <c r="AB2">
        <f>COUNTIFS($K$1:$K$500, "point", $M1:$M500, "*front")</f>
        <v>2</v>
      </c>
      <c r="AC2">
        <f>COUNTIFS($K$1:$K$500, "point", $M1:$M500, "*periphery")</f>
        <v>2</v>
      </c>
      <c r="AD2">
        <f>COUNTIFS($K$1:$K$500, "point", $M1:$M500, "*back")</f>
        <v>2</v>
      </c>
      <c r="AE2">
        <f>COUNTIFS($K$1:$K$500, "gaze and point", $M1:$M500, "*front")</f>
        <v>2</v>
      </c>
      <c r="AF2">
        <f>COUNTIFS($K$1:$K$500, "gaze and point", $M1:$M500, "*periphery")</f>
        <v>2</v>
      </c>
      <c r="AG2">
        <f>COUNTIFS($K$1:$K$500, "gaze and point", $M1:$M500, "*back")</f>
        <v>2</v>
      </c>
      <c r="AH2">
        <f>COUNTIF($K$1:$K$400, "baseline")</f>
        <v>2</v>
      </c>
    </row>
    <row r="3" spans="1:34" x14ac:dyDescent="0.2">
      <c r="A3" t="s">
        <v>19</v>
      </c>
      <c r="B3" t="s">
        <v>20</v>
      </c>
      <c r="C3" t="s">
        <v>20</v>
      </c>
      <c r="Y3">
        <f>COUNTIFS($M$1:$M$400, "*front", $S$1:$S$400, "1", $K$1:$K$400, "gaze")</f>
        <v>1</v>
      </c>
      <c r="Z3">
        <f>COUNTIFS($M$1:$M$400, "*periphery", $S$1:$S$400, "1", $K$1:$K$400, "gaze")</f>
        <v>0</v>
      </c>
      <c r="AA3">
        <f>COUNTIFS($M$1:$M$400, "*back", $S$1:$S$400, "1", $K$1:$K$400, "gaze")</f>
        <v>0</v>
      </c>
      <c r="AB3">
        <f>COUNTIFS($M$1:$M$400, "*front", $S$1:$S$400, "1", $K$1:$K$400, "point")</f>
        <v>2</v>
      </c>
      <c r="AC3">
        <f>COUNTIFS($M$1:$M$400, "*periphery", $S$1:$S$400, "1", $K$1:$K$400, "point")</f>
        <v>1</v>
      </c>
      <c r="AD3">
        <f>COUNTIFS($M$1:$M$400, "*back", $S$1:$S$400, "1", $K$1:$K$400, "point")</f>
        <v>0</v>
      </c>
      <c r="AE3">
        <f>COUNTIFS($M$1:$M$400, "*front", $S$1:$S$400, "1", $K$1:$K$400, "gaze and point")</f>
        <v>2</v>
      </c>
      <c r="AF3">
        <f>COUNTIFS($M$1:$M$400, "*periphery", $S$1:$S$400, "1", $K$1:$K$400, "gaze and point")</f>
        <v>1</v>
      </c>
      <c r="AG3">
        <f>COUNTIFS($M$1:$M$400, "*periphery", $S$1:$S$400, "1", $K$1:$K$400, "gaze and point")</f>
        <v>1</v>
      </c>
      <c r="AH3">
        <f>COUNTIFS($S$1:$S$400, "1", $K$1:$K$400, "baseline")</f>
        <v>0</v>
      </c>
    </row>
    <row r="4" spans="1:34" x14ac:dyDescent="0.2">
      <c r="A4" t="s">
        <v>21</v>
      </c>
      <c r="B4" t="s">
        <v>20</v>
      </c>
      <c r="C4" t="s">
        <v>20</v>
      </c>
      <c r="X4" t="s">
        <v>5172</v>
      </c>
      <c r="Y4" t="s">
        <v>5179</v>
      </c>
      <c r="Z4" t="s">
        <v>5173</v>
      </c>
      <c r="AA4" t="s">
        <v>5174</v>
      </c>
      <c r="AB4" t="s">
        <v>5175</v>
      </c>
      <c r="AC4" t="s">
        <v>5176</v>
      </c>
      <c r="AD4" t="s">
        <v>5177</v>
      </c>
      <c r="AE4" t="s">
        <v>5178</v>
      </c>
    </row>
    <row r="5" spans="1:34" x14ac:dyDescent="0.2">
      <c r="A5" t="s">
        <v>22</v>
      </c>
      <c r="B5" t="s">
        <v>23</v>
      </c>
      <c r="C5" t="s">
        <v>23</v>
      </c>
      <c r="G5" t="s">
        <v>24</v>
      </c>
      <c r="Y5">
        <f>SUM(Y2:AH2)</f>
        <v>20</v>
      </c>
      <c r="Z5">
        <f>COUNTIF($K$1:$K$400, "gaze")</f>
        <v>6</v>
      </c>
      <c r="AA5" s="7">
        <f>COUNTIF($K$1:$K$400, "point")</f>
        <v>6</v>
      </c>
      <c r="AB5">
        <f>COUNTIF($K$1:$K$400, "gaze and point")</f>
        <v>6</v>
      </c>
      <c r="AC5">
        <f>COUNTIF($M$1:$M$400, "*front")</f>
        <v>6</v>
      </c>
      <c r="AD5">
        <f>COUNTIF($M$1:$M$400, "*periphery")</f>
        <v>6</v>
      </c>
      <c r="AE5">
        <f>COUNTIF($M$1:$M$400, "*back")</f>
        <v>6</v>
      </c>
    </row>
    <row r="6" spans="1:34" x14ac:dyDescent="0.2">
      <c r="A6" t="s">
        <v>22</v>
      </c>
      <c r="B6" t="s">
        <v>25</v>
      </c>
      <c r="C6" t="s">
        <v>25</v>
      </c>
      <c r="J6" t="s">
        <v>10</v>
      </c>
      <c r="Z6">
        <f>COUNTIFS($K$1:$K$400, "gaze", $S$1:$S$400, "1")</f>
        <v>1</v>
      </c>
      <c r="AA6">
        <f>COUNTIFS($K$1:$K$400, "point", $S$1:$S$400, "1")</f>
        <v>3</v>
      </c>
      <c r="AB6">
        <f>COUNTIFS($K$1:$K$400, "gaze and point", $S$1:$S$400, "1")</f>
        <v>3</v>
      </c>
      <c r="AC6">
        <f>COUNTIFS($M$1:$M$400, "*front", $S$1:$S$400, "1")</f>
        <v>5</v>
      </c>
      <c r="AD6">
        <f>COUNTIFS($M$1:$M$400, "*periphery", $S$1:$S$400, "1")</f>
        <v>2</v>
      </c>
      <c r="AE6">
        <f>COUNTIFS($M$1:$M$400, "*back", $S$1:$S$400, "1")</f>
        <v>0</v>
      </c>
    </row>
    <row r="7" spans="1:34" x14ac:dyDescent="0.2">
      <c r="A7" t="s">
        <v>22</v>
      </c>
      <c r="B7" t="s">
        <v>26</v>
      </c>
      <c r="C7" t="s">
        <v>26</v>
      </c>
      <c r="P7">
        <v>1</v>
      </c>
      <c r="Q7" t="s">
        <v>27</v>
      </c>
    </row>
    <row r="8" spans="1:34" x14ac:dyDescent="0.2">
      <c r="A8" t="s">
        <v>22</v>
      </c>
      <c r="B8" t="s">
        <v>28</v>
      </c>
      <c r="C8" t="s">
        <v>28</v>
      </c>
      <c r="J8" t="s">
        <v>10</v>
      </c>
    </row>
    <row r="9" spans="1:34" x14ac:dyDescent="0.2">
      <c r="A9" t="s">
        <v>22</v>
      </c>
      <c r="B9" t="s">
        <v>29</v>
      </c>
      <c r="C9" t="s">
        <v>29</v>
      </c>
      <c r="P9">
        <v>1</v>
      </c>
      <c r="Q9" t="s">
        <v>30</v>
      </c>
    </row>
    <row r="10" spans="1:34" x14ac:dyDescent="0.2">
      <c r="A10" t="s">
        <v>22</v>
      </c>
      <c r="B10" t="s">
        <v>31</v>
      </c>
      <c r="C10" t="s">
        <v>31</v>
      </c>
      <c r="J10" t="s">
        <v>10</v>
      </c>
    </row>
    <row r="11" spans="1:34" x14ac:dyDescent="0.2">
      <c r="A11" t="s">
        <v>22</v>
      </c>
      <c r="B11" t="s">
        <v>32</v>
      </c>
      <c r="C11" t="s">
        <v>32</v>
      </c>
      <c r="P11">
        <v>1</v>
      </c>
      <c r="Q11" t="s">
        <v>33</v>
      </c>
    </row>
    <row r="12" spans="1:34" x14ac:dyDescent="0.2">
      <c r="A12" t="s">
        <v>22</v>
      </c>
      <c r="B12" t="s">
        <v>34</v>
      </c>
      <c r="C12" t="s">
        <v>34</v>
      </c>
      <c r="J12" t="s">
        <v>10</v>
      </c>
    </row>
    <row r="13" spans="1:34" x14ac:dyDescent="0.2">
      <c r="A13" t="s">
        <v>22</v>
      </c>
      <c r="B13" t="s">
        <v>34</v>
      </c>
      <c r="C13" t="s">
        <v>34</v>
      </c>
      <c r="P13">
        <v>1</v>
      </c>
      <c r="Q13" t="s">
        <v>35</v>
      </c>
    </row>
    <row r="14" spans="1:34" x14ac:dyDescent="0.2">
      <c r="A14" t="s">
        <v>22</v>
      </c>
      <c r="B14" t="s">
        <v>36</v>
      </c>
      <c r="C14" t="s">
        <v>36</v>
      </c>
      <c r="J14" t="s">
        <v>10</v>
      </c>
    </row>
    <row r="15" spans="1:34" x14ac:dyDescent="0.2">
      <c r="A15" t="s">
        <v>22</v>
      </c>
      <c r="B15" t="s">
        <v>37</v>
      </c>
      <c r="C15" t="s">
        <v>37</v>
      </c>
      <c r="P15">
        <v>1</v>
      </c>
      <c r="Q15" t="s">
        <v>38</v>
      </c>
    </row>
    <row r="16" spans="1:34" x14ac:dyDescent="0.2">
      <c r="A16" t="s">
        <v>22</v>
      </c>
      <c r="B16" t="s">
        <v>39</v>
      </c>
      <c r="C16" t="s">
        <v>39</v>
      </c>
      <c r="J16" t="s">
        <v>10</v>
      </c>
    </row>
    <row r="17" spans="1:20" x14ac:dyDescent="0.2">
      <c r="A17" t="s">
        <v>22</v>
      </c>
      <c r="B17" t="s">
        <v>40</v>
      </c>
      <c r="C17" t="s">
        <v>40</v>
      </c>
      <c r="P17">
        <v>1</v>
      </c>
      <c r="Q17" t="s">
        <v>41</v>
      </c>
    </row>
    <row r="18" spans="1:20" x14ac:dyDescent="0.2">
      <c r="A18" t="s">
        <v>22</v>
      </c>
      <c r="B18" t="s">
        <v>42</v>
      </c>
      <c r="C18" t="s">
        <v>42</v>
      </c>
      <c r="D18" s="2" t="s">
        <v>5101</v>
      </c>
      <c r="G18" t="s">
        <v>43</v>
      </c>
    </row>
    <row r="19" spans="1:20" x14ac:dyDescent="0.2">
      <c r="A19" t="s">
        <v>22</v>
      </c>
      <c r="B19" t="s">
        <v>42</v>
      </c>
      <c r="C19" t="s">
        <v>42</v>
      </c>
      <c r="E19">
        <v>1</v>
      </c>
      <c r="F19" t="s">
        <v>44</v>
      </c>
      <c r="K19" t="s">
        <v>45</v>
      </c>
      <c r="M19" t="s">
        <v>46</v>
      </c>
      <c r="S19">
        <v>1</v>
      </c>
      <c r="T19">
        <v>1</v>
      </c>
    </row>
    <row r="20" spans="1:20" x14ac:dyDescent="0.2">
      <c r="A20" t="s">
        <v>22</v>
      </c>
      <c r="B20" t="s">
        <v>47</v>
      </c>
      <c r="C20" t="s">
        <v>48</v>
      </c>
      <c r="H20" t="s">
        <v>49</v>
      </c>
      <c r="I20" t="s">
        <v>50</v>
      </c>
      <c r="L20" t="s">
        <v>51</v>
      </c>
    </row>
    <row r="21" spans="1:20" x14ac:dyDescent="0.2">
      <c r="A21" t="s">
        <v>22</v>
      </c>
      <c r="B21" t="s">
        <v>48</v>
      </c>
      <c r="C21" t="s">
        <v>52</v>
      </c>
      <c r="H21" t="s">
        <v>49</v>
      </c>
      <c r="I21" t="s">
        <v>53</v>
      </c>
      <c r="L21" t="s">
        <v>51</v>
      </c>
    </row>
    <row r="22" spans="1:20" x14ac:dyDescent="0.2">
      <c r="A22" t="s">
        <v>22</v>
      </c>
      <c r="B22" t="s">
        <v>52</v>
      </c>
      <c r="C22" t="s">
        <v>52</v>
      </c>
      <c r="J22" t="s">
        <v>10</v>
      </c>
    </row>
    <row r="23" spans="1:20" x14ac:dyDescent="0.2">
      <c r="A23" t="s">
        <v>22</v>
      </c>
      <c r="B23" t="s">
        <v>52</v>
      </c>
      <c r="C23" t="s">
        <v>54</v>
      </c>
      <c r="H23" t="s">
        <v>49</v>
      </c>
      <c r="I23" t="s">
        <v>53</v>
      </c>
      <c r="L23" t="s">
        <v>51</v>
      </c>
    </row>
    <row r="24" spans="1:20" x14ac:dyDescent="0.2">
      <c r="A24" t="s">
        <v>22</v>
      </c>
      <c r="B24" t="s">
        <v>55</v>
      </c>
      <c r="C24" t="s">
        <v>56</v>
      </c>
      <c r="H24" t="s">
        <v>49</v>
      </c>
      <c r="L24" t="s">
        <v>57</v>
      </c>
    </row>
    <row r="25" spans="1:20" x14ac:dyDescent="0.2">
      <c r="A25" t="s">
        <v>22</v>
      </c>
      <c r="B25" t="s">
        <v>56</v>
      </c>
      <c r="C25" t="s">
        <v>58</v>
      </c>
      <c r="H25" t="s">
        <v>49</v>
      </c>
      <c r="I25" t="s">
        <v>50</v>
      </c>
      <c r="L25" t="s">
        <v>51</v>
      </c>
    </row>
    <row r="26" spans="1:20" x14ac:dyDescent="0.2">
      <c r="A26" t="s">
        <v>22</v>
      </c>
      <c r="B26" t="s">
        <v>58</v>
      </c>
      <c r="C26" t="s">
        <v>59</v>
      </c>
      <c r="H26" t="s">
        <v>49</v>
      </c>
      <c r="I26" t="s">
        <v>53</v>
      </c>
      <c r="L26" t="s">
        <v>51</v>
      </c>
    </row>
    <row r="27" spans="1:20" x14ac:dyDescent="0.2">
      <c r="A27" t="s">
        <v>22</v>
      </c>
      <c r="B27" t="s">
        <v>59</v>
      </c>
      <c r="C27" t="s">
        <v>59</v>
      </c>
      <c r="G27" t="s">
        <v>60</v>
      </c>
    </row>
    <row r="28" spans="1:20" x14ac:dyDescent="0.2">
      <c r="A28" t="s">
        <v>22</v>
      </c>
      <c r="B28" t="s">
        <v>61</v>
      </c>
      <c r="C28" t="s">
        <v>61</v>
      </c>
      <c r="G28" t="s">
        <v>62</v>
      </c>
    </row>
    <row r="29" spans="1:20" x14ac:dyDescent="0.2">
      <c r="A29" t="s">
        <v>22</v>
      </c>
      <c r="B29" t="s">
        <v>63</v>
      </c>
      <c r="C29" t="s">
        <v>63</v>
      </c>
      <c r="E29">
        <v>0</v>
      </c>
      <c r="F29" t="s">
        <v>44</v>
      </c>
      <c r="K29" t="s">
        <v>64</v>
      </c>
      <c r="M29" t="s">
        <v>65</v>
      </c>
      <c r="S29">
        <v>0</v>
      </c>
      <c r="T29">
        <v>0</v>
      </c>
    </row>
    <row r="30" spans="1:20" x14ac:dyDescent="0.2">
      <c r="A30" t="s">
        <v>22</v>
      </c>
      <c r="B30" t="s">
        <v>66</v>
      </c>
      <c r="C30" t="s">
        <v>67</v>
      </c>
      <c r="H30" t="s">
        <v>49</v>
      </c>
      <c r="I30" t="s">
        <v>50</v>
      </c>
      <c r="L30" t="s">
        <v>68</v>
      </c>
      <c r="O30" t="s">
        <v>46</v>
      </c>
    </row>
    <row r="31" spans="1:20" x14ac:dyDescent="0.2">
      <c r="A31" t="s">
        <v>22</v>
      </c>
      <c r="B31" t="s">
        <v>67</v>
      </c>
      <c r="C31" t="s">
        <v>69</v>
      </c>
      <c r="H31" t="s">
        <v>49</v>
      </c>
      <c r="I31" t="s">
        <v>53</v>
      </c>
      <c r="L31" t="s">
        <v>68</v>
      </c>
      <c r="O31" t="s">
        <v>46</v>
      </c>
    </row>
    <row r="32" spans="1:20" x14ac:dyDescent="0.2">
      <c r="A32" t="s">
        <v>22</v>
      </c>
      <c r="B32" t="s">
        <v>70</v>
      </c>
      <c r="C32" t="s">
        <v>71</v>
      </c>
      <c r="H32" t="s">
        <v>49</v>
      </c>
      <c r="L32" t="s">
        <v>57</v>
      </c>
    </row>
    <row r="33" spans="1:20" x14ac:dyDescent="0.2">
      <c r="A33" t="s">
        <v>22</v>
      </c>
      <c r="B33" t="s">
        <v>72</v>
      </c>
      <c r="C33" t="s">
        <v>73</v>
      </c>
      <c r="H33" t="s">
        <v>49</v>
      </c>
      <c r="I33" t="s">
        <v>50</v>
      </c>
      <c r="L33" t="s">
        <v>68</v>
      </c>
      <c r="O33" t="s">
        <v>46</v>
      </c>
    </row>
    <row r="34" spans="1:20" x14ac:dyDescent="0.2">
      <c r="A34" t="s">
        <v>22</v>
      </c>
      <c r="B34" t="s">
        <v>73</v>
      </c>
      <c r="C34" t="s">
        <v>74</v>
      </c>
      <c r="H34" t="s">
        <v>49</v>
      </c>
      <c r="I34" t="s">
        <v>53</v>
      </c>
      <c r="L34" t="s">
        <v>68</v>
      </c>
      <c r="O34" t="s">
        <v>46</v>
      </c>
    </row>
    <row r="35" spans="1:20" x14ac:dyDescent="0.2">
      <c r="A35" t="s">
        <v>22</v>
      </c>
      <c r="B35" t="s">
        <v>74</v>
      </c>
      <c r="C35" t="s">
        <v>74</v>
      </c>
      <c r="J35" t="s">
        <v>10</v>
      </c>
    </row>
    <row r="36" spans="1:20" x14ac:dyDescent="0.2">
      <c r="A36" t="s">
        <v>22</v>
      </c>
      <c r="B36" t="s">
        <v>75</v>
      </c>
      <c r="C36" t="s">
        <v>75</v>
      </c>
      <c r="H36" t="s">
        <v>49</v>
      </c>
      <c r="I36" t="s">
        <v>53</v>
      </c>
      <c r="L36" t="s">
        <v>51</v>
      </c>
    </row>
    <row r="37" spans="1:20" x14ac:dyDescent="0.2">
      <c r="A37" t="s">
        <v>22</v>
      </c>
      <c r="B37" t="s">
        <v>76</v>
      </c>
      <c r="C37" t="s">
        <v>76</v>
      </c>
      <c r="G37" t="s">
        <v>60</v>
      </c>
    </row>
    <row r="38" spans="1:20" x14ac:dyDescent="0.2">
      <c r="A38" t="s">
        <v>22</v>
      </c>
      <c r="B38" t="s">
        <v>77</v>
      </c>
      <c r="C38" t="s">
        <v>77</v>
      </c>
      <c r="G38" t="s">
        <v>78</v>
      </c>
    </row>
    <row r="39" spans="1:20" x14ac:dyDescent="0.2">
      <c r="A39" t="s">
        <v>22</v>
      </c>
      <c r="B39" t="s">
        <v>77</v>
      </c>
      <c r="C39" t="s">
        <v>77</v>
      </c>
      <c r="E39">
        <v>1</v>
      </c>
      <c r="F39" t="s">
        <v>44</v>
      </c>
      <c r="K39" t="s">
        <v>45</v>
      </c>
      <c r="M39" t="s">
        <v>79</v>
      </c>
      <c r="S39">
        <v>1</v>
      </c>
      <c r="T39">
        <v>0</v>
      </c>
    </row>
    <row r="40" spans="1:20" x14ac:dyDescent="0.2">
      <c r="A40" t="s">
        <v>22</v>
      </c>
      <c r="B40" t="s">
        <v>80</v>
      </c>
      <c r="C40" t="s">
        <v>81</v>
      </c>
      <c r="H40" t="s">
        <v>49</v>
      </c>
      <c r="L40" t="s">
        <v>82</v>
      </c>
      <c r="N40" t="s">
        <v>83</v>
      </c>
    </row>
    <row r="41" spans="1:20" x14ac:dyDescent="0.2">
      <c r="A41" t="s">
        <v>22</v>
      </c>
      <c r="B41" t="s">
        <v>81</v>
      </c>
      <c r="C41" t="s">
        <v>84</v>
      </c>
      <c r="H41" t="s">
        <v>49</v>
      </c>
      <c r="I41" t="s">
        <v>50</v>
      </c>
      <c r="L41" t="s">
        <v>51</v>
      </c>
    </row>
    <row r="42" spans="1:20" x14ac:dyDescent="0.2">
      <c r="A42" t="s">
        <v>22</v>
      </c>
      <c r="B42" t="s">
        <v>84</v>
      </c>
      <c r="C42" t="s">
        <v>85</v>
      </c>
      <c r="H42" t="s">
        <v>49</v>
      </c>
      <c r="I42" t="s">
        <v>53</v>
      </c>
      <c r="L42" t="s">
        <v>51</v>
      </c>
    </row>
    <row r="43" spans="1:20" x14ac:dyDescent="0.2">
      <c r="A43" t="s">
        <v>22</v>
      </c>
      <c r="B43" t="s">
        <v>86</v>
      </c>
      <c r="C43" t="s">
        <v>87</v>
      </c>
      <c r="H43" t="s">
        <v>49</v>
      </c>
      <c r="L43" t="s">
        <v>57</v>
      </c>
    </row>
    <row r="44" spans="1:20" x14ac:dyDescent="0.2">
      <c r="A44" t="s">
        <v>22</v>
      </c>
      <c r="B44" t="s">
        <v>88</v>
      </c>
      <c r="C44" t="s">
        <v>89</v>
      </c>
      <c r="H44" t="s">
        <v>49</v>
      </c>
      <c r="I44" t="s">
        <v>50</v>
      </c>
      <c r="L44" t="s">
        <v>51</v>
      </c>
    </row>
    <row r="45" spans="1:20" x14ac:dyDescent="0.2">
      <c r="A45" t="s">
        <v>22</v>
      </c>
      <c r="B45" t="s">
        <v>90</v>
      </c>
      <c r="C45" t="s">
        <v>90</v>
      </c>
      <c r="J45" t="s">
        <v>10</v>
      </c>
    </row>
    <row r="46" spans="1:20" x14ac:dyDescent="0.2">
      <c r="A46" t="s">
        <v>22</v>
      </c>
      <c r="B46" t="s">
        <v>91</v>
      </c>
      <c r="C46" t="s">
        <v>91</v>
      </c>
      <c r="H46" t="s">
        <v>49</v>
      </c>
      <c r="I46" t="s">
        <v>53</v>
      </c>
      <c r="L46" t="s">
        <v>51</v>
      </c>
    </row>
    <row r="47" spans="1:20" x14ac:dyDescent="0.2">
      <c r="A47" t="s">
        <v>22</v>
      </c>
      <c r="B47" t="s">
        <v>92</v>
      </c>
      <c r="C47" t="s">
        <v>92</v>
      </c>
      <c r="G47" t="s">
        <v>60</v>
      </c>
    </row>
    <row r="48" spans="1:20" x14ac:dyDescent="0.2">
      <c r="A48" t="s">
        <v>22</v>
      </c>
      <c r="B48" t="s">
        <v>93</v>
      </c>
      <c r="C48" t="s">
        <v>93</v>
      </c>
      <c r="G48" t="s">
        <v>94</v>
      </c>
    </row>
    <row r="49" spans="1:20" x14ac:dyDescent="0.2">
      <c r="A49" t="s">
        <v>22</v>
      </c>
      <c r="B49" t="s">
        <v>93</v>
      </c>
      <c r="C49" t="s">
        <v>93</v>
      </c>
      <c r="E49">
        <v>0</v>
      </c>
      <c r="F49" t="s">
        <v>44</v>
      </c>
      <c r="K49" t="s">
        <v>45</v>
      </c>
      <c r="M49" t="s">
        <v>96</v>
      </c>
      <c r="S49">
        <v>0</v>
      </c>
      <c r="T49">
        <v>0</v>
      </c>
    </row>
    <row r="50" spans="1:20" x14ac:dyDescent="0.2">
      <c r="A50" t="s">
        <v>22</v>
      </c>
      <c r="B50" t="s">
        <v>95</v>
      </c>
      <c r="C50" t="s">
        <v>97</v>
      </c>
      <c r="H50" t="s">
        <v>49</v>
      </c>
      <c r="L50" t="s">
        <v>57</v>
      </c>
    </row>
    <row r="51" spans="1:20" x14ac:dyDescent="0.2">
      <c r="A51" t="s">
        <v>22</v>
      </c>
      <c r="B51" t="s">
        <v>98</v>
      </c>
      <c r="C51" t="s">
        <v>99</v>
      </c>
      <c r="H51" t="s">
        <v>49</v>
      </c>
      <c r="L51" t="s">
        <v>82</v>
      </c>
      <c r="N51" t="s">
        <v>100</v>
      </c>
    </row>
    <row r="52" spans="1:20" x14ac:dyDescent="0.2">
      <c r="A52" t="s">
        <v>22</v>
      </c>
      <c r="B52" t="s">
        <v>99</v>
      </c>
      <c r="C52" t="s">
        <v>101</v>
      </c>
      <c r="H52" t="s">
        <v>49</v>
      </c>
      <c r="I52" t="s">
        <v>50</v>
      </c>
      <c r="L52" t="s">
        <v>68</v>
      </c>
      <c r="O52" t="s">
        <v>65</v>
      </c>
    </row>
    <row r="53" spans="1:20" x14ac:dyDescent="0.2">
      <c r="A53" t="s">
        <v>22</v>
      </c>
      <c r="B53" t="s">
        <v>101</v>
      </c>
      <c r="C53" t="s">
        <v>102</v>
      </c>
      <c r="H53" t="s">
        <v>49</v>
      </c>
      <c r="I53" t="s">
        <v>53</v>
      </c>
      <c r="L53" t="s">
        <v>68</v>
      </c>
      <c r="O53" t="s">
        <v>65</v>
      </c>
    </row>
    <row r="54" spans="1:20" x14ac:dyDescent="0.2">
      <c r="A54" t="s">
        <v>22</v>
      </c>
      <c r="B54" t="s">
        <v>103</v>
      </c>
      <c r="C54" t="s">
        <v>104</v>
      </c>
      <c r="H54" t="s">
        <v>49</v>
      </c>
      <c r="L54" t="s">
        <v>105</v>
      </c>
      <c r="O54" t="s">
        <v>106</v>
      </c>
    </row>
    <row r="55" spans="1:20" x14ac:dyDescent="0.2">
      <c r="A55" t="s">
        <v>22</v>
      </c>
      <c r="B55" t="s">
        <v>107</v>
      </c>
      <c r="C55" t="s">
        <v>108</v>
      </c>
      <c r="H55" t="s">
        <v>49</v>
      </c>
      <c r="L55" t="s">
        <v>82</v>
      </c>
      <c r="N55" t="s">
        <v>83</v>
      </c>
    </row>
    <row r="56" spans="1:20" x14ac:dyDescent="0.2">
      <c r="A56" t="s">
        <v>22</v>
      </c>
      <c r="B56" t="s">
        <v>108</v>
      </c>
      <c r="C56" t="s">
        <v>109</v>
      </c>
      <c r="H56" t="s">
        <v>49</v>
      </c>
      <c r="L56" t="s">
        <v>82</v>
      </c>
    </row>
    <row r="57" spans="1:20" x14ac:dyDescent="0.2">
      <c r="A57" t="s">
        <v>22</v>
      </c>
      <c r="B57" t="s">
        <v>110</v>
      </c>
      <c r="C57" t="s">
        <v>110</v>
      </c>
      <c r="D57" s="2" t="s">
        <v>111</v>
      </c>
      <c r="J57" t="s">
        <v>10</v>
      </c>
    </row>
    <row r="58" spans="1:20" x14ac:dyDescent="0.2">
      <c r="A58" t="s">
        <v>22</v>
      </c>
      <c r="B58" t="s">
        <v>112</v>
      </c>
      <c r="C58" t="s">
        <v>112</v>
      </c>
      <c r="G58" t="s">
        <v>60</v>
      </c>
    </row>
    <row r="59" spans="1:20" x14ac:dyDescent="0.2">
      <c r="A59" t="s">
        <v>22</v>
      </c>
      <c r="B59" t="s">
        <v>113</v>
      </c>
      <c r="C59" t="s">
        <v>113</v>
      </c>
      <c r="G59" t="s">
        <v>114</v>
      </c>
    </row>
    <row r="60" spans="1:20" x14ac:dyDescent="0.2">
      <c r="A60" t="s">
        <v>22</v>
      </c>
      <c r="B60" t="s">
        <v>113</v>
      </c>
      <c r="C60" t="s">
        <v>113</v>
      </c>
      <c r="E60">
        <v>1</v>
      </c>
      <c r="F60" t="s">
        <v>44</v>
      </c>
      <c r="K60" t="s">
        <v>115</v>
      </c>
      <c r="M60" t="s">
        <v>116</v>
      </c>
      <c r="S60">
        <v>1</v>
      </c>
      <c r="T60">
        <v>1</v>
      </c>
    </row>
    <row r="61" spans="1:20" x14ac:dyDescent="0.2">
      <c r="A61" t="s">
        <v>22</v>
      </c>
      <c r="B61" t="s">
        <v>117</v>
      </c>
      <c r="C61" t="s">
        <v>118</v>
      </c>
      <c r="H61" t="s">
        <v>49</v>
      </c>
      <c r="I61" t="s">
        <v>51</v>
      </c>
      <c r="O61" t="s">
        <v>53</v>
      </c>
    </row>
    <row r="62" spans="1:20" x14ac:dyDescent="0.2">
      <c r="A62" t="s">
        <v>22</v>
      </c>
      <c r="B62" t="s">
        <v>119</v>
      </c>
      <c r="C62" t="s">
        <v>119</v>
      </c>
      <c r="J62" t="s">
        <v>10</v>
      </c>
    </row>
    <row r="63" spans="1:20" x14ac:dyDescent="0.2">
      <c r="A63" t="s">
        <v>22</v>
      </c>
      <c r="B63" t="s">
        <v>120</v>
      </c>
      <c r="C63" t="s">
        <v>120</v>
      </c>
      <c r="G63" t="s">
        <v>60</v>
      </c>
    </row>
    <row r="64" spans="1:20" x14ac:dyDescent="0.2">
      <c r="A64" t="s">
        <v>22</v>
      </c>
      <c r="B64" t="s">
        <v>121</v>
      </c>
      <c r="C64" t="s">
        <v>121</v>
      </c>
      <c r="G64" t="s">
        <v>122</v>
      </c>
    </row>
    <row r="65" spans="1:20" x14ac:dyDescent="0.2">
      <c r="A65" t="s">
        <v>22</v>
      </c>
      <c r="B65" t="s">
        <v>121</v>
      </c>
      <c r="C65" t="s">
        <v>121</v>
      </c>
      <c r="E65">
        <v>1</v>
      </c>
      <c r="F65" t="s">
        <v>44</v>
      </c>
      <c r="K65" t="s">
        <v>115</v>
      </c>
      <c r="M65" t="s">
        <v>65</v>
      </c>
      <c r="S65">
        <v>1</v>
      </c>
      <c r="T65">
        <v>1</v>
      </c>
    </row>
    <row r="66" spans="1:20" x14ac:dyDescent="0.2">
      <c r="A66" t="s">
        <v>22</v>
      </c>
      <c r="B66" t="s">
        <v>123</v>
      </c>
      <c r="C66" t="s">
        <v>124</v>
      </c>
      <c r="H66" t="s">
        <v>49</v>
      </c>
      <c r="I66" t="s">
        <v>50</v>
      </c>
      <c r="L66" t="s">
        <v>51</v>
      </c>
    </row>
    <row r="67" spans="1:20" x14ac:dyDescent="0.2">
      <c r="A67" t="s">
        <v>22</v>
      </c>
      <c r="B67" t="s">
        <v>124</v>
      </c>
      <c r="C67" t="s">
        <v>125</v>
      </c>
      <c r="H67" t="s">
        <v>49</v>
      </c>
      <c r="I67" t="s">
        <v>53</v>
      </c>
      <c r="L67" t="s">
        <v>51</v>
      </c>
    </row>
    <row r="68" spans="1:20" x14ac:dyDescent="0.2">
      <c r="A68" t="s">
        <v>22</v>
      </c>
      <c r="B68" t="s">
        <v>126</v>
      </c>
      <c r="C68" t="s">
        <v>127</v>
      </c>
      <c r="H68" t="s">
        <v>49</v>
      </c>
      <c r="L68" t="s">
        <v>105</v>
      </c>
      <c r="O68" t="s">
        <v>106</v>
      </c>
    </row>
    <row r="69" spans="1:20" x14ac:dyDescent="0.2">
      <c r="A69" t="s">
        <v>22</v>
      </c>
      <c r="B69" t="s">
        <v>128</v>
      </c>
      <c r="C69" t="s">
        <v>128</v>
      </c>
      <c r="J69" t="s">
        <v>10</v>
      </c>
    </row>
    <row r="70" spans="1:20" x14ac:dyDescent="0.2">
      <c r="A70" t="s">
        <v>22</v>
      </c>
      <c r="B70" t="s">
        <v>129</v>
      </c>
      <c r="C70" t="s">
        <v>129</v>
      </c>
      <c r="G70" t="s">
        <v>60</v>
      </c>
    </row>
    <row r="71" spans="1:20" x14ac:dyDescent="0.2">
      <c r="A71" t="s">
        <v>22</v>
      </c>
      <c r="B71" t="s">
        <v>130</v>
      </c>
      <c r="C71" t="s">
        <v>130</v>
      </c>
      <c r="G71" t="s">
        <v>131</v>
      </c>
    </row>
    <row r="72" spans="1:20" x14ac:dyDescent="0.2">
      <c r="A72" t="s">
        <v>22</v>
      </c>
      <c r="B72" t="s">
        <v>130</v>
      </c>
      <c r="C72" t="s">
        <v>130</v>
      </c>
      <c r="E72">
        <v>0</v>
      </c>
      <c r="F72" t="s">
        <v>44</v>
      </c>
      <c r="K72" t="s">
        <v>64</v>
      </c>
      <c r="M72" t="s">
        <v>116</v>
      </c>
      <c r="S72">
        <v>0</v>
      </c>
      <c r="T72">
        <v>0</v>
      </c>
    </row>
    <row r="73" spans="1:20" x14ac:dyDescent="0.2">
      <c r="A73" t="s">
        <v>22</v>
      </c>
      <c r="B73" t="s">
        <v>132</v>
      </c>
      <c r="C73" t="s">
        <v>133</v>
      </c>
      <c r="H73" t="s">
        <v>49</v>
      </c>
      <c r="L73" t="s">
        <v>105</v>
      </c>
      <c r="O73" t="s">
        <v>106</v>
      </c>
    </row>
    <row r="74" spans="1:20" x14ac:dyDescent="0.2">
      <c r="A74" t="s">
        <v>22</v>
      </c>
      <c r="B74" t="s">
        <v>134</v>
      </c>
      <c r="C74" t="s">
        <v>135</v>
      </c>
      <c r="H74" t="s">
        <v>49</v>
      </c>
      <c r="L74" t="s">
        <v>57</v>
      </c>
    </row>
    <row r="75" spans="1:20" x14ac:dyDescent="0.2">
      <c r="A75" t="s">
        <v>22</v>
      </c>
      <c r="B75" t="s">
        <v>135</v>
      </c>
      <c r="C75" t="s">
        <v>135</v>
      </c>
      <c r="J75" t="s">
        <v>10</v>
      </c>
    </row>
    <row r="76" spans="1:20" x14ac:dyDescent="0.2">
      <c r="A76" t="s">
        <v>22</v>
      </c>
      <c r="B76" t="s">
        <v>136</v>
      </c>
      <c r="C76" t="s">
        <v>136</v>
      </c>
      <c r="H76" t="s">
        <v>49</v>
      </c>
      <c r="I76" t="s">
        <v>53</v>
      </c>
      <c r="L76" t="s">
        <v>51</v>
      </c>
    </row>
    <row r="77" spans="1:20" x14ac:dyDescent="0.2">
      <c r="A77" t="s">
        <v>22</v>
      </c>
      <c r="B77" t="s">
        <v>137</v>
      </c>
      <c r="C77" t="s">
        <v>137</v>
      </c>
      <c r="G77" t="s">
        <v>60</v>
      </c>
    </row>
    <row r="78" spans="1:20" x14ac:dyDescent="0.2">
      <c r="A78" t="s">
        <v>22</v>
      </c>
      <c r="B78" t="s">
        <v>138</v>
      </c>
      <c r="C78" t="s">
        <v>138</v>
      </c>
      <c r="G78" t="s">
        <v>139</v>
      </c>
    </row>
    <row r="79" spans="1:20" x14ac:dyDescent="0.2">
      <c r="A79" t="s">
        <v>22</v>
      </c>
      <c r="B79" t="s">
        <v>140</v>
      </c>
      <c r="C79" t="s">
        <v>140</v>
      </c>
      <c r="E79">
        <v>0</v>
      </c>
      <c r="F79" t="s">
        <v>44</v>
      </c>
      <c r="K79" s="5" t="s">
        <v>142</v>
      </c>
      <c r="M79" s="5" t="s">
        <v>142</v>
      </c>
      <c r="S79">
        <v>0</v>
      </c>
      <c r="T79">
        <v>0</v>
      </c>
    </row>
    <row r="80" spans="1:20" x14ac:dyDescent="0.2">
      <c r="A80" t="s">
        <v>22</v>
      </c>
      <c r="B80" t="s">
        <v>141</v>
      </c>
      <c r="C80" t="s">
        <v>141</v>
      </c>
    </row>
    <row r="81" spans="1:20" x14ac:dyDescent="0.2">
      <c r="A81" t="s">
        <v>22</v>
      </c>
      <c r="B81" t="s">
        <v>143</v>
      </c>
      <c r="C81" t="s">
        <v>144</v>
      </c>
      <c r="H81" t="s">
        <v>49</v>
      </c>
      <c r="L81" t="s">
        <v>57</v>
      </c>
    </row>
    <row r="82" spans="1:20" x14ac:dyDescent="0.2">
      <c r="A82" t="s">
        <v>22</v>
      </c>
      <c r="B82" t="s">
        <v>145</v>
      </c>
      <c r="C82" t="s">
        <v>145</v>
      </c>
      <c r="G82" t="s">
        <v>60</v>
      </c>
    </row>
    <row r="83" spans="1:20" x14ac:dyDescent="0.2">
      <c r="A83" t="s">
        <v>22</v>
      </c>
      <c r="B83" t="s">
        <v>146</v>
      </c>
      <c r="C83" t="s">
        <v>146</v>
      </c>
      <c r="G83" t="s">
        <v>147</v>
      </c>
    </row>
    <row r="84" spans="1:20" x14ac:dyDescent="0.2">
      <c r="A84" t="s">
        <v>22</v>
      </c>
      <c r="B84" t="s">
        <v>146</v>
      </c>
      <c r="C84" t="s">
        <v>146</v>
      </c>
      <c r="E84">
        <v>0</v>
      </c>
      <c r="F84" t="s">
        <v>44</v>
      </c>
      <c r="K84" t="s">
        <v>115</v>
      </c>
      <c r="M84" t="s">
        <v>149</v>
      </c>
      <c r="S84">
        <v>0</v>
      </c>
      <c r="T84">
        <v>0</v>
      </c>
    </row>
    <row r="85" spans="1:20" x14ac:dyDescent="0.2">
      <c r="A85" t="s">
        <v>22</v>
      </c>
      <c r="B85" t="s">
        <v>150</v>
      </c>
      <c r="C85" t="s">
        <v>151</v>
      </c>
      <c r="H85" t="s">
        <v>49</v>
      </c>
      <c r="L85" t="s">
        <v>82</v>
      </c>
      <c r="N85" t="s">
        <v>152</v>
      </c>
    </row>
    <row r="86" spans="1:20" x14ac:dyDescent="0.2">
      <c r="A86" t="s">
        <v>22</v>
      </c>
      <c r="B86" t="s">
        <v>153</v>
      </c>
      <c r="C86" t="s">
        <v>154</v>
      </c>
      <c r="H86" t="s">
        <v>49</v>
      </c>
      <c r="L86" t="s">
        <v>105</v>
      </c>
      <c r="O86" t="s">
        <v>106</v>
      </c>
    </row>
    <row r="87" spans="1:20" x14ac:dyDescent="0.2">
      <c r="A87" t="s">
        <v>22</v>
      </c>
      <c r="B87" t="s">
        <v>155</v>
      </c>
      <c r="C87" t="s">
        <v>155</v>
      </c>
      <c r="J87" t="s">
        <v>10</v>
      </c>
    </row>
    <row r="88" spans="1:20" x14ac:dyDescent="0.2">
      <c r="A88" t="s">
        <v>22</v>
      </c>
      <c r="B88" t="s">
        <v>156</v>
      </c>
      <c r="C88" t="s">
        <v>156</v>
      </c>
      <c r="H88" t="s">
        <v>49</v>
      </c>
      <c r="I88" t="s">
        <v>53</v>
      </c>
      <c r="L88" t="s">
        <v>51</v>
      </c>
    </row>
    <row r="89" spans="1:20" x14ac:dyDescent="0.2">
      <c r="A89" t="s">
        <v>22</v>
      </c>
      <c r="B89" t="s">
        <v>157</v>
      </c>
      <c r="C89" t="s">
        <v>157</v>
      </c>
      <c r="G89" t="s">
        <v>60</v>
      </c>
    </row>
    <row r="90" spans="1:20" x14ac:dyDescent="0.2">
      <c r="A90" t="s">
        <v>22</v>
      </c>
      <c r="B90" t="s">
        <v>158</v>
      </c>
      <c r="C90" t="s">
        <v>158</v>
      </c>
      <c r="G90" t="s">
        <v>159</v>
      </c>
    </row>
    <row r="91" spans="1:20" x14ac:dyDescent="0.2">
      <c r="A91" t="s">
        <v>22</v>
      </c>
      <c r="B91" t="s">
        <v>158</v>
      </c>
      <c r="C91" t="s">
        <v>158</v>
      </c>
      <c r="E91">
        <v>0</v>
      </c>
      <c r="F91" t="s">
        <v>44</v>
      </c>
      <c r="K91" t="s">
        <v>64</v>
      </c>
      <c r="M91" t="s">
        <v>149</v>
      </c>
      <c r="S91">
        <v>0</v>
      </c>
      <c r="T91">
        <v>0</v>
      </c>
    </row>
    <row r="92" spans="1:20" x14ac:dyDescent="0.2">
      <c r="A92" t="s">
        <v>22</v>
      </c>
      <c r="B92" t="s">
        <v>160</v>
      </c>
      <c r="C92" t="s">
        <v>161</v>
      </c>
      <c r="H92" t="s">
        <v>49</v>
      </c>
      <c r="L92" t="s">
        <v>105</v>
      </c>
      <c r="O92" t="s">
        <v>106</v>
      </c>
    </row>
    <row r="93" spans="1:20" x14ac:dyDescent="0.2">
      <c r="A93" t="s">
        <v>22</v>
      </c>
      <c r="B93" t="s">
        <v>162</v>
      </c>
      <c r="C93" t="s">
        <v>163</v>
      </c>
      <c r="H93" t="s">
        <v>49</v>
      </c>
      <c r="L93" t="s">
        <v>57</v>
      </c>
    </row>
    <row r="94" spans="1:20" x14ac:dyDescent="0.2">
      <c r="A94" t="s">
        <v>22</v>
      </c>
      <c r="B94" t="s">
        <v>164</v>
      </c>
      <c r="C94" t="s">
        <v>164</v>
      </c>
      <c r="J94" t="s">
        <v>10</v>
      </c>
    </row>
    <row r="95" spans="1:20" x14ac:dyDescent="0.2">
      <c r="A95" t="s">
        <v>22</v>
      </c>
      <c r="B95" t="s">
        <v>165</v>
      </c>
      <c r="C95" t="s">
        <v>165</v>
      </c>
      <c r="H95" t="s">
        <v>49</v>
      </c>
      <c r="I95" t="s">
        <v>53</v>
      </c>
      <c r="L95" t="s">
        <v>51</v>
      </c>
    </row>
    <row r="96" spans="1:20" x14ac:dyDescent="0.2">
      <c r="A96" t="s">
        <v>22</v>
      </c>
      <c r="B96" t="s">
        <v>166</v>
      </c>
      <c r="C96" t="s">
        <v>166</v>
      </c>
      <c r="G96" t="s">
        <v>60</v>
      </c>
    </row>
    <row r="97" spans="1:20" x14ac:dyDescent="0.2">
      <c r="A97" t="s">
        <v>22</v>
      </c>
      <c r="B97" t="s">
        <v>167</v>
      </c>
      <c r="C97" t="s">
        <v>167</v>
      </c>
      <c r="G97" t="s">
        <v>168</v>
      </c>
    </row>
    <row r="98" spans="1:20" x14ac:dyDescent="0.2">
      <c r="A98" t="s">
        <v>22</v>
      </c>
      <c r="B98" t="s">
        <v>167</v>
      </c>
      <c r="C98" t="s">
        <v>167</v>
      </c>
      <c r="E98">
        <v>1</v>
      </c>
      <c r="F98" t="s">
        <v>44</v>
      </c>
      <c r="K98" t="s">
        <v>64</v>
      </c>
      <c r="M98" t="s">
        <v>46</v>
      </c>
      <c r="S98">
        <v>1</v>
      </c>
      <c r="T98">
        <v>1</v>
      </c>
    </row>
    <row r="99" spans="1:20" x14ac:dyDescent="0.2">
      <c r="A99" t="s">
        <v>22</v>
      </c>
      <c r="B99" t="s">
        <v>169</v>
      </c>
      <c r="C99" t="s">
        <v>170</v>
      </c>
      <c r="H99" t="s">
        <v>49</v>
      </c>
      <c r="L99" t="s">
        <v>57</v>
      </c>
    </row>
    <row r="100" spans="1:20" x14ac:dyDescent="0.2">
      <c r="A100" t="s">
        <v>22</v>
      </c>
      <c r="B100" t="s">
        <v>170</v>
      </c>
      <c r="C100" t="s">
        <v>171</v>
      </c>
      <c r="H100" t="s">
        <v>49</v>
      </c>
      <c r="I100" t="s">
        <v>50</v>
      </c>
      <c r="L100" t="s">
        <v>51</v>
      </c>
    </row>
    <row r="101" spans="1:20" x14ac:dyDescent="0.2">
      <c r="A101" t="s">
        <v>22</v>
      </c>
      <c r="B101" t="s">
        <v>171</v>
      </c>
      <c r="C101" t="s">
        <v>172</v>
      </c>
      <c r="H101" t="s">
        <v>49</v>
      </c>
      <c r="I101" t="s">
        <v>53</v>
      </c>
      <c r="L101" t="s">
        <v>51</v>
      </c>
    </row>
    <row r="102" spans="1:20" x14ac:dyDescent="0.2">
      <c r="A102" t="s">
        <v>22</v>
      </c>
      <c r="B102" t="s">
        <v>173</v>
      </c>
      <c r="C102" t="s">
        <v>173</v>
      </c>
      <c r="J102" t="s">
        <v>10</v>
      </c>
    </row>
    <row r="103" spans="1:20" x14ac:dyDescent="0.2">
      <c r="A103" t="s">
        <v>22</v>
      </c>
      <c r="B103" t="s">
        <v>174</v>
      </c>
      <c r="C103" t="s">
        <v>174</v>
      </c>
      <c r="G103" t="s">
        <v>60</v>
      </c>
    </row>
    <row r="104" spans="1:20" x14ac:dyDescent="0.2">
      <c r="A104" t="s">
        <v>22</v>
      </c>
      <c r="B104" t="s">
        <v>175</v>
      </c>
      <c r="C104" t="s">
        <v>175</v>
      </c>
      <c r="G104" t="s">
        <v>176</v>
      </c>
    </row>
    <row r="105" spans="1:20" x14ac:dyDescent="0.2">
      <c r="A105" t="s">
        <v>22</v>
      </c>
      <c r="B105" t="s">
        <v>177</v>
      </c>
      <c r="C105" t="s">
        <v>177</v>
      </c>
      <c r="E105">
        <v>0</v>
      </c>
      <c r="F105" t="s">
        <v>44</v>
      </c>
      <c r="K105" s="5" t="s">
        <v>142</v>
      </c>
      <c r="M105" s="5" t="s">
        <v>142</v>
      </c>
      <c r="S105">
        <v>0</v>
      </c>
      <c r="T105">
        <v>0</v>
      </c>
    </row>
    <row r="106" spans="1:20" x14ac:dyDescent="0.2">
      <c r="A106" t="s">
        <v>22</v>
      </c>
      <c r="B106" t="s">
        <v>178</v>
      </c>
      <c r="C106" t="s">
        <v>179</v>
      </c>
      <c r="D106" s="2" t="s">
        <v>180</v>
      </c>
      <c r="H106" t="s">
        <v>49</v>
      </c>
      <c r="L106" t="s">
        <v>105</v>
      </c>
      <c r="O106" t="s">
        <v>106</v>
      </c>
    </row>
    <row r="107" spans="1:20" x14ac:dyDescent="0.2">
      <c r="A107" t="s">
        <v>22</v>
      </c>
      <c r="B107" t="s">
        <v>181</v>
      </c>
      <c r="C107" t="s">
        <v>182</v>
      </c>
      <c r="H107" t="s">
        <v>49</v>
      </c>
      <c r="L107" t="s">
        <v>57</v>
      </c>
    </row>
    <row r="108" spans="1:20" x14ac:dyDescent="0.2">
      <c r="A108" t="s">
        <v>22</v>
      </c>
      <c r="B108" t="s">
        <v>183</v>
      </c>
      <c r="C108" t="s">
        <v>184</v>
      </c>
      <c r="D108" s="2" t="s">
        <v>185</v>
      </c>
      <c r="H108" t="s">
        <v>49</v>
      </c>
      <c r="L108" t="s">
        <v>105</v>
      </c>
      <c r="O108" t="s">
        <v>106</v>
      </c>
    </row>
    <row r="109" spans="1:20" x14ac:dyDescent="0.2">
      <c r="A109" t="s">
        <v>22</v>
      </c>
      <c r="B109" t="s">
        <v>186</v>
      </c>
      <c r="C109" t="s">
        <v>186</v>
      </c>
      <c r="G109" t="s">
        <v>60</v>
      </c>
    </row>
    <row r="110" spans="1:20" x14ac:dyDescent="0.2">
      <c r="A110" t="s">
        <v>22</v>
      </c>
      <c r="B110" t="s">
        <v>187</v>
      </c>
      <c r="C110" t="s">
        <v>187</v>
      </c>
      <c r="G110" t="s">
        <v>188</v>
      </c>
    </row>
    <row r="111" spans="1:20" x14ac:dyDescent="0.2">
      <c r="A111" t="s">
        <v>22</v>
      </c>
      <c r="B111" t="s">
        <v>187</v>
      </c>
      <c r="C111" t="s">
        <v>187</v>
      </c>
      <c r="E111">
        <v>0</v>
      </c>
      <c r="F111" t="s">
        <v>44</v>
      </c>
      <c r="K111" t="s">
        <v>64</v>
      </c>
      <c r="M111" t="s">
        <v>79</v>
      </c>
      <c r="S111">
        <v>0</v>
      </c>
      <c r="T111">
        <v>0</v>
      </c>
    </row>
    <row r="112" spans="1:20" x14ac:dyDescent="0.2">
      <c r="A112" t="s">
        <v>22</v>
      </c>
      <c r="B112" t="s">
        <v>189</v>
      </c>
      <c r="C112" t="s">
        <v>190</v>
      </c>
      <c r="H112" t="s">
        <v>49</v>
      </c>
      <c r="L112" t="s">
        <v>57</v>
      </c>
    </row>
    <row r="113" spans="1:20" x14ac:dyDescent="0.2">
      <c r="A113" t="s">
        <v>22</v>
      </c>
      <c r="B113" t="s">
        <v>191</v>
      </c>
      <c r="C113" t="s">
        <v>192</v>
      </c>
      <c r="H113" t="s">
        <v>49</v>
      </c>
      <c r="I113" t="s">
        <v>50</v>
      </c>
      <c r="L113" t="s">
        <v>68</v>
      </c>
      <c r="O113" t="s">
        <v>116</v>
      </c>
    </row>
    <row r="114" spans="1:20" x14ac:dyDescent="0.2">
      <c r="A114" t="s">
        <v>22</v>
      </c>
      <c r="B114" t="s">
        <v>192</v>
      </c>
      <c r="C114" t="s">
        <v>193</v>
      </c>
      <c r="H114" t="s">
        <v>49</v>
      </c>
      <c r="I114" t="s">
        <v>53</v>
      </c>
      <c r="L114" t="s">
        <v>68</v>
      </c>
      <c r="O114" t="s">
        <v>116</v>
      </c>
    </row>
    <row r="115" spans="1:20" x14ac:dyDescent="0.2">
      <c r="A115" t="s">
        <v>22</v>
      </c>
      <c r="B115" t="s">
        <v>194</v>
      </c>
      <c r="C115" t="s">
        <v>194</v>
      </c>
      <c r="J115" t="s">
        <v>10</v>
      </c>
    </row>
    <row r="116" spans="1:20" x14ac:dyDescent="0.2">
      <c r="A116" t="s">
        <v>22</v>
      </c>
      <c r="B116" t="s">
        <v>195</v>
      </c>
      <c r="C116" t="s">
        <v>195</v>
      </c>
      <c r="H116" t="s">
        <v>49</v>
      </c>
      <c r="I116" t="s">
        <v>53</v>
      </c>
      <c r="L116" t="s">
        <v>51</v>
      </c>
    </row>
    <row r="117" spans="1:20" x14ac:dyDescent="0.2">
      <c r="A117" t="s">
        <v>22</v>
      </c>
      <c r="B117" t="s">
        <v>196</v>
      </c>
      <c r="C117" t="s">
        <v>196</v>
      </c>
      <c r="G117" t="s">
        <v>60</v>
      </c>
    </row>
    <row r="118" spans="1:20" x14ac:dyDescent="0.2">
      <c r="A118" t="s">
        <v>22</v>
      </c>
      <c r="B118" t="s">
        <v>197</v>
      </c>
      <c r="C118" t="s">
        <v>197</v>
      </c>
      <c r="G118" t="s">
        <v>198</v>
      </c>
    </row>
    <row r="119" spans="1:20" x14ac:dyDescent="0.2">
      <c r="A119" t="s">
        <v>22</v>
      </c>
      <c r="B119" t="s">
        <v>197</v>
      </c>
      <c r="C119" t="s">
        <v>197</v>
      </c>
      <c r="E119">
        <v>0</v>
      </c>
      <c r="F119" t="s">
        <v>44</v>
      </c>
      <c r="K119" t="s">
        <v>45</v>
      </c>
      <c r="M119" t="s">
        <v>65</v>
      </c>
      <c r="S119">
        <v>0</v>
      </c>
      <c r="T119">
        <v>0</v>
      </c>
    </row>
    <row r="120" spans="1:20" x14ac:dyDescent="0.2">
      <c r="A120" t="s">
        <v>22</v>
      </c>
      <c r="B120" t="s">
        <v>199</v>
      </c>
      <c r="C120" t="s">
        <v>200</v>
      </c>
      <c r="H120" t="s">
        <v>49</v>
      </c>
      <c r="L120" t="s">
        <v>82</v>
      </c>
      <c r="N120" t="s">
        <v>152</v>
      </c>
    </row>
    <row r="121" spans="1:20" x14ac:dyDescent="0.2">
      <c r="A121" t="s">
        <v>22</v>
      </c>
      <c r="B121" t="s">
        <v>201</v>
      </c>
      <c r="C121" t="s">
        <v>202</v>
      </c>
      <c r="H121" t="s">
        <v>49</v>
      </c>
      <c r="L121" t="s">
        <v>105</v>
      </c>
      <c r="O121" t="s">
        <v>203</v>
      </c>
    </row>
    <row r="122" spans="1:20" x14ac:dyDescent="0.2">
      <c r="A122" t="s">
        <v>22</v>
      </c>
      <c r="B122" t="s">
        <v>204</v>
      </c>
      <c r="C122" t="s">
        <v>205</v>
      </c>
      <c r="H122" t="s">
        <v>49</v>
      </c>
      <c r="L122" t="s">
        <v>105</v>
      </c>
      <c r="O122" t="s">
        <v>106</v>
      </c>
    </row>
    <row r="123" spans="1:20" x14ac:dyDescent="0.2">
      <c r="A123" t="s">
        <v>22</v>
      </c>
      <c r="B123" t="s">
        <v>206</v>
      </c>
      <c r="C123" t="s">
        <v>207</v>
      </c>
      <c r="H123" t="s">
        <v>49</v>
      </c>
      <c r="L123" t="s">
        <v>57</v>
      </c>
    </row>
    <row r="124" spans="1:20" x14ac:dyDescent="0.2">
      <c r="A124" t="s">
        <v>22</v>
      </c>
      <c r="B124" t="s">
        <v>208</v>
      </c>
      <c r="C124" t="s">
        <v>208</v>
      </c>
      <c r="J124" t="s">
        <v>10</v>
      </c>
    </row>
    <row r="125" spans="1:20" x14ac:dyDescent="0.2">
      <c r="A125" t="s">
        <v>22</v>
      </c>
      <c r="B125" t="s">
        <v>208</v>
      </c>
      <c r="C125" t="s">
        <v>208</v>
      </c>
      <c r="D125" s="2" t="s">
        <v>209</v>
      </c>
      <c r="R125" t="s">
        <v>210</v>
      </c>
    </row>
    <row r="126" spans="1:20" x14ac:dyDescent="0.2">
      <c r="A126" t="s">
        <v>22</v>
      </c>
      <c r="B126" t="s">
        <v>211</v>
      </c>
      <c r="C126" t="s">
        <v>211</v>
      </c>
      <c r="H126" t="s">
        <v>49</v>
      </c>
      <c r="I126" t="s">
        <v>53</v>
      </c>
      <c r="L126" t="s">
        <v>51</v>
      </c>
    </row>
    <row r="127" spans="1:20" x14ac:dyDescent="0.2">
      <c r="A127" t="s">
        <v>22</v>
      </c>
      <c r="B127" t="s">
        <v>212</v>
      </c>
      <c r="C127" t="s">
        <v>212</v>
      </c>
      <c r="G127" t="s">
        <v>60</v>
      </c>
    </row>
    <row r="128" spans="1:20" x14ac:dyDescent="0.2">
      <c r="A128" t="s">
        <v>22</v>
      </c>
      <c r="B128" t="s">
        <v>213</v>
      </c>
      <c r="C128" t="s">
        <v>213</v>
      </c>
      <c r="G128" t="s">
        <v>214</v>
      </c>
    </row>
    <row r="129" spans="1:20" x14ac:dyDescent="0.2">
      <c r="A129" t="s">
        <v>22</v>
      </c>
      <c r="B129" t="s">
        <v>213</v>
      </c>
      <c r="C129" t="s">
        <v>213</v>
      </c>
      <c r="E129">
        <v>1</v>
      </c>
      <c r="F129" t="s">
        <v>44</v>
      </c>
      <c r="K129" t="s">
        <v>115</v>
      </c>
      <c r="M129" t="s">
        <v>46</v>
      </c>
      <c r="S129">
        <v>1</v>
      </c>
      <c r="T129">
        <v>1</v>
      </c>
    </row>
    <row r="130" spans="1:20" x14ac:dyDescent="0.2">
      <c r="A130" t="s">
        <v>22</v>
      </c>
      <c r="B130" t="s">
        <v>216</v>
      </c>
      <c r="C130" t="s">
        <v>217</v>
      </c>
      <c r="H130" t="s">
        <v>49</v>
      </c>
      <c r="I130" t="s">
        <v>53</v>
      </c>
      <c r="L130" t="s">
        <v>51</v>
      </c>
    </row>
    <row r="131" spans="1:20" x14ac:dyDescent="0.2">
      <c r="A131" t="s">
        <v>22</v>
      </c>
      <c r="B131" t="s">
        <v>218</v>
      </c>
      <c r="C131" t="s">
        <v>219</v>
      </c>
      <c r="H131" t="s">
        <v>49</v>
      </c>
      <c r="L131" t="s">
        <v>105</v>
      </c>
      <c r="O131" t="s">
        <v>106</v>
      </c>
    </row>
    <row r="132" spans="1:20" x14ac:dyDescent="0.2">
      <c r="A132" t="s">
        <v>22</v>
      </c>
      <c r="B132" t="s">
        <v>219</v>
      </c>
      <c r="C132" t="s">
        <v>219</v>
      </c>
      <c r="J132" t="s">
        <v>10</v>
      </c>
    </row>
    <row r="133" spans="1:20" x14ac:dyDescent="0.2">
      <c r="A133" t="s">
        <v>22</v>
      </c>
      <c r="B133" t="s">
        <v>220</v>
      </c>
      <c r="C133" t="s">
        <v>220</v>
      </c>
      <c r="G133" t="s">
        <v>60</v>
      </c>
    </row>
    <row r="134" spans="1:20" x14ac:dyDescent="0.2">
      <c r="A134" t="s">
        <v>22</v>
      </c>
      <c r="B134" t="s">
        <v>221</v>
      </c>
      <c r="C134" t="s">
        <v>221</v>
      </c>
      <c r="G134" t="s">
        <v>222</v>
      </c>
    </row>
    <row r="135" spans="1:20" x14ac:dyDescent="0.2">
      <c r="A135" t="s">
        <v>22</v>
      </c>
      <c r="B135" t="s">
        <v>221</v>
      </c>
      <c r="C135" t="s">
        <v>221</v>
      </c>
      <c r="E135">
        <v>0</v>
      </c>
      <c r="F135" t="s">
        <v>44</v>
      </c>
      <c r="K135" t="s">
        <v>64</v>
      </c>
      <c r="M135" t="s">
        <v>96</v>
      </c>
      <c r="S135">
        <v>0</v>
      </c>
      <c r="T135">
        <v>0</v>
      </c>
    </row>
    <row r="136" spans="1:20" x14ac:dyDescent="0.2">
      <c r="A136" t="s">
        <v>22</v>
      </c>
      <c r="B136" t="s">
        <v>223</v>
      </c>
      <c r="C136" t="s">
        <v>224</v>
      </c>
      <c r="H136" t="s">
        <v>49</v>
      </c>
      <c r="L136" t="s">
        <v>105</v>
      </c>
      <c r="O136" t="s">
        <v>106</v>
      </c>
    </row>
    <row r="137" spans="1:20" x14ac:dyDescent="0.2">
      <c r="A137" t="s">
        <v>22</v>
      </c>
      <c r="B137" t="s">
        <v>225</v>
      </c>
      <c r="C137" t="s">
        <v>226</v>
      </c>
      <c r="H137" t="s">
        <v>49</v>
      </c>
      <c r="L137" t="s">
        <v>57</v>
      </c>
    </row>
    <row r="138" spans="1:20" x14ac:dyDescent="0.2">
      <c r="A138" t="s">
        <v>22</v>
      </c>
      <c r="B138" t="s">
        <v>227</v>
      </c>
      <c r="C138" t="s">
        <v>227</v>
      </c>
      <c r="D138" s="2" t="s">
        <v>111</v>
      </c>
      <c r="J138" t="s">
        <v>10</v>
      </c>
    </row>
    <row r="139" spans="1:20" x14ac:dyDescent="0.2">
      <c r="A139" t="s">
        <v>22</v>
      </c>
      <c r="B139" t="s">
        <v>228</v>
      </c>
      <c r="C139" t="s">
        <v>228</v>
      </c>
      <c r="G139" t="s">
        <v>60</v>
      </c>
    </row>
    <row r="140" spans="1:20" x14ac:dyDescent="0.2">
      <c r="A140" t="s">
        <v>22</v>
      </c>
      <c r="B140" t="s">
        <v>229</v>
      </c>
      <c r="C140" t="s">
        <v>229</v>
      </c>
      <c r="G140" t="s">
        <v>230</v>
      </c>
    </row>
    <row r="141" spans="1:20" x14ac:dyDescent="0.2">
      <c r="A141" t="s">
        <v>22</v>
      </c>
      <c r="B141" t="s">
        <v>229</v>
      </c>
      <c r="C141" t="s">
        <v>229</v>
      </c>
      <c r="E141">
        <v>0</v>
      </c>
      <c r="F141" t="s">
        <v>44</v>
      </c>
      <c r="K141" t="s">
        <v>115</v>
      </c>
      <c r="M141" t="s">
        <v>96</v>
      </c>
      <c r="S141">
        <v>0</v>
      </c>
      <c r="T141">
        <v>0</v>
      </c>
    </row>
    <row r="142" spans="1:20" x14ac:dyDescent="0.2">
      <c r="A142" t="s">
        <v>22</v>
      </c>
      <c r="B142" t="s">
        <v>231</v>
      </c>
      <c r="C142" t="s">
        <v>232</v>
      </c>
      <c r="H142" t="s">
        <v>49</v>
      </c>
      <c r="L142" t="s">
        <v>82</v>
      </c>
      <c r="N142" t="s">
        <v>152</v>
      </c>
    </row>
    <row r="143" spans="1:20" x14ac:dyDescent="0.2">
      <c r="A143" t="s">
        <v>22</v>
      </c>
      <c r="B143" t="s">
        <v>233</v>
      </c>
      <c r="C143" t="s">
        <v>234</v>
      </c>
      <c r="H143" t="s">
        <v>49</v>
      </c>
      <c r="L143" t="s">
        <v>57</v>
      </c>
    </row>
    <row r="144" spans="1:20" x14ac:dyDescent="0.2">
      <c r="A144" t="s">
        <v>22</v>
      </c>
      <c r="B144" t="s">
        <v>235</v>
      </c>
      <c r="C144" t="s">
        <v>235</v>
      </c>
      <c r="J144" t="s">
        <v>10</v>
      </c>
    </row>
    <row r="145" spans="1:20" x14ac:dyDescent="0.2">
      <c r="A145" t="s">
        <v>22</v>
      </c>
      <c r="B145" t="s">
        <v>236</v>
      </c>
      <c r="C145" t="s">
        <v>236</v>
      </c>
      <c r="H145" t="s">
        <v>49</v>
      </c>
      <c r="I145" t="s">
        <v>53</v>
      </c>
      <c r="L145" t="s">
        <v>51</v>
      </c>
    </row>
    <row r="146" spans="1:20" x14ac:dyDescent="0.2">
      <c r="A146" t="s">
        <v>22</v>
      </c>
      <c r="B146" t="s">
        <v>237</v>
      </c>
      <c r="C146" t="s">
        <v>237</v>
      </c>
      <c r="G146" t="s">
        <v>60</v>
      </c>
    </row>
    <row r="147" spans="1:20" x14ac:dyDescent="0.2">
      <c r="A147" t="s">
        <v>22</v>
      </c>
      <c r="B147" t="s">
        <v>238</v>
      </c>
      <c r="C147" t="s">
        <v>238</v>
      </c>
      <c r="G147" t="s">
        <v>239</v>
      </c>
    </row>
    <row r="148" spans="1:20" x14ac:dyDescent="0.2">
      <c r="A148" t="s">
        <v>22</v>
      </c>
      <c r="B148" t="s">
        <v>238</v>
      </c>
      <c r="C148" t="s">
        <v>238</v>
      </c>
      <c r="E148">
        <v>1</v>
      </c>
      <c r="F148" t="s">
        <v>44</v>
      </c>
      <c r="K148" t="s">
        <v>45</v>
      </c>
      <c r="M148" t="s">
        <v>116</v>
      </c>
      <c r="S148">
        <v>1</v>
      </c>
      <c r="T148">
        <v>1</v>
      </c>
    </row>
    <row r="149" spans="1:20" x14ac:dyDescent="0.2">
      <c r="A149" t="s">
        <v>22</v>
      </c>
      <c r="B149" t="s">
        <v>240</v>
      </c>
      <c r="C149" t="s">
        <v>241</v>
      </c>
      <c r="H149" t="s">
        <v>49</v>
      </c>
      <c r="I149" t="s">
        <v>50</v>
      </c>
      <c r="L149" t="s">
        <v>51</v>
      </c>
    </row>
    <row r="150" spans="1:20" x14ac:dyDescent="0.2">
      <c r="A150" t="s">
        <v>22</v>
      </c>
      <c r="B150" t="s">
        <v>241</v>
      </c>
      <c r="C150" t="s">
        <v>242</v>
      </c>
      <c r="H150" t="s">
        <v>49</v>
      </c>
      <c r="I150" t="s">
        <v>53</v>
      </c>
      <c r="L150" t="s">
        <v>51</v>
      </c>
    </row>
    <row r="151" spans="1:20" x14ac:dyDescent="0.2">
      <c r="A151" t="s">
        <v>22</v>
      </c>
      <c r="B151" t="s">
        <v>243</v>
      </c>
      <c r="C151" t="s">
        <v>244</v>
      </c>
      <c r="H151" t="s">
        <v>49</v>
      </c>
      <c r="L151" t="s">
        <v>57</v>
      </c>
    </row>
    <row r="152" spans="1:20" x14ac:dyDescent="0.2">
      <c r="A152" t="s">
        <v>22</v>
      </c>
      <c r="B152" t="s">
        <v>244</v>
      </c>
      <c r="C152" t="s">
        <v>244</v>
      </c>
      <c r="J152" t="s">
        <v>10</v>
      </c>
    </row>
    <row r="153" spans="1:20" x14ac:dyDescent="0.2">
      <c r="A153" t="s">
        <v>22</v>
      </c>
      <c r="B153" t="s">
        <v>245</v>
      </c>
      <c r="C153" t="s">
        <v>245</v>
      </c>
      <c r="G153" t="s">
        <v>60</v>
      </c>
    </row>
    <row r="154" spans="1:20" x14ac:dyDescent="0.2">
      <c r="A154" t="s">
        <v>22</v>
      </c>
      <c r="B154" t="s">
        <v>246</v>
      </c>
      <c r="C154" t="s">
        <v>246</v>
      </c>
      <c r="G154" t="s">
        <v>247</v>
      </c>
    </row>
    <row r="155" spans="1:20" x14ac:dyDescent="0.2">
      <c r="A155" t="s">
        <v>22</v>
      </c>
      <c r="B155" t="s">
        <v>246</v>
      </c>
      <c r="C155" t="s">
        <v>246</v>
      </c>
      <c r="E155">
        <v>0</v>
      </c>
      <c r="F155" t="s">
        <v>44</v>
      </c>
      <c r="K155" t="s">
        <v>45</v>
      </c>
      <c r="M155" t="s">
        <v>149</v>
      </c>
      <c r="S155">
        <v>0</v>
      </c>
      <c r="T155">
        <v>0</v>
      </c>
    </row>
    <row r="156" spans="1:20" x14ac:dyDescent="0.2">
      <c r="A156" t="s">
        <v>22</v>
      </c>
      <c r="B156" t="s">
        <v>248</v>
      </c>
      <c r="C156" t="s">
        <v>249</v>
      </c>
      <c r="H156" t="s">
        <v>49</v>
      </c>
      <c r="L156" t="s">
        <v>105</v>
      </c>
      <c r="O156" t="s">
        <v>106</v>
      </c>
    </row>
    <row r="157" spans="1:20" x14ac:dyDescent="0.2">
      <c r="A157" t="s">
        <v>22</v>
      </c>
      <c r="B157" t="s">
        <v>250</v>
      </c>
      <c r="C157" t="s">
        <v>251</v>
      </c>
      <c r="H157" t="s">
        <v>49</v>
      </c>
      <c r="L157" t="s">
        <v>82</v>
      </c>
      <c r="N157" t="s">
        <v>152</v>
      </c>
    </row>
    <row r="158" spans="1:20" x14ac:dyDescent="0.2">
      <c r="A158" t="s">
        <v>22</v>
      </c>
      <c r="B158" t="s">
        <v>252</v>
      </c>
      <c r="C158" t="s">
        <v>252</v>
      </c>
      <c r="J158" t="s">
        <v>10</v>
      </c>
    </row>
    <row r="159" spans="1:20" x14ac:dyDescent="0.2">
      <c r="A159" t="s">
        <v>22</v>
      </c>
      <c r="B159" t="s">
        <v>253</v>
      </c>
      <c r="C159" t="s">
        <v>253</v>
      </c>
      <c r="H159" t="s">
        <v>49</v>
      </c>
      <c r="I159" t="s">
        <v>53</v>
      </c>
      <c r="L159" t="s">
        <v>51</v>
      </c>
    </row>
    <row r="160" spans="1:20" x14ac:dyDescent="0.2">
      <c r="A160" t="s">
        <v>22</v>
      </c>
      <c r="B160" t="s">
        <v>254</v>
      </c>
      <c r="C160" t="s">
        <v>254</v>
      </c>
      <c r="G160" t="s">
        <v>60</v>
      </c>
    </row>
    <row r="161" spans="1:20" x14ac:dyDescent="0.2">
      <c r="A161" t="s">
        <v>22</v>
      </c>
      <c r="B161" t="s">
        <v>255</v>
      </c>
      <c r="C161" t="s">
        <v>255</v>
      </c>
      <c r="G161" t="s">
        <v>256</v>
      </c>
    </row>
    <row r="162" spans="1:20" x14ac:dyDescent="0.2">
      <c r="A162" t="s">
        <v>22</v>
      </c>
      <c r="B162" t="s">
        <v>255</v>
      </c>
      <c r="C162" t="s">
        <v>255</v>
      </c>
      <c r="E162">
        <v>0</v>
      </c>
      <c r="F162" t="s">
        <v>44</v>
      </c>
      <c r="K162" t="s">
        <v>115</v>
      </c>
      <c r="M162" t="s">
        <v>79</v>
      </c>
      <c r="S162">
        <v>0</v>
      </c>
      <c r="T162">
        <v>0</v>
      </c>
    </row>
    <row r="163" spans="1:20" x14ac:dyDescent="0.2">
      <c r="A163" t="s">
        <v>22</v>
      </c>
      <c r="B163" t="s">
        <v>257</v>
      </c>
      <c r="C163" t="s">
        <v>258</v>
      </c>
      <c r="H163" t="s">
        <v>49</v>
      </c>
      <c r="I163" t="s">
        <v>53</v>
      </c>
      <c r="L163" t="s">
        <v>68</v>
      </c>
      <c r="O163" t="s">
        <v>116</v>
      </c>
    </row>
    <row r="164" spans="1:20" x14ac:dyDescent="0.2">
      <c r="A164" t="s">
        <v>22</v>
      </c>
      <c r="B164" t="s">
        <v>259</v>
      </c>
      <c r="C164" t="s">
        <v>260</v>
      </c>
      <c r="H164" t="s">
        <v>49</v>
      </c>
      <c r="L164" t="s">
        <v>105</v>
      </c>
      <c r="O164" t="s">
        <v>106</v>
      </c>
    </row>
    <row r="165" spans="1:20" x14ac:dyDescent="0.2">
      <c r="A165" t="s">
        <v>22</v>
      </c>
      <c r="B165" t="s">
        <v>261</v>
      </c>
      <c r="C165" t="s">
        <v>261</v>
      </c>
      <c r="J165" t="s">
        <v>10</v>
      </c>
    </row>
    <row r="166" spans="1:20" x14ac:dyDescent="0.2">
      <c r="A166" t="s">
        <v>22</v>
      </c>
      <c r="B166" t="s">
        <v>262</v>
      </c>
      <c r="C166" t="s">
        <v>262</v>
      </c>
      <c r="H166" t="s">
        <v>49</v>
      </c>
      <c r="I166" t="s">
        <v>53</v>
      </c>
      <c r="L166" t="s">
        <v>51</v>
      </c>
    </row>
    <row r="167" spans="1:20" x14ac:dyDescent="0.2">
      <c r="A167" t="s">
        <v>22</v>
      </c>
      <c r="B167" t="s">
        <v>263</v>
      </c>
      <c r="C167" t="s">
        <v>263</v>
      </c>
      <c r="G167" t="s">
        <v>60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5"/>
  </sheetPr>
  <dimension ref="A1:AI173"/>
  <sheetViews>
    <sheetView workbookViewId="0">
      <selection activeCell="R28" sqref="R28"/>
    </sheetView>
  </sheetViews>
  <sheetFormatPr baseColWidth="10" defaultColWidth="8.83203125" defaultRowHeight="15" x14ac:dyDescent="0.2"/>
  <cols>
    <col min="1" max="3" width="7.33203125" customWidth="1"/>
    <col min="4" max="4" width="7.33203125" style="2" customWidth="1"/>
    <col min="5" max="18" width="7.33203125" customWidth="1"/>
    <col min="19" max="19" width="7.33203125" hidden="1" customWidth="1"/>
    <col min="20" max="20" width="7.33203125" style="53" customWidth="1"/>
    <col min="21" max="21" width="0" hidden="1" customWidth="1"/>
  </cols>
  <sheetData>
    <row r="1" spans="1:35" x14ac:dyDescent="0.2">
      <c r="A1" t="s">
        <v>265</v>
      </c>
      <c r="U1" t="s">
        <v>264</v>
      </c>
      <c r="Y1" t="s">
        <v>5170</v>
      </c>
      <c r="Z1" t="s">
        <v>5106</v>
      </c>
      <c r="AA1" t="s">
        <v>5107</v>
      </c>
      <c r="AB1" t="s">
        <v>5108</v>
      </c>
      <c r="AC1" t="s">
        <v>5109</v>
      </c>
      <c r="AD1" t="s">
        <v>5110</v>
      </c>
      <c r="AE1" t="s">
        <v>5111</v>
      </c>
      <c r="AF1" t="s">
        <v>5112</v>
      </c>
      <c r="AG1" t="s">
        <v>5113</v>
      </c>
      <c r="AH1" t="s">
        <v>5114</v>
      </c>
      <c r="AI1" t="s">
        <v>142</v>
      </c>
    </row>
    <row r="2" spans="1:35" x14ac:dyDescent="0.2">
      <c r="A2" t="s">
        <v>1</v>
      </c>
      <c r="B2" t="s">
        <v>2</v>
      </c>
      <c r="C2" t="s">
        <v>3</v>
      </c>
      <c r="D2" s="2" t="s">
        <v>4</v>
      </c>
      <c r="E2" t="s">
        <v>5</v>
      </c>
      <c r="F2" t="s">
        <v>6</v>
      </c>
      <c r="G2" t="s">
        <v>7</v>
      </c>
      <c r="H2" t="s">
        <v>8</v>
      </c>
      <c r="I2" t="s">
        <v>9</v>
      </c>
      <c r="J2" t="s">
        <v>10</v>
      </c>
      <c r="K2" t="s">
        <v>11</v>
      </c>
      <c r="L2" t="s">
        <v>12</v>
      </c>
      <c r="M2" t="s">
        <v>13</v>
      </c>
      <c r="N2" t="s">
        <v>14</v>
      </c>
      <c r="O2" t="s">
        <v>15</v>
      </c>
      <c r="P2" t="s">
        <v>16</v>
      </c>
      <c r="Q2" t="s">
        <v>17</v>
      </c>
      <c r="R2" t="s">
        <v>18</v>
      </c>
      <c r="S2" t="s">
        <v>5097</v>
      </c>
      <c r="T2" s="53" t="s">
        <v>5187</v>
      </c>
      <c r="U2" t="s">
        <v>5102</v>
      </c>
      <c r="Y2" t="s">
        <v>5171</v>
      </c>
      <c r="Z2">
        <f>COUNTIFS($K$1:$K$500, "gaze", $M1:$M500, "*front")</f>
        <v>2</v>
      </c>
      <c r="AA2">
        <f>COUNTIFS($K$1:$K$500, "gaze", $M1:$M500, "*periphery")</f>
        <v>2</v>
      </c>
      <c r="AB2">
        <f>COUNTIFS($K$1:$K$500, "gaze", $M1:$M500, "*back")</f>
        <v>2</v>
      </c>
      <c r="AC2">
        <f>COUNTIFS($K$1:$K$500, "point", $M1:$M500, "*front")</f>
        <v>2</v>
      </c>
      <c r="AD2">
        <f>COUNTIFS($K$1:$K$500, "point", $M1:$M500, "*periphery")</f>
        <v>2</v>
      </c>
      <c r="AE2">
        <f>COUNTIFS($K$1:$K$500, "point", $M1:$M500, "*back")</f>
        <v>2</v>
      </c>
      <c r="AF2">
        <f>COUNTIFS($K$1:$K$500, "gaze and point", $M1:$M500, "*front")</f>
        <v>2</v>
      </c>
      <c r="AG2">
        <f>COUNTIFS($K$1:$K$500, "gaze and point", $M1:$M500, "*periphery")</f>
        <v>2</v>
      </c>
      <c r="AH2">
        <f>COUNTIFS($K$1:$K$500, "gaze and point", $M1:$M500, "*back")</f>
        <v>2</v>
      </c>
      <c r="AI2">
        <f>COUNTIF($K$1:$K$400, "baseline")</f>
        <v>2</v>
      </c>
    </row>
    <row r="3" spans="1:35" x14ac:dyDescent="0.2">
      <c r="A3" t="s">
        <v>19</v>
      </c>
      <c r="B3" t="s">
        <v>20</v>
      </c>
      <c r="C3" t="s">
        <v>20</v>
      </c>
      <c r="Z3">
        <f>COUNTIFS($M$1:$M$400, "*front", $S$1:$S$400, "1",$K$1:$K$400, "gaze")</f>
        <v>0</v>
      </c>
      <c r="AA3">
        <f>COUNTIFS($M$1:$M$400, "*periphery", $S$1:$S$400, "1", $K$1:$K$400, "gaze")</f>
        <v>0</v>
      </c>
      <c r="AB3">
        <f>COUNTIFS($M$1:$M$400, "*back", $S$1:$S$400, "1", $K$1:$K$400, "gaze")</f>
        <v>0</v>
      </c>
      <c r="AC3">
        <f>COUNTIFS($M$1:$M$400, "*front", $S$1:$S$400, "1", $K$1:$K$400, "point")</f>
        <v>2</v>
      </c>
      <c r="AD3">
        <f>COUNTIFS($M$1:$M$400, "*periphery", $S$1:$S$400, "1", $K$1:$K$400, "point")</f>
        <v>1</v>
      </c>
      <c r="AE3">
        <f>COUNTIFS($M$1:$M$400, "*back", $S$1:$S$400, "1", $K$1:$K$400, "point")</f>
        <v>0</v>
      </c>
      <c r="AF3">
        <f>COUNTIFS($M$1:$M$400, "*front", $S$1:$S$400, "1", $K$1:$K$400, "gaze and point")</f>
        <v>2</v>
      </c>
      <c r="AG3">
        <f>COUNTIFS($M$1:$M$400, "*periphery", $S$1:$S$400, "1", $K$1:$K$400, "gaze and point")</f>
        <v>0</v>
      </c>
      <c r="AH3">
        <f>COUNTIFS($M$1:$M$400, "*periphery", $S$1:$S$400, "1", $K$1:$K$400, "gaze and point")</f>
        <v>0</v>
      </c>
      <c r="AI3">
        <f>COUNTIFS($S$1:$S$400, "1", $K$1:$K$400, "baseline")</f>
        <v>0</v>
      </c>
    </row>
    <row r="4" spans="1:35" x14ac:dyDescent="0.2">
      <c r="A4" t="s">
        <v>21</v>
      </c>
      <c r="B4" t="s">
        <v>20</v>
      </c>
      <c r="C4" t="s">
        <v>20</v>
      </c>
      <c r="Y4" t="s">
        <v>5172</v>
      </c>
      <c r="Z4" t="s">
        <v>5179</v>
      </c>
      <c r="AA4" t="s">
        <v>5173</v>
      </c>
      <c r="AB4" t="s">
        <v>5174</v>
      </c>
      <c r="AC4" t="s">
        <v>5175</v>
      </c>
      <c r="AD4" t="s">
        <v>5176</v>
      </c>
      <c r="AE4" t="s">
        <v>5177</v>
      </c>
      <c r="AF4" t="s">
        <v>5178</v>
      </c>
    </row>
    <row r="5" spans="1:35" x14ac:dyDescent="0.2">
      <c r="A5" t="s">
        <v>22</v>
      </c>
      <c r="B5" t="s">
        <v>4921</v>
      </c>
      <c r="C5" t="s">
        <v>4921</v>
      </c>
      <c r="G5" t="s">
        <v>24</v>
      </c>
      <c r="Z5">
        <f>SUM(Z2:AI2)</f>
        <v>20</v>
      </c>
      <c r="AA5">
        <f>COUNTIF($K$1:$K$400, "gaze")</f>
        <v>6</v>
      </c>
      <c r="AB5" s="7">
        <f>COUNTIF($K$1:$K$400, "point")</f>
        <v>6</v>
      </c>
      <c r="AC5">
        <f>COUNTIF($K$1:$K$400, "gaze and point")</f>
        <v>6</v>
      </c>
      <c r="AD5">
        <f>COUNTIF($M$1:$M$400, "*front")</f>
        <v>6</v>
      </c>
      <c r="AE5">
        <f>COUNTIF($M$1:$M$400, "*periphery")</f>
        <v>6</v>
      </c>
      <c r="AF5">
        <f>COUNTIF($M$1:$M$400, "*back")</f>
        <v>6</v>
      </c>
    </row>
    <row r="6" spans="1:35" x14ac:dyDescent="0.2">
      <c r="A6" t="s">
        <v>22</v>
      </c>
      <c r="B6" t="s">
        <v>4922</v>
      </c>
      <c r="C6" t="s">
        <v>4922</v>
      </c>
      <c r="J6" t="s">
        <v>10</v>
      </c>
      <c r="AA6">
        <f>COUNTIFS($K$1:$K$400, "gaze", $S$1:$S$400, "1")</f>
        <v>0</v>
      </c>
      <c r="AB6">
        <f>COUNTIFS($K$1:$K$400, "point", $S$1:$S$400, "1")</f>
        <v>3</v>
      </c>
      <c r="AC6">
        <f>COUNTIFS($K$1:$K$400, "gaze and point", $S$1:$S$400, "1")</f>
        <v>2</v>
      </c>
      <c r="AD6">
        <f>COUNTIFS($M$1:$M$400, "*front", $S$1:$S$400, "1")</f>
        <v>4</v>
      </c>
      <c r="AE6">
        <f>COUNTIFS($M$1:$M$400, "*periphery", $S$1:$S$400, "1")</f>
        <v>1</v>
      </c>
      <c r="AF6">
        <f>COUNTIFS($M$1:$M$400, "*back", $S$1:$S$400, "1")</f>
        <v>0</v>
      </c>
    </row>
    <row r="7" spans="1:35" x14ac:dyDescent="0.2">
      <c r="A7" t="s">
        <v>22</v>
      </c>
      <c r="B7" t="s">
        <v>4923</v>
      </c>
      <c r="C7" t="s">
        <v>4923</v>
      </c>
      <c r="P7">
        <v>1</v>
      </c>
      <c r="Q7" t="s">
        <v>27</v>
      </c>
    </row>
    <row r="8" spans="1:35" x14ac:dyDescent="0.2">
      <c r="A8" t="s">
        <v>22</v>
      </c>
      <c r="B8" t="s">
        <v>4924</v>
      </c>
      <c r="C8" t="s">
        <v>4924</v>
      </c>
      <c r="J8" t="s">
        <v>10</v>
      </c>
    </row>
    <row r="9" spans="1:35" x14ac:dyDescent="0.2">
      <c r="A9" t="s">
        <v>22</v>
      </c>
      <c r="B9" t="s">
        <v>4925</v>
      </c>
      <c r="C9" t="s">
        <v>4925</v>
      </c>
      <c r="P9">
        <v>1</v>
      </c>
      <c r="Q9" t="s">
        <v>30</v>
      </c>
    </row>
    <row r="10" spans="1:35" x14ac:dyDescent="0.2">
      <c r="A10" t="s">
        <v>22</v>
      </c>
      <c r="B10" t="s">
        <v>4926</v>
      </c>
      <c r="C10" t="s">
        <v>4926</v>
      </c>
      <c r="J10" t="s">
        <v>10</v>
      </c>
    </row>
    <row r="11" spans="1:35" x14ac:dyDescent="0.2">
      <c r="A11" t="s">
        <v>22</v>
      </c>
      <c r="B11" t="s">
        <v>4927</v>
      </c>
      <c r="C11" t="s">
        <v>4927</v>
      </c>
      <c r="P11">
        <v>1</v>
      </c>
      <c r="Q11" t="s">
        <v>33</v>
      </c>
    </row>
    <row r="12" spans="1:35" x14ac:dyDescent="0.2">
      <c r="A12" t="s">
        <v>22</v>
      </c>
      <c r="B12" t="s">
        <v>4928</v>
      </c>
      <c r="C12" t="s">
        <v>4928</v>
      </c>
      <c r="J12" t="s">
        <v>10</v>
      </c>
    </row>
    <row r="13" spans="1:35" x14ac:dyDescent="0.2">
      <c r="A13" t="s">
        <v>22</v>
      </c>
      <c r="B13" t="s">
        <v>4929</v>
      </c>
      <c r="C13" t="s">
        <v>4929</v>
      </c>
      <c r="P13">
        <v>1</v>
      </c>
      <c r="Q13" t="s">
        <v>35</v>
      </c>
    </row>
    <row r="14" spans="1:35" x14ac:dyDescent="0.2">
      <c r="A14" t="s">
        <v>22</v>
      </c>
      <c r="B14" t="s">
        <v>4930</v>
      </c>
      <c r="C14" t="s">
        <v>4930</v>
      </c>
      <c r="J14" t="s">
        <v>10</v>
      </c>
    </row>
    <row r="15" spans="1:35" x14ac:dyDescent="0.2">
      <c r="A15" t="s">
        <v>22</v>
      </c>
      <c r="B15" t="s">
        <v>4931</v>
      </c>
      <c r="C15" t="s">
        <v>4931</v>
      </c>
      <c r="P15">
        <v>1</v>
      </c>
      <c r="Q15" t="s">
        <v>38</v>
      </c>
    </row>
    <row r="16" spans="1:35" x14ac:dyDescent="0.2">
      <c r="A16" t="s">
        <v>22</v>
      </c>
      <c r="B16" t="s">
        <v>4932</v>
      </c>
      <c r="C16" t="s">
        <v>4933</v>
      </c>
      <c r="D16" s="2" t="s">
        <v>4934</v>
      </c>
      <c r="R16" t="s">
        <v>520</v>
      </c>
      <c r="U16" t="s">
        <v>264</v>
      </c>
    </row>
    <row r="17" spans="1:21" x14ac:dyDescent="0.2">
      <c r="A17" t="s">
        <v>22</v>
      </c>
      <c r="B17" t="s">
        <v>3110</v>
      </c>
      <c r="C17" t="s">
        <v>4935</v>
      </c>
      <c r="D17" s="2" t="s">
        <v>4936</v>
      </c>
      <c r="R17" t="s">
        <v>210</v>
      </c>
    </row>
    <row r="18" spans="1:21" x14ac:dyDescent="0.2">
      <c r="A18" t="s">
        <v>22</v>
      </c>
      <c r="B18" t="s">
        <v>4937</v>
      </c>
      <c r="C18" t="s">
        <v>4937</v>
      </c>
      <c r="J18" t="s">
        <v>10</v>
      </c>
    </row>
    <row r="19" spans="1:21" x14ac:dyDescent="0.2">
      <c r="A19" t="s">
        <v>22</v>
      </c>
      <c r="B19" t="s">
        <v>4938</v>
      </c>
      <c r="C19" t="s">
        <v>4938</v>
      </c>
      <c r="P19">
        <v>1</v>
      </c>
      <c r="Q19" t="s">
        <v>41</v>
      </c>
    </row>
    <row r="20" spans="1:21" x14ac:dyDescent="0.2">
      <c r="A20" t="s">
        <v>22</v>
      </c>
      <c r="B20" t="s">
        <v>4939</v>
      </c>
      <c r="C20" t="s">
        <v>4939</v>
      </c>
      <c r="D20" s="2" t="s">
        <v>5101</v>
      </c>
      <c r="G20" t="s">
        <v>43</v>
      </c>
    </row>
    <row r="21" spans="1:21" x14ac:dyDescent="0.2">
      <c r="A21" t="s">
        <v>22</v>
      </c>
      <c r="B21" t="s">
        <v>3907</v>
      </c>
      <c r="C21" t="s">
        <v>3907</v>
      </c>
      <c r="E21">
        <v>1</v>
      </c>
      <c r="F21" t="s">
        <v>44</v>
      </c>
      <c r="K21" t="s">
        <v>45</v>
      </c>
      <c r="M21" t="s">
        <v>46</v>
      </c>
      <c r="S21">
        <v>1</v>
      </c>
      <c r="U21">
        <v>1</v>
      </c>
    </row>
    <row r="22" spans="1:21" x14ac:dyDescent="0.2">
      <c r="A22" t="s">
        <v>22</v>
      </c>
      <c r="B22" t="s">
        <v>4940</v>
      </c>
      <c r="C22" t="s">
        <v>4941</v>
      </c>
      <c r="H22" t="s">
        <v>49</v>
      </c>
      <c r="L22" t="s">
        <v>57</v>
      </c>
    </row>
    <row r="23" spans="1:21" x14ac:dyDescent="0.2">
      <c r="A23" t="s">
        <v>22</v>
      </c>
      <c r="B23" t="s">
        <v>4942</v>
      </c>
      <c r="C23" t="s">
        <v>4943</v>
      </c>
      <c r="H23" t="s">
        <v>49</v>
      </c>
      <c r="I23" t="s">
        <v>50</v>
      </c>
      <c r="L23" t="s">
        <v>51</v>
      </c>
    </row>
    <row r="24" spans="1:21" x14ac:dyDescent="0.2">
      <c r="A24" t="s">
        <v>22</v>
      </c>
      <c r="B24" t="s">
        <v>4943</v>
      </c>
      <c r="C24" t="s">
        <v>4944</v>
      </c>
      <c r="H24" t="s">
        <v>49</v>
      </c>
      <c r="I24" t="s">
        <v>53</v>
      </c>
      <c r="L24" t="s">
        <v>51</v>
      </c>
    </row>
    <row r="25" spans="1:21" x14ac:dyDescent="0.2">
      <c r="A25" t="s">
        <v>22</v>
      </c>
      <c r="B25" t="s">
        <v>4944</v>
      </c>
      <c r="C25" t="s">
        <v>4944</v>
      </c>
      <c r="J25" t="s">
        <v>10</v>
      </c>
    </row>
    <row r="26" spans="1:21" x14ac:dyDescent="0.2">
      <c r="A26" t="s">
        <v>22</v>
      </c>
      <c r="B26" t="s">
        <v>3907</v>
      </c>
      <c r="C26" t="s">
        <v>3907</v>
      </c>
      <c r="G26" t="s">
        <v>60</v>
      </c>
    </row>
    <row r="27" spans="1:21" x14ac:dyDescent="0.2">
      <c r="A27" t="s">
        <v>22</v>
      </c>
      <c r="B27" t="s">
        <v>4945</v>
      </c>
      <c r="C27" t="s">
        <v>4945</v>
      </c>
      <c r="G27" t="s">
        <v>62</v>
      </c>
    </row>
    <row r="28" spans="1:21" x14ac:dyDescent="0.2">
      <c r="A28" t="s">
        <v>22</v>
      </c>
      <c r="B28" t="s">
        <v>1112</v>
      </c>
      <c r="C28" t="s">
        <v>1112</v>
      </c>
      <c r="E28">
        <v>0</v>
      </c>
      <c r="F28" t="s">
        <v>44</v>
      </c>
      <c r="K28" t="s">
        <v>64</v>
      </c>
      <c r="M28" t="s">
        <v>65</v>
      </c>
      <c r="S28">
        <v>0</v>
      </c>
      <c r="U28">
        <v>0</v>
      </c>
    </row>
    <row r="29" spans="1:21" x14ac:dyDescent="0.2">
      <c r="A29" t="s">
        <v>22</v>
      </c>
      <c r="B29" t="s">
        <v>4946</v>
      </c>
      <c r="C29" t="s">
        <v>4947</v>
      </c>
      <c r="D29" s="2" t="s">
        <v>4948</v>
      </c>
      <c r="H29" t="s">
        <v>49</v>
      </c>
      <c r="L29" t="s">
        <v>57</v>
      </c>
    </row>
    <row r="30" spans="1:21" x14ac:dyDescent="0.2">
      <c r="A30" t="s">
        <v>22</v>
      </c>
      <c r="B30" t="s">
        <v>4949</v>
      </c>
      <c r="C30" t="s">
        <v>4950</v>
      </c>
      <c r="H30" t="s">
        <v>49</v>
      </c>
      <c r="L30" t="s">
        <v>105</v>
      </c>
      <c r="O30" t="s">
        <v>203</v>
      </c>
    </row>
    <row r="31" spans="1:21" x14ac:dyDescent="0.2">
      <c r="A31" t="s">
        <v>22</v>
      </c>
      <c r="B31" t="s">
        <v>4951</v>
      </c>
      <c r="C31" t="s">
        <v>4952</v>
      </c>
      <c r="H31" t="s">
        <v>49</v>
      </c>
      <c r="L31" t="s">
        <v>57</v>
      </c>
    </row>
    <row r="32" spans="1:21" x14ac:dyDescent="0.2">
      <c r="A32" t="s">
        <v>22</v>
      </c>
      <c r="B32" t="s">
        <v>4953</v>
      </c>
      <c r="C32" t="s">
        <v>4953</v>
      </c>
      <c r="J32" t="s">
        <v>10</v>
      </c>
    </row>
    <row r="33" spans="1:21" x14ac:dyDescent="0.2">
      <c r="A33" t="s">
        <v>22</v>
      </c>
      <c r="B33" t="s">
        <v>4954</v>
      </c>
      <c r="C33" t="s">
        <v>4954</v>
      </c>
      <c r="H33" t="s">
        <v>49</v>
      </c>
      <c r="I33" t="s">
        <v>53</v>
      </c>
      <c r="L33" t="s">
        <v>51</v>
      </c>
    </row>
    <row r="34" spans="1:21" x14ac:dyDescent="0.2">
      <c r="A34" t="s">
        <v>22</v>
      </c>
      <c r="B34" t="s">
        <v>4955</v>
      </c>
      <c r="C34" t="s">
        <v>4955</v>
      </c>
      <c r="G34" t="s">
        <v>60</v>
      </c>
    </row>
    <row r="35" spans="1:21" x14ac:dyDescent="0.2">
      <c r="A35" t="s">
        <v>22</v>
      </c>
      <c r="B35" t="s">
        <v>4956</v>
      </c>
      <c r="C35" t="s">
        <v>4956</v>
      </c>
      <c r="G35" t="s">
        <v>78</v>
      </c>
    </row>
    <row r="36" spans="1:21" x14ac:dyDescent="0.2">
      <c r="A36" t="s">
        <v>22</v>
      </c>
      <c r="B36" t="s">
        <v>1112</v>
      </c>
      <c r="C36" t="s">
        <v>1112</v>
      </c>
      <c r="E36">
        <v>1</v>
      </c>
      <c r="F36" t="s">
        <v>44</v>
      </c>
      <c r="K36" t="s">
        <v>45</v>
      </c>
      <c r="M36" t="s">
        <v>79</v>
      </c>
      <c r="S36">
        <v>1</v>
      </c>
      <c r="U36">
        <v>0</v>
      </c>
    </row>
    <row r="37" spans="1:21" x14ac:dyDescent="0.2">
      <c r="A37" t="s">
        <v>22</v>
      </c>
      <c r="B37" t="s">
        <v>4957</v>
      </c>
      <c r="C37" t="s">
        <v>4958</v>
      </c>
      <c r="H37" t="s">
        <v>49</v>
      </c>
      <c r="L37" t="s">
        <v>82</v>
      </c>
      <c r="N37" t="s">
        <v>83</v>
      </c>
    </row>
    <row r="38" spans="1:21" x14ac:dyDescent="0.2">
      <c r="A38" t="s">
        <v>22</v>
      </c>
      <c r="B38" t="s">
        <v>2889</v>
      </c>
      <c r="C38" t="s">
        <v>3935</v>
      </c>
      <c r="H38" t="s">
        <v>49</v>
      </c>
      <c r="I38" t="s">
        <v>53</v>
      </c>
      <c r="L38" t="s">
        <v>51</v>
      </c>
    </row>
    <row r="39" spans="1:21" x14ac:dyDescent="0.2">
      <c r="A39" t="s">
        <v>22</v>
      </c>
      <c r="B39" t="s">
        <v>1112</v>
      </c>
      <c r="C39" t="s">
        <v>1112</v>
      </c>
      <c r="J39" t="s">
        <v>10</v>
      </c>
    </row>
    <row r="40" spans="1:21" x14ac:dyDescent="0.2">
      <c r="A40" t="s">
        <v>22</v>
      </c>
      <c r="B40" t="s">
        <v>1516</v>
      </c>
      <c r="C40" t="s">
        <v>1516</v>
      </c>
      <c r="J40" t="s">
        <v>10</v>
      </c>
    </row>
    <row r="41" spans="1:21" x14ac:dyDescent="0.2">
      <c r="A41" t="s">
        <v>22</v>
      </c>
      <c r="B41" t="s">
        <v>3730</v>
      </c>
      <c r="C41" t="s">
        <v>3730</v>
      </c>
      <c r="G41" t="s">
        <v>60</v>
      </c>
    </row>
    <row r="42" spans="1:21" x14ac:dyDescent="0.2">
      <c r="A42" t="s">
        <v>22</v>
      </c>
      <c r="B42" t="s">
        <v>4959</v>
      </c>
      <c r="C42" t="s">
        <v>4959</v>
      </c>
      <c r="G42" t="s">
        <v>94</v>
      </c>
    </row>
    <row r="43" spans="1:21" x14ac:dyDescent="0.2">
      <c r="A43" t="s">
        <v>22</v>
      </c>
      <c r="B43" t="s">
        <v>4295</v>
      </c>
      <c r="C43" t="s">
        <v>4295</v>
      </c>
      <c r="E43">
        <v>0</v>
      </c>
      <c r="F43" t="s">
        <v>44</v>
      </c>
      <c r="K43" t="s">
        <v>45</v>
      </c>
      <c r="M43" t="s">
        <v>96</v>
      </c>
      <c r="S43">
        <v>0</v>
      </c>
      <c r="U43">
        <v>0</v>
      </c>
    </row>
    <row r="44" spans="1:21" x14ac:dyDescent="0.2">
      <c r="A44" t="s">
        <v>22</v>
      </c>
      <c r="B44" t="s">
        <v>4960</v>
      </c>
      <c r="C44" t="s">
        <v>4961</v>
      </c>
      <c r="H44" t="s">
        <v>49</v>
      </c>
      <c r="L44" t="s">
        <v>57</v>
      </c>
    </row>
    <row r="45" spans="1:21" x14ac:dyDescent="0.2">
      <c r="A45" t="s">
        <v>22</v>
      </c>
      <c r="B45" t="s">
        <v>4962</v>
      </c>
      <c r="C45" t="s">
        <v>4963</v>
      </c>
      <c r="H45" t="s">
        <v>49</v>
      </c>
      <c r="L45" t="s">
        <v>82</v>
      </c>
      <c r="N45" t="s">
        <v>152</v>
      </c>
    </row>
    <row r="46" spans="1:21" x14ac:dyDescent="0.2">
      <c r="A46" t="s">
        <v>22</v>
      </c>
      <c r="B46" t="s">
        <v>4964</v>
      </c>
      <c r="C46" t="s">
        <v>4965</v>
      </c>
      <c r="H46" t="s">
        <v>49</v>
      </c>
      <c r="L46" t="s">
        <v>105</v>
      </c>
      <c r="O46" t="s">
        <v>106</v>
      </c>
    </row>
    <row r="47" spans="1:21" x14ac:dyDescent="0.2">
      <c r="A47" t="s">
        <v>22</v>
      </c>
      <c r="B47" t="s">
        <v>4966</v>
      </c>
      <c r="C47" t="s">
        <v>4966</v>
      </c>
      <c r="J47" t="s">
        <v>10</v>
      </c>
    </row>
    <row r="48" spans="1:21" x14ac:dyDescent="0.2">
      <c r="A48" t="s">
        <v>22</v>
      </c>
      <c r="B48" t="s">
        <v>4967</v>
      </c>
      <c r="C48" t="s">
        <v>4967</v>
      </c>
      <c r="H48" t="s">
        <v>49</v>
      </c>
      <c r="I48" t="s">
        <v>53</v>
      </c>
      <c r="L48" t="s">
        <v>51</v>
      </c>
    </row>
    <row r="49" spans="1:21" x14ac:dyDescent="0.2">
      <c r="A49" t="s">
        <v>22</v>
      </c>
      <c r="B49" t="s">
        <v>4118</v>
      </c>
      <c r="C49" t="s">
        <v>4118</v>
      </c>
      <c r="G49" t="s">
        <v>60</v>
      </c>
    </row>
    <row r="50" spans="1:21" x14ac:dyDescent="0.2">
      <c r="A50" t="s">
        <v>22</v>
      </c>
      <c r="B50" t="s">
        <v>2279</v>
      </c>
      <c r="C50" t="s">
        <v>2279</v>
      </c>
      <c r="G50" t="s">
        <v>114</v>
      </c>
    </row>
    <row r="51" spans="1:21" x14ac:dyDescent="0.2">
      <c r="A51" t="s">
        <v>22</v>
      </c>
      <c r="B51" t="s">
        <v>4295</v>
      </c>
      <c r="C51" t="s">
        <v>4295</v>
      </c>
      <c r="E51">
        <v>1</v>
      </c>
      <c r="F51" t="s">
        <v>44</v>
      </c>
      <c r="K51" t="s">
        <v>115</v>
      </c>
      <c r="M51" t="s">
        <v>116</v>
      </c>
      <c r="S51">
        <v>1</v>
      </c>
      <c r="U51">
        <v>1</v>
      </c>
    </row>
    <row r="52" spans="1:21" x14ac:dyDescent="0.2">
      <c r="A52" t="s">
        <v>22</v>
      </c>
      <c r="B52" t="s">
        <v>3910</v>
      </c>
      <c r="C52" t="s">
        <v>4968</v>
      </c>
      <c r="H52" t="s">
        <v>49</v>
      </c>
      <c r="I52" t="s">
        <v>53</v>
      </c>
      <c r="L52" t="s">
        <v>51</v>
      </c>
    </row>
    <row r="53" spans="1:21" x14ac:dyDescent="0.2">
      <c r="A53" t="s">
        <v>22</v>
      </c>
      <c r="B53" t="s">
        <v>4968</v>
      </c>
      <c r="C53" t="s">
        <v>4968</v>
      </c>
      <c r="J53" t="s">
        <v>10</v>
      </c>
    </row>
    <row r="54" spans="1:21" x14ac:dyDescent="0.2">
      <c r="A54" t="s">
        <v>22</v>
      </c>
      <c r="B54" t="s">
        <v>4969</v>
      </c>
      <c r="C54" t="s">
        <v>4969</v>
      </c>
      <c r="G54" t="s">
        <v>60</v>
      </c>
    </row>
    <row r="55" spans="1:21" x14ac:dyDescent="0.2">
      <c r="A55" t="s">
        <v>22</v>
      </c>
      <c r="B55" t="s">
        <v>4970</v>
      </c>
      <c r="C55" t="s">
        <v>4970</v>
      </c>
      <c r="G55" t="s">
        <v>122</v>
      </c>
    </row>
    <row r="56" spans="1:21" x14ac:dyDescent="0.2">
      <c r="A56" t="s">
        <v>22</v>
      </c>
      <c r="B56" t="s">
        <v>4295</v>
      </c>
      <c r="C56" t="s">
        <v>4295</v>
      </c>
      <c r="E56">
        <v>0</v>
      </c>
      <c r="F56" t="s">
        <v>44</v>
      </c>
      <c r="K56" t="s">
        <v>115</v>
      </c>
      <c r="M56" t="s">
        <v>65</v>
      </c>
      <c r="S56">
        <v>0</v>
      </c>
      <c r="U56">
        <v>0</v>
      </c>
    </row>
    <row r="57" spans="1:21" x14ac:dyDescent="0.2">
      <c r="A57" t="s">
        <v>22</v>
      </c>
      <c r="B57" t="s">
        <v>4971</v>
      </c>
      <c r="C57" t="s">
        <v>4972</v>
      </c>
      <c r="H57" t="s">
        <v>49</v>
      </c>
      <c r="L57" t="s">
        <v>57</v>
      </c>
    </row>
    <row r="58" spans="1:21" x14ac:dyDescent="0.2">
      <c r="A58" t="s">
        <v>22</v>
      </c>
      <c r="B58" t="s">
        <v>1335</v>
      </c>
      <c r="C58" t="s">
        <v>4973</v>
      </c>
      <c r="H58" t="s">
        <v>49</v>
      </c>
      <c r="L58" t="s">
        <v>82</v>
      </c>
      <c r="N58" t="s">
        <v>152</v>
      </c>
    </row>
    <row r="59" spans="1:21" x14ac:dyDescent="0.2">
      <c r="A59" t="s">
        <v>22</v>
      </c>
      <c r="B59" t="s">
        <v>4974</v>
      </c>
      <c r="C59" t="s">
        <v>4975</v>
      </c>
      <c r="D59" s="2" t="s">
        <v>4976</v>
      </c>
      <c r="H59" t="s">
        <v>49</v>
      </c>
      <c r="L59" t="s">
        <v>105</v>
      </c>
      <c r="O59" t="s">
        <v>870</v>
      </c>
    </row>
    <row r="60" spans="1:21" x14ac:dyDescent="0.2">
      <c r="A60" t="s">
        <v>22</v>
      </c>
      <c r="B60" t="s">
        <v>4977</v>
      </c>
      <c r="C60" t="s">
        <v>2923</v>
      </c>
      <c r="H60" t="s">
        <v>49</v>
      </c>
      <c r="L60" t="s">
        <v>57</v>
      </c>
    </row>
    <row r="61" spans="1:21" x14ac:dyDescent="0.2">
      <c r="A61" t="s">
        <v>22</v>
      </c>
      <c r="B61" t="s">
        <v>4978</v>
      </c>
      <c r="C61" t="s">
        <v>4978</v>
      </c>
      <c r="J61" t="s">
        <v>10</v>
      </c>
    </row>
    <row r="62" spans="1:21" x14ac:dyDescent="0.2">
      <c r="A62" t="s">
        <v>22</v>
      </c>
      <c r="B62" t="s">
        <v>1786</v>
      </c>
      <c r="C62" t="s">
        <v>1786</v>
      </c>
      <c r="H62" t="s">
        <v>49</v>
      </c>
      <c r="I62" t="s">
        <v>53</v>
      </c>
      <c r="L62" t="s">
        <v>51</v>
      </c>
    </row>
    <row r="63" spans="1:21" x14ac:dyDescent="0.2">
      <c r="A63" t="s">
        <v>22</v>
      </c>
      <c r="B63" t="s">
        <v>4979</v>
      </c>
      <c r="C63" t="s">
        <v>4979</v>
      </c>
      <c r="G63" t="s">
        <v>60</v>
      </c>
    </row>
    <row r="64" spans="1:21" x14ac:dyDescent="0.2">
      <c r="A64" t="s">
        <v>22</v>
      </c>
      <c r="B64" t="s">
        <v>3760</v>
      </c>
      <c r="C64" t="s">
        <v>3760</v>
      </c>
      <c r="G64" t="s">
        <v>131</v>
      </c>
    </row>
    <row r="65" spans="1:21" x14ac:dyDescent="0.2">
      <c r="A65" t="s">
        <v>22</v>
      </c>
      <c r="B65" t="s">
        <v>4980</v>
      </c>
      <c r="C65" t="s">
        <v>4980</v>
      </c>
      <c r="E65">
        <v>0</v>
      </c>
      <c r="F65" t="s">
        <v>44</v>
      </c>
      <c r="K65" t="s">
        <v>64</v>
      </c>
      <c r="M65" t="s">
        <v>116</v>
      </c>
      <c r="S65">
        <v>0</v>
      </c>
      <c r="U65">
        <v>0</v>
      </c>
    </row>
    <row r="66" spans="1:21" x14ac:dyDescent="0.2">
      <c r="A66" t="s">
        <v>22</v>
      </c>
      <c r="B66" t="s">
        <v>4981</v>
      </c>
      <c r="C66" t="s">
        <v>4982</v>
      </c>
      <c r="H66" t="s">
        <v>49</v>
      </c>
      <c r="L66" t="s">
        <v>105</v>
      </c>
      <c r="O66" t="s">
        <v>411</v>
      </c>
    </row>
    <row r="67" spans="1:21" x14ac:dyDescent="0.2">
      <c r="A67" t="s">
        <v>22</v>
      </c>
      <c r="B67" t="s">
        <v>4983</v>
      </c>
      <c r="C67" t="s">
        <v>4984</v>
      </c>
      <c r="H67" t="s">
        <v>49</v>
      </c>
      <c r="L67" t="s">
        <v>57</v>
      </c>
    </row>
    <row r="68" spans="1:21" x14ac:dyDescent="0.2">
      <c r="A68" t="s">
        <v>22</v>
      </c>
      <c r="B68" t="s">
        <v>2449</v>
      </c>
      <c r="C68" t="s">
        <v>4985</v>
      </c>
      <c r="H68" t="s">
        <v>49</v>
      </c>
      <c r="I68" t="s">
        <v>50</v>
      </c>
      <c r="L68" t="s">
        <v>68</v>
      </c>
      <c r="O68" t="s">
        <v>46</v>
      </c>
    </row>
    <row r="69" spans="1:21" x14ac:dyDescent="0.2">
      <c r="A69" t="s">
        <v>22</v>
      </c>
      <c r="B69" t="s">
        <v>4986</v>
      </c>
      <c r="C69" t="s">
        <v>4987</v>
      </c>
      <c r="H69" t="s">
        <v>49</v>
      </c>
      <c r="I69" t="s">
        <v>53</v>
      </c>
      <c r="L69" t="s">
        <v>68</v>
      </c>
      <c r="O69" t="s">
        <v>46</v>
      </c>
    </row>
    <row r="70" spans="1:21" x14ac:dyDescent="0.2">
      <c r="A70" t="s">
        <v>22</v>
      </c>
      <c r="B70" t="s">
        <v>4988</v>
      </c>
      <c r="C70" t="s">
        <v>4295</v>
      </c>
      <c r="H70" t="s">
        <v>49</v>
      </c>
      <c r="L70" t="s">
        <v>57</v>
      </c>
    </row>
    <row r="71" spans="1:21" x14ac:dyDescent="0.2">
      <c r="A71" t="s">
        <v>22</v>
      </c>
      <c r="B71" t="s">
        <v>4989</v>
      </c>
      <c r="C71" t="s">
        <v>4989</v>
      </c>
      <c r="J71" t="s">
        <v>10</v>
      </c>
    </row>
    <row r="72" spans="1:21" x14ac:dyDescent="0.2">
      <c r="A72" t="s">
        <v>22</v>
      </c>
      <c r="B72" t="s">
        <v>4990</v>
      </c>
      <c r="C72" t="s">
        <v>4990</v>
      </c>
      <c r="H72" t="s">
        <v>49</v>
      </c>
      <c r="I72" t="s">
        <v>53</v>
      </c>
      <c r="L72" t="s">
        <v>51</v>
      </c>
    </row>
    <row r="73" spans="1:21" x14ac:dyDescent="0.2">
      <c r="A73" t="s">
        <v>22</v>
      </c>
      <c r="B73" t="s">
        <v>3764</v>
      </c>
      <c r="C73" t="s">
        <v>3764</v>
      </c>
      <c r="G73" t="s">
        <v>60</v>
      </c>
    </row>
    <row r="74" spans="1:21" x14ac:dyDescent="0.2">
      <c r="A74" t="s">
        <v>22</v>
      </c>
      <c r="B74" t="s">
        <v>2941</v>
      </c>
      <c r="C74" t="s">
        <v>2941</v>
      </c>
      <c r="G74" t="s">
        <v>139</v>
      </c>
    </row>
    <row r="75" spans="1:21" x14ac:dyDescent="0.2">
      <c r="A75" t="s">
        <v>22</v>
      </c>
      <c r="B75" t="s">
        <v>2941</v>
      </c>
      <c r="C75" t="s">
        <v>2941</v>
      </c>
      <c r="E75">
        <v>0</v>
      </c>
      <c r="F75" t="s">
        <v>44</v>
      </c>
      <c r="K75" t="s">
        <v>142</v>
      </c>
      <c r="M75" t="s">
        <v>142</v>
      </c>
      <c r="S75">
        <v>0</v>
      </c>
      <c r="U75">
        <v>0</v>
      </c>
    </row>
    <row r="76" spans="1:21" x14ac:dyDescent="0.2">
      <c r="A76" t="s">
        <v>22</v>
      </c>
      <c r="B76" t="s">
        <v>4991</v>
      </c>
      <c r="C76" t="s">
        <v>4992</v>
      </c>
      <c r="D76" s="2" t="s">
        <v>4993</v>
      </c>
      <c r="H76" t="s">
        <v>49</v>
      </c>
      <c r="L76" t="s">
        <v>57</v>
      </c>
    </row>
    <row r="77" spans="1:21" x14ac:dyDescent="0.2">
      <c r="A77" t="s">
        <v>22</v>
      </c>
      <c r="B77" t="s">
        <v>4994</v>
      </c>
      <c r="C77" t="s">
        <v>3387</v>
      </c>
      <c r="H77" t="s">
        <v>49</v>
      </c>
      <c r="L77" t="s">
        <v>105</v>
      </c>
      <c r="O77" t="s">
        <v>203</v>
      </c>
    </row>
    <row r="78" spans="1:21" x14ac:dyDescent="0.2">
      <c r="A78" t="s">
        <v>22</v>
      </c>
      <c r="B78" t="s">
        <v>4995</v>
      </c>
      <c r="C78" t="s">
        <v>4996</v>
      </c>
      <c r="H78" t="s">
        <v>49</v>
      </c>
      <c r="L78" t="s">
        <v>57</v>
      </c>
    </row>
    <row r="79" spans="1:21" x14ac:dyDescent="0.2">
      <c r="A79" t="s">
        <v>22</v>
      </c>
      <c r="B79" t="s">
        <v>4997</v>
      </c>
      <c r="C79" t="s">
        <v>1160</v>
      </c>
      <c r="D79" s="2" t="s">
        <v>4998</v>
      </c>
      <c r="H79" t="s">
        <v>49</v>
      </c>
      <c r="L79" t="s">
        <v>57</v>
      </c>
    </row>
    <row r="80" spans="1:21" x14ac:dyDescent="0.2">
      <c r="A80" t="s">
        <v>22</v>
      </c>
      <c r="B80" t="s">
        <v>4999</v>
      </c>
      <c r="C80" t="s">
        <v>4999</v>
      </c>
      <c r="G80" t="s">
        <v>60</v>
      </c>
    </row>
    <row r="81" spans="1:21" x14ac:dyDescent="0.2">
      <c r="A81" t="s">
        <v>22</v>
      </c>
      <c r="B81" t="s">
        <v>5000</v>
      </c>
      <c r="C81" t="s">
        <v>5000</v>
      </c>
      <c r="G81" t="s">
        <v>147</v>
      </c>
    </row>
    <row r="82" spans="1:21" x14ac:dyDescent="0.2">
      <c r="A82" t="s">
        <v>22</v>
      </c>
      <c r="B82" t="s">
        <v>5001</v>
      </c>
      <c r="C82" t="s">
        <v>5001</v>
      </c>
      <c r="E82">
        <v>0</v>
      </c>
      <c r="F82" t="s">
        <v>44</v>
      </c>
      <c r="K82" t="s">
        <v>115</v>
      </c>
      <c r="M82" t="s">
        <v>149</v>
      </c>
      <c r="S82">
        <v>0</v>
      </c>
      <c r="U82">
        <v>0</v>
      </c>
    </row>
    <row r="83" spans="1:21" x14ac:dyDescent="0.2">
      <c r="A83" t="s">
        <v>22</v>
      </c>
      <c r="B83" t="s">
        <v>5002</v>
      </c>
      <c r="C83" t="s">
        <v>5003</v>
      </c>
      <c r="H83" t="s">
        <v>49</v>
      </c>
      <c r="I83" t="s">
        <v>53</v>
      </c>
      <c r="L83" t="s">
        <v>68</v>
      </c>
      <c r="O83" t="s">
        <v>116</v>
      </c>
    </row>
    <row r="84" spans="1:21" x14ac:dyDescent="0.2">
      <c r="A84" t="s">
        <v>22</v>
      </c>
      <c r="B84" t="s">
        <v>5004</v>
      </c>
      <c r="C84" t="s">
        <v>5005</v>
      </c>
      <c r="H84" t="s">
        <v>49</v>
      </c>
      <c r="L84" t="s">
        <v>82</v>
      </c>
      <c r="N84" t="s">
        <v>152</v>
      </c>
    </row>
    <row r="85" spans="1:21" x14ac:dyDescent="0.2">
      <c r="A85" t="s">
        <v>22</v>
      </c>
      <c r="B85" t="s">
        <v>5006</v>
      </c>
      <c r="C85" t="s">
        <v>5007</v>
      </c>
      <c r="H85" t="s">
        <v>49</v>
      </c>
      <c r="L85" t="s">
        <v>105</v>
      </c>
      <c r="O85" t="s">
        <v>106</v>
      </c>
    </row>
    <row r="86" spans="1:21" x14ac:dyDescent="0.2">
      <c r="A86" t="s">
        <v>22</v>
      </c>
      <c r="B86" t="s">
        <v>5008</v>
      </c>
      <c r="C86" t="s">
        <v>2713</v>
      </c>
      <c r="H86" t="s">
        <v>49</v>
      </c>
      <c r="L86" t="s">
        <v>57</v>
      </c>
    </row>
    <row r="87" spans="1:21" x14ac:dyDescent="0.2">
      <c r="A87" t="s">
        <v>22</v>
      </c>
      <c r="B87" t="s">
        <v>5009</v>
      </c>
      <c r="C87" t="s">
        <v>5009</v>
      </c>
      <c r="J87" t="s">
        <v>10</v>
      </c>
    </row>
    <row r="88" spans="1:21" x14ac:dyDescent="0.2">
      <c r="A88" t="s">
        <v>22</v>
      </c>
      <c r="B88" t="s">
        <v>5010</v>
      </c>
      <c r="C88" t="s">
        <v>5010</v>
      </c>
      <c r="H88" t="s">
        <v>49</v>
      </c>
      <c r="I88" t="s">
        <v>53</v>
      </c>
      <c r="L88" t="s">
        <v>51</v>
      </c>
    </row>
    <row r="89" spans="1:21" x14ac:dyDescent="0.2">
      <c r="A89" t="s">
        <v>22</v>
      </c>
      <c r="B89" t="s">
        <v>5001</v>
      </c>
      <c r="C89" t="s">
        <v>5001</v>
      </c>
      <c r="G89" t="s">
        <v>60</v>
      </c>
    </row>
    <row r="90" spans="1:21" x14ac:dyDescent="0.2">
      <c r="A90" t="s">
        <v>22</v>
      </c>
      <c r="B90" t="s">
        <v>5011</v>
      </c>
      <c r="C90" t="s">
        <v>5011</v>
      </c>
      <c r="G90" t="s">
        <v>159</v>
      </c>
    </row>
    <row r="91" spans="1:21" x14ac:dyDescent="0.2">
      <c r="A91" t="s">
        <v>22</v>
      </c>
      <c r="B91" t="s">
        <v>5012</v>
      </c>
      <c r="C91" t="s">
        <v>5012</v>
      </c>
      <c r="E91">
        <v>0</v>
      </c>
      <c r="F91" t="s">
        <v>44</v>
      </c>
      <c r="K91" t="s">
        <v>64</v>
      </c>
      <c r="M91" t="s">
        <v>149</v>
      </c>
      <c r="S91">
        <v>0</v>
      </c>
      <c r="U91">
        <v>0</v>
      </c>
    </row>
    <row r="92" spans="1:21" x14ac:dyDescent="0.2">
      <c r="A92" t="s">
        <v>22</v>
      </c>
      <c r="B92" t="s">
        <v>5013</v>
      </c>
      <c r="C92" t="s">
        <v>5014</v>
      </c>
      <c r="H92" t="s">
        <v>49</v>
      </c>
      <c r="L92" t="s">
        <v>57</v>
      </c>
    </row>
    <row r="93" spans="1:21" x14ac:dyDescent="0.2">
      <c r="A93" t="s">
        <v>22</v>
      </c>
      <c r="B93" t="s">
        <v>5015</v>
      </c>
      <c r="C93" t="s">
        <v>3788</v>
      </c>
      <c r="H93" t="s">
        <v>49</v>
      </c>
      <c r="L93" t="s">
        <v>105</v>
      </c>
      <c r="O93" t="s">
        <v>401</v>
      </c>
    </row>
    <row r="94" spans="1:21" x14ac:dyDescent="0.2">
      <c r="A94" t="s">
        <v>22</v>
      </c>
      <c r="B94" t="s">
        <v>3789</v>
      </c>
      <c r="C94" t="s">
        <v>5016</v>
      </c>
      <c r="H94" t="s">
        <v>49</v>
      </c>
      <c r="L94" t="s">
        <v>57</v>
      </c>
    </row>
    <row r="95" spans="1:21" x14ac:dyDescent="0.2">
      <c r="A95" t="s">
        <v>22</v>
      </c>
      <c r="B95" t="s">
        <v>2743</v>
      </c>
      <c r="C95" t="s">
        <v>2743</v>
      </c>
      <c r="J95" t="s">
        <v>10</v>
      </c>
    </row>
    <row r="96" spans="1:21" x14ac:dyDescent="0.2">
      <c r="A96" t="s">
        <v>22</v>
      </c>
      <c r="B96" t="s">
        <v>5017</v>
      </c>
      <c r="C96" t="s">
        <v>5017</v>
      </c>
      <c r="H96" t="s">
        <v>49</v>
      </c>
      <c r="I96" t="s">
        <v>53</v>
      </c>
      <c r="L96" t="s">
        <v>51</v>
      </c>
    </row>
    <row r="97" spans="1:21" x14ac:dyDescent="0.2">
      <c r="A97" t="s">
        <v>22</v>
      </c>
      <c r="B97" t="s">
        <v>5012</v>
      </c>
      <c r="C97" t="s">
        <v>5012</v>
      </c>
      <c r="G97" t="s">
        <v>60</v>
      </c>
    </row>
    <row r="98" spans="1:21" x14ac:dyDescent="0.2">
      <c r="A98" t="s">
        <v>22</v>
      </c>
      <c r="B98" t="s">
        <v>5018</v>
      </c>
      <c r="C98" t="s">
        <v>5018</v>
      </c>
      <c r="G98" t="s">
        <v>168</v>
      </c>
    </row>
    <row r="99" spans="1:21" x14ac:dyDescent="0.2">
      <c r="A99" t="s">
        <v>22</v>
      </c>
      <c r="B99" t="s">
        <v>5019</v>
      </c>
      <c r="C99" t="s">
        <v>5019</v>
      </c>
      <c r="E99">
        <v>0</v>
      </c>
      <c r="F99" t="s">
        <v>44</v>
      </c>
      <c r="K99" t="s">
        <v>64</v>
      </c>
      <c r="M99" t="s">
        <v>46</v>
      </c>
      <c r="S99">
        <v>0</v>
      </c>
      <c r="U99">
        <v>0</v>
      </c>
    </row>
    <row r="100" spans="1:21" x14ac:dyDescent="0.2">
      <c r="A100" t="s">
        <v>22</v>
      </c>
      <c r="B100" t="s">
        <v>5020</v>
      </c>
      <c r="C100" t="s">
        <v>5021</v>
      </c>
      <c r="H100" t="s">
        <v>49</v>
      </c>
      <c r="L100" t="s">
        <v>57</v>
      </c>
    </row>
    <row r="101" spans="1:21" x14ac:dyDescent="0.2">
      <c r="A101" t="s">
        <v>22</v>
      </c>
      <c r="B101" t="s">
        <v>5022</v>
      </c>
      <c r="C101" t="s">
        <v>5023</v>
      </c>
      <c r="H101" t="s">
        <v>49</v>
      </c>
      <c r="L101" t="s">
        <v>105</v>
      </c>
      <c r="O101" t="s">
        <v>726</v>
      </c>
    </row>
    <row r="102" spans="1:21" x14ac:dyDescent="0.2">
      <c r="A102" t="s">
        <v>22</v>
      </c>
      <c r="B102" t="s">
        <v>5024</v>
      </c>
      <c r="C102" t="s">
        <v>5025</v>
      </c>
      <c r="H102" t="s">
        <v>49</v>
      </c>
      <c r="L102" t="s">
        <v>57</v>
      </c>
    </row>
    <row r="103" spans="1:21" x14ac:dyDescent="0.2">
      <c r="A103" t="s">
        <v>22</v>
      </c>
      <c r="B103" t="s">
        <v>5019</v>
      </c>
      <c r="C103" t="s">
        <v>5019</v>
      </c>
      <c r="J103" t="s">
        <v>10</v>
      </c>
    </row>
    <row r="104" spans="1:21" x14ac:dyDescent="0.2">
      <c r="A104" t="s">
        <v>22</v>
      </c>
      <c r="B104" t="s">
        <v>2981</v>
      </c>
      <c r="C104" t="s">
        <v>2981</v>
      </c>
      <c r="H104" t="s">
        <v>49</v>
      </c>
      <c r="I104" t="s">
        <v>53</v>
      </c>
      <c r="L104" t="s">
        <v>51</v>
      </c>
    </row>
    <row r="105" spans="1:21" x14ac:dyDescent="0.2">
      <c r="A105" t="s">
        <v>22</v>
      </c>
      <c r="B105" t="s">
        <v>4171</v>
      </c>
      <c r="C105" t="s">
        <v>4171</v>
      </c>
      <c r="G105" t="s">
        <v>60</v>
      </c>
    </row>
    <row r="106" spans="1:21" x14ac:dyDescent="0.2">
      <c r="A106" t="s">
        <v>22</v>
      </c>
      <c r="B106" t="s">
        <v>5026</v>
      </c>
      <c r="C106" t="s">
        <v>5026</v>
      </c>
      <c r="G106" t="s">
        <v>176</v>
      </c>
    </row>
    <row r="107" spans="1:21" x14ac:dyDescent="0.2">
      <c r="A107" t="s">
        <v>22</v>
      </c>
      <c r="B107" t="s">
        <v>5026</v>
      </c>
      <c r="C107" t="s">
        <v>5026</v>
      </c>
      <c r="E107">
        <v>0</v>
      </c>
      <c r="F107" t="s">
        <v>44</v>
      </c>
      <c r="K107" t="s">
        <v>142</v>
      </c>
      <c r="M107" t="s">
        <v>142</v>
      </c>
    </row>
    <row r="108" spans="1:21" x14ac:dyDescent="0.2">
      <c r="A108" t="s">
        <v>22</v>
      </c>
      <c r="B108" t="s">
        <v>5027</v>
      </c>
      <c r="C108" t="s">
        <v>5028</v>
      </c>
      <c r="D108" s="2" t="s">
        <v>5029</v>
      </c>
      <c r="H108" t="s">
        <v>49</v>
      </c>
      <c r="L108" t="s">
        <v>57</v>
      </c>
    </row>
    <row r="109" spans="1:21" x14ac:dyDescent="0.2">
      <c r="A109" t="s">
        <v>22</v>
      </c>
      <c r="B109" t="s">
        <v>3205</v>
      </c>
      <c r="C109" t="s">
        <v>3205</v>
      </c>
      <c r="G109" t="s">
        <v>60</v>
      </c>
    </row>
    <row r="110" spans="1:21" x14ac:dyDescent="0.2">
      <c r="A110" t="s">
        <v>22</v>
      </c>
      <c r="B110" t="s">
        <v>1861</v>
      </c>
      <c r="C110" t="s">
        <v>1861</v>
      </c>
      <c r="G110" t="s">
        <v>188</v>
      </c>
    </row>
    <row r="111" spans="1:21" x14ac:dyDescent="0.2">
      <c r="A111" t="s">
        <v>22</v>
      </c>
      <c r="B111" t="s">
        <v>5030</v>
      </c>
      <c r="C111" t="s">
        <v>5030</v>
      </c>
      <c r="E111">
        <v>0</v>
      </c>
      <c r="F111" t="s">
        <v>44</v>
      </c>
      <c r="K111" t="s">
        <v>64</v>
      </c>
      <c r="M111" t="s">
        <v>79</v>
      </c>
      <c r="S111">
        <v>0</v>
      </c>
      <c r="U111">
        <v>0</v>
      </c>
    </row>
    <row r="112" spans="1:21" x14ac:dyDescent="0.2">
      <c r="A112" t="s">
        <v>22</v>
      </c>
      <c r="B112" t="s">
        <v>4186</v>
      </c>
      <c r="C112" t="s">
        <v>2999</v>
      </c>
      <c r="H112" t="s">
        <v>49</v>
      </c>
      <c r="L112" t="s">
        <v>57</v>
      </c>
    </row>
    <row r="113" spans="1:21" x14ac:dyDescent="0.2">
      <c r="A113" t="s">
        <v>22</v>
      </c>
      <c r="B113" t="s">
        <v>5030</v>
      </c>
      <c r="C113" t="s">
        <v>5030</v>
      </c>
      <c r="J113" t="s">
        <v>10</v>
      </c>
    </row>
    <row r="114" spans="1:21" x14ac:dyDescent="0.2">
      <c r="A114" t="s">
        <v>22</v>
      </c>
      <c r="B114" t="s">
        <v>5031</v>
      </c>
      <c r="C114" t="s">
        <v>5031</v>
      </c>
      <c r="H114" t="s">
        <v>49</v>
      </c>
      <c r="I114" t="s">
        <v>53</v>
      </c>
      <c r="L114" t="s">
        <v>51</v>
      </c>
    </row>
    <row r="115" spans="1:21" x14ac:dyDescent="0.2">
      <c r="A115" t="s">
        <v>22</v>
      </c>
      <c r="B115" t="s">
        <v>5032</v>
      </c>
      <c r="C115" t="s">
        <v>5032</v>
      </c>
      <c r="G115" t="s">
        <v>60</v>
      </c>
    </row>
    <row r="116" spans="1:21" x14ac:dyDescent="0.2">
      <c r="A116" t="s">
        <v>22</v>
      </c>
      <c r="B116" t="s">
        <v>5033</v>
      </c>
      <c r="C116" t="s">
        <v>5033</v>
      </c>
      <c r="G116" t="s">
        <v>198</v>
      </c>
    </row>
    <row r="117" spans="1:21" x14ac:dyDescent="0.2">
      <c r="A117" t="s">
        <v>22</v>
      </c>
      <c r="B117" t="s">
        <v>5034</v>
      </c>
      <c r="C117" t="s">
        <v>5034</v>
      </c>
      <c r="E117">
        <v>0</v>
      </c>
      <c r="F117" t="s">
        <v>44</v>
      </c>
      <c r="K117" t="s">
        <v>45</v>
      </c>
      <c r="M117" t="s">
        <v>65</v>
      </c>
      <c r="S117">
        <v>0</v>
      </c>
      <c r="U117">
        <v>0</v>
      </c>
    </row>
    <row r="118" spans="1:21" x14ac:dyDescent="0.2">
      <c r="A118" t="s">
        <v>22</v>
      </c>
      <c r="B118" t="s">
        <v>3573</v>
      </c>
      <c r="C118" t="s">
        <v>5035</v>
      </c>
      <c r="H118" t="s">
        <v>49</v>
      </c>
      <c r="L118" t="s">
        <v>57</v>
      </c>
    </row>
    <row r="119" spans="1:21" x14ac:dyDescent="0.2">
      <c r="A119" t="s">
        <v>22</v>
      </c>
      <c r="B119" t="s">
        <v>5036</v>
      </c>
      <c r="C119" t="s">
        <v>5037</v>
      </c>
      <c r="H119" t="s">
        <v>49</v>
      </c>
      <c r="L119" t="s">
        <v>82</v>
      </c>
      <c r="N119" t="s">
        <v>152</v>
      </c>
    </row>
    <row r="120" spans="1:21" x14ac:dyDescent="0.2">
      <c r="A120" t="s">
        <v>22</v>
      </c>
      <c r="B120" t="s">
        <v>5038</v>
      </c>
      <c r="C120" t="s">
        <v>5039</v>
      </c>
      <c r="H120" t="s">
        <v>49</v>
      </c>
      <c r="I120" t="s">
        <v>50</v>
      </c>
      <c r="L120" t="s">
        <v>68</v>
      </c>
      <c r="O120" t="s">
        <v>46</v>
      </c>
    </row>
    <row r="121" spans="1:21" x14ac:dyDescent="0.2">
      <c r="A121" t="s">
        <v>22</v>
      </c>
      <c r="B121" t="s">
        <v>5039</v>
      </c>
      <c r="C121" t="s">
        <v>5040</v>
      </c>
      <c r="H121" t="s">
        <v>49</v>
      </c>
      <c r="I121" t="s">
        <v>53</v>
      </c>
      <c r="L121" t="s">
        <v>68</v>
      </c>
      <c r="O121" t="s">
        <v>46</v>
      </c>
    </row>
    <row r="122" spans="1:21" x14ac:dyDescent="0.2">
      <c r="A122" t="s">
        <v>22</v>
      </c>
      <c r="B122" t="s">
        <v>5041</v>
      </c>
      <c r="C122" t="s">
        <v>5041</v>
      </c>
      <c r="J122" t="s">
        <v>10</v>
      </c>
    </row>
    <row r="123" spans="1:21" x14ac:dyDescent="0.2">
      <c r="A123" t="s">
        <v>22</v>
      </c>
      <c r="B123" t="s">
        <v>5042</v>
      </c>
      <c r="C123" t="s">
        <v>5042</v>
      </c>
      <c r="H123" t="s">
        <v>49</v>
      </c>
      <c r="I123" t="s">
        <v>53</v>
      </c>
      <c r="L123" t="s">
        <v>51</v>
      </c>
    </row>
    <row r="124" spans="1:21" x14ac:dyDescent="0.2">
      <c r="A124" t="s">
        <v>22</v>
      </c>
      <c r="B124" t="s">
        <v>5034</v>
      </c>
      <c r="C124" t="s">
        <v>5034</v>
      </c>
      <c r="G124" t="s">
        <v>60</v>
      </c>
    </row>
    <row r="125" spans="1:21" x14ac:dyDescent="0.2">
      <c r="A125" t="s">
        <v>22</v>
      </c>
      <c r="B125" t="s">
        <v>5043</v>
      </c>
      <c r="C125" t="s">
        <v>5043</v>
      </c>
      <c r="D125" s="2" t="s">
        <v>5044</v>
      </c>
      <c r="G125" t="s">
        <v>214</v>
      </c>
    </row>
    <row r="126" spans="1:21" x14ac:dyDescent="0.2">
      <c r="A126" t="s">
        <v>22</v>
      </c>
      <c r="B126" t="s">
        <v>5045</v>
      </c>
      <c r="C126" t="s">
        <v>5045</v>
      </c>
      <c r="E126">
        <v>1</v>
      </c>
      <c r="F126" t="s">
        <v>44</v>
      </c>
      <c r="K126" t="s">
        <v>115</v>
      </c>
      <c r="M126" t="s">
        <v>46</v>
      </c>
      <c r="S126">
        <v>1</v>
      </c>
      <c r="U126">
        <v>1</v>
      </c>
    </row>
    <row r="127" spans="1:21" x14ac:dyDescent="0.2">
      <c r="A127" t="s">
        <v>22</v>
      </c>
      <c r="B127" t="s">
        <v>4816</v>
      </c>
      <c r="C127" t="s">
        <v>5046</v>
      </c>
      <c r="D127" s="2" t="s">
        <v>5099</v>
      </c>
      <c r="H127" t="s">
        <v>49</v>
      </c>
      <c r="I127" t="s">
        <v>53</v>
      </c>
      <c r="L127" t="s">
        <v>51</v>
      </c>
      <c r="O127" t="s">
        <v>46</v>
      </c>
    </row>
    <row r="128" spans="1:21" x14ac:dyDescent="0.2">
      <c r="A128" t="s">
        <v>22</v>
      </c>
      <c r="B128" t="s">
        <v>5047</v>
      </c>
      <c r="C128" t="s">
        <v>5048</v>
      </c>
      <c r="H128" t="s">
        <v>49</v>
      </c>
      <c r="L128" t="s">
        <v>105</v>
      </c>
      <c r="O128" t="s">
        <v>203</v>
      </c>
    </row>
    <row r="129" spans="1:21" x14ac:dyDescent="0.2">
      <c r="A129" t="s">
        <v>22</v>
      </c>
      <c r="B129" t="s">
        <v>5049</v>
      </c>
      <c r="C129" t="s">
        <v>5050</v>
      </c>
      <c r="H129" t="s">
        <v>49</v>
      </c>
      <c r="I129" t="s">
        <v>50</v>
      </c>
      <c r="L129" t="s">
        <v>68</v>
      </c>
      <c r="O129" t="s">
        <v>65</v>
      </c>
    </row>
    <row r="130" spans="1:21" x14ac:dyDescent="0.2">
      <c r="A130" t="s">
        <v>22</v>
      </c>
      <c r="B130" t="s">
        <v>5051</v>
      </c>
      <c r="C130" t="s">
        <v>5052</v>
      </c>
      <c r="H130" t="s">
        <v>49</v>
      </c>
      <c r="I130" t="s">
        <v>53</v>
      </c>
      <c r="L130" t="s">
        <v>68</v>
      </c>
      <c r="O130" t="s">
        <v>65</v>
      </c>
    </row>
    <row r="131" spans="1:21" x14ac:dyDescent="0.2">
      <c r="A131" t="s">
        <v>22</v>
      </c>
      <c r="B131" t="s">
        <v>5052</v>
      </c>
      <c r="C131" t="s">
        <v>5053</v>
      </c>
      <c r="H131" t="s">
        <v>49</v>
      </c>
      <c r="I131" t="s">
        <v>50</v>
      </c>
      <c r="L131" t="s">
        <v>51</v>
      </c>
    </row>
    <row r="132" spans="1:21" x14ac:dyDescent="0.2">
      <c r="A132" t="s">
        <v>22</v>
      </c>
      <c r="B132" t="s">
        <v>5053</v>
      </c>
      <c r="C132" t="s">
        <v>5098</v>
      </c>
      <c r="H132" t="s">
        <v>49</v>
      </c>
      <c r="I132" t="s">
        <v>53</v>
      </c>
      <c r="L132" t="s">
        <v>51</v>
      </c>
    </row>
    <row r="133" spans="1:21" x14ac:dyDescent="0.2">
      <c r="A133" t="s">
        <v>22</v>
      </c>
      <c r="B133" t="s">
        <v>5045</v>
      </c>
      <c r="C133" t="s">
        <v>5054</v>
      </c>
      <c r="D133" s="2" t="s">
        <v>5055</v>
      </c>
      <c r="R133" t="s">
        <v>210</v>
      </c>
    </row>
    <row r="134" spans="1:21" x14ac:dyDescent="0.2">
      <c r="A134" t="s">
        <v>22</v>
      </c>
      <c r="B134" t="s">
        <v>5056</v>
      </c>
      <c r="C134" t="s">
        <v>5056</v>
      </c>
      <c r="J134" t="s">
        <v>10</v>
      </c>
    </row>
    <row r="135" spans="1:21" x14ac:dyDescent="0.2">
      <c r="A135" t="s">
        <v>22</v>
      </c>
      <c r="B135" t="s">
        <v>5057</v>
      </c>
      <c r="C135" t="s">
        <v>5057</v>
      </c>
      <c r="G135" t="s">
        <v>60</v>
      </c>
    </row>
    <row r="136" spans="1:21" x14ac:dyDescent="0.2">
      <c r="A136" t="s">
        <v>22</v>
      </c>
      <c r="B136" t="s">
        <v>5058</v>
      </c>
      <c r="C136" t="s">
        <v>5058</v>
      </c>
      <c r="G136" t="s">
        <v>222</v>
      </c>
    </row>
    <row r="137" spans="1:21" x14ac:dyDescent="0.2">
      <c r="A137" t="s">
        <v>22</v>
      </c>
      <c r="B137" t="s">
        <v>5059</v>
      </c>
      <c r="C137" t="s">
        <v>5059</v>
      </c>
      <c r="E137">
        <v>0</v>
      </c>
      <c r="F137" t="s">
        <v>44</v>
      </c>
      <c r="K137" t="s">
        <v>64</v>
      </c>
      <c r="M137" t="s">
        <v>96</v>
      </c>
      <c r="S137">
        <v>0</v>
      </c>
      <c r="U137">
        <v>0</v>
      </c>
    </row>
    <row r="138" spans="1:21" x14ac:dyDescent="0.2">
      <c r="A138" t="s">
        <v>22</v>
      </c>
      <c r="B138" t="s">
        <v>5060</v>
      </c>
      <c r="C138" t="s">
        <v>5061</v>
      </c>
      <c r="H138" t="s">
        <v>49</v>
      </c>
      <c r="L138" t="s">
        <v>57</v>
      </c>
    </row>
    <row r="139" spans="1:21" x14ac:dyDescent="0.2">
      <c r="A139" t="s">
        <v>22</v>
      </c>
      <c r="B139" t="s">
        <v>5062</v>
      </c>
      <c r="C139" t="s">
        <v>5063</v>
      </c>
      <c r="H139" t="s">
        <v>49</v>
      </c>
      <c r="L139" t="s">
        <v>105</v>
      </c>
      <c r="O139" t="s">
        <v>106</v>
      </c>
    </row>
    <row r="140" spans="1:21" x14ac:dyDescent="0.2">
      <c r="A140" t="s">
        <v>22</v>
      </c>
      <c r="B140" t="s">
        <v>5064</v>
      </c>
      <c r="C140" t="s">
        <v>5065</v>
      </c>
      <c r="H140" t="s">
        <v>49</v>
      </c>
      <c r="L140" t="s">
        <v>105</v>
      </c>
      <c r="O140" t="s">
        <v>411</v>
      </c>
    </row>
    <row r="141" spans="1:21" x14ac:dyDescent="0.2">
      <c r="A141" t="s">
        <v>22</v>
      </c>
      <c r="B141" t="s">
        <v>5066</v>
      </c>
      <c r="C141" t="s">
        <v>5067</v>
      </c>
      <c r="H141" t="s">
        <v>49</v>
      </c>
      <c r="L141" t="s">
        <v>57</v>
      </c>
    </row>
    <row r="142" spans="1:21" x14ac:dyDescent="0.2">
      <c r="A142" t="s">
        <v>22</v>
      </c>
      <c r="B142" t="s">
        <v>5068</v>
      </c>
      <c r="C142" t="s">
        <v>5068</v>
      </c>
      <c r="D142" s="2" t="s">
        <v>2931</v>
      </c>
      <c r="J142" t="s">
        <v>10</v>
      </c>
    </row>
    <row r="143" spans="1:21" x14ac:dyDescent="0.2">
      <c r="A143" t="s">
        <v>22</v>
      </c>
      <c r="B143" t="s">
        <v>5069</v>
      </c>
      <c r="C143" t="s">
        <v>5069</v>
      </c>
      <c r="G143" t="s">
        <v>60</v>
      </c>
    </row>
    <row r="144" spans="1:21" x14ac:dyDescent="0.2">
      <c r="A144" t="s">
        <v>22</v>
      </c>
      <c r="B144" t="s">
        <v>5070</v>
      </c>
      <c r="C144" t="s">
        <v>5070</v>
      </c>
      <c r="G144" t="s">
        <v>230</v>
      </c>
    </row>
    <row r="145" spans="1:21" x14ac:dyDescent="0.2">
      <c r="A145" t="s">
        <v>22</v>
      </c>
      <c r="B145" t="s">
        <v>5059</v>
      </c>
      <c r="C145" t="s">
        <v>5059</v>
      </c>
      <c r="E145">
        <v>0</v>
      </c>
      <c r="F145" t="s">
        <v>44</v>
      </c>
      <c r="K145" t="s">
        <v>115</v>
      </c>
      <c r="M145" t="s">
        <v>96</v>
      </c>
      <c r="S145">
        <v>0</v>
      </c>
      <c r="U145">
        <v>0</v>
      </c>
    </row>
    <row r="146" spans="1:21" x14ac:dyDescent="0.2">
      <c r="A146" t="s">
        <v>22</v>
      </c>
      <c r="B146" t="s">
        <v>1640</v>
      </c>
      <c r="C146" t="s">
        <v>5071</v>
      </c>
      <c r="H146" t="s">
        <v>49</v>
      </c>
      <c r="L146" t="s">
        <v>57</v>
      </c>
    </row>
    <row r="147" spans="1:21" x14ac:dyDescent="0.2">
      <c r="A147" t="s">
        <v>22</v>
      </c>
      <c r="B147" t="s">
        <v>3054</v>
      </c>
      <c r="C147" t="s">
        <v>5072</v>
      </c>
      <c r="H147" t="s">
        <v>49</v>
      </c>
      <c r="L147" t="s">
        <v>105</v>
      </c>
      <c r="O147" t="s">
        <v>726</v>
      </c>
    </row>
    <row r="148" spans="1:21" x14ac:dyDescent="0.2">
      <c r="A148" t="s">
        <v>22</v>
      </c>
      <c r="B148" t="s">
        <v>5059</v>
      </c>
      <c r="C148" t="s">
        <v>5059</v>
      </c>
      <c r="J148" t="s">
        <v>10</v>
      </c>
    </row>
    <row r="149" spans="1:21" x14ac:dyDescent="0.2">
      <c r="A149" t="s">
        <v>22</v>
      </c>
      <c r="B149" t="s">
        <v>5073</v>
      </c>
      <c r="C149" t="s">
        <v>5074</v>
      </c>
      <c r="H149" t="s">
        <v>49</v>
      </c>
      <c r="I149" t="s">
        <v>53</v>
      </c>
      <c r="L149" t="s">
        <v>51</v>
      </c>
    </row>
    <row r="150" spans="1:21" x14ac:dyDescent="0.2">
      <c r="A150" t="s">
        <v>22</v>
      </c>
      <c r="B150" t="s">
        <v>5075</v>
      </c>
      <c r="C150" t="s">
        <v>5075</v>
      </c>
      <c r="G150" t="s">
        <v>60</v>
      </c>
    </row>
    <row r="151" spans="1:21" x14ac:dyDescent="0.2">
      <c r="A151" t="s">
        <v>22</v>
      </c>
      <c r="B151" t="s">
        <v>5076</v>
      </c>
      <c r="C151" t="s">
        <v>5076</v>
      </c>
      <c r="G151" t="s">
        <v>239</v>
      </c>
    </row>
    <row r="152" spans="1:21" x14ac:dyDescent="0.2">
      <c r="A152" t="s">
        <v>22</v>
      </c>
      <c r="B152" t="s">
        <v>4265</v>
      </c>
      <c r="C152" t="s">
        <v>4265</v>
      </c>
      <c r="E152">
        <v>1</v>
      </c>
      <c r="F152" t="s">
        <v>44</v>
      </c>
      <c r="K152" t="s">
        <v>45</v>
      </c>
      <c r="M152" t="s">
        <v>116</v>
      </c>
      <c r="S152">
        <v>1</v>
      </c>
      <c r="U152">
        <v>1</v>
      </c>
    </row>
    <row r="153" spans="1:21" x14ac:dyDescent="0.2">
      <c r="A153" t="s">
        <v>22</v>
      </c>
      <c r="B153" t="s">
        <v>5077</v>
      </c>
      <c r="C153" t="s">
        <v>5078</v>
      </c>
      <c r="H153" t="s">
        <v>49</v>
      </c>
      <c r="I153" t="s">
        <v>50</v>
      </c>
      <c r="L153" t="s">
        <v>51</v>
      </c>
    </row>
    <row r="154" spans="1:21" x14ac:dyDescent="0.2">
      <c r="A154" t="s">
        <v>22</v>
      </c>
      <c r="B154" t="s">
        <v>5079</v>
      </c>
      <c r="C154" t="s">
        <v>5080</v>
      </c>
      <c r="H154" t="s">
        <v>49</v>
      </c>
      <c r="I154" t="s">
        <v>53</v>
      </c>
      <c r="L154" t="s">
        <v>51</v>
      </c>
    </row>
    <row r="155" spans="1:21" x14ac:dyDescent="0.2">
      <c r="A155" t="s">
        <v>22</v>
      </c>
      <c r="B155" t="s">
        <v>5081</v>
      </c>
      <c r="C155" t="s">
        <v>5081</v>
      </c>
      <c r="J155" t="s">
        <v>10</v>
      </c>
    </row>
    <row r="156" spans="1:21" x14ac:dyDescent="0.2">
      <c r="A156" t="s">
        <v>22</v>
      </c>
      <c r="B156" t="s">
        <v>5082</v>
      </c>
      <c r="C156" t="s">
        <v>5082</v>
      </c>
      <c r="G156" t="s">
        <v>60</v>
      </c>
    </row>
    <row r="157" spans="1:21" x14ac:dyDescent="0.2">
      <c r="A157" t="s">
        <v>22</v>
      </c>
      <c r="B157" t="s">
        <v>603</v>
      </c>
      <c r="C157" t="s">
        <v>603</v>
      </c>
      <c r="G157" t="s">
        <v>247</v>
      </c>
    </row>
    <row r="158" spans="1:21" x14ac:dyDescent="0.2">
      <c r="A158" t="s">
        <v>22</v>
      </c>
      <c r="B158" t="s">
        <v>4265</v>
      </c>
      <c r="C158" t="s">
        <v>4265</v>
      </c>
      <c r="E158">
        <v>0</v>
      </c>
      <c r="F158" t="s">
        <v>44</v>
      </c>
      <c r="K158" t="s">
        <v>45</v>
      </c>
      <c r="M158" t="s">
        <v>149</v>
      </c>
      <c r="S158">
        <v>0</v>
      </c>
      <c r="U158">
        <v>0</v>
      </c>
    </row>
    <row r="159" spans="1:21" x14ac:dyDescent="0.2">
      <c r="A159" t="s">
        <v>22</v>
      </c>
      <c r="B159" t="s">
        <v>3916</v>
      </c>
      <c r="C159" t="s">
        <v>4917</v>
      </c>
      <c r="H159" t="s">
        <v>49</v>
      </c>
      <c r="L159" t="s">
        <v>1756</v>
      </c>
      <c r="N159" t="s">
        <v>152</v>
      </c>
    </row>
    <row r="160" spans="1:21" x14ac:dyDescent="0.2">
      <c r="A160" t="s">
        <v>22</v>
      </c>
      <c r="B160" t="s">
        <v>3865</v>
      </c>
      <c r="C160" t="s">
        <v>5083</v>
      </c>
      <c r="H160" t="s">
        <v>49</v>
      </c>
      <c r="L160" t="s">
        <v>105</v>
      </c>
      <c r="O160" t="s">
        <v>106</v>
      </c>
    </row>
    <row r="161" spans="1:21" x14ac:dyDescent="0.2">
      <c r="A161" t="s">
        <v>22</v>
      </c>
      <c r="B161" t="s">
        <v>5084</v>
      </c>
      <c r="C161" t="s">
        <v>3874</v>
      </c>
      <c r="H161" t="s">
        <v>49</v>
      </c>
      <c r="L161" t="s">
        <v>57</v>
      </c>
    </row>
    <row r="162" spans="1:21" x14ac:dyDescent="0.2">
      <c r="A162" t="s">
        <v>22</v>
      </c>
      <c r="B162" t="s">
        <v>5085</v>
      </c>
      <c r="C162" t="s">
        <v>5085</v>
      </c>
      <c r="J162" t="s">
        <v>10</v>
      </c>
    </row>
    <row r="163" spans="1:21" x14ac:dyDescent="0.2">
      <c r="A163" t="s">
        <v>22</v>
      </c>
      <c r="B163" t="s">
        <v>5086</v>
      </c>
      <c r="C163" t="s">
        <v>5086</v>
      </c>
      <c r="H163" t="s">
        <v>49</v>
      </c>
      <c r="I163" t="s">
        <v>53</v>
      </c>
      <c r="L163" t="s">
        <v>51</v>
      </c>
    </row>
    <row r="164" spans="1:21" x14ac:dyDescent="0.2">
      <c r="A164" t="s">
        <v>22</v>
      </c>
      <c r="B164" t="s">
        <v>4265</v>
      </c>
      <c r="C164" t="s">
        <v>4265</v>
      </c>
      <c r="G164" t="s">
        <v>60</v>
      </c>
    </row>
    <row r="165" spans="1:21" x14ac:dyDescent="0.2">
      <c r="A165" t="s">
        <v>22</v>
      </c>
      <c r="B165" t="s">
        <v>5087</v>
      </c>
      <c r="C165" t="s">
        <v>5087</v>
      </c>
      <c r="G165" t="s">
        <v>256</v>
      </c>
    </row>
    <row r="166" spans="1:21" x14ac:dyDescent="0.2">
      <c r="A166" t="s">
        <v>22</v>
      </c>
      <c r="B166" t="s">
        <v>5088</v>
      </c>
      <c r="C166" t="s">
        <v>5088</v>
      </c>
      <c r="E166">
        <v>0</v>
      </c>
      <c r="F166" t="s">
        <v>44</v>
      </c>
      <c r="K166" t="s">
        <v>115</v>
      </c>
      <c r="M166" t="s">
        <v>79</v>
      </c>
      <c r="S166">
        <v>0</v>
      </c>
      <c r="U166">
        <v>0</v>
      </c>
    </row>
    <row r="167" spans="1:21" x14ac:dyDescent="0.2">
      <c r="A167" t="s">
        <v>22</v>
      </c>
      <c r="B167" t="s">
        <v>5089</v>
      </c>
      <c r="C167" t="s">
        <v>1946</v>
      </c>
      <c r="H167" t="s">
        <v>49</v>
      </c>
      <c r="L167" t="s">
        <v>57</v>
      </c>
    </row>
    <row r="168" spans="1:21" x14ac:dyDescent="0.2">
      <c r="A168" t="s">
        <v>22</v>
      </c>
      <c r="B168" t="s">
        <v>175</v>
      </c>
      <c r="C168" t="s">
        <v>618</v>
      </c>
      <c r="H168" t="s">
        <v>49</v>
      </c>
      <c r="L168" t="s">
        <v>105</v>
      </c>
      <c r="O168" t="s">
        <v>106</v>
      </c>
    </row>
    <row r="169" spans="1:21" x14ac:dyDescent="0.2">
      <c r="A169" t="s">
        <v>22</v>
      </c>
      <c r="B169" t="s">
        <v>1454</v>
      </c>
      <c r="C169" t="s">
        <v>5090</v>
      </c>
      <c r="H169" t="s">
        <v>49</v>
      </c>
      <c r="I169" t="s">
        <v>50</v>
      </c>
      <c r="L169" t="s">
        <v>68</v>
      </c>
      <c r="O169" t="s">
        <v>116</v>
      </c>
    </row>
    <row r="170" spans="1:21" x14ac:dyDescent="0.2">
      <c r="A170" t="s">
        <v>22</v>
      </c>
      <c r="B170" t="s">
        <v>5091</v>
      </c>
      <c r="C170" t="s">
        <v>5092</v>
      </c>
      <c r="H170" t="s">
        <v>49</v>
      </c>
      <c r="I170" t="s">
        <v>53</v>
      </c>
      <c r="L170" t="s">
        <v>68</v>
      </c>
      <c r="O170" t="s">
        <v>116</v>
      </c>
    </row>
    <row r="171" spans="1:21" x14ac:dyDescent="0.2">
      <c r="A171" t="s">
        <v>22</v>
      </c>
      <c r="B171" t="s">
        <v>3893</v>
      </c>
      <c r="C171" t="s">
        <v>3893</v>
      </c>
      <c r="J171" t="s">
        <v>10</v>
      </c>
    </row>
    <row r="172" spans="1:21" x14ac:dyDescent="0.2">
      <c r="A172" t="s">
        <v>22</v>
      </c>
      <c r="B172" t="s">
        <v>5093</v>
      </c>
      <c r="C172" t="s">
        <v>5093</v>
      </c>
      <c r="H172" t="s">
        <v>49</v>
      </c>
      <c r="I172" t="s">
        <v>53</v>
      </c>
      <c r="L172" t="s">
        <v>51</v>
      </c>
    </row>
    <row r="173" spans="1:21" x14ac:dyDescent="0.2">
      <c r="A173" t="s">
        <v>22</v>
      </c>
      <c r="B173" t="s">
        <v>5088</v>
      </c>
      <c r="C173" t="s">
        <v>5088</v>
      </c>
      <c r="G173" t="s">
        <v>60</v>
      </c>
    </row>
  </sheetData>
  <pageMargins left="0.7" right="0.7" top="0.75" bottom="0.75" header="0.3" footer="0.3"/>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155"/>
  <sheetViews>
    <sheetView topLeftCell="A127" workbookViewId="0">
      <selection activeCell="AA13" sqref="AA13"/>
    </sheetView>
  </sheetViews>
  <sheetFormatPr baseColWidth="10" defaultColWidth="8.83203125" defaultRowHeight="15" x14ac:dyDescent="0.2"/>
  <cols>
    <col min="1" max="3" width="7.33203125" customWidth="1"/>
    <col min="4" max="4" width="7.33203125" style="2" customWidth="1"/>
    <col min="5" max="18" width="7.33203125" customWidth="1"/>
  </cols>
  <sheetData>
    <row r="1" spans="1:34" x14ac:dyDescent="0.2">
      <c r="A1" t="s">
        <v>2624</v>
      </c>
      <c r="T1" t="s">
        <v>264</v>
      </c>
      <c r="X1" t="s">
        <v>5170</v>
      </c>
      <c r="Y1" t="s">
        <v>5106</v>
      </c>
      <c r="Z1" t="s">
        <v>5107</v>
      </c>
      <c r="AA1" t="s">
        <v>5108</v>
      </c>
      <c r="AB1" t="s">
        <v>5109</v>
      </c>
      <c r="AC1" t="s">
        <v>5110</v>
      </c>
      <c r="AD1" t="s">
        <v>5111</v>
      </c>
      <c r="AE1" t="s">
        <v>5112</v>
      </c>
      <c r="AF1" t="s">
        <v>5113</v>
      </c>
      <c r="AG1" t="s">
        <v>5114</v>
      </c>
      <c r="AH1" t="s">
        <v>142</v>
      </c>
    </row>
    <row r="2" spans="1:34" x14ac:dyDescent="0.2">
      <c r="A2" t="s">
        <v>1</v>
      </c>
      <c r="B2" t="s">
        <v>2</v>
      </c>
      <c r="C2" t="s">
        <v>3</v>
      </c>
      <c r="D2" s="2" t="s">
        <v>4</v>
      </c>
      <c r="E2" t="s">
        <v>5</v>
      </c>
      <c r="F2" t="s">
        <v>6</v>
      </c>
      <c r="G2" t="s">
        <v>7</v>
      </c>
      <c r="H2" t="s">
        <v>8</v>
      </c>
      <c r="I2" t="s">
        <v>9</v>
      </c>
      <c r="J2" t="s">
        <v>10</v>
      </c>
      <c r="K2" t="s">
        <v>11</v>
      </c>
      <c r="L2" t="s">
        <v>12</v>
      </c>
      <c r="M2" t="s">
        <v>13</v>
      </c>
      <c r="N2" t="s">
        <v>14</v>
      </c>
      <c r="O2" t="s">
        <v>15</v>
      </c>
      <c r="P2" t="s">
        <v>16</v>
      </c>
      <c r="Q2" t="s">
        <v>17</v>
      </c>
      <c r="R2" t="s">
        <v>18</v>
      </c>
      <c r="S2" t="s">
        <v>5097</v>
      </c>
      <c r="T2" t="s">
        <v>5102</v>
      </c>
      <c r="X2" t="s">
        <v>5171</v>
      </c>
      <c r="Y2">
        <f>COUNTIFS($K$1:$K$500, "gaze", $M1:$M500, "*front")</f>
        <v>2</v>
      </c>
      <c r="Z2">
        <f>COUNTIFS($K$1:$K$500, "gaze", $M1:$M500, "*periphery")</f>
        <v>2</v>
      </c>
      <c r="AA2">
        <f>COUNTIFS($K$1:$K$500, "gaze", $M1:$M500, "*back")</f>
        <v>2</v>
      </c>
      <c r="AB2">
        <f>COUNTIFS($K$1:$K$500, "point", $M1:$M500, "*front")</f>
        <v>2</v>
      </c>
      <c r="AC2">
        <f>COUNTIFS($K$1:$K$500, "point", $M1:$M500, "*periphery")</f>
        <v>2</v>
      </c>
      <c r="AD2">
        <f>COUNTIFS($K$1:$K$500, "point", $M1:$M500, "*back")</f>
        <v>2</v>
      </c>
      <c r="AE2">
        <f>COUNTIFS($K$1:$K$500, "gaze and point", $M1:$M500, "*front")</f>
        <v>2</v>
      </c>
      <c r="AF2">
        <f>COUNTIFS($K$1:$K$500, "gaze and point", $M1:$M500, "*periphery")</f>
        <v>2</v>
      </c>
      <c r="AG2">
        <f>COUNTIFS($K$1:$K$500, "gaze and point", $M1:$M500, "*back")</f>
        <v>2</v>
      </c>
      <c r="AH2">
        <f>COUNTIF($K$1:$K$400, "baseline")</f>
        <v>2</v>
      </c>
    </row>
    <row r="3" spans="1:34" x14ac:dyDescent="0.2">
      <c r="A3" t="s">
        <v>19</v>
      </c>
      <c r="B3" t="s">
        <v>20</v>
      </c>
      <c r="C3" t="s">
        <v>20</v>
      </c>
      <c r="Y3">
        <f>COUNTIFS($M$1:$M$400, "*front", $S$1:$S$400, "1",$K$1:$K$400, "gaze")</f>
        <v>0</v>
      </c>
      <c r="Z3">
        <f>COUNTIFS($M$1:$M$400, "*periphery", $S$1:$S$400, "1", $K$1:$K$400, "gaze")</f>
        <v>0</v>
      </c>
      <c r="AA3">
        <f>COUNTIFS($M$1:$M$400, "*back", $S$1:$S$400, "1", $K$1:$K$400, "gaze")</f>
        <v>0</v>
      </c>
      <c r="AB3">
        <f>COUNTIFS($M$1:$M$400, "*front", $S$1:$S$400, "1", $K$1:$K$400, "point")</f>
        <v>2</v>
      </c>
      <c r="AC3">
        <f>COUNTIFS($M$1:$M$400, "*periphery", $S$1:$S$400, "1", $K$1:$K$400, "point")</f>
        <v>1</v>
      </c>
      <c r="AD3">
        <f>COUNTIFS($M$1:$M$400, "*back", $S$1:$S$400, "1", $K$1:$K$400, "point")</f>
        <v>0</v>
      </c>
      <c r="AE3">
        <f>COUNTIFS($M$1:$M$400, "*front", $S$1:$S$400, "1", $K$1:$K$400, "gaze and point")</f>
        <v>2</v>
      </c>
      <c r="AF3">
        <f>COUNTIFS($M$1:$M$400, "*periphery", $S$1:$S$400, "1", $K$1:$K$400, "gaze and point")</f>
        <v>0</v>
      </c>
      <c r="AG3">
        <f>COUNTIFS($M$1:$M$400, "*periphery", $S$1:$S$400, "1", $K$1:$K$400, "gaze and point")</f>
        <v>0</v>
      </c>
      <c r="AH3">
        <f>COUNTIFS($S$1:$S$400, "1", $K$1:$K$400, "baseline")</f>
        <v>0</v>
      </c>
    </row>
    <row r="4" spans="1:34" x14ac:dyDescent="0.2">
      <c r="A4" t="s">
        <v>21</v>
      </c>
      <c r="B4" t="s">
        <v>20</v>
      </c>
      <c r="C4" t="s">
        <v>20</v>
      </c>
      <c r="X4" t="s">
        <v>5172</v>
      </c>
      <c r="Y4" t="s">
        <v>5179</v>
      </c>
      <c r="Z4" t="s">
        <v>5173</v>
      </c>
      <c r="AA4" t="s">
        <v>5174</v>
      </c>
      <c r="AB4" t="s">
        <v>5175</v>
      </c>
      <c r="AC4" t="s">
        <v>5176</v>
      </c>
      <c r="AD4" t="s">
        <v>5177</v>
      </c>
      <c r="AE4" t="s">
        <v>5178</v>
      </c>
    </row>
    <row r="5" spans="1:34" x14ac:dyDescent="0.2">
      <c r="A5" t="s">
        <v>22</v>
      </c>
      <c r="B5" t="s">
        <v>3917</v>
      </c>
      <c r="C5" t="s">
        <v>3917</v>
      </c>
      <c r="G5" t="s">
        <v>24</v>
      </c>
      <c r="Y5">
        <f>SUM(Y2:AH2)</f>
        <v>20</v>
      </c>
      <c r="Z5">
        <f>COUNTIF($K$1:$K$400, "gaze")</f>
        <v>6</v>
      </c>
      <c r="AA5" s="7">
        <f>COUNTIF($K$1:$K$400, "point")</f>
        <v>6</v>
      </c>
      <c r="AB5">
        <f>COUNTIF($K$1:$K$400, "gaze and point")</f>
        <v>6</v>
      </c>
      <c r="AC5">
        <f>COUNTIF($M$1:$M$400, "*front")</f>
        <v>6</v>
      </c>
      <c r="AD5">
        <f>COUNTIF($M$1:$M$400, "*periphery")</f>
        <v>6</v>
      </c>
      <c r="AE5">
        <f>COUNTIF($M$1:$M$400, "*back")</f>
        <v>6</v>
      </c>
    </row>
    <row r="6" spans="1:34" x14ac:dyDescent="0.2">
      <c r="A6" t="s">
        <v>22</v>
      </c>
      <c r="B6" t="s">
        <v>3918</v>
      </c>
      <c r="C6" t="s">
        <v>3918</v>
      </c>
      <c r="J6" t="s">
        <v>10</v>
      </c>
      <c r="Z6">
        <f>COUNTIFS($K$1:$K$400, "gaze", $S$1:$S$400, "1")</f>
        <v>0</v>
      </c>
      <c r="AA6">
        <f>COUNTIFS($K$1:$K$400, "point", $S$1:$S$400, "1")</f>
        <v>3</v>
      </c>
      <c r="AB6">
        <f>COUNTIFS($K$1:$K$400, "gaze and point", $S$1:$S$400, "1")</f>
        <v>2</v>
      </c>
      <c r="AC6">
        <f>COUNTIFS($M$1:$M$400, "*front", $S$1:$S$400, "1")</f>
        <v>4</v>
      </c>
      <c r="AD6">
        <f>COUNTIFS($M$1:$M$400, "*periphery", $S$1:$S$400, "1")</f>
        <v>1</v>
      </c>
      <c r="AE6">
        <f>COUNTIFS($M$1:$M$400, "*back", $S$1:$S$400, "1")</f>
        <v>0</v>
      </c>
    </row>
    <row r="7" spans="1:34" x14ac:dyDescent="0.2">
      <c r="A7" t="s">
        <v>22</v>
      </c>
      <c r="B7" t="s">
        <v>3919</v>
      </c>
      <c r="C7" t="s">
        <v>3919</v>
      </c>
      <c r="P7">
        <v>1</v>
      </c>
      <c r="Q7" t="s">
        <v>27</v>
      </c>
    </row>
    <row r="8" spans="1:34" x14ac:dyDescent="0.2">
      <c r="A8" t="s">
        <v>22</v>
      </c>
      <c r="B8" t="s">
        <v>1969</v>
      </c>
      <c r="C8" t="s">
        <v>1969</v>
      </c>
      <c r="J8" t="s">
        <v>10</v>
      </c>
    </row>
    <row r="9" spans="1:34" x14ac:dyDescent="0.2">
      <c r="A9" t="s">
        <v>22</v>
      </c>
      <c r="B9" t="s">
        <v>3906</v>
      </c>
      <c r="C9" t="s">
        <v>3906</v>
      </c>
      <c r="P9">
        <v>1</v>
      </c>
      <c r="Q9" t="s">
        <v>30</v>
      </c>
    </row>
    <row r="10" spans="1:34" x14ac:dyDescent="0.2">
      <c r="A10" t="s">
        <v>22</v>
      </c>
      <c r="B10" t="s">
        <v>3920</v>
      </c>
      <c r="C10" t="s">
        <v>3920</v>
      </c>
      <c r="J10" t="s">
        <v>10</v>
      </c>
    </row>
    <row r="11" spans="1:34" x14ac:dyDescent="0.2">
      <c r="A11" t="s">
        <v>22</v>
      </c>
      <c r="B11" t="s">
        <v>3921</v>
      </c>
      <c r="C11" t="s">
        <v>3921</v>
      </c>
      <c r="P11">
        <v>1</v>
      </c>
      <c r="Q11" t="s">
        <v>33</v>
      </c>
    </row>
    <row r="12" spans="1:34" x14ac:dyDescent="0.2">
      <c r="A12" t="s">
        <v>22</v>
      </c>
      <c r="B12" t="s">
        <v>3922</v>
      </c>
      <c r="C12" t="s">
        <v>3922</v>
      </c>
      <c r="J12" t="s">
        <v>10</v>
      </c>
    </row>
    <row r="13" spans="1:34" x14ac:dyDescent="0.2">
      <c r="A13" t="s">
        <v>22</v>
      </c>
      <c r="B13" t="s">
        <v>3923</v>
      </c>
      <c r="C13" t="s">
        <v>3923</v>
      </c>
      <c r="P13">
        <v>1</v>
      </c>
      <c r="Q13" t="s">
        <v>35</v>
      </c>
    </row>
    <row r="14" spans="1:34" x14ac:dyDescent="0.2">
      <c r="A14" t="s">
        <v>22</v>
      </c>
      <c r="B14" t="s">
        <v>3924</v>
      </c>
      <c r="C14" t="s">
        <v>3924</v>
      </c>
      <c r="J14" t="s">
        <v>10</v>
      </c>
    </row>
    <row r="15" spans="1:34" x14ac:dyDescent="0.2">
      <c r="A15" t="s">
        <v>22</v>
      </c>
      <c r="B15" t="s">
        <v>3925</v>
      </c>
      <c r="C15" t="s">
        <v>3925</v>
      </c>
      <c r="P15">
        <v>1</v>
      </c>
      <c r="Q15" t="s">
        <v>38</v>
      </c>
    </row>
    <row r="16" spans="1:34" x14ac:dyDescent="0.2">
      <c r="A16" t="s">
        <v>22</v>
      </c>
      <c r="B16" t="s">
        <v>3926</v>
      </c>
      <c r="C16" t="s">
        <v>3926</v>
      </c>
      <c r="J16" t="s">
        <v>10</v>
      </c>
    </row>
    <row r="17" spans="1:20" x14ac:dyDescent="0.2">
      <c r="A17" t="s">
        <v>22</v>
      </c>
      <c r="B17" t="s">
        <v>3927</v>
      </c>
      <c r="C17" t="s">
        <v>3927</v>
      </c>
      <c r="P17">
        <v>1</v>
      </c>
      <c r="Q17" t="s">
        <v>41</v>
      </c>
    </row>
    <row r="18" spans="1:20" x14ac:dyDescent="0.2">
      <c r="A18" t="s">
        <v>22</v>
      </c>
      <c r="B18" t="s">
        <v>3928</v>
      </c>
      <c r="C18" t="s">
        <v>3928</v>
      </c>
      <c r="D18" s="2" t="s">
        <v>5101</v>
      </c>
      <c r="G18" t="s">
        <v>43</v>
      </c>
    </row>
    <row r="19" spans="1:20" x14ac:dyDescent="0.2">
      <c r="A19" t="s">
        <v>22</v>
      </c>
      <c r="B19" t="s">
        <v>3929</v>
      </c>
      <c r="C19" t="s">
        <v>3929</v>
      </c>
      <c r="E19">
        <v>1</v>
      </c>
      <c r="F19" t="s">
        <v>44</v>
      </c>
      <c r="K19" t="s">
        <v>45</v>
      </c>
      <c r="M19" t="s">
        <v>46</v>
      </c>
      <c r="S19">
        <v>1</v>
      </c>
      <c r="T19">
        <v>1</v>
      </c>
    </row>
    <row r="20" spans="1:20" x14ac:dyDescent="0.2">
      <c r="A20" t="s">
        <v>22</v>
      </c>
      <c r="B20" t="s">
        <v>2254</v>
      </c>
      <c r="C20" t="s">
        <v>3930</v>
      </c>
      <c r="H20" t="s">
        <v>49</v>
      </c>
      <c r="I20" t="s">
        <v>53</v>
      </c>
      <c r="L20" t="s">
        <v>51</v>
      </c>
    </row>
    <row r="21" spans="1:20" x14ac:dyDescent="0.2">
      <c r="A21" t="s">
        <v>22</v>
      </c>
      <c r="B21" t="s">
        <v>3931</v>
      </c>
      <c r="C21" t="s">
        <v>3931</v>
      </c>
      <c r="J21" t="s">
        <v>10</v>
      </c>
    </row>
    <row r="22" spans="1:20" x14ac:dyDescent="0.2">
      <c r="A22" t="s">
        <v>22</v>
      </c>
      <c r="B22" t="s">
        <v>3932</v>
      </c>
      <c r="C22" t="s">
        <v>3932</v>
      </c>
      <c r="G22" t="s">
        <v>60</v>
      </c>
    </row>
    <row r="23" spans="1:20" x14ac:dyDescent="0.2">
      <c r="A23" t="s">
        <v>22</v>
      </c>
      <c r="B23" t="s">
        <v>2658</v>
      </c>
      <c r="C23" t="s">
        <v>2658</v>
      </c>
      <c r="G23" t="s">
        <v>62</v>
      </c>
    </row>
    <row r="24" spans="1:20" x14ac:dyDescent="0.2">
      <c r="A24" t="s">
        <v>22</v>
      </c>
      <c r="B24" t="s">
        <v>2659</v>
      </c>
      <c r="C24" t="s">
        <v>2659</v>
      </c>
      <c r="E24">
        <v>0</v>
      </c>
      <c r="F24" t="s">
        <v>44</v>
      </c>
      <c r="K24" t="s">
        <v>64</v>
      </c>
      <c r="M24" t="s">
        <v>65</v>
      </c>
      <c r="S24">
        <v>0</v>
      </c>
      <c r="T24">
        <v>0</v>
      </c>
    </row>
    <row r="25" spans="1:20" x14ac:dyDescent="0.2">
      <c r="A25" t="s">
        <v>22</v>
      </c>
      <c r="B25" t="s">
        <v>3933</v>
      </c>
      <c r="C25" t="s">
        <v>3934</v>
      </c>
      <c r="H25" t="s">
        <v>49</v>
      </c>
      <c r="L25" t="s">
        <v>57</v>
      </c>
    </row>
    <row r="26" spans="1:20" x14ac:dyDescent="0.2">
      <c r="A26" t="s">
        <v>22</v>
      </c>
      <c r="B26" t="s">
        <v>3935</v>
      </c>
      <c r="C26" t="s">
        <v>3936</v>
      </c>
      <c r="D26" s="2" t="s">
        <v>3937</v>
      </c>
      <c r="H26" t="s">
        <v>49</v>
      </c>
      <c r="L26" t="s">
        <v>105</v>
      </c>
      <c r="O26" t="s">
        <v>203</v>
      </c>
    </row>
    <row r="27" spans="1:20" x14ac:dyDescent="0.2">
      <c r="A27" t="s">
        <v>22</v>
      </c>
      <c r="B27" t="s">
        <v>3938</v>
      </c>
      <c r="C27" t="s">
        <v>3939</v>
      </c>
      <c r="H27" t="s">
        <v>49</v>
      </c>
      <c r="L27" t="s">
        <v>57</v>
      </c>
    </row>
    <row r="28" spans="1:20" x14ac:dyDescent="0.2">
      <c r="A28" t="s">
        <v>22</v>
      </c>
      <c r="B28" t="s">
        <v>3940</v>
      </c>
      <c r="C28" t="s">
        <v>3940</v>
      </c>
      <c r="J28" t="s">
        <v>10</v>
      </c>
    </row>
    <row r="29" spans="1:20" x14ac:dyDescent="0.2">
      <c r="A29" t="s">
        <v>22</v>
      </c>
      <c r="B29" t="s">
        <v>1114</v>
      </c>
      <c r="C29" t="s">
        <v>1114</v>
      </c>
      <c r="H29" t="s">
        <v>49</v>
      </c>
      <c r="I29" t="s">
        <v>53</v>
      </c>
      <c r="L29" t="s">
        <v>51</v>
      </c>
    </row>
    <row r="30" spans="1:20" x14ac:dyDescent="0.2">
      <c r="A30" t="s">
        <v>22</v>
      </c>
      <c r="B30" t="s">
        <v>3728</v>
      </c>
      <c r="C30" t="s">
        <v>3728</v>
      </c>
      <c r="G30" t="s">
        <v>60</v>
      </c>
    </row>
    <row r="31" spans="1:20" x14ac:dyDescent="0.2">
      <c r="A31" t="s">
        <v>22</v>
      </c>
      <c r="B31" t="s">
        <v>3941</v>
      </c>
      <c r="C31" t="s">
        <v>3941</v>
      </c>
      <c r="G31" t="s">
        <v>78</v>
      </c>
    </row>
    <row r="32" spans="1:20" x14ac:dyDescent="0.2">
      <c r="A32" t="s">
        <v>22</v>
      </c>
      <c r="B32" t="s">
        <v>3942</v>
      </c>
      <c r="C32" t="s">
        <v>3942</v>
      </c>
      <c r="E32">
        <v>1</v>
      </c>
      <c r="F32" t="s">
        <v>44</v>
      </c>
      <c r="K32" t="s">
        <v>45</v>
      </c>
      <c r="M32" t="s">
        <v>79</v>
      </c>
      <c r="S32">
        <v>1</v>
      </c>
      <c r="T32">
        <v>1</v>
      </c>
    </row>
    <row r="33" spans="1:20" x14ac:dyDescent="0.2">
      <c r="A33" t="s">
        <v>22</v>
      </c>
      <c r="B33" t="s">
        <v>2666</v>
      </c>
      <c r="C33" t="s">
        <v>3943</v>
      </c>
      <c r="H33" t="s">
        <v>49</v>
      </c>
      <c r="I33" t="s">
        <v>50</v>
      </c>
      <c r="L33" t="s">
        <v>51</v>
      </c>
    </row>
    <row r="34" spans="1:20" x14ac:dyDescent="0.2">
      <c r="A34" t="s">
        <v>22</v>
      </c>
      <c r="B34" t="s">
        <v>3944</v>
      </c>
      <c r="C34" t="s">
        <v>3945</v>
      </c>
      <c r="H34" t="s">
        <v>49</v>
      </c>
      <c r="I34" t="s">
        <v>53</v>
      </c>
      <c r="L34" t="s">
        <v>51</v>
      </c>
    </row>
    <row r="35" spans="1:20" x14ac:dyDescent="0.2">
      <c r="A35" t="s">
        <v>22</v>
      </c>
      <c r="B35" t="s">
        <v>3946</v>
      </c>
      <c r="C35" t="s">
        <v>3946</v>
      </c>
      <c r="J35" t="s">
        <v>10</v>
      </c>
    </row>
    <row r="36" spans="1:20" x14ac:dyDescent="0.2">
      <c r="A36" t="s">
        <v>22</v>
      </c>
      <c r="B36" t="s">
        <v>3947</v>
      </c>
      <c r="C36" t="s">
        <v>3947</v>
      </c>
      <c r="G36" t="s">
        <v>60</v>
      </c>
    </row>
    <row r="37" spans="1:20" x14ac:dyDescent="0.2">
      <c r="A37" t="s">
        <v>22</v>
      </c>
      <c r="B37" t="s">
        <v>2427</v>
      </c>
      <c r="C37" t="s">
        <v>2427</v>
      </c>
      <c r="G37" t="s">
        <v>94</v>
      </c>
    </row>
    <row r="38" spans="1:20" x14ac:dyDescent="0.2">
      <c r="A38" t="s">
        <v>22</v>
      </c>
      <c r="B38" t="s">
        <v>3948</v>
      </c>
      <c r="C38" t="s">
        <v>3948</v>
      </c>
      <c r="E38">
        <v>0</v>
      </c>
      <c r="F38" t="s">
        <v>44</v>
      </c>
      <c r="K38" t="s">
        <v>45</v>
      </c>
      <c r="M38" t="s">
        <v>96</v>
      </c>
      <c r="S38">
        <v>0</v>
      </c>
      <c r="T38">
        <v>0</v>
      </c>
    </row>
    <row r="39" spans="1:20" x14ac:dyDescent="0.2">
      <c r="A39" t="s">
        <v>22</v>
      </c>
      <c r="B39" t="s">
        <v>3949</v>
      </c>
      <c r="C39" t="s">
        <v>2275</v>
      </c>
      <c r="H39" t="s">
        <v>49</v>
      </c>
      <c r="I39" t="s">
        <v>50</v>
      </c>
      <c r="L39" t="s">
        <v>68</v>
      </c>
      <c r="O39" t="s">
        <v>65</v>
      </c>
    </row>
    <row r="40" spans="1:20" x14ac:dyDescent="0.2">
      <c r="A40" t="s">
        <v>22</v>
      </c>
      <c r="B40" t="s">
        <v>3950</v>
      </c>
      <c r="C40" t="s">
        <v>3951</v>
      </c>
      <c r="D40" s="2" t="s">
        <v>3952</v>
      </c>
      <c r="H40" t="s">
        <v>49</v>
      </c>
      <c r="I40" t="s">
        <v>53</v>
      </c>
      <c r="L40" t="s">
        <v>68</v>
      </c>
      <c r="O40" t="s">
        <v>65</v>
      </c>
    </row>
    <row r="41" spans="1:20" x14ac:dyDescent="0.2">
      <c r="A41" t="s">
        <v>22</v>
      </c>
      <c r="B41" t="s">
        <v>3953</v>
      </c>
      <c r="C41" t="s">
        <v>3954</v>
      </c>
      <c r="H41" t="s">
        <v>49</v>
      </c>
      <c r="I41" t="s">
        <v>50</v>
      </c>
      <c r="L41" t="s">
        <v>68</v>
      </c>
      <c r="O41" t="s">
        <v>46</v>
      </c>
    </row>
    <row r="42" spans="1:20" x14ac:dyDescent="0.2">
      <c r="A42" t="s">
        <v>22</v>
      </c>
      <c r="B42" t="s">
        <v>1131</v>
      </c>
      <c r="C42" t="s">
        <v>3955</v>
      </c>
      <c r="H42" t="s">
        <v>49</v>
      </c>
      <c r="I42" t="s">
        <v>53</v>
      </c>
      <c r="L42" t="s">
        <v>68</v>
      </c>
      <c r="O42" t="s">
        <v>46</v>
      </c>
    </row>
    <row r="43" spans="1:20" x14ac:dyDescent="0.2">
      <c r="A43" t="s">
        <v>22</v>
      </c>
      <c r="B43" t="s">
        <v>3956</v>
      </c>
      <c r="C43" t="s">
        <v>3956</v>
      </c>
      <c r="J43" t="s">
        <v>10</v>
      </c>
    </row>
    <row r="44" spans="1:20" x14ac:dyDescent="0.2">
      <c r="A44" t="s">
        <v>22</v>
      </c>
      <c r="B44" t="s">
        <v>1775</v>
      </c>
      <c r="C44" t="s">
        <v>1775</v>
      </c>
      <c r="H44" t="s">
        <v>49</v>
      </c>
      <c r="I44" t="s">
        <v>53</v>
      </c>
      <c r="L44" t="s">
        <v>51</v>
      </c>
    </row>
    <row r="45" spans="1:20" x14ac:dyDescent="0.2">
      <c r="A45" t="s">
        <v>22</v>
      </c>
      <c r="B45" t="s">
        <v>3957</v>
      </c>
      <c r="C45" t="s">
        <v>3957</v>
      </c>
      <c r="G45" t="s">
        <v>60</v>
      </c>
    </row>
    <row r="46" spans="1:20" x14ac:dyDescent="0.2">
      <c r="A46" t="s">
        <v>22</v>
      </c>
      <c r="B46" t="s">
        <v>3958</v>
      </c>
      <c r="C46" t="s">
        <v>3958</v>
      </c>
      <c r="G46" t="s">
        <v>114</v>
      </c>
    </row>
    <row r="47" spans="1:20" x14ac:dyDescent="0.2">
      <c r="A47" t="s">
        <v>22</v>
      </c>
      <c r="B47" t="s">
        <v>3959</v>
      </c>
      <c r="C47" t="s">
        <v>3959</v>
      </c>
      <c r="E47">
        <v>1</v>
      </c>
      <c r="F47" t="s">
        <v>44</v>
      </c>
      <c r="K47" t="s">
        <v>115</v>
      </c>
      <c r="M47" t="s">
        <v>116</v>
      </c>
      <c r="S47">
        <v>1</v>
      </c>
      <c r="T47">
        <v>1</v>
      </c>
    </row>
    <row r="48" spans="1:20" x14ac:dyDescent="0.2">
      <c r="A48" t="s">
        <v>22</v>
      </c>
      <c r="B48" t="s">
        <v>3960</v>
      </c>
      <c r="C48" t="s">
        <v>3961</v>
      </c>
      <c r="H48" t="s">
        <v>49</v>
      </c>
      <c r="I48" t="s">
        <v>53</v>
      </c>
      <c r="L48" t="s">
        <v>51</v>
      </c>
    </row>
    <row r="49" spans="1:20" x14ac:dyDescent="0.2">
      <c r="A49" t="s">
        <v>22</v>
      </c>
      <c r="B49" t="s">
        <v>3962</v>
      </c>
      <c r="C49" t="s">
        <v>3962</v>
      </c>
      <c r="J49" t="s">
        <v>10</v>
      </c>
    </row>
    <row r="50" spans="1:20" x14ac:dyDescent="0.2">
      <c r="A50" t="s">
        <v>22</v>
      </c>
      <c r="B50" t="s">
        <v>3963</v>
      </c>
      <c r="C50" t="s">
        <v>3963</v>
      </c>
      <c r="G50" t="s">
        <v>60</v>
      </c>
    </row>
    <row r="51" spans="1:20" x14ac:dyDescent="0.2">
      <c r="A51" t="s">
        <v>22</v>
      </c>
      <c r="B51" t="s">
        <v>3964</v>
      </c>
      <c r="C51" t="s">
        <v>3964</v>
      </c>
      <c r="G51" t="s">
        <v>122</v>
      </c>
    </row>
    <row r="52" spans="1:20" x14ac:dyDescent="0.2">
      <c r="A52" t="s">
        <v>22</v>
      </c>
      <c r="B52" t="s">
        <v>523</v>
      </c>
      <c r="C52" t="s">
        <v>523</v>
      </c>
      <c r="E52">
        <v>0</v>
      </c>
      <c r="F52" t="s">
        <v>44</v>
      </c>
      <c r="K52" t="s">
        <v>115</v>
      </c>
      <c r="M52" t="s">
        <v>65</v>
      </c>
      <c r="S52">
        <v>0</v>
      </c>
      <c r="T52">
        <v>0</v>
      </c>
    </row>
    <row r="53" spans="1:20" x14ac:dyDescent="0.2">
      <c r="A53" t="s">
        <v>22</v>
      </c>
      <c r="B53" t="s">
        <v>3965</v>
      </c>
      <c r="C53" t="s">
        <v>3966</v>
      </c>
      <c r="H53" t="s">
        <v>49</v>
      </c>
      <c r="L53" t="s">
        <v>82</v>
      </c>
      <c r="N53" t="s">
        <v>152</v>
      </c>
    </row>
    <row r="54" spans="1:20" x14ac:dyDescent="0.2">
      <c r="A54" t="s">
        <v>22</v>
      </c>
      <c r="B54" t="s">
        <v>3967</v>
      </c>
      <c r="C54" t="s">
        <v>3968</v>
      </c>
      <c r="H54" t="s">
        <v>49</v>
      </c>
      <c r="I54" t="s">
        <v>53</v>
      </c>
      <c r="L54" t="s">
        <v>68</v>
      </c>
      <c r="O54" t="s">
        <v>46</v>
      </c>
    </row>
    <row r="55" spans="1:20" x14ac:dyDescent="0.2">
      <c r="A55" t="s">
        <v>22</v>
      </c>
      <c r="B55" t="s">
        <v>3969</v>
      </c>
      <c r="C55" t="s">
        <v>3969</v>
      </c>
      <c r="J55" t="s">
        <v>10</v>
      </c>
    </row>
    <row r="56" spans="1:20" x14ac:dyDescent="0.2">
      <c r="A56" t="s">
        <v>22</v>
      </c>
      <c r="B56" t="s">
        <v>3970</v>
      </c>
      <c r="C56" t="s">
        <v>3970</v>
      </c>
      <c r="H56" t="s">
        <v>49</v>
      </c>
      <c r="I56" t="s">
        <v>53</v>
      </c>
      <c r="L56" t="s">
        <v>51</v>
      </c>
    </row>
    <row r="57" spans="1:20" x14ac:dyDescent="0.2">
      <c r="A57" t="s">
        <v>22</v>
      </c>
      <c r="B57" t="s">
        <v>1349</v>
      </c>
      <c r="C57" t="s">
        <v>1349</v>
      </c>
      <c r="G57" t="s">
        <v>60</v>
      </c>
    </row>
    <row r="58" spans="1:20" x14ac:dyDescent="0.2">
      <c r="A58" t="s">
        <v>22</v>
      </c>
      <c r="B58" t="s">
        <v>3971</v>
      </c>
      <c r="C58" t="s">
        <v>3971</v>
      </c>
      <c r="G58" t="s">
        <v>131</v>
      </c>
    </row>
    <row r="59" spans="1:20" x14ac:dyDescent="0.2">
      <c r="A59" t="s">
        <v>22</v>
      </c>
      <c r="B59" t="s">
        <v>3972</v>
      </c>
      <c r="C59" t="s">
        <v>3972</v>
      </c>
      <c r="E59">
        <v>0</v>
      </c>
      <c r="F59" t="s">
        <v>44</v>
      </c>
      <c r="K59" t="s">
        <v>64</v>
      </c>
      <c r="M59" t="s">
        <v>116</v>
      </c>
      <c r="S59">
        <v>0</v>
      </c>
      <c r="T59">
        <v>0</v>
      </c>
    </row>
    <row r="60" spans="1:20" x14ac:dyDescent="0.2">
      <c r="A60" t="s">
        <v>22</v>
      </c>
      <c r="B60" t="s">
        <v>3973</v>
      </c>
      <c r="C60" t="s">
        <v>3974</v>
      </c>
      <c r="H60" t="s">
        <v>49</v>
      </c>
      <c r="L60" t="s">
        <v>57</v>
      </c>
    </row>
    <row r="61" spans="1:20" x14ac:dyDescent="0.2">
      <c r="A61" t="s">
        <v>22</v>
      </c>
      <c r="B61" t="s">
        <v>3975</v>
      </c>
      <c r="C61" t="s">
        <v>2316</v>
      </c>
      <c r="D61" s="2" t="s">
        <v>3976</v>
      </c>
      <c r="H61" t="s">
        <v>49</v>
      </c>
      <c r="L61" t="s">
        <v>57</v>
      </c>
    </row>
    <row r="62" spans="1:20" x14ac:dyDescent="0.2">
      <c r="A62" t="s">
        <v>22</v>
      </c>
      <c r="B62" t="s">
        <v>3977</v>
      </c>
      <c r="C62" t="s">
        <v>1353</v>
      </c>
      <c r="H62" t="s">
        <v>49</v>
      </c>
      <c r="L62" t="s">
        <v>57</v>
      </c>
    </row>
    <row r="63" spans="1:20" x14ac:dyDescent="0.2">
      <c r="A63" t="s">
        <v>22</v>
      </c>
      <c r="B63" t="s">
        <v>3978</v>
      </c>
      <c r="C63" t="s">
        <v>3979</v>
      </c>
      <c r="H63" t="s">
        <v>49</v>
      </c>
      <c r="L63" t="s">
        <v>105</v>
      </c>
      <c r="O63" t="s">
        <v>411</v>
      </c>
    </row>
    <row r="64" spans="1:20" x14ac:dyDescent="0.2">
      <c r="A64" t="s">
        <v>22</v>
      </c>
      <c r="B64" t="s">
        <v>3980</v>
      </c>
      <c r="C64" t="s">
        <v>3980</v>
      </c>
      <c r="J64" t="s">
        <v>10</v>
      </c>
    </row>
    <row r="65" spans="1:20" x14ac:dyDescent="0.2">
      <c r="A65" t="s">
        <v>22</v>
      </c>
      <c r="B65" t="s">
        <v>3981</v>
      </c>
      <c r="C65" t="s">
        <v>3981</v>
      </c>
      <c r="H65" t="s">
        <v>49</v>
      </c>
      <c r="I65" t="s">
        <v>53</v>
      </c>
      <c r="L65" t="s">
        <v>51</v>
      </c>
    </row>
    <row r="66" spans="1:20" x14ac:dyDescent="0.2">
      <c r="A66" t="s">
        <v>22</v>
      </c>
      <c r="B66" t="s">
        <v>3982</v>
      </c>
      <c r="C66" t="s">
        <v>3982</v>
      </c>
      <c r="G66" t="s">
        <v>60</v>
      </c>
    </row>
    <row r="67" spans="1:20" x14ac:dyDescent="0.2">
      <c r="A67" t="s">
        <v>22</v>
      </c>
      <c r="B67" t="s">
        <v>3983</v>
      </c>
      <c r="C67" t="s">
        <v>3983</v>
      </c>
      <c r="G67" t="s">
        <v>139</v>
      </c>
    </row>
    <row r="68" spans="1:20" x14ac:dyDescent="0.2">
      <c r="A68" t="s">
        <v>22</v>
      </c>
      <c r="B68" t="s">
        <v>3983</v>
      </c>
      <c r="C68" t="s">
        <v>3983</v>
      </c>
      <c r="E68">
        <v>0</v>
      </c>
      <c r="F68" t="s">
        <v>44</v>
      </c>
      <c r="K68" t="s">
        <v>142</v>
      </c>
      <c r="M68" t="s">
        <v>142</v>
      </c>
      <c r="S68">
        <v>0</v>
      </c>
      <c r="T68">
        <v>0</v>
      </c>
    </row>
    <row r="69" spans="1:20" x14ac:dyDescent="0.2">
      <c r="A69" t="s">
        <v>22</v>
      </c>
      <c r="B69" t="s">
        <v>3984</v>
      </c>
      <c r="C69" t="s">
        <v>3985</v>
      </c>
      <c r="H69" t="s">
        <v>49</v>
      </c>
      <c r="L69" t="s">
        <v>57</v>
      </c>
    </row>
    <row r="70" spans="1:20" x14ac:dyDescent="0.2">
      <c r="A70" t="s">
        <v>22</v>
      </c>
      <c r="B70" t="s">
        <v>3986</v>
      </c>
      <c r="C70" t="s">
        <v>3987</v>
      </c>
      <c r="H70" t="s">
        <v>49</v>
      </c>
      <c r="L70" t="s">
        <v>105</v>
      </c>
      <c r="O70" t="s">
        <v>106</v>
      </c>
    </row>
    <row r="71" spans="1:20" x14ac:dyDescent="0.2">
      <c r="A71" t="s">
        <v>22</v>
      </c>
      <c r="B71" t="s">
        <v>3988</v>
      </c>
      <c r="C71" t="s">
        <v>3989</v>
      </c>
      <c r="H71" t="s">
        <v>49</v>
      </c>
      <c r="L71" t="s">
        <v>57</v>
      </c>
    </row>
    <row r="72" spans="1:20" x14ac:dyDescent="0.2">
      <c r="A72" t="s">
        <v>22</v>
      </c>
      <c r="B72" t="s">
        <v>3990</v>
      </c>
      <c r="C72" t="s">
        <v>3990</v>
      </c>
      <c r="G72" t="s">
        <v>60</v>
      </c>
    </row>
    <row r="73" spans="1:20" x14ac:dyDescent="0.2">
      <c r="A73" t="s">
        <v>22</v>
      </c>
      <c r="B73" t="s">
        <v>3991</v>
      </c>
      <c r="C73" t="s">
        <v>3991</v>
      </c>
      <c r="G73" t="s">
        <v>147</v>
      </c>
    </row>
    <row r="74" spans="1:20" x14ac:dyDescent="0.2">
      <c r="A74" t="s">
        <v>22</v>
      </c>
      <c r="B74" t="s">
        <v>3992</v>
      </c>
      <c r="C74" t="s">
        <v>3992</v>
      </c>
      <c r="E74">
        <v>0</v>
      </c>
      <c r="F74" t="s">
        <v>44</v>
      </c>
      <c r="K74" t="s">
        <v>115</v>
      </c>
      <c r="M74" t="s">
        <v>149</v>
      </c>
      <c r="S74">
        <v>0</v>
      </c>
      <c r="T74">
        <v>0</v>
      </c>
    </row>
    <row r="75" spans="1:20" x14ac:dyDescent="0.2">
      <c r="A75" t="s">
        <v>22</v>
      </c>
      <c r="B75" t="s">
        <v>3993</v>
      </c>
      <c r="C75" t="s">
        <v>3994</v>
      </c>
      <c r="H75" t="s">
        <v>49</v>
      </c>
      <c r="L75" t="s">
        <v>82</v>
      </c>
      <c r="N75" t="s">
        <v>152</v>
      </c>
    </row>
    <row r="76" spans="1:20" x14ac:dyDescent="0.2">
      <c r="A76" t="s">
        <v>22</v>
      </c>
      <c r="B76" t="s">
        <v>2719</v>
      </c>
      <c r="C76" t="s">
        <v>1172</v>
      </c>
      <c r="H76" t="s">
        <v>49</v>
      </c>
      <c r="I76" t="s">
        <v>53</v>
      </c>
      <c r="L76" t="s">
        <v>68</v>
      </c>
      <c r="O76" t="s">
        <v>79</v>
      </c>
    </row>
    <row r="77" spans="1:20" x14ac:dyDescent="0.2">
      <c r="A77" t="s">
        <v>22</v>
      </c>
      <c r="B77" t="s">
        <v>3995</v>
      </c>
      <c r="C77" t="s">
        <v>3995</v>
      </c>
      <c r="J77" t="s">
        <v>10</v>
      </c>
    </row>
    <row r="78" spans="1:20" x14ac:dyDescent="0.2">
      <c r="A78" t="s">
        <v>22</v>
      </c>
      <c r="B78" t="s">
        <v>3996</v>
      </c>
      <c r="C78" t="s">
        <v>3996</v>
      </c>
      <c r="H78" t="s">
        <v>49</v>
      </c>
      <c r="I78" t="s">
        <v>53</v>
      </c>
      <c r="L78" t="s">
        <v>51</v>
      </c>
    </row>
    <row r="79" spans="1:20" x14ac:dyDescent="0.2">
      <c r="A79" t="s">
        <v>22</v>
      </c>
      <c r="B79" t="s">
        <v>3997</v>
      </c>
      <c r="C79" t="s">
        <v>3997</v>
      </c>
      <c r="G79" t="s">
        <v>60</v>
      </c>
    </row>
    <row r="80" spans="1:20" x14ac:dyDescent="0.2">
      <c r="A80" t="s">
        <v>22</v>
      </c>
      <c r="B80" t="s">
        <v>3998</v>
      </c>
      <c r="C80" t="s">
        <v>3998</v>
      </c>
      <c r="G80" t="s">
        <v>159</v>
      </c>
    </row>
    <row r="81" spans="1:20" x14ac:dyDescent="0.2">
      <c r="A81" t="s">
        <v>22</v>
      </c>
      <c r="B81" t="s">
        <v>3999</v>
      </c>
      <c r="C81" t="s">
        <v>3999</v>
      </c>
      <c r="E81">
        <v>0</v>
      </c>
      <c r="F81" t="s">
        <v>44</v>
      </c>
      <c r="K81" t="s">
        <v>64</v>
      </c>
      <c r="M81" t="s">
        <v>149</v>
      </c>
      <c r="S81">
        <v>0</v>
      </c>
      <c r="T81">
        <v>0</v>
      </c>
    </row>
    <row r="82" spans="1:20" x14ac:dyDescent="0.2">
      <c r="A82" t="s">
        <v>22</v>
      </c>
      <c r="B82" t="s">
        <v>4001</v>
      </c>
      <c r="C82" t="s">
        <v>4002</v>
      </c>
      <c r="H82" t="s">
        <v>49</v>
      </c>
      <c r="L82" t="s">
        <v>57</v>
      </c>
    </row>
    <row r="83" spans="1:20" x14ac:dyDescent="0.2">
      <c r="A83" t="s">
        <v>22</v>
      </c>
      <c r="B83" t="s">
        <v>4003</v>
      </c>
      <c r="C83" t="s">
        <v>4004</v>
      </c>
      <c r="H83" t="s">
        <v>49</v>
      </c>
      <c r="L83" t="s">
        <v>105</v>
      </c>
      <c r="O83" t="s">
        <v>106</v>
      </c>
    </row>
    <row r="84" spans="1:20" x14ac:dyDescent="0.2">
      <c r="A84" t="s">
        <v>22</v>
      </c>
      <c r="B84" t="s">
        <v>4005</v>
      </c>
      <c r="C84" t="s">
        <v>1375</v>
      </c>
      <c r="H84" t="s">
        <v>49</v>
      </c>
      <c r="L84" t="s">
        <v>57</v>
      </c>
    </row>
    <row r="85" spans="1:20" x14ac:dyDescent="0.2">
      <c r="A85" t="s">
        <v>22</v>
      </c>
      <c r="B85" t="s">
        <v>4006</v>
      </c>
      <c r="C85" t="s">
        <v>4006</v>
      </c>
      <c r="J85" t="s">
        <v>10</v>
      </c>
    </row>
    <row r="86" spans="1:20" x14ac:dyDescent="0.2">
      <c r="A86" t="s">
        <v>22</v>
      </c>
      <c r="B86" t="s">
        <v>4007</v>
      </c>
      <c r="C86" t="s">
        <v>4007</v>
      </c>
      <c r="H86" t="s">
        <v>49</v>
      </c>
      <c r="I86" t="s">
        <v>53</v>
      </c>
      <c r="L86" t="s">
        <v>51</v>
      </c>
    </row>
    <row r="87" spans="1:20" x14ac:dyDescent="0.2">
      <c r="A87" t="s">
        <v>22</v>
      </c>
      <c r="B87" t="s">
        <v>4008</v>
      </c>
      <c r="C87" t="s">
        <v>4008</v>
      </c>
      <c r="G87" t="s">
        <v>60</v>
      </c>
    </row>
    <row r="88" spans="1:20" x14ac:dyDescent="0.2">
      <c r="A88" t="s">
        <v>22</v>
      </c>
      <c r="B88" t="s">
        <v>1383</v>
      </c>
      <c r="C88" t="s">
        <v>1383</v>
      </c>
      <c r="G88" t="s">
        <v>168</v>
      </c>
    </row>
    <row r="89" spans="1:20" x14ac:dyDescent="0.2">
      <c r="A89" t="s">
        <v>22</v>
      </c>
      <c r="B89" t="s">
        <v>4009</v>
      </c>
      <c r="C89" t="s">
        <v>4009</v>
      </c>
      <c r="E89">
        <v>0</v>
      </c>
      <c r="F89" t="s">
        <v>44</v>
      </c>
      <c r="K89" t="s">
        <v>64</v>
      </c>
      <c r="M89" t="s">
        <v>46</v>
      </c>
      <c r="S89">
        <v>0</v>
      </c>
      <c r="T89">
        <v>0</v>
      </c>
    </row>
    <row r="90" spans="1:20" x14ac:dyDescent="0.2">
      <c r="A90" t="s">
        <v>22</v>
      </c>
      <c r="B90" t="s">
        <v>4010</v>
      </c>
      <c r="C90" t="s">
        <v>2987</v>
      </c>
      <c r="H90" t="s">
        <v>49</v>
      </c>
      <c r="L90" t="s">
        <v>57</v>
      </c>
    </row>
    <row r="91" spans="1:20" x14ac:dyDescent="0.2">
      <c r="A91" t="s">
        <v>22</v>
      </c>
      <c r="B91" t="s">
        <v>4011</v>
      </c>
      <c r="C91" t="s">
        <v>4011</v>
      </c>
      <c r="J91" t="s">
        <v>10</v>
      </c>
    </row>
    <row r="92" spans="1:20" x14ac:dyDescent="0.2">
      <c r="A92" t="s">
        <v>22</v>
      </c>
      <c r="B92" t="s">
        <v>4012</v>
      </c>
      <c r="C92" t="s">
        <v>4012</v>
      </c>
      <c r="H92" t="s">
        <v>49</v>
      </c>
      <c r="I92" t="s">
        <v>53</v>
      </c>
      <c r="L92" t="s">
        <v>51</v>
      </c>
    </row>
    <row r="93" spans="1:20" x14ac:dyDescent="0.2">
      <c r="A93" t="s">
        <v>22</v>
      </c>
      <c r="B93" t="s">
        <v>4013</v>
      </c>
      <c r="C93" t="s">
        <v>4013</v>
      </c>
      <c r="G93" t="s">
        <v>60</v>
      </c>
    </row>
    <row r="94" spans="1:20" x14ac:dyDescent="0.2">
      <c r="A94" t="s">
        <v>22</v>
      </c>
      <c r="B94" t="s">
        <v>4014</v>
      </c>
      <c r="C94" t="s">
        <v>4014</v>
      </c>
      <c r="G94" t="s">
        <v>176</v>
      </c>
    </row>
    <row r="95" spans="1:20" x14ac:dyDescent="0.2">
      <c r="A95" t="s">
        <v>22</v>
      </c>
      <c r="B95" t="s">
        <v>4014</v>
      </c>
      <c r="C95" t="s">
        <v>4014</v>
      </c>
      <c r="E95">
        <v>0</v>
      </c>
      <c r="F95" t="s">
        <v>44</v>
      </c>
      <c r="K95" t="s">
        <v>142</v>
      </c>
      <c r="M95" t="s">
        <v>142</v>
      </c>
      <c r="S95">
        <v>0</v>
      </c>
      <c r="T95">
        <v>0</v>
      </c>
    </row>
    <row r="96" spans="1:20" x14ac:dyDescent="0.2">
      <c r="A96" t="s">
        <v>22</v>
      </c>
      <c r="B96" t="s">
        <v>4015</v>
      </c>
      <c r="C96" t="s">
        <v>4016</v>
      </c>
      <c r="H96" t="s">
        <v>49</v>
      </c>
      <c r="I96" t="s">
        <v>53</v>
      </c>
      <c r="L96" t="s">
        <v>68</v>
      </c>
      <c r="O96" t="s">
        <v>46</v>
      </c>
    </row>
    <row r="97" spans="1:20" x14ac:dyDescent="0.2">
      <c r="A97" t="s">
        <v>22</v>
      </c>
      <c r="B97" t="s">
        <v>4017</v>
      </c>
      <c r="C97" t="s">
        <v>4018</v>
      </c>
      <c r="H97" t="s">
        <v>49</v>
      </c>
      <c r="L97" t="s">
        <v>57</v>
      </c>
    </row>
    <row r="98" spans="1:20" x14ac:dyDescent="0.2">
      <c r="A98" t="s">
        <v>22</v>
      </c>
      <c r="B98" t="s">
        <v>4019</v>
      </c>
      <c r="C98" t="s">
        <v>4019</v>
      </c>
      <c r="G98" t="s">
        <v>60</v>
      </c>
    </row>
    <row r="99" spans="1:20" x14ac:dyDescent="0.2">
      <c r="A99" t="s">
        <v>22</v>
      </c>
      <c r="B99" t="s">
        <v>3824</v>
      </c>
      <c r="C99" t="s">
        <v>3824</v>
      </c>
      <c r="G99" t="s">
        <v>188</v>
      </c>
    </row>
    <row r="100" spans="1:20" x14ac:dyDescent="0.2">
      <c r="A100" t="s">
        <v>22</v>
      </c>
      <c r="B100" t="s">
        <v>4020</v>
      </c>
      <c r="C100" t="s">
        <v>4020</v>
      </c>
      <c r="E100">
        <v>1</v>
      </c>
      <c r="F100" t="s">
        <v>44</v>
      </c>
      <c r="K100" t="s">
        <v>64</v>
      </c>
      <c r="M100" t="s">
        <v>79</v>
      </c>
      <c r="S100">
        <v>0</v>
      </c>
      <c r="T100">
        <v>0</v>
      </c>
    </row>
    <row r="101" spans="1:20" x14ac:dyDescent="0.2">
      <c r="A101" t="s">
        <v>22</v>
      </c>
      <c r="B101" t="s">
        <v>4021</v>
      </c>
      <c r="C101" t="s">
        <v>4022</v>
      </c>
      <c r="H101" t="s">
        <v>49</v>
      </c>
      <c r="L101" t="s">
        <v>57</v>
      </c>
    </row>
    <row r="102" spans="1:20" x14ac:dyDescent="0.2">
      <c r="A102" t="s">
        <v>22</v>
      </c>
      <c r="B102" t="s">
        <v>4023</v>
      </c>
      <c r="C102" t="s">
        <v>4024</v>
      </c>
      <c r="H102" t="s">
        <v>49</v>
      </c>
      <c r="L102" t="s">
        <v>57</v>
      </c>
    </row>
    <row r="103" spans="1:20" x14ac:dyDescent="0.2">
      <c r="A103" t="s">
        <v>22</v>
      </c>
      <c r="B103" t="s">
        <v>4025</v>
      </c>
      <c r="C103" t="s">
        <v>4026</v>
      </c>
      <c r="H103" t="s">
        <v>49</v>
      </c>
      <c r="L103" t="s">
        <v>57</v>
      </c>
    </row>
    <row r="104" spans="1:20" x14ac:dyDescent="0.2">
      <c r="A104" t="s">
        <v>22</v>
      </c>
      <c r="B104" t="s">
        <v>4027</v>
      </c>
      <c r="C104" t="s">
        <v>1601</v>
      </c>
      <c r="H104" t="s">
        <v>49</v>
      </c>
      <c r="I104" t="s">
        <v>50</v>
      </c>
      <c r="L104" t="s">
        <v>51</v>
      </c>
    </row>
    <row r="105" spans="1:20" x14ac:dyDescent="0.2">
      <c r="A105" t="s">
        <v>22</v>
      </c>
      <c r="B105" t="s">
        <v>4028</v>
      </c>
      <c r="C105" t="s">
        <v>4029</v>
      </c>
      <c r="H105" t="s">
        <v>49</v>
      </c>
      <c r="I105" t="s">
        <v>53</v>
      </c>
      <c r="L105" t="s">
        <v>51</v>
      </c>
    </row>
    <row r="106" spans="1:20" x14ac:dyDescent="0.2">
      <c r="A106" t="s">
        <v>22</v>
      </c>
      <c r="B106" t="s">
        <v>3430</v>
      </c>
      <c r="C106" t="s">
        <v>3430</v>
      </c>
      <c r="J106" t="s">
        <v>10</v>
      </c>
    </row>
    <row r="107" spans="1:20" x14ac:dyDescent="0.2">
      <c r="A107" t="s">
        <v>22</v>
      </c>
      <c r="B107" t="s">
        <v>4030</v>
      </c>
      <c r="C107" t="s">
        <v>4030</v>
      </c>
      <c r="G107" t="s">
        <v>60</v>
      </c>
    </row>
    <row r="108" spans="1:20" x14ac:dyDescent="0.2">
      <c r="A108" t="s">
        <v>22</v>
      </c>
      <c r="B108" t="s">
        <v>554</v>
      </c>
      <c r="C108" t="s">
        <v>554</v>
      </c>
      <c r="G108" t="s">
        <v>198</v>
      </c>
    </row>
    <row r="109" spans="1:20" x14ac:dyDescent="0.2">
      <c r="A109" t="s">
        <v>22</v>
      </c>
      <c r="B109" t="s">
        <v>2784</v>
      </c>
      <c r="C109" t="s">
        <v>2784</v>
      </c>
      <c r="E109">
        <v>0</v>
      </c>
      <c r="F109" t="s">
        <v>44</v>
      </c>
      <c r="K109" t="s">
        <v>45</v>
      </c>
      <c r="M109" t="s">
        <v>65</v>
      </c>
      <c r="S109">
        <v>0</v>
      </c>
      <c r="T109">
        <v>0</v>
      </c>
    </row>
    <row r="110" spans="1:20" x14ac:dyDescent="0.2">
      <c r="A110" t="s">
        <v>22</v>
      </c>
      <c r="B110" t="s">
        <v>4031</v>
      </c>
      <c r="C110" t="s">
        <v>4032</v>
      </c>
      <c r="H110" t="s">
        <v>49</v>
      </c>
      <c r="L110" t="s">
        <v>57</v>
      </c>
    </row>
    <row r="111" spans="1:20" x14ac:dyDescent="0.2">
      <c r="A111" t="s">
        <v>22</v>
      </c>
      <c r="B111" t="s">
        <v>4033</v>
      </c>
      <c r="C111" t="s">
        <v>3012</v>
      </c>
      <c r="H111" t="s">
        <v>49</v>
      </c>
      <c r="L111" t="s">
        <v>82</v>
      </c>
      <c r="N111" t="s">
        <v>152</v>
      </c>
    </row>
    <row r="112" spans="1:20" x14ac:dyDescent="0.2">
      <c r="A112" t="s">
        <v>22</v>
      </c>
      <c r="B112" t="s">
        <v>4034</v>
      </c>
      <c r="C112" t="s">
        <v>3829</v>
      </c>
      <c r="H112" t="s">
        <v>49</v>
      </c>
      <c r="I112" t="s">
        <v>53</v>
      </c>
      <c r="L112" t="s">
        <v>68</v>
      </c>
      <c r="O112" t="s">
        <v>46</v>
      </c>
    </row>
    <row r="113" spans="1:20" x14ac:dyDescent="0.2">
      <c r="A113" t="s">
        <v>22</v>
      </c>
      <c r="B113" t="s">
        <v>1613</v>
      </c>
      <c r="C113" t="s">
        <v>1613</v>
      </c>
      <c r="J113" t="s">
        <v>10</v>
      </c>
    </row>
    <row r="114" spans="1:20" x14ac:dyDescent="0.2">
      <c r="A114" t="s">
        <v>22</v>
      </c>
      <c r="B114" t="s">
        <v>4035</v>
      </c>
      <c r="C114" t="s">
        <v>4035</v>
      </c>
      <c r="H114" t="s">
        <v>49</v>
      </c>
      <c r="I114" t="s">
        <v>53</v>
      </c>
      <c r="L114" t="s">
        <v>51</v>
      </c>
    </row>
    <row r="115" spans="1:20" x14ac:dyDescent="0.2">
      <c r="A115" t="s">
        <v>22</v>
      </c>
      <c r="B115" t="s">
        <v>4036</v>
      </c>
      <c r="C115" t="s">
        <v>4036</v>
      </c>
      <c r="G115" t="s">
        <v>60</v>
      </c>
    </row>
    <row r="116" spans="1:20" x14ac:dyDescent="0.2">
      <c r="A116" t="s">
        <v>22</v>
      </c>
      <c r="B116" t="s">
        <v>4037</v>
      </c>
      <c r="C116" t="s">
        <v>4037</v>
      </c>
      <c r="D116" s="2" t="s">
        <v>4038</v>
      </c>
      <c r="G116" t="s">
        <v>24</v>
      </c>
    </row>
    <row r="117" spans="1:20" x14ac:dyDescent="0.2">
      <c r="A117" t="s">
        <v>22</v>
      </c>
      <c r="B117" t="s">
        <v>4039</v>
      </c>
      <c r="C117" t="s">
        <v>4039</v>
      </c>
      <c r="G117" t="s">
        <v>214</v>
      </c>
    </row>
    <row r="118" spans="1:20" x14ac:dyDescent="0.2">
      <c r="A118" t="s">
        <v>22</v>
      </c>
      <c r="B118" t="s">
        <v>4040</v>
      </c>
      <c r="C118" t="s">
        <v>4040</v>
      </c>
      <c r="E118">
        <v>1</v>
      </c>
      <c r="F118" t="s">
        <v>44</v>
      </c>
      <c r="K118" t="s">
        <v>115</v>
      </c>
      <c r="M118" t="s">
        <v>46</v>
      </c>
      <c r="S118">
        <v>1</v>
      </c>
      <c r="T118">
        <v>1</v>
      </c>
    </row>
    <row r="119" spans="1:20" x14ac:dyDescent="0.2">
      <c r="A119" t="s">
        <v>22</v>
      </c>
      <c r="B119" t="s">
        <v>4041</v>
      </c>
      <c r="C119" t="s">
        <v>1417</v>
      </c>
      <c r="H119" t="s">
        <v>49</v>
      </c>
      <c r="I119" t="s">
        <v>53</v>
      </c>
      <c r="L119" t="s">
        <v>51</v>
      </c>
    </row>
    <row r="120" spans="1:20" x14ac:dyDescent="0.2">
      <c r="A120" t="s">
        <v>22</v>
      </c>
      <c r="B120" t="s">
        <v>4042</v>
      </c>
      <c r="C120" t="s">
        <v>4042</v>
      </c>
      <c r="J120" t="s">
        <v>10</v>
      </c>
    </row>
    <row r="121" spans="1:20" x14ac:dyDescent="0.2">
      <c r="A121" t="s">
        <v>22</v>
      </c>
      <c r="B121" t="s">
        <v>4043</v>
      </c>
      <c r="C121" t="s">
        <v>4043</v>
      </c>
      <c r="G121" t="s">
        <v>60</v>
      </c>
    </row>
    <row r="122" spans="1:20" x14ac:dyDescent="0.2">
      <c r="A122" t="s">
        <v>22</v>
      </c>
      <c r="B122" t="s">
        <v>4044</v>
      </c>
      <c r="C122" t="s">
        <v>4044</v>
      </c>
      <c r="G122" t="s">
        <v>222</v>
      </c>
    </row>
    <row r="123" spans="1:20" x14ac:dyDescent="0.2">
      <c r="A123" t="s">
        <v>22</v>
      </c>
      <c r="B123" t="s">
        <v>4045</v>
      </c>
      <c r="C123" t="s">
        <v>4045</v>
      </c>
      <c r="E123">
        <v>0</v>
      </c>
      <c r="F123" t="s">
        <v>44</v>
      </c>
      <c r="K123" t="s">
        <v>64</v>
      </c>
      <c r="M123" t="s">
        <v>96</v>
      </c>
      <c r="S123">
        <v>0</v>
      </c>
      <c r="T123">
        <v>0</v>
      </c>
    </row>
    <row r="124" spans="1:20" x14ac:dyDescent="0.2">
      <c r="A124" t="s">
        <v>22</v>
      </c>
      <c r="B124" t="s">
        <v>4046</v>
      </c>
      <c r="C124" t="s">
        <v>3842</v>
      </c>
      <c r="H124" t="s">
        <v>49</v>
      </c>
      <c r="L124" t="s">
        <v>57</v>
      </c>
    </row>
    <row r="125" spans="1:20" x14ac:dyDescent="0.2">
      <c r="A125" t="s">
        <v>22</v>
      </c>
      <c r="B125" t="s">
        <v>3843</v>
      </c>
      <c r="C125" t="s">
        <v>3843</v>
      </c>
      <c r="H125" t="s">
        <v>49</v>
      </c>
      <c r="I125" t="s">
        <v>50</v>
      </c>
      <c r="L125" t="s">
        <v>68</v>
      </c>
      <c r="O125" t="s">
        <v>46</v>
      </c>
    </row>
    <row r="126" spans="1:20" x14ac:dyDescent="0.2">
      <c r="A126" t="s">
        <v>22</v>
      </c>
      <c r="B126" t="s">
        <v>4047</v>
      </c>
      <c r="C126" t="s">
        <v>4048</v>
      </c>
      <c r="H126" t="s">
        <v>49</v>
      </c>
      <c r="I126" t="s">
        <v>53</v>
      </c>
      <c r="L126" t="s">
        <v>68</v>
      </c>
      <c r="O126" t="s">
        <v>46</v>
      </c>
    </row>
    <row r="127" spans="1:20" x14ac:dyDescent="0.2">
      <c r="A127" t="s">
        <v>22</v>
      </c>
      <c r="B127" t="s">
        <v>4049</v>
      </c>
      <c r="C127" t="s">
        <v>4050</v>
      </c>
      <c r="H127" t="s">
        <v>49</v>
      </c>
      <c r="L127" t="s">
        <v>105</v>
      </c>
      <c r="O127" t="s">
        <v>1488</v>
      </c>
    </row>
    <row r="128" spans="1:20" x14ac:dyDescent="0.2">
      <c r="A128" t="s">
        <v>22</v>
      </c>
      <c r="B128" t="s">
        <v>4051</v>
      </c>
      <c r="C128" t="s">
        <v>4051</v>
      </c>
      <c r="D128" s="2" t="s">
        <v>4052</v>
      </c>
      <c r="J128" t="s">
        <v>10</v>
      </c>
    </row>
    <row r="129" spans="1:20" x14ac:dyDescent="0.2">
      <c r="A129" t="s">
        <v>22</v>
      </c>
      <c r="B129" t="s">
        <v>586</v>
      </c>
      <c r="C129" t="s">
        <v>586</v>
      </c>
      <c r="G129" t="s">
        <v>60</v>
      </c>
    </row>
    <row r="130" spans="1:20" x14ac:dyDescent="0.2">
      <c r="A130" t="s">
        <v>22</v>
      </c>
      <c r="B130" t="s">
        <v>4053</v>
      </c>
      <c r="C130" t="s">
        <v>4053</v>
      </c>
      <c r="G130" t="s">
        <v>230</v>
      </c>
    </row>
    <row r="131" spans="1:20" x14ac:dyDescent="0.2">
      <c r="A131" t="s">
        <v>22</v>
      </c>
      <c r="B131" t="s">
        <v>4054</v>
      </c>
      <c r="C131" t="s">
        <v>4054</v>
      </c>
      <c r="E131">
        <v>0</v>
      </c>
      <c r="F131" t="s">
        <v>44</v>
      </c>
      <c r="K131" t="s">
        <v>115</v>
      </c>
      <c r="M131" t="s">
        <v>96</v>
      </c>
      <c r="S131">
        <v>0</v>
      </c>
      <c r="T131">
        <v>0</v>
      </c>
    </row>
    <row r="132" spans="1:20" x14ac:dyDescent="0.2">
      <c r="A132" t="s">
        <v>22</v>
      </c>
      <c r="B132" t="s">
        <v>4055</v>
      </c>
      <c r="C132" t="s">
        <v>4056</v>
      </c>
      <c r="H132" t="s">
        <v>49</v>
      </c>
      <c r="L132" t="s">
        <v>82</v>
      </c>
      <c r="N132" t="s">
        <v>152</v>
      </c>
    </row>
    <row r="133" spans="1:20" x14ac:dyDescent="0.2">
      <c r="A133" t="s">
        <v>22</v>
      </c>
      <c r="B133" t="s">
        <v>4057</v>
      </c>
      <c r="C133" t="s">
        <v>157</v>
      </c>
      <c r="D133" s="2" t="s">
        <v>4058</v>
      </c>
      <c r="H133" t="s">
        <v>49</v>
      </c>
      <c r="I133" t="s">
        <v>53</v>
      </c>
      <c r="L133" t="s">
        <v>68</v>
      </c>
      <c r="O133" t="s">
        <v>65</v>
      </c>
    </row>
    <row r="134" spans="1:20" x14ac:dyDescent="0.2">
      <c r="A134" t="s">
        <v>22</v>
      </c>
      <c r="B134" t="s">
        <v>4059</v>
      </c>
      <c r="C134" t="s">
        <v>1644</v>
      </c>
      <c r="H134" t="s">
        <v>49</v>
      </c>
      <c r="L134" t="s">
        <v>57</v>
      </c>
    </row>
    <row r="135" spans="1:20" x14ac:dyDescent="0.2">
      <c r="A135" t="s">
        <v>22</v>
      </c>
      <c r="B135" t="s">
        <v>4060</v>
      </c>
      <c r="C135" t="s">
        <v>4060</v>
      </c>
      <c r="D135" s="2" t="s">
        <v>2931</v>
      </c>
      <c r="J135" t="s">
        <v>10</v>
      </c>
    </row>
    <row r="136" spans="1:20" x14ac:dyDescent="0.2">
      <c r="A136" t="s">
        <v>22</v>
      </c>
      <c r="B136" t="s">
        <v>4061</v>
      </c>
      <c r="C136" t="s">
        <v>4061</v>
      </c>
      <c r="G136" t="s">
        <v>60</v>
      </c>
    </row>
    <row r="137" spans="1:20" x14ac:dyDescent="0.2">
      <c r="A137" t="s">
        <v>22</v>
      </c>
      <c r="B137" t="s">
        <v>4062</v>
      </c>
      <c r="C137" t="s">
        <v>4062</v>
      </c>
      <c r="G137" t="s">
        <v>239</v>
      </c>
    </row>
    <row r="138" spans="1:20" x14ac:dyDescent="0.2">
      <c r="A138" t="s">
        <v>22</v>
      </c>
      <c r="B138" t="s">
        <v>4063</v>
      </c>
      <c r="C138" t="s">
        <v>4063</v>
      </c>
      <c r="E138">
        <v>1</v>
      </c>
      <c r="F138" t="s">
        <v>44</v>
      </c>
      <c r="K138" t="s">
        <v>45</v>
      </c>
      <c r="M138" t="s">
        <v>116</v>
      </c>
      <c r="S138">
        <v>1</v>
      </c>
      <c r="T138">
        <v>1</v>
      </c>
    </row>
    <row r="139" spans="1:20" x14ac:dyDescent="0.2">
      <c r="A139" t="s">
        <v>22</v>
      </c>
      <c r="B139" t="s">
        <v>4064</v>
      </c>
      <c r="C139" t="s">
        <v>4065</v>
      </c>
      <c r="H139" t="s">
        <v>49</v>
      </c>
      <c r="I139" t="s">
        <v>53</v>
      </c>
      <c r="L139" t="s">
        <v>51</v>
      </c>
    </row>
    <row r="140" spans="1:20" x14ac:dyDescent="0.2">
      <c r="A140" t="s">
        <v>22</v>
      </c>
      <c r="B140" t="s">
        <v>4066</v>
      </c>
      <c r="C140" t="s">
        <v>4066</v>
      </c>
      <c r="J140" t="s">
        <v>10</v>
      </c>
    </row>
    <row r="141" spans="1:20" x14ac:dyDescent="0.2">
      <c r="A141" t="s">
        <v>22</v>
      </c>
      <c r="B141" t="s">
        <v>4067</v>
      </c>
      <c r="C141" t="s">
        <v>4067</v>
      </c>
      <c r="G141" t="s">
        <v>60</v>
      </c>
    </row>
    <row r="142" spans="1:20" x14ac:dyDescent="0.2">
      <c r="A142" t="s">
        <v>22</v>
      </c>
      <c r="B142" t="s">
        <v>4068</v>
      </c>
      <c r="C142" t="s">
        <v>4068</v>
      </c>
      <c r="G142" t="s">
        <v>247</v>
      </c>
    </row>
    <row r="143" spans="1:20" x14ac:dyDescent="0.2">
      <c r="A143" t="s">
        <v>22</v>
      </c>
      <c r="B143" t="s">
        <v>4069</v>
      </c>
      <c r="C143" t="s">
        <v>4069</v>
      </c>
      <c r="E143">
        <v>0</v>
      </c>
      <c r="F143" t="s">
        <v>44</v>
      </c>
      <c r="K143" t="s">
        <v>45</v>
      </c>
      <c r="M143" t="s">
        <v>149</v>
      </c>
      <c r="S143">
        <v>0</v>
      </c>
      <c r="T143">
        <v>0</v>
      </c>
    </row>
    <row r="144" spans="1:20" x14ac:dyDescent="0.2">
      <c r="A144" t="s">
        <v>22</v>
      </c>
      <c r="B144" t="s">
        <v>4070</v>
      </c>
      <c r="C144" t="s">
        <v>4071</v>
      </c>
      <c r="H144" t="s">
        <v>49</v>
      </c>
      <c r="L144" t="s">
        <v>82</v>
      </c>
      <c r="N144" t="s">
        <v>152</v>
      </c>
    </row>
    <row r="145" spans="1:20" x14ac:dyDescent="0.2">
      <c r="A145" t="s">
        <v>22</v>
      </c>
      <c r="B145" t="s">
        <v>4072</v>
      </c>
      <c r="C145" t="s">
        <v>4073</v>
      </c>
      <c r="H145" t="s">
        <v>49</v>
      </c>
      <c r="L145" t="s">
        <v>57</v>
      </c>
    </row>
    <row r="146" spans="1:20" x14ac:dyDescent="0.2">
      <c r="A146" t="s">
        <v>22</v>
      </c>
      <c r="B146" t="s">
        <v>4074</v>
      </c>
      <c r="C146" t="s">
        <v>4074</v>
      </c>
      <c r="J146" t="s">
        <v>10</v>
      </c>
    </row>
    <row r="147" spans="1:20" x14ac:dyDescent="0.2">
      <c r="A147" t="s">
        <v>22</v>
      </c>
      <c r="B147" t="s">
        <v>4075</v>
      </c>
      <c r="C147" t="s">
        <v>4075</v>
      </c>
      <c r="H147" t="s">
        <v>49</v>
      </c>
      <c r="I147" t="s">
        <v>53</v>
      </c>
      <c r="L147" t="s">
        <v>51</v>
      </c>
    </row>
    <row r="148" spans="1:20" x14ac:dyDescent="0.2">
      <c r="A148" t="s">
        <v>22</v>
      </c>
      <c r="B148" t="s">
        <v>4076</v>
      </c>
      <c r="C148" t="s">
        <v>4076</v>
      </c>
      <c r="G148" t="s">
        <v>60</v>
      </c>
    </row>
    <row r="149" spans="1:20" x14ac:dyDescent="0.2">
      <c r="A149" t="s">
        <v>22</v>
      </c>
      <c r="B149" t="s">
        <v>4077</v>
      </c>
      <c r="C149" t="s">
        <v>4077</v>
      </c>
      <c r="G149" t="s">
        <v>256</v>
      </c>
    </row>
    <row r="150" spans="1:20" x14ac:dyDescent="0.2">
      <c r="A150" t="s">
        <v>22</v>
      </c>
      <c r="B150" t="s">
        <v>4078</v>
      </c>
      <c r="C150" t="s">
        <v>4078</v>
      </c>
      <c r="E150">
        <v>0</v>
      </c>
      <c r="F150" t="s">
        <v>44</v>
      </c>
      <c r="K150" t="s">
        <v>115</v>
      </c>
      <c r="M150" t="s">
        <v>79</v>
      </c>
      <c r="S150">
        <v>0</v>
      </c>
      <c r="T150">
        <v>0</v>
      </c>
    </row>
    <row r="151" spans="1:20" x14ac:dyDescent="0.2">
      <c r="A151" t="s">
        <v>22</v>
      </c>
      <c r="B151" t="s">
        <v>4079</v>
      </c>
      <c r="C151" t="s">
        <v>4080</v>
      </c>
      <c r="H151" t="s">
        <v>49</v>
      </c>
      <c r="L151" t="s">
        <v>82</v>
      </c>
      <c r="N151" t="s">
        <v>152</v>
      </c>
    </row>
    <row r="152" spans="1:20" x14ac:dyDescent="0.2">
      <c r="A152" t="s">
        <v>22</v>
      </c>
      <c r="B152" t="s">
        <v>4081</v>
      </c>
      <c r="C152" t="s">
        <v>4082</v>
      </c>
      <c r="H152" t="s">
        <v>49</v>
      </c>
      <c r="L152" t="s">
        <v>57</v>
      </c>
    </row>
    <row r="153" spans="1:20" x14ac:dyDescent="0.2">
      <c r="A153" t="s">
        <v>22</v>
      </c>
      <c r="B153" t="s">
        <v>4083</v>
      </c>
      <c r="C153" t="s">
        <v>4083</v>
      </c>
      <c r="J153" t="s">
        <v>10</v>
      </c>
    </row>
    <row r="154" spans="1:20" x14ac:dyDescent="0.2">
      <c r="A154" t="s">
        <v>22</v>
      </c>
      <c r="B154" t="s">
        <v>4084</v>
      </c>
      <c r="C154" t="s">
        <v>4084</v>
      </c>
      <c r="H154" t="s">
        <v>49</v>
      </c>
      <c r="I154" t="s">
        <v>53</v>
      </c>
      <c r="L154" t="s">
        <v>51</v>
      </c>
    </row>
    <row r="155" spans="1:20" x14ac:dyDescent="0.2">
      <c r="A155" t="s">
        <v>22</v>
      </c>
      <c r="B155" t="s">
        <v>4085</v>
      </c>
      <c r="C155" t="s">
        <v>4085</v>
      </c>
      <c r="G155" t="s">
        <v>60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H186"/>
  <sheetViews>
    <sheetView topLeftCell="A279" workbookViewId="0">
      <selection activeCell="M160" sqref="M160"/>
    </sheetView>
  </sheetViews>
  <sheetFormatPr baseColWidth="10" defaultColWidth="8.83203125" defaultRowHeight="15" x14ac:dyDescent="0.2"/>
  <cols>
    <col min="1" max="3" width="7.33203125" customWidth="1"/>
    <col min="4" max="4" width="7.33203125" style="2" customWidth="1"/>
    <col min="5" max="19" width="7.33203125" customWidth="1"/>
  </cols>
  <sheetData>
    <row r="1" spans="1:34" x14ac:dyDescent="0.2">
      <c r="A1" t="s">
        <v>265</v>
      </c>
      <c r="T1" t="s">
        <v>264</v>
      </c>
      <c r="X1" t="s">
        <v>5170</v>
      </c>
      <c r="Y1" t="s">
        <v>5106</v>
      </c>
      <c r="Z1" t="s">
        <v>5107</v>
      </c>
      <c r="AA1" t="s">
        <v>5108</v>
      </c>
      <c r="AB1" t="s">
        <v>5109</v>
      </c>
      <c r="AC1" t="s">
        <v>5110</v>
      </c>
      <c r="AD1" t="s">
        <v>5111</v>
      </c>
      <c r="AE1" t="s">
        <v>5112</v>
      </c>
      <c r="AF1" t="s">
        <v>5113</v>
      </c>
      <c r="AG1" t="s">
        <v>5114</v>
      </c>
      <c r="AH1" t="s">
        <v>142</v>
      </c>
    </row>
    <row r="2" spans="1:34" x14ac:dyDescent="0.2">
      <c r="A2" t="s">
        <v>1</v>
      </c>
      <c r="B2" t="s">
        <v>2</v>
      </c>
      <c r="C2" t="s">
        <v>3</v>
      </c>
      <c r="D2" s="2" t="s">
        <v>4</v>
      </c>
      <c r="E2" t="s">
        <v>5</v>
      </c>
      <c r="F2" t="s">
        <v>6</v>
      </c>
      <c r="G2" t="s">
        <v>7</v>
      </c>
      <c r="H2" t="s">
        <v>8</v>
      </c>
      <c r="I2" t="s">
        <v>9</v>
      </c>
      <c r="J2" t="s">
        <v>10</v>
      </c>
      <c r="K2" t="s">
        <v>11</v>
      </c>
      <c r="L2" t="s">
        <v>12</v>
      </c>
      <c r="M2" t="s">
        <v>13</v>
      </c>
      <c r="N2" t="s">
        <v>14</v>
      </c>
      <c r="O2" t="s">
        <v>15</v>
      </c>
      <c r="P2" t="s">
        <v>16</v>
      </c>
      <c r="Q2" t="s">
        <v>17</v>
      </c>
      <c r="R2" t="s">
        <v>18</v>
      </c>
      <c r="S2" t="s">
        <v>5097</v>
      </c>
      <c r="T2" t="s">
        <v>5102</v>
      </c>
      <c r="X2" t="s">
        <v>5171</v>
      </c>
      <c r="Y2">
        <f>COUNTIFS($K$1:$K$500, "gaze", $M1:$M500, "*front")</f>
        <v>2</v>
      </c>
      <c r="Z2">
        <f>COUNTIFS($K$1:$K$500, "gaze", $M1:$M500, "*periphery")</f>
        <v>2</v>
      </c>
      <c r="AA2">
        <f>COUNTIFS($K$1:$K$500, "gaze", $M1:$M500, "*back")</f>
        <v>2</v>
      </c>
      <c r="AB2">
        <f>COUNTIFS($K$1:$K$500, "point", $M1:$M500, "*front")</f>
        <v>2</v>
      </c>
      <c r="AC2">
        <f>COUNTIFS($K$1:$K$500, "point", $M1:$M500, "*periphery")</f>
        <v>2</v>
      </c>
      <c r="AD2">
        <f>COUNTIFS($K$1:$K$500, "point", $M1:$M500, "*back")</f>
        <v>2</v>
      </c>
      <c r="AE2">
        <f>COUNTIFS($K$1:$K$500, "gaze and point", $M1:$M500, "*front")</f>
        <v>2</v>
      </c>
      <c r="AF2">
        <f>COUNTIFS($K$1:$K$500, "gaze and point", $M1:$M500, "*periphery")</f>
        <v>2</v>
      </c>
      <c r="AG2">
        <f>COUNTIFS($K$1:$K$500, "gaze and point", $M1:$M500, "*back")</f>
        <v>2</v>
      </c>
      <c r="AH2">
        <f>COUNTIF($K$1:$K$400, "baseline")</f>
        <v>2</v>
      </c>
    </row>
    <row r="3" spans="1:34" x14ac:dyDescent="0.2">
      <c r="A3" t="s">
        <v>19</v>
      </c>
      <c r="B3" t="s">
        <v>20</v>
      </c>
      <c r="C3" t="s">
        <v>20</v>
      </c>
      <c r="Y3">
        <f>COUNTIFS($M$1:$M$400, "*front", $S$1:$S$400, "1",$K$1:$K$400, "gaze")</f>
        <v>1</v>
      </c>
      <c r="Z3">
        <f>COUNTIFS($M$1:$M$400, "*periphery", $S$1:$S$400, "1", $K$1:$K$400, "gaze")</f>
        <v>0</v>
      </c>
      <c r="AA3">
        <f>COUNTIFS($M$1:$M$400, "*back", $S$1:$S$400, "1", $K$1:$K$400, "gaze")</f>
        <v>0</v>
      </c>
      <c r="AB3">
        <f>COUNTIFS($M$1:$M$400, "*front", $S$1:$S$400, "1", $K$1:$K$400, "point")</f>
        <v>1</v>
      </c>
      <c r="AC3">
        <f>COUNTIFS($M$1:$M$400, "*periphery", $S$1:$S$400, "1", $K$1:$K$400, "point")</f>
        <v>0</v>
      </c>
      <c r="AD3">
        <f>COUNTIFS($M$1:$M$400, "*back", $S$1:$S$400, "1", $K$1:$K$400, "point")</f>
        <v>0</v>
      </c>
      <c r="AE3">
        <f>COUNTIFS($M$1:$M$400, "*front", $S$1:$S$400, "1", $K$1:$K$400, "gaze and point")</f>
        <v>2</v>
      </c>
      <c r="AF3">
        <f>COUNTIFS($M$1:$M$400, "*periphery", $S$1:$S$400, "1", $K$1:$K$400, "gaze and point")</f>
        <v>1</v>
      </c>
      <c r="AG3">
        <f>COUNTIFS($M$1:$M$400, "*periphery", $S$1:$S$400, "1", $K$1:$K$400, "gaze and point")</f>
        <v>1</v>
      </c>
      <c r="AH3">
        <f>COUNTIFS($S$1:$S$400, "1", $K$1:$K$400, "baseline")</f>
        <v>0</v>
      </c>
    </row>
    <row r="4" spans="1:34" x14ac:dyDescent="0.2">
      <c r="A4" t="s">
        <v>21</v>
      </c>
      <c r="B4" t="s">
        <v>20</v>
      </c>
      <c r="C4" t="s">
        <v>20</v>
      </c>
      <c r="X4" t="s">
        <v>5172</v>
      </c>
      <c r="Y4" t="s">
        <v>5179</v>
      </c>
      <c r="Z4" t="s">
        <v>5173</v>
      </c>
      <c r="AA4" t="s">
        <v>5174</v>
      </c>
      <c r="AB4" t="s">
        <v>5175</v>
      </c>
      <c r="AC4" t="s">
        <v>5176</v>
      </c>
      <c r="AD4" t="s">
        <v>5177</v>
      </c>
      <c r="AE4" t="s">
        <v>5178</v>
      </c>
    </row>
    <row r="5" spans="1:34" x14ac:dyDescent="0.2">
      <c r="A5" t="s">
        <v>22</v>
      </c>
      <c r="B5" t="s">
        <v>4086</v>
      </c>
      <c r="C5" t="s">
        <v>4086</v>
      </c>
      <c r="G5" t="s">
        <v>24</v>
      </c>
      <c r="Y5">
        <f>SUM(Y2:AH2)</f>
        <v>20</v>
      </c>
      <c r="Z5">
        <f>COUNTIF($K$1:$K$400, "gaze")</f>
        <v>6</v>
      </c>
      <c r="AA5" s="7">
        <f>COUNTIF($K$1:$K$400, "point")</f>
        <v>6</v>
      </c>
      <c r="AB5">
        <f>COUNTIF($K$1:$K$400, "gaze and point")</f>
        <v>6</v>
      </c>
      <c r="AC5">
        <f>COUNTIF($M$1:$M$400, "*front")</f>
        <v>6</v>
      </c>
      <c r="AD5">
        <f>COUNTIF($M$1:$M$400, "*periphery")</f>
        <v>6</v>
      </c>
      <c r="AE5">
        <f>COUNTIF($M$1:$M$400, "*back")</f>
        <v>6</v>
      </c>
    </row>
    <row r="6" spans="1:34" x14ac:dyDescent="0.2">
      <c r="A6" t="s">
        <v>22</v>
      </c>
      <c r="B6" t="s">
        <v>3315</v>
      </c>
      <c r="C6" t="s">
        <v>3315</v>
      </c>
      <c r="G6" t="s">
        <v>24</v>
      </c>
      <c r="Z6">
        <f>COUNTIFS($K$1:$K$400, "gaze", $S$1:$S$400, "1")</f>
        <v>1</v>
      </c>
      <c r="AA6">
        <f>COUNTIFS($K$1:$K$400, "point", $S$1:$S$400, "1")</f>
        <v>1</v>
      </c>
      <c r="AB6">
        <f>COUNTIFS($K$1:$K$400, "gaze and point", $S$1:$S$400, "1")</f>
        <v>3</v>
      </c>
      <c r="AC6">
        <f>COUNTIFS($M$1:$M$400, "*front", $S$1:$S$400, "1")</f>
        <v>4</v>
      </c>
      <c r="AD6">
        <f>COUNTIFS($M$1:$M$400, "*periphery", $S$1:$S$400, "1")</f>
        <v>1</v>
      </c>
      <c r="AE6">
        <f>COUNTIFS($M$1:$M$400, "*back", $S$1:$S$400, "1")</f>
        <v>0</v>
      </c>
    </row>
    <row r="7" spans="1:34" x14ac:dyDescent="0.2">
      <c r="A7" t="s">
        <v>22</v>
      </c>
      <c r="B7" t="s">
        <v>4087</v>
      </c>
      <c r="C7" t="s">
        <v>4087</v>
      </c>
      <c r="J7" t="s">
        <v>10</v>
      </c>
    </row>
    <row r="8" spans="1:34" x14ac:dyDescent="0.2">
      <c r="A8" t="s">
        <v>22</v>
      </c>
      <c r="B8" t="s">
        <v>4088</v>
      </c>
      <c r="C8" t="s">
        <v>4088</v>
      </c>
      <c r="P8">
        <v>1</v>
      </c>
      <c r="Q8" t="s">
        <v>27</v>
      </c>
    </row>
    <row r="9" spans="1:34" x14ac:dyDescent="0.2">
      <c r="A9" t="s">
        <v>22</v>
      </c>
      <c r="B9" t="s">
        <v>4089</v>
      </c>
      <c r="C9" t="s">
        <v>4089</v>
      </c>
      <c r="J9" t="s">
        <v>10</v>
      </c>
    </row>
    <row r="10" spans="1:34" x14ac:dyDescent="0.2">
      <c r="A10" t="s">
        <v>22</v>
      </c>
      <c r="B10" t="s">
        <v>4090</v>
      </c>
      <c r="C10" t="s">
        <v>4090</v>
      </c>
      <c r="P10">
        <v>1</v>
      </c>
      <c r="Q10" t="s">
        <v>30</v>
      </c>
    </row>
    <row r="11" spans="1:34" x14ac:dyDescent="0.2">
      <c r="A11" t="s">
        <v>22</v>
      </c>
      <c r="B11" t="s">
        <v>4091</v>
      </c>
      <c r="C11" t="s">
        <v>4091</v>
      </c>
      <c r="J11" t="s">
        <v>10</v>
      </c>
    </row>
    <row r="12" spans="1:34" x14ac:dyDescent="0.2">
      <c r="A12" t="s">
        <v>22</v>
      </c>
      <c r="B12" t="s">
        <v>4092</v>
      </c>
      <c r="C12" t="s">
        <v>4092</v>
      </c>
      <c r="P12">
        <v>1</v>
      </c>
      <c r="Q12" t="s">
        <v>33</v>
      </c>
    </row>
    <row r="13" spans="1:34" x14ac:dyDescent="0.2">
      <c r="A13" t="s">
        <v>22</v>
      </c>
      <c r="B13" t="s">
        <v>4093</v>
      </c>
      <c r="C13" t="s">
        <v>4093</v>
      </c>
      <c r="J13" t="s">
        <v>10</v>
      </c>
    </row>
    <row r="14" spans="1:34" x14ac:dyDescent="0.2">
      <c r="A14" t="s">
        <v>22</v>
      </c>
      <c r="B14" t="s">
        <v>4094</v>
      </c>
      <c r="C14" t="s">
        <v>4094</v>
      </c>
      <c r="P14">
        <v>1</v>
      </c>
      <c r="Q14" t="s">
        <v>35</v>
      </c>
    </row>
    <row r="15" spans="1:34" x14ac:dyDescent="0.2">
      <c r="A15" t="s">
        <v>22</v>
      </c>
      <c r="B15" t="s">
        <v>4095</v>
      </c>
      <c r="C15" t="s">
        <v>4095</v>
      </c>
      <c r="J15" t="s">
        <v>10</v>
      </c>
    </row>
    <row r="16" spans="1:34" x14ac:dyDescent="0.2">
      <c r="A16" t="s">
        <v>22</v>
      </c>
      <c r="B16" t="s">
        <v>3703</v>
      </c>
      <c r="C16" t="s">
        <v>3703</v>
      </c>
      <c r="P16">
        <v>1</v>
      </c>
      <c r="Q16" t="s">
        <v>38</v>
      </c>
    </row>
    <row r="17" spans="1:20" x14ac:dyDescent="0.2">
      <c r="A17" t="s">
        <v>22</v>
      </c>
      <c r="B17" t="s">
        <v>4096</v>
      </c>
      <c r="C17" t="s">
        <v>4096</v>
      </c>
      <c r="J17" t="s">
        <v>10</v>
      </c>
    </row>
    <row r="18" spans="1:20" x14ac:dyDescent="0.2">
      <c r="A18" t="s">
        <v>22</v>
      </c>
      <c r="B18" t="s">
        <v>4097</v>
      </c>
      <c r="C18" t="s">
        <v>4097</v>
      </c>
      <c r="P18">
        <v>1</v>
      </c>
      <c r="Q18" t="s">
        <v>41</v>
      </c>
    </row>
    <row r="19" spans="1:20" x14ac:dyDescent="0.2">
      <c r="A19" t="s">
        <v>22</v>
      </c>
      <c r="B19" t="s">
        <v>4098</v>
      </c>
      <c r="C19" t="s">
        <v>4098</v>
      </c>
      <c r="D19" s="2" t="s">
        <v>5101</v>
      </c>
      <c r="G19" t="s">
        <v>43</v>
      </c>
    </row>
    <row r="20" spans="1:20" x14ac:dyDescent="0.2">
      <c r="A20" t="s">
        <v>22</v>
      </c>
      <c r="B20" t="s">
        <v>4099</v>
      </c>
      <c r="C20" t="s">
        <v>4099</v>
      </c>
      <c r="E20">
        <v>1</v>
      </c>
      <c r="F20" t="s">
        <v>44</v>
      </c>
      <c r="K20" t="s">
        <v>45</v>
      </c>
      <c r="M20" t="s">
        <v>46</v>
      </c>
      <c r="S20">
        <v>1</v>
      </c>
      <c r="T20">
        <v>1</v>
      </c>
    </row>
    <row r="21" spans="1:20" x14ac:dyDescent="0.2">
      <c r="A21" t="s">
        <v>22</v>
      </c>
      <c r="B21" t="s">
        <v>4100</v>
      </c>
      <c r="C21" t="s">
        <v>4101</v>
      </c>
      <c r="H21" t="s">
        <v>49</v>
      </c>
      <c r="I21" t="s">
        <v>53</v>
      </c>
      <c r="L21" t="s">
        <v>51</v>
      </c>
    </row>
    <row r="22" spans="1:20" x14ac:dyDescent="0.2">
      <c r="A22" t="s">
        <v>22</v>
      </c>
      <c r="B22" t="s">
        <v>4101</v>
      </c>
      <c r="C22" t="s">
        <v>4101</v>
      </c>
      <c r="J22" t="s">
        <v>10</v>
      </c>
    </row>
    <row r="23" spans="1:20" x14ac:dyDescent="0.2">
      <c r="A23" t="s">
        <v>22</v>
      </c>
      <c r="B23" t="s">
        <v>4102</v>
      </c>
      <c r="C23" t="s">
        <v>4102</v>
      </c>
      <c r="G23" t="s">
        <v>60</v>
      </c>
    </row>
    <row r="24" spans="1:20" x14ac:dyDescent="0.2">
      <c r="A24" t="s">
        <v>22</v>
      </c>
      <c r="B24" t="s">
        <v>4103</v>
      </c>
      <c r="C24" t="s">
        <v>4103</v>
      </c>
      <c r="G24" t="s">
        <v>62</v>
      </c>
    </row>
    <row r="25" spans="1:20" x14ac:dyDescent="0.2">
      <c r="A25" t="s">
        <v>22</v>
      </c>
      <c r="B25" t="s">
        <v>4099</v>
      </c>
      <c r="C25" t="s">
        <v>4099</v>
      </c>
      <c r="E25">
        <v>0</v>
      </c>
      <c r="F25" t="s">
        <v>44</v>
      </c>
      <c r="K25" t="s">
        <v>64</v>
      </c>
      <c r="M25" t="s">
        <v>65</v>
      </c>
      <c r="S25">
        <v>0</v>
      </c>
      <c r="T25">
        <v>0</v>
      </c>
    </row>
    <row r="26" spans="1:20" x14ac:dyDescent="0.2">
      <c r="A26" t="s">
        <v>22</v>
      </c>
      <c r="B26" t="s">
        <v>4104</v>
      </c>
      <c r="C26" t="s">
        <v>4105</v>
      </c>
      <c r="H26" t="s">
        <v>49</v>
      </c>
      <c r="L26" t="s">
        <v>57</v>
      </c>
    </row>
    <row r="27" spans="1:20" x14ac:dyDescent="0.2">
      <c r="A27" t="s">
        <v>22</v>
      </c>
      <c r="B27" t="s">
        <v>4105</v>
      </c>
      <c r="C27" t="s">
        <v>4106</v>
      </c>
      <c r="H27" t="s">
        <v>49</v>
      </c>
      <c r="I27" t="s">
        <v>50</v>
      </c>
      <c r="L27" t="s">
        <v>68</v>
      </c>
      <c r="O27" t="s">
        <v>46</v>
      </c>
    </row>
    <row r="28" spans="1:20" x14ac:dyDescent="0.2">
      <c r="A28" t="s">
        <v>22</v>
      </c>
      <c r="B28" t="s">
        <v>3932</v>
      </c>
      <c r="C28" t="s">
        <v>4107</v>
      </c>
      <c r="H28" t="s">
        <v>49</v>
      </c>
      <c r="I28" t="s">
        <v>53</v>
      </c>
      <c r="L28" t="s">
        <v>68</v>
      </c>
      <c r="O28" t="s">
        <v>46</v>
      </c>
    </row>
    <row r="29" spans="1:20" x14ac:dyDescent="0.2">
      <c r="A29" t="s">
        <v>22</v>
      </c>
      <c r="B29" t="s">
        <v>1065</v>
      </c>
      <c r="C29" t="s">
        <v>1065</v>
      </c>
      <c r="J29" t="s">
        <v>10</v>
      </c>
    </row>
    <row r="30" spans="1:20" x14ac:dyDescent="0.2">
      <c r="A30" t="s">
        <v>22</v>
      </c>
      <c r="B30" t="s">
        <v>3349</v>
      </c>
      <c r="C30" t="s">
        <v>3349</v>
      </c>
      <c r="H30" t="s">
        <v>49</v>
      </c>
      <c r="I30" t="s">
        <v>53</v>
      </c>
      <c r="L30" t="s">
        <v>51</v>
      </c>
    </row>
    <row r="31" spans="1:20" x14ac:dyDescent="0.2">
      <c r="A31" t="s">
        <v>22</v>
      </c>
      <c r="B31" t="s">
        <v>2894</v>
      </c>
      <c r="C31" t="s">
        <v>2894</v>
      </c>
      <c r="G31" t="s">
        <v>60</v>
      </c>
    </row>
    <row r="32" spans="1:20" x14ac:dyDescent="0.2">
      <c r="A32" t="s">
        <v>22</v>
      </c>
      <c r="B32" t="s">
        <v>4108</v>
      </c>
      <c r="C32" t="s">
        <v>4108</v>
      </c>
      <c r="G32" t="s">
        <v>78</v>
      </c>
    </row>
    <row r="33" spans="1:20" x14ac:dyDescent="0.2">
      <c r="A33" t="s">
        <v>22</v>
      </c>
      <c r="B33" t="s">
        <v>4109</v>
      </c>
      <c r="C33" t="s">
        <v>4109</v>
      </c>
      <c r="E33">
        <v>1</v>
      </c>
      <c r="F33" t="s">
        <v>44</v>
      </c>
      <c r="K33" t="s">
        <v>45</v>
      </c>
      <c r="M33" t="s">
        <v>79</v>
      </c>
      <c r="S33">
        <v>0</v>
      </c>
      <c r="T33">
        <v>0</v>
      </c>
    </row>
    <row r="34" spans="1:20" x14ac:dyDescent="0.2">
      <c r="A34" t="s">
        <v>22</v>
      </c>
      <c r="B34" t="s">
        <v>3908</v>
      </c>
      <c r="C34" t="s">
        <v>4110</v>
      </c>
      <c r="H34" t="s">
        <v>49</v>
      </c>
      <c r="I34" t="s">
        <v>53</v>
      </c>
      <c r="L34" t="s">
        <v>68</v>
      </c>
      <c r="O34" t="s">
        <v>116</v>
      </c>
    </row>
    <row r="35" spans="1:20" x14ac:dyDescent="0.2">
      <c r="A35" t="s">
        <v>22</v>
      </c>
      <c r="B35" t="s">
        <v>4111</v>
      </c>
      <c r="C35" t="s">
        <v>4112</v>
      </c>
      <c r="H35" t="s">
        <v>49</v>
      </c>
      <c r="I35" t="s">
        <v>50</v>
      </c>
      <c r="L35" t="s">
        <v>51</v>
      </c>
    </row>
    <row r="36" spans="1:20" x14ac:dyDescent="0.2">
      <c r="A36" t="s">
        <v>22</v>
      </c>
      <c r="B36" t="s">
        <v>4113</v>
      </c>
      <c r="C36" t="s">
        <v>3909</v>
      </c>
      <c r="H36" t="s">
        <v>49</v>
      </c>
      <c r="I36" t="s">
        <v>53</v>
      </c>
      <c r="L36" t="s">
        <v>51</v>
      </c>
    </row>
    <row r="37" spans="1:20" x14ac:dyDescent="0.2">
      <c r="A37" t="s">
        <v>22</v>
      </c>
      <c r="B37" t="s">
        <v>2424</v>
      </c>
      <c r="C37" t="s">
        <v>2424</v>
      </c>
      <c r="J37" t="s">
        <v>10</v>
      </c>
    </row>
    <row r="38" spans="1:20" x14ac:dyDescent="0.2">
      <c r="A38" t="s">
        <v>22</v>
      </c>
      <c r="B38" t="s">
        <v>4114</v>
      </c>
      <c r="C38" t="s">
        <v>4114</v>
      </c>
      <c r="G38" t="s">
        <v>60</v>
      </c>
    </row>
    <row r="39" spans="1:20" x14ac:dyDescent="0.2">
      <c r="A39" t="s">
        <v>22</v>
      </c>
      <c r="B39" t="s">
        <v>4115</v>
      </c>
      <c r="C39" t="s">
        <v>4115</v>
      </c>
      <c r="G39" t="s">
        <v>94</v>
      </c>
    </row>
    <row r="40" spans="1:20" x14ac:dyDescent="0.2">
      <c r="A40" t="s">
        <v>22</v>
      </c>
      <c r="B40" t="s">
        <v>4109</v>
      </c>
      <c r="C40" t="s">
        <v>4109</v>
      </c>
      <c r="E40">
        <v>1</v>
      </c>
      <c r="F40" t="s">
        <v>44</v>
      </c>
      <c r="K40" t="s">
        <v>45</v>
      </c>
      <c r="M40" t="s">
        <v>96</v>
      </c>
      <c r="S40">
        <v>0</v>
      </c>
      <c r="T40">
        <v>0</v>
      </c>
    </row>
    <row r="41" spans="1:20" x14ac:dyDescent="0.2">
      <c r="A41" t="s">
        <v>22</v>
      </c>
      <c r="B41" t="s">
        <v>4116</v>
      </c>
      <c r="C41" t="s">
        <v>1074</v>
      </c>
      <c r="H41" t="s">
        <v>49</v>
      </c>
      <c r="L41" t="s">
        <v>82</v>
      </c>
      <c r="N41" t="s">
        <v>152</v>
      </c>
    </row>
    <row r="42" spans="1:20" x14ac:dyDescent="0.2">
      <c r="A42" t="s">
        <v>22</v>
      </c>
      <c r="B42" t="s">
        <v>1328</v>
      </c>
      <c r="C42" t="s">
        <v>1328</v>
      </c>
      <c r="H42" t="s">
        <v>49</v>
      </c>
      <c r="I42" t="s">
        <v>50</v>
      </c>
      <c r="L42" t="s">
        <v>68</v>
      </c>
      <c r="O42" t="s">
        <v>65</v>
      </c>
    </row>
    <row r="43" spans="1:20" x14ac:dyDescent="0.2">
      <c r="A43" t="s">
        <v>22</v>
      </c>
      <c r="B43" t="s">
        <v>1075</v>
      </c>
      <c r="C43" t="s">
        <v>4117</v>
      </c>
      <c r="H43" t="s">
        <v>49</v>
      </c>
      <c r="I43" t="s">
        <v>53</v>
      </c>
      <c r="L43" t="s">
        <v>68</v>
      </c>
      <c r="O43" t="s">
        <v>65</v>
      </c>
    </row>
    <row r="44" spans="1:20" x14ac:dyDescent="0.2">
      <c r="A44" t="s">
        <v>22</v>
      </c>
      <c r="B44" t="s">
        <v>4118</v>
      </c>
      <c r="C44" t="s">
        <v>4119</v>
      </c>
      <c r="H44" t="s">
        <v>49</v>
      </c>
      <c r="I44" t="s">
        <v>50</v>
      </c>
      <c r="L44" t="s">
        <v>51</v>
      </c>
    </row>
    <row r="45" spans="1:20" x14ac:dyDescent="0.2">
      <c r="A45" t="s">
        <v>22</v>
      </c>
      <c r="B45" t="s">
        <v>4120</v>
      </c>
      <c r="C45" t="s">
        <v>4121</v>
      </c>
      <c r="H45" t="s">
        <v>49</v>
      </c>
      <c r="I45" t="s">
        <v>53</v>
      </c>
      <c r="L45" t="s">
        <v>51</v>
      </c>
    </row>
    <row r="46" spans="1:20" x14ac:dyDescent="0.2">
      <c r="A46" t="s">
        <v>22</v>
      </c>
      <c r="B46" t="s">
        <v>3742</v>
      </c>
      <c r="C46" t="s">
        <v>3742</v>
      </c>
      <c r="J46" t="s">
        <v>10</v>
      </c>
    </row>
    <row r="47" spans="1:20" x14ac:dyDescent="0.2">
      <c r="A47" t="s">
        <v>22</v>
      </c>
      <c r="B47" t="s">
        <v>4122</v>
      </c>
      <c r="C47" t="s">
        <v>4122</v>
      </c>
      <c r="G47" t="s">
        <v>60</v>
      </c>
    </row>
    <row r="48" spans="1:20" x14ac:dyDescent="0.2">
      <c r="A48" t="s">
        <v>22</v>
      </c>
      <c r="B48" t="s">
        <v>2435</v>
      </c>
      <c r="C48" t="s">
        <v>2435</v>
      </c>
      <c r="G48" t="s">
        <v>114</v>
      </c>
    </row>
    <row r="49" spans="1:20" x14ac:dyDescent="0.2">
      <c r="A49" t="s">
        <v>22</v>
      </c>
      <c r="B49" t="s">
        <v>4123</v>
      </c>
      <c r="C49" t="s">
        <v>4123</v>
      </c>
      <c r="E49">
        <v>1</v>
      </c>
      <c r="F49" t="s">
        <v>44</v>
      </c>
      <c r="K49" t="s">
        <v>115</v>
      </c>
      <c r="M49" t="s">
        <v>116</v>
      </c>
      <c r="S49">
        <v>1</v>
      </c>
      <c r="T49">
        <v>1</v>
      </c>
    </row>
    <row r="50" spans="1:20" x14ac:dyDescent="0.2">
      <c r="A50" t="s">
        <v>22</v>
      </c>
      <c r="B50" t="s">
        <v>4124</v>
      </c>
      <c r="C50" t="s">
        <v>4125</v>
      </c>
      <c r="H50" t="s">
        <v>49</v>
      </c>
      <c r="I50" t="s">
        <v>53</v>
      </c>
      <c r="L50" t="s">
        <v>51</v>
      </c>
    </row>
    <row r="51" spans="1:20" x14ac:dyDescent="0.2">
      <c r="A51" t="s">
        <v>22</v>
      </c>
      <c r="B51" t="s">
        <v>4126</v>
      </c>
      <c r="C51" t="s">
        <v>4126</v>
      </c>
      <c r="J51" t="s">
        <v>10</v>
      </c>
    </row>
    <row r="52" spans="1:20" x14ac:dyDescent="0.2">
      <c r="A52" t="s">
        <v>22</v>
      </c>
      <c r="B52" t="s">
        <v>4127</v>
      </c>
      <c r="C52" t="s">
        <v>4127</v>
      </c>
      <c r="G52" t="s">
        <v>60</v>
      </c>
    </row>
    <row r="53" spans="1:20" x14ac:dyDescent="0.2">
      <c r="A53" t="s">
        <v>22</v>
      </c>
      <c r="B53" t="s">
        <v>4128</v>
      </c>
      <c r="C53" t="s">
        <v>4128</v>
      </c>
      <c r="G53" t="s">
        <v>122</v>
      </c>
    </row>
    <row r="54" spans="1:20" x14ac:dyDescent="0.2">
      <c r="A54" t="s">
        <v>22</v>
      </c>
      <c r="B54" t="s">
        <v>4123</v>
      </c>
      <c r="C54" t="s">
        <v>4123</v>
      </c>
      <c r="E54">
        <v>0</v>
      </c>
      <c r="F54" t="s">
        <v>44</v>
      </c>
      <c r="K54" t="s">
        <v>115</v>
      </c>
      <c r="M54" t="s">
        <v>65</v>
      </c>
      <c r="S54">
        <v>0</v>
      </c>
      <c r="T54">
        <v>0</v>
      </c>
    </row>
    <row r="55" spans="1:20" x14ac:dyDescent="0.2">
      <c r="A55" t="s">
        <v>22</v>
      </c>
      <c r="B55" t="s">
        <v>4129</v>
      </c>
      <c r="C55" t="s">
        <v>4130</v>
      </c>
      <c r="H55" t="s">
        <v>49</v>
      </c>
      <c r="L55" t="s">
        <v>82</v>
      </c>
      <c r="N55" t="s">
        <v>152</v>
      </c>
    </row>
    <row r="56" spans="1:20" x14ac:dyDescent="0.2">
      <c r="A56" t="s">
        <v>22</v>
      </c>
      <c r="B56" t="s">
        <v>4130</v>
      </c>
      <c r="C56" t="s">
        <v>4131</v>
      </c>
      <c r="H56" t="s">
        <v>49</v>
      </c>
      <c r="I56" t="s">
        <v>50</v>
      </c>
      <c r="L56" t="s">
        <v>68</v>
      </c>
      <c r="O56" t="s">
        <v>46</v>
      </c>
    </row>
    <row r="57" spans="1:20" x14ac:dyDescent="0.2">
      <c r="A57" t="s">
        <v>22</v>
      </c>
      <c r="B57" t="s">
        <v>4131</v>
      </c>
      <c r="C57" t="s">
        <v>4132</v>
      </c>
      <c r="H57" t="s">
        <v>49</v>
      </c>
      <c r="I57" t="s">
        <v>53</v>
      </c>
      <c r="L57" t="s">
        <v>68</v>
      </c>
      <c r="O57" t="s">
        <v>46</v>
      </c>
    </row>
    <row r="58" spans="1:20" x14ac:dyDescent="0.2">
      <c r="A58" t="s">
        <v>22</v>
      </c>
      <c r="B58" t="s">
        <v>4133</v>
      </c>
      <c r="C58" t="s">
        <v>4134</v>
      </c>
      <c r="H58" t="s">
        <v>49</v>
      </c>
      <c r="L58" t="s">
        <v>82</v>
      </c>
      <c r="N58" t="s">
        <v>152</v>
      </c>
    </row>
    <row r="59" spans="1:20" x14ac:dyDescent="0.2">
      <c r="A59" t="s">
        <v>22</v>
      </c>
      <c r="B59" t="s">
        <v>4135</v>
      </c>
      <c r="C59" t="s">
        <v>4135</v>
      </c>
      <c r="J59" t="s">
        <v>10</v>
      </c>
    </row>
    <row r="60" spans="1:20" x14ac:dyDescent="0.2">
      <c r="A60" t="s">
        <v>22</v>
      </c>
      <c r="B60" t="s">
        <v>4136</v>
      </c>
      <c r="C60" t="s">
        <v>4136</v>
      </c>
      <c r="H60" t="s">
        <v>49</v>
      </c>
      <c r="I60" t="s">
        <v>53</v>
      </c>
      <c r="L60" t="s">
        <v>51</v>
      </c>
    </row>
    <row r="61" spans="1:20" x14ac:dyDescent="0.2">
      <c r="A61" t="s">
        <v>22</v>
      </c>
      <c r="B61" t="s">
        <v>4137</v>
      </c>
      <c r="C61" t="s">
        <v>4137</v>
      </c>
      <c r="G61" t="s">
        <v>60</v>
      </c>
    </row>
    <row r="62" spans="1:20" x14ac:dyDescent="0.2">
      <c r="A62" t="s">
        <v>22</v>
      </c>
      <c r="B62" t="s">
        <v>55</v>
      </c>
      <c r="C62" t="s">
        <v>55</v>
      </c>
      <c r="G62" t="s">
        <v>131</v>
      </c>
    </row>
    <row r="63" spans="1:20" x14ac:dyDescent="0.2">
      <c r="A63" t="s">
        <v>22</v>
      </c>
      <c r="B63" t="s">
        <v>4138</v>
      </c>
      <c r="C63" t="s">
        <v>4138</v>
      </c>
      <c r="E63">
        <v>1</v>
      </c>
      <c r="F63" t="s">
        <v>44</v>
      </c>
      <c r="K63" t="s">
        <v>64</v>
      </c>
      <c r="M63" t="s">
        <v>116</v>
      </c>
      <c r="S63">
        <v>1</v>
      </c>
      <c r="T63">
        <v>1</v>
      </c>
    </row>
    <row r="64" spans="1:20" x14ac:dyDescent="0.2">
      <c r="A64" t="s">
        <v>22</v>
      </c>
      <c r="B64" t="s">
        <v>4139</v>
      </c>
      <c r="C64" t="s">
        <v>4140</v>
      </c>
      <c r="H64" t="s">
        <v>49</v>
      </c>
      <c r="L64" t="s">
        <v>57</v>
      </c>
    </row>
    <row r="65" spans="1:20" x14ac:dyDescent="0.2">
      <c r="A65" t="s">
        <v>22</v>
      </c>
      <c r="B65" t="s">
        <v>4141</v>
      </c>
      <c r="C65" t="s">
        <v>4142</v>
      </c>
      <c r="H65" t="s">
        <v>49</v>
      </c>
      <c r="I65" t="s">
        <v>50</v>
      </c>
      <c r="L65" t="s">
        <v>51</v>
      </c>
    </row>
    <row r="66" spans="1:20" x14ac:dyDescent="0.2">
      <c r="A66" t="s">
        <v>22</v>
      </c>
      <c r="B66" t="s">
        <v>4143</v>
      </c>
      <c r="C66" t="s">
        <v>4144</v>
      </c>
      <c r="H66" t="s">
        <v>49</v>
      </c>
      <c r="I66" t="s">
        <v>53</v>
      </c>
      <c r="L66" t="s">
        <v>51</v>
      </c>
    </row>
    <row r="67" spans="1:20" x14ac:dyDescent="0.2">
      <c r="A67" t="s">
        <v>22</v>
      </c>
      <c r="B67" t="s">
        <v>4145</v>
      </c>
      <c r="C67" t="s">
        <v>4145</v>
      </c>
      <c r="J67" t="s">
        <v>10</v>
      </c>
    </row>
    <row r="68" spans="1:20" x14ac:dyDescent="0.2">
      <c r="A68" t="s">
        <v>22</v>
      </c>
      <c r="B68" t="s">
        <v>3528</v>
      </c>
      <c r="C68" t="s">
        <v>3528</v>
      </c>
      <c r="G68" t="s">
        <v>60</v>
      </c>
    </row>
    <row r="69" spans="1:20" x14ac:dyDescent="0.2">
      <c r="A69" t="s">
        <v>22</v>
      </c>
      <c r="B69" t="s">
        <v>4146</v>
      </c>
      <c r="C69" t="s">
        <v>4146</v>
      </c>
      <c r="G69" t="s">
        <v>139</v>
      </c>
    </row>
    <row r="70" spans="1:20" x14ac:dyDescent="0.2">
      <c r="A70" t="s">
        <v>22</v>
      </c>
      <c r="B70" t="s">
        <v>4146</v>
      </c>
      <c r="C70" t="s">
        <v>4146</v>
      </c>
      <c r="E70">
        <v>0</v>
      </c>
      <c r="F70" t="s">
        <v>44</v>
      </c>
      <c r="K70" t="s">
        <v>142</v>
      </c>
      <c r="M70" t="s">
        <v>142</v>
      </c>
      <c r="S70">
        <v>0</v>
      </c>
      <c r="T70">
        <v>0</v>
      </c>
    </row>
    <row r="71" spans="1:20" x14ac:dyDescent="0.2">
      <c r="A71" t="s">
        <v>22</v>
      </c>
      <c r="B71" t="s">
        <v>1160</v>
      </c>
      <c r="C71" t="s">
        <v>4147</v>
      </c>
      <c r="H71" t="s">
        <v>49</v>
      </c>
      <c r="L71" t="s">
        <v>57</v>
      </c>
    </row>
    <row r="72" spans="1:20" x14ac:dyDescent="0.2">
      <c r="A72" t="s">
        <v>22</v>
      </c>
      <c r="B72" t="s">
        <v>3531</v>
      </c>
      <c r="C72" t="s">
        <v>73</v>
      </c>
      <c r="H72" t="s">
        <v>49</v>
      </c>
      <c r="I72" t="s">
        <v>50</v>
      </c>
      <c r="L72" t="s">
        <v>68</v>
      </c>
      <c r="O72" t="s">
        <v>116</v>
      </c>
    </row>
    <row r="73" spans="1:20" x14ac:dyDescent="0.2">
      <c r="A73" t="s">
        <v>22</v>
      </c>
      <c r="B73" t="s">
        <v>3778</v>
      </c>
      <c r="C73" t="s">
        <v>4148</v>
      </c>
      <c r="H73" t="s">
        <v>49</v>
      </c>
      <c r="I73" t="s">
        <v>53</v>
      </c>
      <c r="L73" t="s">
        <v>68</v>
      </c>
      <c r="O73" t="s">
        <v>116</v>
      </c>
    </row>
    <row r="74" spans="1:20" x14ac:dyDescent="0.2">
      <c r="A74" t="s">
        <v>22</v>
      </c>
      <c r="B74" t="s">
        <v>1560</v>
      </c>
      <c r="C74" t="s">
        <v>4149</v>
      </c>
      <c r="H74" t="s">
        <v>49</v>
      </c>
      <c r="I74" t="s">
        <v>53</v>
      </c>
      <c r="L74" t="s">
        <v>105</v>
      </c>
      <c r="O74" t="s">
        <v>203</v>
      </c>
    </row>
    <row r="75" spans="1:20" x14ac:dyDescent="0.2">
      <c r="A75" t="s">
        <v>22</v>
      </c>
      <c r="B75" t="s">
        <v>4150</v>
      </c>
      <c r="C75" t="s">
        <v>4150</v>
      </c>
      <c r="G75" t="s">
        <v>60</v>
      </c>
    </row>
    <row r="76" spans="1:20" x14ac:dyDescent="0.2">
      <c r="A76" t="s">
        <v>22</v>
      </c>
      <c r="B76" t="s">
        <v>4151</v>
      </c>
      <c r="C76" t="s">
        <v>4151</v>
      </c>
      <c r="G76" t="s">
        <v>147</v>
      </c>
    </row>
    <row r="77" spans="1:20" x14ac:dyDescent="0.2">
      <c r="A77" t="s">
        <v>22</v>
      </c>
      <c r="B77" t="s">
        <v>3805</v>
      </c>
      <c r="C77" t="s">
        <v>3805</v>
      </c>
      <c r="E77">
        <v>0</v>
      </c>
      <c r="F77" t="s">
        <v>44</v>
      </c>
      <c r="K77" t="s">
        <v>115</v>
      </c>
      <c r="M77" t="s">
        <v>149</v>
      </c>
      <c r="S77">
        <v>0</v>
      </c>
      <c r="T77">
        <v>0</v>
      </c>
    </row>
    <row r="78" spans="1:20" x14ac:dyDescent="0.2">
      <c r="A78" t="s">
        <v>22</v>
      </c>
      <c r="B78" t="s">
        <v>80</v>
      </c>
      <c r="C78" t="s">
        <v>4152</v>
      </c>
      <c r="H78" t="s">
        <v>49</v>
      </c>
      <c r="L78" t="s">
        <v>57</v>
      </c>
    </row>
    <row r="79" spans="1:20" x14ac:dyDescent="0.2">
      <c r="A79" t="s">
        <v>22</v>
      </c>
      <c r="B79" t="s">
        <v>4153</v>
      </c>
      <c r="C79" t="s">
        <v>4154</v>
      </c>
      <c r="H79" t="s">
        <v>49</v>
      </c>
      <c r="I79" t="s">
        <v>50</v>
      </c>
      <c r="L79" t="s">
        <v>68</v>
      </c>
      <c r="O79" t="s">
        <v>116</v>
      </c>
    </row>
    <row r="80" spans="1:20" x14ac:dyDescent="0.2">
      <c r="A80" t="s">
        <v>22</v>
      </c>
      <c r="B80" t="s">
        <v>2734</v>
      </c>
      <c r="C80" t="s">
        <v>4155</v>
      </c>
      <c r="H80" t="s">
        <v>49</v>
      </c>
      <c r="I80" t="s">
        <v>53</v>
      </c>
      <c r="L80" t="s">
        <v>68</v>
      </c>
      <c r="O80" t="s">
        <v>116</v>
      </c>
    </row>
    <row r="81" spans="1:20" x14ac:dyDescent="0.2">
      <c r="A81" t="s">
        <v>22</v>
      </c>
      <c r="B81" t="s">
        <v>2957</v>
      </c>
      <c r="C81" t="s">
        <v>4156</v>
      </c>
      <c r="H81" t="s">
        <v>49</v>
      </c>
      <c r="L81" t="s">
        <v>82</v>
      </c>
      <c r="N81" t="s">
        <v>152</v>
      </c>
    </row>
    <row r="82" spans="1:20" x14ac:dyDescent="0.2">
      <c r="A82" t="s">
        <v>22</v>
      </c>
      <c r="B82" t="s">
        <v>4156</v>
      </c>
      <c r="C82" t="s">
        <v>4157</v>
      </c>
      <c r="H82" t="s">
        <v>49</v>
      </c>
      <c r="I82" t="s">
        <v>50</v>
      </c>
      <c r="L82" t="s">
        <v>68</v>
      </c>
      <c r="O82" t="s">
        <v>116</v>
      </c>
    </row>
    <row r="83" spans="1:20" x14ac:dyDescent="0.2">
      <c r="A83" t="s">
        <v>22</v>
      </c>
      <c r="B83" t="s">
        <v>4157</v>
      </c>
      <c r="C83" t="s">
        <v>4158</v>
      </c>
      <c r="H83" t="s">
        <v>49</v>
      </c>
      <c r="I83" t="s">
        <v>53</v>
      </c>
      <c r="L83" t="s">
        <v>68</v>
      </c>
      <c r="O83" t="s">
        <v>116</v>
      </c>
    </row>
    <row r="84" spans="1:20" x14ac:dyDescent="0.2">
      <c r="A84" t="s">
        <v>22</v>
      </c>
      <c r="B84" t="s">
        <v>4159</v>
      </c>
      <c r="C84" t="s">
        <v>4159</v>
      </c>
      <c r="J84" t="s">
        <v>10</v>
      </c>
    </row>
    <row r="85" spans="1:20" x14ac:dyDescent="0.2">
      <c r="A85" t="s">
        <v>22</v>
      </c>
      <c r="B85" t="s">
        <v>4160</v>
      </c>
      <c r="C85" t="s">
        <v>4160</v>
      </c>
      <c r="H85" t="s">
        <v>49</v>
      </c>
      <c r="I85" t="s">
        <v>53</v>
      </c>
      <c r="L85" t="s">
        <v>51</v>
      </c>
    </row>
    <row r="86" spans="1:20" x14ac:dyDescent="0.2">
      <c r="A86" t="s">
        <v>22</v>
      </c>
      <c r="B86" t="s">
        <v>4161</v>
      </c>
      <c r="C86" t="s">
        <v>4161</v>
      </c>
      <c r="G86" t="s">
        <v>60</v>
      </c>
    </row>
    <row r="87" spans="1:20" x14ac:dyDescent="0.2">
      <c r="A87" t="s">
        <v>22</v>
      </c>
      <c r="B87" t="s">
        <v>3408</v>
      </c>
      <c r="C87" t="s">
        <v>3408</v>
      </c>
      <c r="G87" t="s">
        <v>159</v>
      </c>
    </row>
    <row r="88" spans="1:20" x14ac:dyDescent="0.2">
      <c r="A88" t="s">
        <v>22</v>
      </c>
      <c r="B88" t="s">
        <v>3805</v>
      </c>
      <c r="C88" t="s">
        <v>3805</v>
      </c>
      <c r="E88">
        <v>1</v>
      </c>
      <c r="F88" t="s">
        <v>44</v>
      </c>
      <c r="K88" t="s">
        <v>64</v>
      </c>
      <c r="M88" t="s">
        <v>149</v>
      </c>
      <c r="S88">
        <v>0</v>
      </c>
      <c r="T88">
        <v>0</v>
      </c>
    </row>
    <row r="89" spans="1:20" x14ac:dyDescent="0.2">
      <c r="A89" t="s">
        <v>22</v>
      </c>
      <c r="B89" t="s">
        <v>4162</v>
      </c>
      <c r="C89" t="s">
        <v>4163</v>
      </c>
      <c r="H89" t="s">
        <v>49</v>
      </c>
      <c r="L89" t="s">
        <v>57</v>
      </c>
    </row>
    <row r="90" spans="1:20" x14ac:dyDescent="0.2">
      <c r="A90" t="s">
        <v>22</v>
      </c>
      <c r="B90" t="s">
        <v>4164</v>
      </c>
      <c r="C90" t="s">
        <v>4165</v>
      </c>
      <c r="H90" t="s">
        <v>49</v>
      </c>
      <c r="L90" t="s">
        <v>105</v>
      </c>
      <c r="O90" t="s">
        <v>411</v>
      </c>
    </row>
    <row r="91" spans="1:20" x14ac:dyDescent="0.2">
      <c r="A91" t="s">
        <v>22</v>
      </c>
      <c r="B91" t="s">
        <v>4166</v>
      </c>
      <c r="C91" t="s">
        <v>4167</v>
      </c>
      <c r="H91" t="s">
        <v>49</v>
      </c>
      <c r="I91" t="s">
        <v>50</v>
      </c>
      <c r="L91" t="s">
        <v>51</v>
      </c>
    </row>
    <row r="92" spans="1:20" x14ac:dyDescent="0.2">
      <c r="A92" t="s">
        <v>22</v>
      </c>
      <c r="B92" t="s">
        <v>4168</v>
      </c>
      <c r="C92" t="s">
        <v>4169</v>
      </c>
      <c r="H92" t="s">
        <v>49</v>
      </c>
      <c r="I92" t="s">
        <v>53</v>
      </c>
      <c r="L92" t="s">
        <v>51</v>
      </c>
    </row>
    <row r="93" spans="1:20" x14ac:dyDescent="0.2">
      <c r="A93" t="s">
        <v>22</v>
      </c>
      <c r="B93" t="s">
        <v>3188</v>
      </c>
      <c r="C93" t="s">
        <v>3188</v>
      </c>
      <c r="J93" t="s">
        <v>10</v>
      </c>
    </row>
    <row r="94" spans="1:20" x14ac:dyDescent="0.2">
      <c r="A94" t="s">
        <v>22</v>
      </c>
      <c r="B94" t="s">
        <v>3804</v>
      </c>
      <c r="C94" t="s">
        <v>3804</v>
      </c>
      <c r="G94" t="s">
        <v>60</v>
      </c>
    </row>
    <row r="95" spans="1:20" x14ac:dyDescent="0.2">
      <c r="A95" t="s">
        <v>22</v>
      </c>
      <c r="B95" t="s">
        <v>4010</v>
      </c>
      <c r="C95" t="s">
        <v>4010</v>
      </c>
      <c r="G95" t="s">
        <v>168</v>
      </c>
    </row>
    <row r="96" spans="1:20" x14ac:dyDescent="0.2">
      <c r="A96" t="s">
        <v>22</v>
      </c>
      <c r="B96" t="s">
        <v>4010</v>
      </c>
      <c r="C96" t="s">
        <v>4010</v>
      </c>
      <c r="E96">
        <v>1</v>
      </c>
      <c r="F96" t="s">
        <v>44</v>
      </c>
      <c r="K96" t="s">
        <v>64</v>
      </c>
      <c r="M96" t="s">
        <v>46</v>
      </c>
      <c r="S96">
        <v>0</v>
      </c>
      <c r="T96">
        <v>0</v>
      </c>
    </row>
    <row r="97" spans="1:20" x14ac:dyDescent="0.2">
      <c r="A97" t="s">
        <v>22</v>
      </c>
      <c r="B97" t="s">
        <v>4170</v>
      </c>
      <c r="C97" t="s">
        <v>4171</v>
      </c>
      <c r="H97" t="s">
        <v>49</v>
      </c>
      <c r="L97" t="s">
        <v>57</v>
      </c>
    </row>
    <row r="98" spans="1:20" x14ac:dyDescent="0.2">
      <c r="A98" t="s">
        <v>22</v>
      </c>
      <c r="B98" t="s">
        <v>4172</v>
      </c>
      <c r="C98" t="s">
        <v>2356</v>
      </c>
      <c r="D98" s="2" t="s">
        <v>4173</v>
      </c>
      <c r="H98" t="s">
        <v>49</v>
      </c>
      <c r="L98" t="s">
        <v>105</v>
      </c>
      <c r="O98" t="s">
        <v>870</v>
      </c>
    </row>
    <row r="99" spans="1:20" x14ac:dyDescent="0.2">
      <c r="A99" t="s">
        <v>22</v>
      </c>
      <c r="B99" t="s">
        <v>4174</v>
      </c>
      <c r="C99" t="s">
        <v>4175</v>
      </c>
      <c r="H99" t="s">
        <v>49</v>
      </c>
      <c r="L99" t="s">
        <v>57</v>
      </c>
    </row>
    <row r="100" spans="1:20" x14ac:dyDescent="0.2">
      <c r="A100" t="s">
        <v>22</v>
      </c>
      <c r="B100" t="s">
        <v>4176</v>
      </c>
      <c r="C100" t="s">
        <v>4177</v>
      </c>
      <c r="H100" t="s">
        <v>49</v>
      </c>
      <c r="I100" t="s">
        <v>50</v>
      </c>
      <c r="L100" t="s">
        <v>51</v>
      </c>
    </row>
    <row r="101" spans="1:20" x14ac:dyDescent="0.2">
      <c r="A101" t="s">
        <v>22</v>
      </c>
      <c r="B101" t="s">
        <v>1848</v>
      </c>
      <c r="C101" t="s">
        <v>4178</v>
      </c>
      <c r="H101" t="s">
        <v>49</v>
      </c>
      <c r="I101" t="s">
        <v>53</v>
      </c>
      <c r="L101" t="s">
        <v>51</v>
      </c>
    </row>
    <row r="102" spans="1:20" x14ac:dyDescent="0.2">
      <c r="A102" t="s">
        <v>22</v>
      </c>
      <c r="B102" t="s">
        <v>4179</v>
      </c>
      <c r="C102" t="s">
        <v>4179</v>
      </c>
      <c r="J102" t="s">
        <v>10</v>
      </c>
    </row>
    <row r="103" spans="1:20" x14ac:dyDescent="0.2">
      <c r="A103" t="s">
        <v>22</v>
      </c>
      <c r="B103" t="s">
        <v>4180</v>
      </c>
      <c r="C103" t="s">
        <v>4180</v>
      </c>
      <c r="G103" t="s">
        <v>60</v>
      </c>
    </row>
    <row r="104" spans="1:20" x14ac:dyDescent="0.2">
      <c r="A104" t="s">
        <v>22</v>
      </c>
      <c r="B104" t="s">
        <v>4181</v>
      </c>
      <c r="C104" t="s">
        <v>4181</v>
      </c>
      <c r="G104" t="s">
        <v>176</v>
      </c>
    </row>
    <row r="105" spans="1:20" x14ac:dyDescent="0.2">
      <c r="A105" t="s">
        <v>22</v>
      </c>
      <c r="B105" t="s">
        <v>4181</v>
      </c>
      <c r="C105" t="s">
        <v>4181</v>
      </c>
      <c r="E105">
        <v>0</v>
      </c>
      <c r="F105" t="s">
        <v>44</v>
      </c>
      <c r="K105" t="s">
        <v>142</v>
      </c>
      <c r="M105" t="s">
        <v>142</v>
      </c>
      <c r="S105">
        <v>0</v>
      </c>
      <c r="T105">
        <v>0</v>
      </c>
    </row>
    <row r="106" spans="1:20" x14ac:dyDescent="0.2">
      <c r="A106" t="s">
        <v>22</v>
      </c>
      <c r="B106" t="s">
        <v>4182</v>
      </c>
      <c r="C106" t="s">
        <v>4183</v>
      </c>
      <c r="H106" t="s">
        <v>49</v>
      </c>
      <c r="L106" t="s">
        <v>105</v>
      </c>
      <c r="O106" t="s">
        <v>106</v>
      </c>
    </row>
    <row r="107" spans="1:20" x14ac:dyDescent="0.2">
      <c r="A107" t="s">
        <v>22</v>
      </c>
      <c r="B107" t="s">
        <v>4184</v>
      </c>
      <c r="C107" t="s">
        <v>1854</v>
      </c>
      <c r="H107" t="s">
        <v>49</v>
      </c>
      <c r="I107" t="s">
        <v>50</v>
      </c>
      <c r="L107" t="s">
        <v>68</v>
      </c>
      <c r="O107" t="s">
        <v>46</v>
      </c>
    </row>
    <row r="108" spans="1:20" x14ac:dyDescent="0.2">
      <c r="A108" t="s">
        <v>22</v>
      </c>
      <c r="B108" t="s">
        <v>113</v>
      </c>
      <c r="C108" t="s">
        <v>4185</v>
      </c>
      <c r="H108" t="s">
        <v>49</v>
      </c>
      <c r="I108" t="s">
        <v>53</v>
      </c>
      <c r="L108" t="s">
        <v>68</v>
      </c>
      <c r="O108" t="s">
        <v>46</v>
      </c>
    </row>
    <row r="109" spans="1:20" x14ac:dyDescent="0.2">
      <c r="A109" t="s">
        <v>22</v>
      </c>
      <c r="B109" t="s">
        <v>3217</v>
      </c>
      <c r="C109" t="s">
        <v>4016</v>
      </c>
      <c r="H109" t="s">
        <v>49</v>
      </c>
      <c r="L109" t="s">
        <v>57</v>
      </c>
    </row>
    <row r="110" spans="1:20" x14ac:dyDescent="0.2">
      <c r="A110" t="s">
        <v>22</v>
      </c>
      <c r="B110" t="s">
        <v>4186</v>
      </c>
      <c r="C110" t="s">
        <v>4187</v>
      </c>
      <c r="H110" t="s">
        <v>49</v>
      </c>
      <c r="I110" t="s">
        <v>50</v>
      </c>
      <c r="L110" t="s">
        <v>68</v>
      </c>
      <c r="O110" t="s">
        <v>79</v>
      </c>
    </row>
    <row r="111" spans="1:20" x14ac:dyDescent="0.2">
      <c r="A111" t="s">
        <v>22</v>
      </c>
      <c r="B111" t="s">
        <v>4188</v>
      </c>
      <c r="C111" t="s">
        <v>4189</v>
      </c>
      <c r="H111" t="s">
        <v>49</v>
      </c>
      <c r="I111" t="s">
        <v>53</v>
      </c>
      <c r="L111" t="s">
        <v>68</v>
      </c>
      <c r="O111" t="s">
        <v>79</v>
      </c>
    </row>
    <row r="112" spans="1:20" x14ac:dyDescent="0.2">
      <c r="A112" t="s">
        <v>22</v>
      </c>
      <c r="B112" t="s">
        <v>4190</v>
      </c>
      <c r="C112" t="s">
        <v>2502</v>
      </c>
      <c r="H112" t="s">
        <v>49</v>
      </c>
      <c r="I112" t="s">
        <v>50</v>
      </c>
      <c r="L112" t="s">
        <v>68</v>
      </c>
      <c r="O112" t="s">
        <v>116</v>
      </c>
    </row>
    <row r="113" spans="1:20" x14ac:dyDescent="0.2">
      <c r="A113" t="s">
        <v>22</v>
      </c>
      <c r="B113" t="s">
        <v>2503</v>
      </c>
      <c r="C113" t="s">
        <v>4191</v>
      </c>
      <c r="H113" t="s">
        <v>49</v>
      </c>
      <c r="I113" t="s">
        <v>53</v>
      </c>
      <c r="L113" t="s">
        <v>68</v>
      </c>
      <c r="O113" t="s">
        <v>116</v>
      </c>
    </row>
    <row r="114" spans="1:20" x14ac:dyDescent="0.2">
      <c r="A114" t="s">
        <v>22</v>
      </c>
      <c r="B114" t="s">
        <v>2504</v>
      </c>
      <c r="C114" t="s">
        <v>4192</v>
      </c>
      <c r="H114" t="s">
        <v>49</v>
      </c>
      <c r="L114" t="s">
        <v>57</v>
      </c>
    </row>
    <row r="115" spans="1:20" x14ac:dyDescent="0.2">
      <c r="A115" t="s">
        <v>22</v>
      </c>
      <c r="B115" t="s">
        <v>4193</v>
      </c>
      <c r="C115" t="s">
        <v>4193</v>
      </c>
      <c r="G115" t="s">
        <v>60</v>
      </c>
    </row>
    <row r="116" spans="1:20" x14ac:dyDescent="0.2">
      <c r="A116" t="s">
        <v>22</v>
      </c>
      <c r="B116" t="s">
        <v>1397</v>
      </c>
      <c r="C116" t="s">
        <v>1397</v>
      </c>
      <c r="G116" t="s">
        <v>188</v>
      </c>
    </row>
    <row r="117" spans="1:20" x14ac:dyDescent="0.2">
      <c r="A117" t="s">
        <v>22</v>
      </c>
      <c r="B117" t="s">
        <v>3216</v>
      </c>
      <c r="C117" t="s">
        <v>3216</v>
      </c>
      <c r="E117">
        <v>1</v>
      </c>
      <c r="F117" t="s">
        <v>44</v>
      </c>
      <c r="K117" t="s">
        <v>64</v>
      </c>
      <c r="M117" t="s">
        <v>79</v>
      </c>
      <c r="S117">
        <v>0</v>
      </c>
      <c r="T117">
        <v>0</v>
      </c>
    </row>
    <row r="118" spans="1:20" x14ac:dyDescent="0.2">
      <c r="A118" t="s">
        <v>22</v>
      </c>
      <c r="B118" t="s">
        <v>4194</v>
      </c>
      <c r="C118" t="s">
        <v>4195</v>
      </c>
      <c r="H118" t="s">
        <v>49</v>
      </c>
      <c r="L118" t="s">
        <v>57</v>
      </c>
    </row>
    <row r="119" spans="1:20" x14ac:dyDescent="0.2">
      <c r="A119" t="s">
        <v>22</v>
      </c>
      <c r="B119" t="s">
        <v>4196</v>
      </c>
      <c r="C119" t="s">
        <v>3433</v>
      </c>
      <c r="H119" t="s">
        <v>49</v>
      </c>
      <c r="L119" t="s">
        <v>105</v>
      </c>
      <c r="O119" t="s">
        <v>870</v>
      </c>
    </row>
    <row r="120" spans="1:20" x14ac:dyDescent="0.2">
      <c r="A120" t="s">
        <v>22</v>
      </c>
      <c r="B120" t="s">
        <v>4197</v>
      </c>
      <c r="C120" t="s">
        <v>4198</v>
      </c>
      <c r="H120" t="s">
        <v>49</v>
      </c>
      <c r="L120" t="s">
        <v>57</v>
      </c>
    </row>
    <row r="121" spans="1:20" x14ac:dyDescent="0.2">
      <c r="A121" t="s">
        <v>22</v>
      </c>
      <c r="B121" t="s">
        <v>2511</v>
      </c>
      <c r="C121" t="s">
        <v>4199</v>
      </c>
      <c r="H121" t="s">
        <v>49</v>
      </c>
      <c r="I121" t="s">
        <v>50</v>
      </c>
      <c r="L121" t="s">
        <v>68</v>
      </c>
      <c r="O121" t="s">
        <v>116</v>
      </c>
    </row>
    <row r="122" spans="1:20" x14ac:dyDescent="0.2">
      <c r="A122" t="s">
        <v>22</v>
      </c>
      <c r="B122" t="s">
        <v>4199</v>
      </c>
      <c r="C122" t="s">
        <v>4200</v>
      </c>
      <c r="H122" t="s">
        <v>49</v>
      </c>
      <c r="I122" t="s">
        <v>53</v>
      </c>
      <c r="L122" t="s">
        <v>68</v>
      </c>
      <c r="O122" t="s">
        <v>116</v>
      </c>
    </row>
    <row r="123" spans="1:20" x14ac:dyDescent="0.2">
      <c r="A123" t="s">
        <v>22</v>
      </c>
      <c r="B123" t="s">
        <v>4201</v>
      </c>
      <c r="C123" t="s">
        <v>4202</v>
      </c>
      <c r="H123" t="s">
        <v>49</v>
      </c>
      <c r="I123" t="s">
        <v>50</v>
      </c>
      <c r="L123" t="s">
        <v>51</v>
      </c>
    </row>
    <row r="124" spans="1:20" x14ac:dyDescent="0.2">
      <c r="A124" t="s">
        <v>22</v>
      </c>
      <c r="B124" t="s">
        <v>539</v>
      </c>
      <c r="C124" t="s">
        <v>4203</v>
      </c>
      <c r="H124" t="s">
        <v>49</v>
      </c>
      <c r="I124" t="s">
        <v>53</v>
      </c>
      <c r="L124" t="s">
        <v>51</v>
      </c>
    </row>
    <row r="125" spans="1:20" x14ac:dyDescent="0.2">
      <c r="A125" t="s">
        <v>22</v>
      </c>
      <c r="B125" t="s">
        <v>4204</v>
      </c>
      <c r="C125" t="s">
        <v>4204</v>
      </c>
      <c r="J125" t="s">
        <v>10</v>
      </c>
    </row>
    <row r="126" spans="1:20" x14ac:dyDescent="0.2">
      <c r="A126" t="s">
        <v>22</v>
      </c>
      <c r="B126" t="s">
        <v>4205</v>
      </c>
      <c r="C126" t="s">
        <v>4205</v>
      </c>
      <c r="G126" t="s">
        <v>60</v>
      </c>
    </row>
    <row r="127" spans="1:20" x14ac:dyDescent="0.2">
      <c r="A127" t="s">
        <v>22</v>
      </c>
      <c r="B127" t="s">
        <v>4206</v>
      </c>
      <c r="C127" t="s">
        <v>4206</v>
      </c>
      <c r="G127" t="s">
        <v>198</v>
      </c>
    </row>
    <row r="128" spans="1:20" x14ac:dyDescent="0.2">
      <c r="A128" t="s">
        <v>22</v>
      </c>
      <c r="B128" t="s">
        <v>3583</v>
      </c>
      <c r="C128" t="s">
        <v>3583</v>
      </c>
      <c r="E128">
        <v>0</v>
      </c>
      <c r="F128" t="s">
        <v>44</v>
      </c>
      <c r="K128" t="s">
        <v>45</v>
      </c>
      <c r="M128" t="s">
        <v>65</v>
      </c>
      <c r="S128">
        <v>0</v>
      </c>
      <c r="T128">
        <v>0</v>
      </c>
    </row>
    <row r="129" spans="1:20" x14ac:dyDescent="0.2">
      <c r="A129" t="s">
        <v>22</v>
      </c>
      <c r="B129" t="s">
        <v>3439</v>
      </c>
      <c r="C129" t="s">
        <v>4207</v>
      </c>
      <c r="H129" t="s">
        <v>49</v>
      </c>
      <c r="L129" t="s">
        <v>82</v>
      </c>
      <c r="N129" t="s">
        <v>152</v>
      </c>
    </row>
    <row r="130" spans="1:20" x14ac:dyDescent="0.2">
      <c r="A130" t="s">
        <v>22</v>
      </c>
      <c r="B130" t="s">
        <v>4207</v>
      </c>
      <c r="C130" t="s">
        <v>4208</v>
      </c>
      <c r="H130" t="s">
        <v>49</v>
      </c>
      <c r="I130" t="s">
        <v>50</v>
      </c>
      <c r="L130" t="s">
        <v>68</v>
      </c>
      <c r="O130" t="s">
        <v>46</v>
      </c>
    </row>
    <row r="131" spans="1:20" x14ac:dyDescent="0.2">
      <c r="A131" t="s">
        <v>22</v>
      </c>
      <c r="B131" t="s">
        <v>4209</v>
      </c>
      <c r="C131" t="s">
        <v>4210</v>
      </c>
      <c r="H131" t="s">
        <v>49</v>
      </c>
      <c r="I131" t="s">
        <v>53</v>
      </c>
      <c r="L131" t="s">
        <v>68</v>
      </c>
      <c r="O131" t="s">
        <v>46</v>
      </c>
    </row>
    <row r="132" spans="1:20" x14ac:dyDescent="0.2">
      <c r="A132" t="s">
        <v>22</v>
      </c>
      <c r="B132" t="s">
        <v>4211</v>
      </c>
      <c r="C132" t="s">
        <v>4212</v>
      </c>
      <c r="H132" t="s">
        <v>49</v>
      </c>
      <c r="L132" t="s">
        <v>82</v>
      </c>
      <c r="N132" t="s">
        <v>152</v>
      </c>
    </row>
    <row r="133" spans="1:20" x14ac:dyDescent="0.2">
      <c r="A133" t="s">
        <v>22</v>
      </c>
      <c r="B133" t="s">
        <v>4213</v>
      </c>
      <c r="C133" t="s">
        <v>4214</v>
      </c>
      <c r="H133" t="s">
        <v>49</v>
      </c>
      <c r="L133" t="s">
        <v>57</v>
      </c>
    </row>
    <row r="134" spans="1:20" x14ac:dyDescent="0.2">
      <c r="A134" t="s">
        <v>22</v>
      </c>
      <c r="B134" t="s">
        <v>3034</v>
      </c>
      <c r="C134" t="s">
        <v>3034</v>
      </c>
      <c r="J134" t="s">
        <v>10</v>
      </c>
    </row>
    <row r="135" spans="1:20" x14ac:dyDescent="0.2">
      <c r="A135" t="s">
        <v>22</v>
      </c>
      <c r="B135" t="s">
        <v>1407</v>
      </c>
      <c r="C135" t="s">
        <v>1407</v>
      </c>
      <c r="H135" t="s">
        <v>49</v>
      </c>
      <c r="I135" t="s">
        <v>53</v>
      </c>
      <c r="L135" t="s">
        <v>51</v>
      </c>
    </row>
    <row r="136" spans="1:20" x14ac:dyDescent="0.2">
      <c r="A136" t="s">
        <v>22</v>
      </c>
      <c r="B136" t="s">
        <v>4215</v>
      </c>
      <c r="C136" t="s">
        <v>4215</v>
      </c>
      <c r="G136" t="s">
        <v>60</v>
      </c>
    </row>
    <row r="137" spans="1:20" x14ac:dyDescent="0.2">
      <c r="A137" t="s">
        <v>22</v>
      </c>
      <c r="B137" t="s">
        <v>4216</v>
      </c>
      <c r="C137" t="s">
        <v>4216</v>
      </c>
      <c r="G137" t="s">
        <v>214</v>
      </c>
    </row>
    <row r="138" spans="1:20" x14ac:dyDescent="0.2">
      <c r="A138" t="s">
        <v>22</v>
      </c>
      <c r="B138" t="s">
        <v>4217</v>
      </c>
      <c r="C138" t="s">
        <v>4217</v>
      </c>
      <c r="E138">
        <v>1</v>
      </c>
      <c r="F138" t="s">
        <v>44</v>
      </c>
      <c r="K138" t="s">
        <v>115</v>
      </c>
      <c r="M138" t="s">
        <v>46</v>
      </c>
      <c r="S138">
        <v>1</v>
      </c>
      <c r="T138">
        <v>1</v>
      </c>
    </row>
    <row r="139" spans="1:20" x14ac:dyDescent="0.2">
      <c r="A139" t="s">
        <v>22</v>
      </c>
      <c r="B139" t="s">
        <v>4218</v>
      </c>
      <c r="C139" t="s">
        <v>4219</v>
      </c>
      <c r="H139" t="s">
        <v>49</v>
      </c>
      <c r="I139" t="s">
        <v>53</v>
      </c>
      <c r="L139" t="s">
        <v>51</v>
      </c>
    </row>
    <row r="140" spans="1:20" x14ac:dyDescent="0.2">
      <c r="A140" t="s">
        <v>22</v>
      </c>
      <c r="B140" t="s">
        <v>4220</v>
      </c>
      <c r="C140" t="s">
        <v>4220</v>
      </c>
      <c r="J140" t="s">
        <v>10</v>
      </c>
    </row>
    <row r="141" spans="1:20" x14ac:dyDescent="0.2">
      <c r="A141" t="s">
        <v>22</v>
      </c>
      <c r="B141" t="s">
        <v>4221</v>
      </c>
      <c r="C141" t="s">
        <v>4221</v>
      </c>
      <c r="G141" t="s">
        <v>60</v>
      </c>
    </row>
    <row r="142" spans="1:20" x14ac:dyDescent="0.2">
      <c r="A142" t="s">
        <v>22</v>
      </c>
      <c r="B142" t="s">
        <v>4222</v>
      </c>
      <c r="C142" t="s">
        <v>4222</v>
      </c>
      <c r="G142" t="s">
        <v>222</v>
      </c>
    </row>
    <row r="143" spans="1:20" x14ac:dyDescent="0.2">
      <c r="A143" t="s">
        <v>22</v>
      </c>
      <c r="B143" t="s">
        <v>4217</v>
      </c>
      <c r="C143" t="s">
        <v>4217</v>
      </c>
      <c r="E143">
        <v>0</v>
      </c>
      <c r="F143" t="s">
        <v>44</v>
      </c>
      <c r="K143" t="s">
        <v>64</v>
      </c>
      <c r="M143" t="s">
        <v>96</v>
      </c>
      <c r="S143">
        <v>0</v>
      </c>
      <c r="T143">
        <v>0</v>
      </c>
    </row>
    <row r="144" spans="1:20" x14ac:dyDescent="0.2">
      <c r="A144" t="s">
        <v>22</v>
      </c>
      <c r="B144" t="s">
        <v>4223</v>
      </c>
      <c r="C144" t="s">
        <v>4224</v>
      </c>
      <c r="H144" t="s">
        <v>49</v>
      </c>
      <c r="L144" t="s">
        <v>57</v>
      </c>
    </row>
    <row r="145" spans="1:20" x14ac:dyDescent="0.2">
      <c r="A145" t="s">
        <v>22</v>
      </c>
      <c r="B145" t="s">
        <v>4225</v>
      </c>
      <c r="C145" t="s">
        <v>4226</v>
      </c>
      <c r="H145" t="s">
        <v>49</v>
      </c>
      <c r="I145" t="s">
        <v>50</v>
      </c>
      <c r="L145" t="s">
        <v>68</v>
      </c>
      <c r="O145" t="s">
        <v>65</v>
      </c>
    </row>
    <row r="146" spans="1:20" x14ac:dyDescent="0.2">
      <c r="A146" t="s">
        <v>22</v>
      </c>
      <c r="B146" t="s">
        <v>4227</v>
      </c>
      <c r="C146" t="s">
        <v>4228</v>
      </c>
      <c r="H146" t="s">
        <v>49</v>
      </c>
      <c r="I146" t="s">
        <v>53</v>
      </c>
      <c r="L146" t="s">
        <v>68</v>
      </c>
      <c r="O146" t="s">
        <v>65</v>
      </c>
    </row>
    <row r="147" spans="1:20" x14ac:dyDescent="0.2">
      <c r="A147" t="s">
        <v>22</v>
      </c>
      <c r="B147" t="s">
        <v>4228</v>
      </c>
      <c r="C147" t="s">
        <v>4229</v>
      </c>
      <c r="H147" t="s">
        <v>49</v>
      </c>
      <c r="I147" t="s">
        <v>50</v>
      </c>
      <c r="L147" t="s">
        <v>68</v>
      </c>
      <c r="O147" t="s">
        <v>46</v>
      </c>
    </row>
    <row r="148" spans="1:20" x14ac:dyDescent="0.2">
      <c r="A148" t="s">
        <v>22</v>
      </c>
      <c r="B148" t="s">
        <v>4230</v>
      </c>
      <c r="C148" t="s">
        <v>4231</v>
      </c>
      <c r="H148" t="s">
        <v>49</v>
      </c>
      <c r="I148" t="s">
        <v>53</v>
      </c>
      <c r="L148" t="s">
        <v>68</v>
      </c>
      <c r="O148" t="s">
        <v>46</v>
      </c>
    </row>
    <row r="149" spans="1:20" x14ac:dyDescent="0.2">
      <c r="A149" t="s">
        <v>22</v>
      </c>
      <c r="B149" t="s">
        <v>1421</v>
      </c>
      <c r="C149" t="s">
        <v>1421</v>
      </c>
      <c r="J149" t="s">
        <v>10</v>
      </c>
    </row>
    <row r="150" spans="1:20" x14ac:dyDescent="0.2">
      <c r="A150" t="s">
        <v>22</v>
      </c>
      <c r="B150" t="s">
        <v>4232</v>
      </c>
      <c r="C150" t="s">
        <v>4232</v>
      </c>
      <c r="H150" t="s">
        <v>49</v>
      </c>
      <c r="I150" t="s">
        <v>53</v>
      </c>
      <c r="L150" t="s">
        <v>51</v>
      </c>
    </row>
    <row r="151" spans="1:20" x14ac:dyDescent="0.2">
      <c r="A151" t="s">
        <v>22</v>
      </c>
      <c r="B151" t="s">
        <v>4233</v>
      </c>
      <c r="C151" t="s">
        <v>4233</v>
      </c>
      <c r="G151" t="s">
        <v>60</v>
      </c>
    </row>
    <row r="152" spans="1:20" x14ac:dyDescent="0.2">
      <c r="A152" t="s">
        <v>22</v>
      </c>
      <c r="B152" t="s">
        <v>4234</v>
      </c>
      <c r="C152" t="s">
        <v>4234</v>
      </c>
      <c r="G152" t="s">
        <v>230</v>
      </c>
    </row>
    <row r="153" spans="1:20" x14ac:dyDescent="0.2">
      <c r="A153" t="s">
        <v>22</v>
      </c>
      <c r="B153" t="s">
        <v>4235</v>
      </c>
      <c r="C153" t="s">
        <v>4235</v>
      </c>
      <c r="E153">
        <v>1</v>
      </c>
      <c r="F153" t="s">
        <v>44</v>
      </c>
      <c r="K153" t="s">
        <v>115</v>
      </c>
      <c r="M153" t="s">
        <v>96</v>
      </c>
      <c r="S153">
        <v>0</v>
      </c>
      <c r="T153">
        <v>0</v>
      </c>
    </row>
    <row r="154" spans="1:20" x14ac:dyDescent="0.2">
      <c r="A154" t="s">
        <v>22</v>
      </c>
      <c r="B154" t="s">
        <v>4236</v>
      </c>
      <c r="C154" t="s">
        <v>4237</v>
      </c>
      <c r="H154" t="s">
        <v>49</v>
      </c>
      <c r="I154" t="s">
        <v>53</v>
      </c>
      <c r="L154" t="s">
        <v>68</v>
      </c>
      <c r="O154" t="s">
        <v>46</v>
      </c>
    </row>
    <row r="155" spans="1:20" x14ac:dyDescent="0.2">
      <c r="A155" t="s">
        <v>22</v>
      </c>
      <c r="B155" t="s">
        <v>4238</v>
      </c>
      <c r="C155" t="s">
        <v>589</v>
      </c>
      <c r="H155" t="s">
        <v>49</v>
      </c>
      <c r="L155" t="s">
        <v>82</v>
      </c>
      <c r="N155" t="s">
        <v>83</v>
      </c>
    </row>
    <row r="156" spans="1:20" x14ac:dyDescent="0.2">
      <c r="A156" t="s">
        <v>22</v>
      </c>
      <c r="B156" t="s">
        <v>4239</v>
      </c>
      <c r="C156" t="s">
        <v>4240</v>
      </c>
      <c r="H156" t="s">
        <v>49</v>
      </c>
      <c r="I156" t="s">
        <v>53</v>
      </c>
      <c r="L156" t="s">
        <v>51</v>
      </c>
    </row>
    <row r="157" spans="1:20" x14ac:dyDescent="0.2">
      <c r="A157" t="s">
        <v>22</v>
      </c>
      <c r="B157" t="s">
        <v>1643</v>
      </c>
      <c r="C157" t="s">
        <v>1643</v>
      </c>
      <c r="J157" t="s">
        <v>10</v>
      </c>
    </row>
    <row r="158" spans="1:20" x14ac:dyDescent="0.2">
      <c r="A158" t="s">
        <v>22</v>
      </c>
      <c r="B158" t="s">
        <v>4241</v>
      </c>
      <c r="C158" t="s">
        <v>4241</v>
      </c>
      <c r="G158" t="s">
        <v>60</v>
      </c>
    </row>
    <row r="159" spans="1:20" x14ac:dyDescent="0.2">
      <c r="A159" t="s">
        <v>22</v>
      </c>
      <c r="B159" t="s">
        <v>1924</v>
      </c>
      <c r="C159" t="s">
        <v>1924</v>
      </c>
      <c r="G159" t="s">
        <v>239</v>
      </c>
    </row>
    <row r="160" spans="1:20" x14ac:dyDescent="0.2">
      <c r="A160" t="s">
        <v>22</v>
      </c>
      <c r="B160" t="s">
        <v>1925</v>
      </c>
      <c r="C160" t="s">
        <v>1925</v>
      </c>
      <c r="F160">
        <v>1</v>
      </c>
      <c r="G160" t="s">
        <v>44</v>
      </c>
      <c r="K160" s="1" t="s">
        <v>45</v>
      </c>
      <c r="M160" s="1" t="s">
        <v>116</v>
      </c>
      <c r="S160">
        <v>0</v>
      </c>
      <c r="T160">
        <v>0</v>
      </c>
    </row>
    <row r="161" spans="1:20" s="37" customFormat="1" x14ac:dyDescent="0.2">
      <c r="A161" s="37" t="s">
        <v>22</v>
      </c>
      <c r="B161" s="37" t="s">
        <v>4242</v>
      </c>
      <c r="C161" s="37" t="s">
        <v>4242</v>
      </c>
      <c r="D161" s="38" t="s">
        <v>4243</v>
      </c>
      <c r="R161" s="37" t="s">
        <v>318</v>
      </c>
    </row>
    <row r="162" spans="1:20" x14ac:dyDescent="0.2">
      <c r="A162" t="s">
        <v>22</v>
      </c>
      <c r="B162" t="s">
        <v>4244</v>
      </c>
      <c r="C162" t="s">
        <v>158</v>
      </c>
      <c r="H162" t="s">
        <v>49</v>
      </c>
      <c r="I162" t="s">
        <v>53</v>
      </c>
      <c r="L162" t="s">
        <v>68</v>
      </c>
      <c r="O162" t="s">
        <v>46</v>
      </c>
    </row>
    <row r="163" spans="1:20" x14ac:dyDescent="0.2">
      <c r="A163" t="s">
        <v>22</v>
      </c>
      <c r="B163" t="s">
        <v>4245</v>
      </c>
      <c r="C163" t="s">
        <v>4246</v>
      </c>
      <c r="H163" t="s">
        <v>49</v>
      </c>
      <c r="L163" t="s">
        <v>105</v>
      </c>
      <c r="O163" t="s">
        <v>411</v>
      </c>
    </row>
    <row r="164" spans="1:20" x14ac:dyDescent="0.2">
      <c r="A164" t="s">
        <v>22</v>
      </c>
      <c r="B164" t="s">
        <v>4246</v>
      </c>
      <c r="C164" t="s">
        <v>4247</v>
      </c>
      <c r="H164" t="s">
        <v>49</v>
      </c>
      <c r="I164" t="s">
        <v>50</v>
      </c>
      <c r="L164" t="s">
        <v>51</v>
      </c>
    </row>
    <row r="165" spans="1:20" x14ac:dyDescent="0.2">
      <c r="A165" t="s">
        <v>22</v>
      </c>
      <c r="B165" t="s">
        <v>4247</v>
      </c>
      <c r="C165" t="s">
        <v>4248</v>
      </c>
      <c r="H165" t="s">
        <v>49</v>
      </c>
      <c r="I165" t="s">
        <v>53</v>
      </c>
      <c r="L165" t="s">
        <v>51</v>
      </c>
    </row>
    <row r="166" spans="1:20" x14ac:dyDescent="0.2">
      <c r="A166" t="s">
        <v>22</v>
      </c>
      <c r="B166" t="s">
        <v>4242</v>
      </c>
      <c r="C166" t="s">
        <v>4242</v>
      </c>
    </row>
    <row r="167" spans="1:20" x14ac:dyDescent="0.2">
      <c r="A167" t="s">
        <v>22</v>
      </c>
      <c r="B167" t="s">
        <v>4249</v>
      </c>
      <c r="C167" t="s">
        <v>4250</v>
      </c>
      <c r="H167" t="s">
        <v>49</v>
      </c>
      <c r="I167" t="s">
        <v>53</v>
      </c>
      <c r="L167" t="s">
        <v>51</v>
      </c>
    </row>
    <row r="168" spans="1:20" x14ac:dyDescent="0.2">
      <c r="A168" t="s">
        <v>22</v>
      </c>
      <c r="B168" t="s">
        <v>4251</v>
      </c>
      <c r="C168" t="s">
        <v>4252</v>
      </c>
      <c r="H168" t="s">
        <v>49</v>
      </c>
      <c r="L168" t="s">
        <v>105</v>
      </c>
      <c r="O168" t="s">
        <v>608</v>
      </c>
    </row>
    <row r="169" spans="1:20" x14ac:dyDescent="0.2">
      <c r="A169" t="s">
        <v>22</v>
      </c>
      <c r="B169" t="s">
        <v>4252</v>
      </c>
      <c r="C169" t="s">
        <v>4252</v>
      </c>
      <c r="J169" t="s">
        <v>10</v>
      </c>
    </row>
    <row r="170" spans="1:20" x14ac:dyDescent="0.2">
      <c r="A170" t="s">
        <v>22</v>
      </c>
      <c r="B170" t="s">
        <v>4253</v>
      </c>
      <c r="C170" t="s">
        <v>4253</v>
      </c>
      <c r="G170" t="s">
        <v>60</v>
      </c>
    </row>
    <row r="171" spans="1:20" x14ac:dyDescent="0.2">
      <c r="A171" t="s">
        <v>22</v>
      </c>
      <c r="B171" t="s">
        <v>802</v>
      </c>
      <c r="C171" t="s">
        <v>802</v>
      </c>
      <c r="G171" t="s">
        <v>247</v>
      </c>
    </row>
    <row r="172" spans="1:20" x14ac:dyDescent="0.2">
      <c r="A172" t="s">
        <v>22</v>
      </c>
      <c r="B172" t="s">
        <v>4235</v>
      </c>
      <c r="C172" t="s">
        <v>4235</v>
      </c>
      <c r="E172">
        <v>0</v>
      </c>
      <c r="F172" t="s">
        <v>44</v>
      </c>
      <c r="K172" t="s">
        <v>45</v>
      </c>
      <c r="M172" t="s">
        <v>149</v>
      </c>
      <c r="S172">
        <v>0</v>
      </c>
      <c r="T172">
        <v>0</v>
      </c>
    </row>
    <row r="173" spans="1:20" x14ac:dyDescent="0.2">
      <c r="A173" t="s">
        <v>22</v>
      </c>
      <c r="B173" t="s">
        <v>4254</v>
      </c>
      <c r="C173" t="s">
        <v>4255</v>
      </c>
      <c r="D173" s="2" t="s">
        <v>379</v>
      </c>
      <c r="H173" t="s">
        <v>49</v>
      </c>
      <c r="L173" t="s">
        <v>105</v>
      </c>
      <c r="O173" t="s">
        <v>380</v>
      </c>
    </row>
    <row r="174" spans="1:20" x14ac:dyDescent="0.2">
      <c r="A174" t="s">
        <v>22</v>
      </c>
      <c r="B174" t="s">
        <v>4256</v>
      </c>
      <c r="C174" t="s">
        <v>4257</v>
      </c>
      <c r="H174" t="s">
        <v>49</v>
      </c>
      <c r="L174" t="s">
        <v>82</v>
      </c>
      <c r="N174" t="s">
        <v>152</v>
      </c>
    </row>
    <row r="175" spans="1:20" x14ac:dyDescent="0.2">
      <c r="A175" t="s">
        <v>22</v>
      </c>
      <c r="B175" t="s">
        <v>4258</v>
      </c>
      <c r="C175" t="s">
        <v>4259</v>
      </c>
      <c r="H175" t="s">
        <v>49</v>
      </c>
      <c r="L175" t="s">
        <v>57</v>
      </c>
    </row>
    <row r="176" spans="1:20" x14ac:dyDescent="0.2">
      <c r="A176" t="s">
        <v>22</v>
      </c>
      <c r="B176" t="s">
        <v>4260</v>
      </c>
      <c r="C176" t="s">
        <v>4260</v>
      </c>
      <c r="J176" t="s">
        <v>10</v>
      </c>
    </row>
    <row r="177" spans="1:20" x14ac:dyDescent="0.2">
      <c r="A177" t="s">
        <v>22</v>
      </c>
      <c r="B177" t="s">
        <v>3871</v>
      </c>
      <c r="C177" t="s">
        <v>3871</v>
      </c>
      <c r="H177" t="s">
        <v>49</v>
      </c>
      <c r="I177" t="s">
        <v>53</v>
      </c>
      <c r="L177" t="s">
        <v>51</v>
      </c>
    </row>
    <row r="178" spans="1:20" x14ac:dyDescent="0.2">
      <c r="A178" t="s">
        <v>22</v>
      </c>
      <c r="B178" t="s">
        <v>4261</v>
      </c>
      <c r="C178" t="s">
        <v>4261</v>
      </c>
      <c r="G178" t="s">
        <v>60</v>
      </c>
    </row>
    <row r="179" spans="1:20" x14ac:dyDescent="0.2">
      <c r="A179" t="s">
        <v>22</v>
      </c>
      <c r="B179" t="s">
        <v>1449</v>
      </c>
      <c r="C179" t="s">
        <v>1449</v>
      </c>
      <c r="G179" t="s">
        <v>256</v>
      </c>
    </row>
    <row r="180" spans="1:20" x14ac:dyDescent="0.2">
      <c r="A180" t="s">
        <v>22</v>
      </c>
      <c r="B180" t="s">
        <v>4262</v>
      </c>
      <c r="C180" t="s">
        <v>4262</v>
      </c>
      <c r="E180">
        <v>1</v>
      </c>
      <c r="F180" t="s">
        <v>44</v>
      </c>
      <c r="K180" t="s">
        <v>115</v>
      </c>
      <c r="M180" t="s">
        <v>79</v>
      </c>
      <c r="S180">
        <v>1</v>
      </c>
      <c r="T180">
        <v>0</v>
      </c>
    </row>
    <row r="181" spans="1:20" x14ac:dyDescent="0.2">
      <c r="A181" t="s">
        <v>22</v>
      </c>
      <c r="B181" t="s">
        <v>4263</v>
      </c>
      <c r="C181" t="s">
        <v>4264</v>
      </c>
      <c r="H181" t="s">
        <v>49</v>
      </c>
      <c r="L181" t="s">
        <v>82</v>
      </c>
      <c r="N181" t="s">
        <v>83</v>
      </c>
    </row>
    <row r="182" spans="1:20" x14ac:dyDescent="0.2">
      <c r="A182" t="s">
        <v>22</v>
      </c>
      <c r="B182" t="s">
        <v>4264</v>
      </c>
      <c r="C182" t="s">
        <v>4265</v>
      </c>
      <c r="H182" t="s">
        <v>49</v>
      </c>
      <c r="I182" t="s">
        <v>50</v>
      </c>
      <c r="L182" t="s">
        <v>51</v>
      </c>
    </row>
    <row r="183" spans="1:20" x14ac:dyDescent="0.2">
      <c r="A183" t="s">
        <v>22</v>
      </c>
      <c r="B183" t="s">
        <v>4266</v>
      </c>
      <c r="C183" t="s">
        <v>1248</v>
      </c>
      <c r="H183" t="s">
        <v>49</v>
      </c>
      <c r="I183" t="s">
        <v>53</v>
      </c>
      <c r="L183" t="s">
        <v>51</v>
      </c>
    </row>
    <row r="184" spans="1:20" x14ac:dyDescent="0.2">
      <c r="A184" t="s">
        <v>22</v>
      </c>
      <c r="B184" t="s">
        <v>1249</v>
      </c>
      <c r="C184" t="s">
        <v>4267</v>
      </c>
      <c r="H184" t="s">
        <v>49</v>
      </c>
      <c r="L184" t="s">
        <v>82</v>
      </c>
      <c r="N184" t="s">
        <v>152</v>
      </c>
    </row>
    <row r="185" spans="1:20" x14ac:dyDescent="0.2">
      <c r="A185" t="s">
        <v>22</v>
      </c>
      <c r="B185" t="s">
        <v>4268</v>
      </c>
      <c r="C185" t="s">
        <v>4268</v>
      </c>
      <c r="J185" t="s">
        <v>10</v>
      </c>
    </row>
    <row r="186" spans="1:20" x14ac:dyDescent="0.2">
      <c r="A186" t="s">
        <v>22</v>
      </c>
      <c r="B186" t="s">
        <v>4269</v>
      </c>
      <c r="C186" t="s">
        <v>4269</v>
      </c>
      <c r="G186" t="s">
        <v>60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H176"/>
  <sheetViews>
    <sheetView topLeftCell="A141" workbookViewId="0">
      <selection activeCell="Y3" sqref="Y3:AG3"/>
    </sheetView>
  </sheetViews>
  <sheetFormatPr baseColWidth="10" defaultColWidth="8.83203125" defaultRowHeight="15" x14ac:dyDescent="0.2"/>
  <cols>
    <col min="1" max="3" width="7.33203125" customWidth="1"/>
    <col min="4" max="4" width="7.33203125" style="2" customWidth="1"/>
    <col min="5" max="19" width="7.33203125" customWidth="1"/>
  </cols>
  <sheetData>
    <row r="1" spans="1:34" x14ac:dyDescent="0.2">
      <c r="A1" t="s">
        <v>265</v>
      </c>
      <c r="T1" t="s">
        <v>264</v>
      </c>
      <c r="X1" t="s">
        <v>5170</v>
      </c>
      <c r="Y1" t="s">
        <v>5106</v>
      </c>
      <c r="Z1" t="s">
        <v>5107</v>
      </c>
      <c r="AA1" t="s">
        <v>5108</v>
      </c>
      <c r="AB1" t="s">
        <v>5109</v>
      </c>
      <c r="AC1" t="s">
        <v>5110</v>
      </c>
      <c r="AD1" t="s">
        <v>5111</v>
      </c>
      <c r="AE1" t="s">
        <v>5112</v>
      </c>
      <c r="AF1" t="s">
        <v>5113</v>
      </c>
      <c r="AG1" t="s">
        <v>5114</v>
      </c>
      <c r="AH1" t="s">
        <v>142</v>
      </c>
    </row>
    <row r="2" spans="1:34" x14ac:dyDescent="0.2">
      <c r="A2" t="s">
        <v>1</v>
      </c>
      <c r="B2" t="s">
        <v>2</v>
      </c>
      <c r="C2" t="s">
        <v>3</v>
      </c>
      <c r="D2" s="2" t="s">
        <v>4</v>
      </c>
      <c r="E2" t="s">
        <v>5</v>
      </c>
      <c r="F2" t="s">
        <v>6</v>
      </c>
      <c r="G2" t="s">
        <v>7</v>
      </c>
      <c r="H2" t="s">
        <v>8</v>
      </c>
      <c r="I2" t="s">
        <v>9</v>
      </c>
      <c r="J2" t="s">
        <v>10</v>
      </c>
      <c r="K2" t="s">
        <v>11</v>
      </c>
      <c r="L2" t="s">
        <v>12</v>
      </c>
      <c r="M2" t="s">
        <v>13</v>
      </c>
      <c r="N2" t="s">
        <v>14</v>
      </c>
      <c r="O2" t="s">
        <v>15</v>
      </c>
      <c r="P2" t="s">
        <v>16</v>
      </c>
      <c r="Q2" t="s">
        <v>17</v>
      </c>
      <c r="R2" t="s">
        <v>18</v>
      </c>
      <c r="S2" t="s">
        <v>5097</v>
      </c>
      <c r="T2" t="s">
        <v>5102</v>
      </c>
      <c r="X2" t="s">
        <v>5171</v>
      </c>
      <c r="Y2">
        <f>COUNTIFS($K$1:$K$500, "gaze", $M1:$M500, "*front")</f>
        <v>2</v>
      </c>
      <c r="Z2">
        <f>COUNTIFS($K$1:$K$500, "gaze", $M1:$M500, "*periphery")</f>
        <v>2</v>
      </c>
      <c r="AA2">
        <f>COUNTIFS($K$1:$K$500, "gaze", $M1:$M500, "*back")</f>
        <v>2</v>
      </c>
      <c r="AB2">
        <f>COUNTIFS($K$1:$K$500, "point", $M1:$M500, "*front")</f>
        <v>2</v>
      </c>
      <c r="AC2">
        <f>COUNTIFS($K$1:$K$500, "point", $M1:$M500, "*periphery")</f>
        <v>2</v>
      </c>
      <c r="AD2">
        <f>COUNTIFS($K$1:$K$500, "point", $M1:$M500, "*back")</f>
        <v>2</v>
      </c>
      <c r="AE2">
        <f>COUNTIFS($K$1:$K$500, "gaze and point", $M1:$M500, "*front")</f>
        <v>2</v>
      </c>
      <c r="AF2">
        <f>COUNTIFS($K$1:$K$500, "gaze and point", $M1:$M500, "*periphery")</f>
        <v>2</v>
      </c>
      <c r="AG2">
        <f>COUNTIFS($K$1:$K$500, "gaze and point", $M1:$M500, "*back")</f>
        <v>2</v>
      </c>
      <c r="AH2">
        <f>COUNTIF($K$1:$K$400, "baseline")</f>
        <v>2</v>
      </c>
    </row>
    <row r="3" spans="1:34" x14ac:dyDescent="0.2">
      <c r="A3" t="s">
        <v>19</v>
      </c>
      <c r="B3" t="s">
        <v>20</v>
      </c>
      <c r="C3" t="s">
        <v>20</v>
      </c>
      <c r="Y3">
        <f>COUNTIFS($M$1:$M$400, "*front", $S$1:$S$400, "1",$K$1:$K$400, "gaze")</f>
        <v>2</v>
      </c>
      <c r="Z3">
        <f>COUNTIFS($M$1:$M$400, "*periphery", $S$1:$S$400, "1", $K$1:$K$400, "gaze")</f>
        <v>0</v>
      </c>
      <c r="AA3">
        <f>COUNTIFS($M$1:$M$400, "*back", $S$1:$S$400, "1", $K$1:$K$400, "gaze")</f>
        <v>0</v>
      </c>
      <c r="AB3">
        <f>COUNTIFS($M$1:$M$400, "*front", $S$1:$S$400, "1", $K$1:$K$400, "point")</f>
        <v>2</v>
      </c>
      <c r="AC3">
        <f>COUNTIFS($M$1:$M$400, "*periphery", $S$1:$S$400, "1", $K$1:$K$400, "point")</f>
        <v>0</v>
      </c>
      <c r="AD3">
        <f>COUNTIFS($M$1:$M$400, "*back", $S$1:$S$400, "1", $K$1:$K$400, "point")</f>
        <v>0</v>
      </c>
      <c r="AE3">
        <f>COUNTIFS($M$1:$M$400, "*front", $S$1:$S$400, "1", $K$1:$K$400, "gaze and point")</f>
        <v>2</v>
      </c>
      <c r="AF3">
        <f>COUNTIFS($M$1:$M$400, "*periphery", $S$1:$S$400, "1", $K$1:$K$400, "gaze and point")</f>
        <v>0</v>
      </c>
      <c r="AG3">
        <f>COUNTIFS($M$1:$M$400, "*periphery", $S$1:$S$400, "1", $K$1:$K$400, "gaze and point")</f>
        <v>0</v>
      </c>
      <c r="AH3">
        <f>COUNTIFS($S$1:$S$400, "1", $K$1:$K$400, "baseline")</f>
        <v>0</v>
      </c>
    </row>
    <row r="4" spans="1:34" x14ac:dyDescent="0.2">
      <c r="A4" t="s">
        <v>21</v>
      </c>
      <c r="B4" t="s">
        <v>20</v>
      </c>
      <c r="C4" t="s">
        <v>20</v>
      </c>
      <c r="X4" t="s">
        <v>5172</v>
      </c>
      <c r="Y4" t="s">
        <v>5179</v>
      </c>
      <c r="Z4" t="s">
        <v>5173</v>
      </c>
      <c r="AA4" t="s">
        <v>5174</v>
      </c>
      <c r="AB4" t="s">
        <v>5175</v>
      </c>
      <c r="AC4" t="s">
        <v>5176</v>
      </c>
      <c r="AD4" t="s">
        <v>5177</v>
      </c>
      <c r="AE4" t="s">
        <v>5178</v>
      </c>
    </row>
    <row r="5" spans="1:34" x14ac:dyDescent="0.2">
      <c r="A5" t="s">
        <v>22</v>
      </c>
      <c r="B5" t="s">
        <v>4270</v>
      </c>
      <c r="C5" t="s">
        <v>4270</v>
      </c>
      <c r="G5" t="s">
        <v>24</v>
      </c>
      <c r="Y5">
        <f>SUM(Y2:AH2)</f>
        <v>20</v>
      </c>
      <c r="Z5">
        <f>COUNTIF($K$1:$K$400, "gaze")</f>
        <v>6</v>
      </c>
      <c r="AA5" s="7">
        <f>COUNTIF($K$1:$K$400, "point")</f>
        <v>6</v>
      </c>
      <c r="AB5">
        <f>COUNTIF($K$1:$K$400, "gaze and point")</f>
        <v>6</v>
      </c>
      <c r="AC5">
        <f>COUNTIF($M$1:$M$400, "*front")</f>
        <v>6</v>
      </c>
      <c r="AD5">
        <f>COUNTIF($M$1:$M$400, "*periphery")</f>
        <v>6</v>
      </c>
      <c r="AE5">
        <f>COUNTIF($M$1:$M$400, "*back")</f>
        <v>6</v>
      </c>
    </row>
    <row r="6" spans="1:34" x14ac:dyDescent="0.2">
      <c r="A6" t="s">
        <v>22</v>
      </c>
      <c r="B6" t="s">
        <v>4271</v>
      </c>
      <c r="C6" t="s">
        <v>4271</v>
      </c>
      <c r="G6" t="s">
        <v>24</v>
      </c>
      <c r="Z6">
        <f>COUNTIFS($K$1:$K$400, "gaze", $S$1:$S$400, "1")</f>
        <v>2</v>
      </c>
      <c r="AA6">
        <f>COUNTIFS($K$1:$K$400, "point", $S$1:$S$400, "1")</f>
        <v>2</v>
      </c>
      <c r="AB6">
        <f>COUNTIFS($K$1:$K$400, "gaze and point", $S$1:$S$400, "1")</f>
        <v>2</v>
      </c>
      <c r="AC6">
        <f>COUNTIFS($M$1:$M$400, "*front", $S$1:$S$400, "1")</f>
        <v>6</v>
      </c>
      <c r="AD6">
        <f>COUNTIFS($M$1:$M$400, "*periphery", $S$1:$S$400, "1")</f>
        <v>0</v>
      </c>
      <c r="AE6">
        <f>COUNTIFS($M$1:$M$400, "*back", $S$1:$S$400, "1")</f>
        <v>0</v>
      </c>
    </row>
    <row r="7" spans="1:34" x14ac:dyDescent="0.2">
      <c r="A7" t="s">
        <v>22</v>
      </c>
      <c r="B7" t="s">
        <v>4272</v>
      </c>
      <c r="C7" t="s">
        <v>4272</v>
      </c>
      <c r="J7" t="s">
        <v>10</v>
      </c>
    </row>
    <row r="8" spans="1:34" x14ac:dyDescent="0.2">
      <c r="A8" t="s">
        <v>22</v>
      </c>
      <c r="B8" t="s">
        <v>3704</v>
      </c>
      <c r="C8" t="s">
        <v>3704</v>
      </c>
      <c r="P8">
        <v>1</v>
      </c>
      <c r="Q8" t="s">
        <v>27</v>
      </c>
    </row>
    <row r="9" spans="1:34" x14ac:dyDescent="0.2">
      <c r="A9" t="s">
        <v>22</v>
      </c>
      <c r="B9" t="s">
        <v>4273</v>
      </c>
      <c r="C9" t="s">
        <v>4273</v>
      </c>
      <c r="J9" t="s">
        <v>10</v>
      </c>
    </row>
    <row r="10" spans="1:34" x14ac:dyDescent="0.2">
      <c r="A10" t="s">
        <v>22</v>
      </c>
      <c r="B10" t="s">
        <v>4274</v>
      </c>
      <c r="C10" t="s">
        <v>4274</v>
      </c>
      <c r="P10">
        <v>1</v>
      </c>
      <c r="Q10" t="s">
        <v>30</v>
      </c>
    </row>
    <row r="11" spans="1:34" x14ac:dyDescent="0.2">
      <c r="A11" t="s">
        <v>22</v>
      </c>
      <c r="B11" t="s">
        <v>4275</v>
      </c>
      <c r="C11" t="s">
        <v>4275</v>
      </c>
      <c r="J11" t="s">
        <v>10</v>
      </c>
    </row>
    <row r="12" spans="1:34" x14ac:dyDescent="0.2">
      <c r="A12" t="s">
        <v>22</v>
      </c>
      <c r="B12" t="s">
        <v>4276</v>
      </c>
      <c r="C12" t="s">
        <v>4276</v>
      </c>
      <c r="P12">
        <v>1</v>
      </c>
      <c r="Q12" t="s">
        <v>33</v>
      </c>
    </row>
    <row r="13" spans="1:34" x14ac:dyDescent="0.2">
      <c r="A13" t="s">
        <v>22</v>
      </c>
      <c r="B13" t="s">
        <v>3724</v>
      </c>
      <c r="C13" t="s">
        <v>3724</v>
      </c>
      <c r="J13" t="s">
        <v>10</v>
      </c>
    </row>
    <row r="14" spans="1:34" x14ac:dyDescent="0.2">
      <c r="A14" t="s">
        <v>22</v>
      </c>
      <c r="B14" t="s">
        <v>4277</v>
      </c>
      <c r="C14" t="s">
        <v>4277</v>
      </c>
      <c r="P14">
        <v>1</v>
      </c>
      <c r="Q14" t="s">
        <v>35</v>
      </c>
    </row>
    <row r="15" spans="1:34" x14ac:dyDescent="0.2">
      <c r="A15" t="s">
        <v>22</v>
      </c>
      <c r="B15" t="s">
        <v>1319</v>
      </c>
      <c r="C15" t="s">
        <v>1319</v>
      </c>
      <c r="J15" t="s">
        <v>10</v>
      </c>
    </row>
    <row r="16" spans="1:34" x14ac:dyDescent="0.2">
      <c r="A16" t="s">
        <v>22</v>
      </c>
      <c r="B16" t="s">
        <v>4278</v>
      </c>
      <c r="C16" t="s">
        <v>4278</v>
      </c>
      <c r="P16">
        <v>1</v>
      </c>
      <c r="Q16" t="s">
        <v>38</v>
      </c>
    </row>
    <row r="17" spans="1:20" x14ac:dyDescent="0.2">
      <c r="A17" t="s">
        <v>22</v>
      </c>
      <c r="B17" t="s">
        <v>4279</v>
      </c>
      <c r="C17" t="s">
        <v>4279</v>
      </c>
      <c r="J17" t="s">
        <v>10</v>
      </c>
    </row>
    <row r="18" spans="1:20" x14ac:dyDescent="0.2">
      <c r="A18" t="s">
        <v>22</v>
      </c>
      <c r="B18" t="s">
        <v>4280</v>
      </c>
      <c r="C18" t="s">
        <v>4280</v>
      </c>
      <c r="P18">
        <v>1</v>
      </c>
      <c r="Q18" t="s">
        <v>41</v>
      </c>
    </row>
    <row r="19" spans="1:20" x14ac:dyDescent="0.2">
      <c r="A19" t="s">
        <v>22</v>
      </c>
      <c r="B19" t="s">
        <v>4281</v>
      </c>
      <c r="C19" t="s">
        <v>4281</v>
      </c>
      <c r="D19" s="2" t="s">
        <v>5101</v>
      </c>
      <c r="G19" t="s">
        <v>43</v>
      </c>
    </row>
    <row r="20" spans="1:20" x14ac:dyDescent="0.2">
      <c r="A20" t="s">
        <v>22</v>
      </c>
      <c r="B20" t="s">
        <v>4282</v>
      </c>
      <c r="C20" t="s">
        <v>4282</v>
      </c>
      <c r="E20">
        <v>1</v>
      </c>
      <c r="F20" t="s">
        <v>44</v>
      </c>
      <c r="K20" t="s">
        <v>45</v>
      </c>
      <c r="M20" t="s">
        <v>46</v>
      </c>
      <c r="S20">
        <v>1</v>
      </c>
      <c r="T20">
        <v>1</v>
      </c>
    </row>
    <row r="21" spans="1:20" x14ac:dyDescent="0.2">
      <c r="A21" t="s">
        <v>22</v>
      </c>
      <c r="B21" t="s">
        <v>1074</v>
      </c>
      <c r="C21" t="s">
        <v>4121</v>
      </c>
      <c r="H21" t="s">
        <v>49</v>
      </c>
      <c r="I21" t="s">
        <v>53</v>
      </c>
      <c r="L21" t="s">
        <v>51</v>
      </c>
    </row>
    <row r="22" spans="1:20" x14ac:dyDescent="0.2">
      <c r="A22" t="s">
        <v>22</v>
      </c>
      <c r="B22" t="s">
        <v>1076</v>
      </c>
      <c r="C22" t="s">
        <v>1076</v>
      </c>
      <c r="J22" t="s">
        <v>10</v>
      </c>
    </row>
    <row r="23" spans="1:20" x14ac:dyDescent="0.2">
      <c r="A23" t="s">
        <v>22</v>
      </c>
      <c r="B23" t="s">
        <v>4122</v>
      </c>
      <c r="C23" t="s">
        <v>4122</v>
      </c>
      <c r="G23" t="s">
        <v>60</v>
      </c>
    </row>
    <row r="24" spans="1:20" x14ac:dyDescent="0.2">
      <c r="A24" t="s">
        <v>22</v>
      </c>
      <c r="B24" t="s">
        <v>4283</v>
      </c>
      <c r="C24" t="s">
        <v>4283</v>
      </c>
      <c r="G24" t="s">
        <v>62</v>
      </c>
    </row>
    <row r="25" spans="1:20" x14ac:dyDescent="0.2">
      <c r="A25" t="s">
        <v>22</v>
      </c>
      <c r="B25" t="s">
        <v>4283</v>
      </c>
      <c r="C25" t="s">
        <v>4283</v>
      </c>
      <c r="E25">
        <v>0</v>
      </c>
      <c r="F25" t="s">
        <v>44</v>
      </c>
      <c r="K25" t="s">
        <v>64</v>
      </c>
      <c r="M25" t="s">
        <v>65</v>
      </c>
      <c r="S25">
        <v>0</v>
      </c>
      <c r="T25">
        <v>0</v>
      </c>
    </row>
    <row r="26" spans="1:20" x14ac:dyDescent="0.2">
      <c r="A26" t="s">
        <v>22</v>
      </c>
      <c r="B26" t="s">
        <v>4284</v>
      </c>
      <c r="C26" t="s">
        <v>4285</v>
      </c>
      <c r="H26" t="s">
        <v>49</v>
      </c>
      <c r="L26" t="s">
        <v>57</v>
      </c>
    </row>
    <row r="27" spans="1:20" x14ac:dyDescent="0.2">
      <c r="A27" t="s">
        <v>22</v>
      </c>
      <c r="B27" t="s">
        <v>4286</v>
      </c>
      <c r="C27" t="s">
        <v>4286</v>
      </c>
      <c r="H27" t="s">
        <v>49</v>
      </c>
      <c r="I27" t="s">
        <v>50</v>
      </c>
      <c r="L27" t="s">
        <v>68</v>
      </c>
      <c r="O27" t="s">
        <v>46</v>
      </c>
    </row>
    <row r="28" spans="1:20" x14ac:dyDescent="0.2">
      <c r="A28" t="s">
        <v>22</v>
      </c>
      <c r="B28" t="s">
        <v>4287</v>
      </c>
      <c r="C28" t="s">
        <v>4288</v>
      </c>
      <c r="H28" t="s">
        <v>49</v>
      </c>
      <c r="I28" t="s">
        <v>53</v>
      </c>
      <c r="L28" t="s">
        <v>68</v>
      </c>
      <c r="O28" t="s">
        <v>46</v>
      </c>
    </row>
    <row r="29" spans="1:20" x14ac:dyDescent="0.2">
      <c r="A29" t="s">
        <v>22</v>
      </c>
      <c r="B29" t="s">
        <v>4289</v>
      </c>
      <c r="C29" t="s">
        <v>2925</v>
      </c>
      <c r="H29" t="s">
        <v>49</v>
      </c>
      <c r="L29" t="s">
        <v>57</v>
      </c>
    </row>
    <row r="30" spans="1:20" x14ac:dyDescent="0.2">
      <c r="A30" t="s">
        <v>22</v>
      </c>
      <c r="B30" t="s">
        <v>2926</v>
      </c>
      <c r="C30" t="s">
        <v>2926</v>
      </c>
      <c r="J30" t="s">
        <v>10</v>
      </c>
    </row>
    <row r="31" spans="1:20" x14ac:dyDescent="0.2">
      <c r="A31" t="s">
        <v>22</v>
      </c>
      <c r="B31" t="s">
        <v>1790</v>
      </c>
      <c r="C31" t="s">
        <v>1790</v>
      </c>
      <c r="H31" t="s">
        <v>49</v>
      </c>
      <c r="I31" t="s">
        <v>53</v>
      </c>
      <c r="L31" t="s">
        <v>51</v>
      </c>
    </row>
    <row r="32" spans="1:20" x14ac:dyDescent="0.2">
      <c r="A32" t="s">
        <v>22</v>
      </c>
      <c r="B32" t="s">
        <v>4290</v>
      </c>
      <c r="C32" t="s">
        <v>4290</v>
      </c>
      <c r="G32" t="s">
        <v>60</v>
      </c>
    </row>
    <row r="33" spans="1:20" x14ac:dyDescent="0.2">
      <c r="A33" t="s">
        <v>22</v>
      </c>
      <c r="B33" t="s">
        <v>4291</v>
      </c>
      <c r="C33" t="s">
        <v>4291</v>
      </c>
      <c r="G33" t="s">
        <v>78</v>
      </c>
    </row>
    <row r="34" spans="1:20" x14ac:dyDescent="0.2">
      <c r="A34" t="s">
        <v>22</v>
      </c>
      <c r="B34" t="s">
        <v>1543</v>
      </c>
      <c r="C34" t="s">
        <v>1543</v>
      </c>
      <c r="E34">
        <v>0</v>
      </c>
      <c r="F34" t="s">
        <v>44</v>
      </c>
      <c r="K34" t="s">
        <v>45</v>
      </c>
      <c r="M34" t="s">
        <v>79</v>
      </c>
      <c r="S34">
        <v>0</v>
      </c>
      <c r="T34">
        <v>0</v>
      </c>
    </row>
    <row r="35" spans="1:20" x14ac:dyDescent="0.2">
      <c r="A35" t="s">
        <v>22</v>
      </c>
      <c r="B35" t="s">
        <v>4292</v>
      </c>
      <c r="C35" t="s">
        <v>4293</v>
      </c>
      <c r="H35" t="s">
        <v>49</v>
      </c>
      <c r="L35" t="s">
        <v>57</v>
      </c>
    </row>
    <row r="36" spans="1:20" x14ac:dyDescent="0.2">
      <c r="A36" t="s">
        <v>22</v>
      </c>
      <c r="B36" t="s">
        <v>4294</v>
      </c>
      <c r="C36" t="s">
        <v>1154</v>
      </c>
      <c r="H36" t="s">
        <v>49</v>
      </c>
      <c r="I36" t="s">
        <v>50</v>
      </c>
      <c r="L36" t="s">
        <v>68</v>
      </c>
      <c r="O36" t="s">
        <v>116</v>
      </c>
    </row>
    <row r="37" spans="1:20" x14ac:dyDescent="0.2">
      <c r="A37" t="s">
        <v>22</v>
      </c>
      <c r="B37" t="s">
        <v>2313</v>
      </c>
      <c r="C37" t="s">
        <v>4295</v>
      </c>
      <c r="H37" t="s">
        <v>49</v>
      </c>
      <c r="I37" t="s">
        <v>53</v>
      </c>
      <c r="L37" t="s">
        <v>68</v>
      </c>
      <c r="O37" t="s">
        <v>116</v>
      </c>
    </row>
    <row r="38" spans="1:20" x14ac:dyDescent="0.2">
      <c r="A38" t="s">
        <v>22</v>
      </c>
      <c r="B38" t="s">
        <v>2454</v>
      </c>
      <c r="C38" t="s">
        <v>2454</v>
      </c>
      <c r="J38" t="s">
        <v>10</v>
      </c>
    </row>
    <row r="39" spans="1:20" x14ac:dyDescent="0.2">
      <c r="A39" t="s">
        <v>22</v>
      </c>
      <c r="B39" t="s">
        <v>4296</v>
      </c>
      <c r="C39" t="s">
        <v>4296</v>
      </c>
      <c r="H39" t="s">
        <v>49</v>
      </c>
      <c r="I39" t="s">
        <v>53</v>
      </c>
      <c r="L39" t="s">
        <v>51</v>
      </c>
    </row>
    <row r="40" spans="1:20" x14ac:dyDescent="0.2">
      <c r="A40" t="s">
        <v>22</v>
      </c>
      <c r="B40" t="s">
        <v>1551</v>
      </c>
      <c r="C40" t="s">
        <v>1551</v>
      </c>
      <c r="G40" t="s">
        <v>60</v>
      </c>
    </row>
    <row r="41" spans="1:20" x14ac:dyDescent="0.2">
      <c r="A41" t="s">
        <v>22</v>
      </c>
      <c r="B41" t="s">
        <v>4297</v>
      </c>
      <c r="C41" t="s">
        <v>4297</v>
      </c>
      <c r="G41" t="s">
        <v>94</v>
      </c>
    </row>
    <row r="42" spans="1:20" x14ac:dyDescent="0.2">
      <c r="A42" t="s">
        <v>22</v>
      </c>
      <c r="B42" t="s">
        <v>4298</v>
      </c>
      <c r="C42" t="s">
        <v>4298</v>
      </c>
      <c r="E42">
        <v>0</v>
      </c>
      <c r="F42" t="s">
        <v>44</v>
      </c>
      <c r="K42" t="s">
        <v>45</v>
      </c>
      <c r="M42" t="s">
        <v>96</v>
      </c>
      <c r="S42">
        <v>0</v>
      </c>
      <c r="T42">
        <v>0</v>
      </c>
    </row>
    <row r="43" spans="1:20" x14ac:dyDescent="0.2">
      <c r="A43" t="s">
        <v>22</v>
      </c>
      <c r="B43" t="s">
        <v>4299</v>
      </c>
      <c r="C43" t="s">
        <v>4300</v>
      </c>
      <c r="H43" t="s">
        <v>49</v>
      </c>
      <c r="L43" t="s">
        <v>57</v>
      </c>
    </row>
    <row r="44" spans="1:20" x14ac:dyDescent="0.2">
      <c r="A44" t="s">
        <v>22</v>
      </c>
      <c r="B44" t="s">
        <v>4301</v>
      </c>
      <c r="C44" t="s">
        <v>4302</v>
      </c>
      <c r="H44" t="s">
        <v>49</v>
      </c>
      <c r="L44" t="s">
        <v>105</v>
      </c>
      <c r="O44" t="s">
        <v>401</v>
      </c>
    </row>
    <row r="45" spans="1:20" x14ac:dyDescent="0.2">
      <c r="A45" t="s">
        <v>22</v>
      </c>
      <c r="B45" t="s">
        <v>4303</v>
      </c>
      <c r="C45" t="s">
        <v>4304</v>
      </c>
      <c r="H45" t="s">
        <v>49</v>
      </c>
      <c r="I45" t="s">
        <v>50</v>
      </c>
      <c r="L45" t="s">
        <v>68</v>
      </c>
      <c r="O45" t="s">
        <v>116</v>
      </c>
    </row>
    <row r="46" spans="1:20" x14ac:dyDescent="0.2">
      <c r="A46" t="s">
        <v>22</v>
      </c>
      <c r="B46" t="s">
        <v>4305</v>
      </c>
      <c r="C46" t="s">
        <v>4306</v>
      </c>
      <c r="H46" t="s">
        <v>49</v>
      </c>
      <c r="I46" t="s">
        <v>53</v>
      </c>
      <c r="L46" t="s">
        <v>68</v>
      </c>
      <c r="O46" t="s">
        <v>116</v>
      </c>
    </row>
    <row r="47" spans="1:20" x14ac:dyDescent="0.2">
      <c r="A47" t="s">
        <v>22</v>
      </c>
      <c r="B47" t="s">
        <v>4307</v>
      </c>
      <c r="C47" t="s">
        <v>4307</v>
      </c>
      <c r="J47" t="s">
        <v>10</v>
      </c>
    </row>
    <row r="48" spans="1:20" x14ac:dyDescent="0.2">
      <c r="A48" t="s">
        <v>22</v>
      </c>
      <c r="B48" t="s">
        <v>4308</v>
      </c>
      <c r="C48" t="s">
        <v>4308</v>
      </c>
      <c r="H48" t="s">
        <v>49</v>
      </c>
      <c r="I48" t="s">
        <v>53</v>
      </c>
      <c r="L48" t="s">
        <v>51</v>
      </c>
    </row>
    <row r="49" spans="1:20" x14ac:dyDescent="0.2">
      <c r="A49" t="s">
        <v>22</v>
      </c>
      <c r="B49" t="s">
        <v>1564</v>
      </c>
      <c r="C49" t="s">
        <v>1564</v>
      </c>
      <c r="G49" t="s">
        <v>60</v>
      </c>
    </row>
    <row r="50" spans="1:20" x14ac:dyDescent="0.2">
      <c r="A50" t="s">
        <v>22</v>
      </c>
      <c r="B50" t="s">
        <v>4309</v>
      </c>
      <c r="C50" t="s">
        <v>4309</v>
      </c>
      <c r="G50" t="s">
        <v>114</v>
      </c>
    </row>
    <row r="51" spans="1:20" x14ac:dyDescent="0.2">
      <c r="A51" t="s">
        <v>22</v>
      </c>
      <c r="B51" t="s">
        <v>4310</v>
      </c>
      <c r="C51" t="s">
        <v>4310</v>
      </c>
      <c r="E51">
        <v>1</v>
      </c>
      <c r="F51" t="s">
        <v>44</v>
      </c>
      <c r="K51" t="s">
        <v>115</v>
      </c>
      <c r="M51" t="s">
        <v>116</v>
      </c>
      <c r="S51">
        <v>1</v>
      </c>
      <c r="T51">
        <v>1</v>
      </c>
    </row>
    <row r="52" spans="1:20" x14ac:dyDescent="0.2">
      <c r="A52" t="s">
        <v>22</v>
      </c>
      <c r="B52" t="s">
        <v>4311</v>
      </c>
      <c r="C52" t="s">
        <v>4312</v>
      </c>
      <c r="H52" t="s">
        <v>49</v>
      </c>
      <c r="L52" t="s">
        <v>57</v>
      </c>
    </row>
    <row r="53" spans="1:20" x14ac:dyDescent="0.2">
      <c r="A53" t="s">
        <v>22</v>
      </c>
      <c r="B53" t="s">
        <v>3542</v>
      </c>
      <c r="C53" t="s">
        <v>4313</v>
      </c>
      <c r="H53" t="s">
        <v>49</v>
      </c>
      <c r="I53" t="s">
        <v>50</v>
      </c>
      <c r="L53" t="s">
        <v>51</v>
      </c>
    </row>
    <row r="54" spans="1:20" x14ac:dyDescent="0.2">
      <c r="A54" t="s">
        <v>22</v>
      </c>
      <c r="B54" t="s">
        <v>2739</v>
      </c>
      <c r="C54" t="s">
        <v>4314</v>
      </c>
      <c r="H54" t="s">
        <v>49</v>
      </c>
      <c r="I54" t="s">
        <v>53</v>
      </c>
      <c r="L54" t="s">
        <v>51</v>
      </c>
    </row>
    <row r="55" spans="1:20" x14ac:dyDescent="0.2">
      <c r="A55" t="s">
        <v>22</v>
      </c>
      <c r="B55" t="s">
        <v>4315</v>
      </c>
      <c r="C55" t="s">
        <v>4316</v>
      </c>
      <c r="H55" t="s">
        <v>49</v>
      </c>
      <c r="L55" t="s">
        <v>57</v>
      </c>
    </row>
    <row r="56" spans="1:20" x14ac:dyDescent="0.2">
      <c r="A56" t="s">
        <v>22</v>
      </c>
      <c r="B56" t="s">
        <v>4317</v>
      </c>
      <c r="C56" t="s">
        <v>4317</v>
      </c>
      <c r="J56" t="s">
        <v>10</v>
      </c>
    </row>
    <row r="57" spans="1:20" x14ac:dyDescent="0.2">
      <c r="A57" t="s">
        <v>22</v>
      </c>
      <c r="B57" t="s">
        <v>1572</v>
      </c>
      <c r="C57" t="s">
        <v>1572</v>
      </c>
      <c r="G57" t="s">
        <v>60</v>
      </c>
    </row>
    <row r="58" spans="1:20" x14ac:dyDescent="0.2">
      <c r="A58" t="s">
        <v>22</v>
      </c>
      <c r="B58" t="s">
        <v>4318</v>
      </c>
      <c r="C58" t="s">
        <v>4318</v>
      </c>
      <c r="G58" t="s">
        <v>122</v>
      </c>
    </row>
    <row r="59" spans="1:20" x14ac:dyDescent="0.2">
      <c r="A59" t="s">
        <v>22</v>
      </c>
      <c r="B59" t="s">
        <v>4319</v>
      </c>
      <c r="C59" t="s">
        <v>4319</v>
      </c>
      <c r="E59">
        <v>1</v>
      </c>
      <c r="F59" t="s">
        <v>44</v>
      </c>
      <c r="K59" t="s">
        <v>115</v>
      </c>
      <c r="M59" t="s">
        <v>65</v>
      </c>
      <c r="S59">
        <v>0</v>
      </c>
      <c r="T59">
        <v>0</v>
      </c>
    </row>
    <row r="60" spans="1:20" x14ac:dyDescent="0.2">
      <c r="A60" t="s">
        <v>22</v>
      </c>
      <c r="B60" t="s">
        <v>3413</v>
      </c>
      <c r="C60" t="s">
        <v>4320</v>
      </c>
      <c r="H60" t="s">
        <v>49</v>
      </c>
      <c r="I60" t="s">
        <v>53</v>
      </c>
      <c r="L60" t="s">
        <v>68</v>
      </c>
      <c r="O60" t="s">
        <v>116</v>
      </c>
    </row>
    <row r="61" spans="1:20" x14ac:dyDescent="0.2">
      <c r="A61" t="s">
        <v>22</v>
      </c>
      <c r="B61" t="s">
        <v>4321</v>
      </c>
      <c r="C61" t="s">
        <v>4322</v>
      </c>
      <c r="H61" t="s">
        <v>49</v>
      </c>
      <c r="L61" t="s">
        <v>57</v>
      </c>
    </row>
    <row r="62" spans="1:20" x14ac:dyDescent="0.2">
      <c r="A62" t="s">
        <v>22</v>
      </c>
      <c r="B62" t="s">
        <v>3913</v>
      </c>
      <c r="C62" t="s">
        <v>2480</v>
      </c>
      <c r="H62" t="s">
        <v>49</v>
      </c>
      <c r="L62" t="s">
        <v>105</v>
      </c>
      <c r="O62" t="s">
        <v>203</v>
      </c>
    </row>
    <row r="63" spans="1:20" x14ac:dyDescent="0.2">
      <c r="A63" t="s">
        <v>22</v>
      </c>
      <c r="B63" t="s">
        <v>2481</v>
      </c>
      <c r="C63" t="s">
        <v>2481</v>
      </c>
      <c r="H63" t="s">
        <v>49</v>
      </c>
      <c r="I63" t="s">
        <v>50</v>
      </c>
      <c r="L63" t="s">
        <v>51</v>
      </c>
    </row>
    <row r="64" spans="1:20" x14ac:dyDescent="0.2">
      <c r="A64" t="s">
        <v>22</v>
      </c>
      <c r="B64" t="s">
        <v>4323</v>
      </c>
      <c r="C64" t="s">
        <v>4324</v>
      </c>
      <c r="H64" t="s">
        <v>49</v>
      </c>
      <c r="I64" t="s">
        <v>53</v>
      </c>
      <c r="L64" t="s">
        <v>51</v>
      </c>
    </row>
    <row r="65" spans="1:20" x14ac:dyDescent="0.2">
      <c r="A65" t="s">
        <v>22</v>
      </c>
      <c r="B65" t="s">
        <v>2350</v>
      </c>
      <c r="C65" t="s">
        <v>2350</v>
      </c>
      <c r="J65" t="s">
        <v>10</v>
      </c>
    </row>
    <row r="66" spans="1:20" x14ac:dyDescent="0.2">
      <c r="A66" t="s">
        <v>22</v>
      </c>
      <c r="B66" t="s">
        <v>4175</v>
      </c>
      <c r="C66" t="s">
        <v>4175</v>
      </c>
      <c r="G66" t="s">
        <v>60</v>
      </c>
    </row>
    <row r="67" spans="1:20" x14ac:dyDescent="0.2">
      <c r="A67" t="s">
        <v>22</v>
      </c>
      <c r="B67" t="s">
        <v>2759</v>
      </c>
      <c r="C67" t="s">
        <v>2759</v>
      </c>
      <c r="G67" t="s">
        <v>24</v>
      </c>
    </row>
    <row r="68" spans="1:20" x14ac:dyDescent="0.2">
      <c r="A68" t="s">
        <v>22</v>
      </c>
      <c r="B68" t="s">
        <v>4191</v>
      </c>
      <c r="C68" t="s">
        <v>4191</v>
      </c>
      <c r="G68" t="s">
        <v>131</v>
      </c>
    </row>
    <row r="69" spans="1:20" x14ac:dyDescent="0.2">
      <c r="A69" t="s">
        <v>22</v>
      </c>
      <c r="B69" t="s">
        <v>4325</v>
      </c>
      <c r="C69" t="s">
        <v>4325</v>
      </c>
      <c r="E69">
        <v>1</v>
      </c>
      <c r="F69" t="s">
        <v>44</v>
      </c>
      <c r="K69" t="s">
        <v>64</v>
      </c>
      <c r="M69" t="s">
        <v>116</v>
      </c>
      <c r="S69">
        <v>1</v>
      </c>
      <c r="T69">
        <v>1</v>
      </c>
    </row>
    <row r="70" spans="1:20" x14ac:dyDescent="0.2">
      <c r="A70" t="s">
        <v>22</v>
      </c>
      <c r="B70" t="s">
        <v>4326</v>
      </c>
      <c r="C70" t="s">
        <v>4327</v>
      </c>
      <c r="H70" t="s">
        <v>49</v>
      </c>
      <c r="L70" t="s">
        <v>57</v>
      </c>
    </row>
    <row r="71" spans="1:20" x14ac:dyDescent="0.2">
      <c r="A71" t="s">
        <v>22</v>
      </c>
      <c r="B71" t="s">
        <v>4328</v>
      </c>
      <c r="C71" t="s">
        <v>4328</v>
      </c>
      <c r="H71" t="s">
        <v>49</v>
      </c>
      <c r="I71" t="s">
        <v>50</v>
      </c>
      <c r="L71" t="s">
        <v>51</v>
      </c>
    </row>
    <row r="72" spans="1:20" x14ac:dyDescent="0.2">
      <c r="A72" t="s">
        <v>22</v>
      </c>
      <c r="B72" t="s">
        <v>4329</v>
      </c>
      <c r="C72" t="s">
        <v>4330</v>
      </c>
      <c r="H72" t="s">
        <v>49</v>
      </c>
      <c r="I72" t="s">
        <v>53</v>
      </c>
      <c r="L72" t="s">
        <v>51</v>
      </c>
    </row>
    <row r="73" spans="1:20" x14ac:dyDescent="0.2">
      <c r="A73" t="s">
        <v>22</v>
      </c>
      <c r="B73" t="s">
        <v>4331</v>
      </c>
      <c r="C73" t="s">
        <v>4331</v>
      </c>
      <c r="J73" t="s">
        <v>10</v>
      </c>
    </row>
    <row r="74" spans="1:20" x14ac:dyDescent="0.2">
      <c r="A74" t="s">
        <v>22</v>
      </c>
      <c r="B74" t="s">
        <v>4332</v>
      </c>
      <c r="C74" t="s">
        <v>4332</v>
      </c>
      <c r="G74" t="s">
        <v>60</v>
      </c>
    </row>
    <row r="75" spans="1:20" x14ac:dyDescent="0.2">
      <c r="A75" t="s">
        <v>22</v>
      </c>
      <c r="B75" t="s">
        <v>4333</v>
      </c>
      <c r="C75" t="s">
        <v>4333</v>
      </c>
      <c r="G75" t="s">
        <v>139</v>
      </c>
    </row>
    <row r="76" spans="1:20" x14ac:dyDescent="0.2">
      <c r="A76" t="s">
        <v>22</v>
      </c>
      <c r="B76" t="s">
        <v>4333</v>
      </c>
      <c r="C76" t="s">
        <v>4333</v>
      </c>
      <c r="E76">
        <v>0</v>
      </c>
      <c r="F76" t="s">
        <v>44</v>
      </c>
      <c r="K76" t="s">
        <v>142</v>
      </c>
      <c r="M76" t="s">
        <v>142</v>
      </c>
      <c r="S76">
        <v>0</v>
      </c>
      <c r="T76">
        <v>0</v>
      </c>
    </row>
    <row r="77" spans="1:20" x14ac:dyDescent="0.2">
      <c r="A77" t="s">
        <v>22</v>
      </c>
      <c r="B77" t="s">
        <v>2780</v>
      </c>
      <c r="C77" t="s">
        <v>4334</v>
      </c>
      <c r="H77" t="s">
        <v>49</v>
      </c>
      <c r="L77" t="s">
        <v>57</v>
      </c>
    </row>
    <row r="78" spans="1:20" x14ac:dyDescent="0.2">
      <c r="A78" t="s">
        <v>22</v>
      </c>
      <c r="B78" t="s">
        <v>3914</v>
      </c>
      <c r="C78" t="s">
        <v>539</v>
      </c>
      <c r="H78" t="s">
        <v>49</v>
      </c>
      <c r="L78" t="s">
        <v>105</v>
      </c>
      <c r="O78" t="s">
        <v>726</v>
      </c>
    </row>
    <row r="79" spans="1:20" x14ac:dyDescent="0.2">
      <c r="A79" t="s">
        <v>22</v>
      </c>
      <c r="B79" t="s">
        <v>540</v>
      </c>
      <c r="C79" t="s">
        <v>4335</v>
      </c>
      <c r="H79" t="s">
        <v>49</v>
      </c>
      <c r="I79" t="s">
        <v>50</v>
      </c>
      <c r="L79" t="s">
        <v>68</v>
      </c>
      <c r="O79" t="s">
        <v>116</v>
      </c>
    </row>
    <row r="80" spans="1:20" x14ac:dyDescent="0.2">
      <c r="A80" t="s">
        <v>22</v>
      </c>
      <c r="B80" t="s">
        <v>4336</v>
      </c>
      <c r="C80" t="s">
        <v>4337</v>
      </c>
      <c r="H80" t="s">
        <v>49</v>
      </c>
      <c r="I80" t="s">
        <v>53</v>
      </c>
      <c r="L80" t="s">
        <v>68</v>
      </c>
      <c r="O80" t="s">
        <v>116</v>
      </c>
    </row>
    <row r="81" spans="1:20" x14ac:dyDescent="0.2">
      <c r="A81" t="s">
        <v>22</v>
      </c>
      <c r="B81" t="s">
        <v>4338</v>
      </c>
      <c r="C81" t="s">
        <v>4339</v>
      </c>
      <c r="H81" t="s">
        <v>49</v>
      </c>
      <c r="L81" t="s">
        <v>57</v>
      </c>
    </row>
    <row r="82" spans="1:20" x14ac:dyDescent="0.2">
      <c r="A82" t="s">
        <v>22</v>
      </c>
      <c r="B82" t="s">
        <v>4340</v>
      </c>
      <c r="C82" t="s">
        <v>4341</v>
      </c>
      <c r="H82" t="s">
        <v>49</v>
      </c>
      <c r="L82" t="s">
        <v>105</v>
      </c>
      <c r="O82" t="s">
        <v>401</v>
      </c>
    </row>
    <row r="83" spans="1:20" x14ac:dyDescent="0.2">
      <c r="A83" t="s">
        <v>22</v>
      </c>
      <c r="B83" t="s">
        <v>4342</v>
      </c>
      <c r="C83" t="s">
        <v>4343</v>
      </c>
      <c r="H83" t="s">
        <v>49</v>
      </c>
      <c r="L83" t="s">
        <v>57</v>
      </c>
    </row>
    <row r="84" spans="1:20" x14ac:dyDescent="0.2">
      <c r="A84" t="s">
        <v>22</v>
      </c>
      <c r="B84" t="s">
        <v>4344</v>
      </c>
      <c r="C84" t="s">
        <v>4344</v>
      </c>
      <c r="H84" t="s">
        <v>49</v>
      </c>
      <c r="I84" t="s">
        <v>50</v>
      </c>
      <c r="L84" t="s">
        <v>68</v>
      </c>
      <c r="O84" t="s">
        <v>116</v>
      </c>
    </row>
    <row r="85" spans="1:20" x14ac:dyDescent="0.2">
      <c r="A85" t="s">
        <v>22</v>
      </c>
      <c r="B85" t="s">
        <v>4345</v>
      </c>
      <c r="C85" t="s">
        <v>4346</v>
      </c>
      <c r="H85" t="s">
        <v>49</v>
      </c>
      <c r="I85" t="s">
        <v>53</v>
      </c>
      <c r="L85" t="s">
        <v>68</v>
      </c>
      <c r="O85" t="s">
        <v>116</v>
      </c>
    </row>
    <row r="86" spans="1:20" x14ac:dyDescent="0.2">
      <c r="A86" t="s">
        <v>22</v>
      </c>
      <c r="B86" t="s">
        <v>4347</v>
      </c>
      <c r="C86" t="s">
        <v>4347</v>
      </c>
      <c r="G86" t="s">
        <v>60</v>
      </c>
    </row>
    <row r="87" spans="1:20" x14ac:dyDescent="0.2">
      <c r="A87" t="s">
        <v>22</v>
      </c>
      <c r="B87" t="s">
        <v>1404</v>
      </c>
      <c r="C87" t="s">
        <v>1404</v>
      </c>
      <c r="G87" t="s">
        <v>147</v>
      </c>
    </row>
    <row r="88" spans="1:20" x14ac:dyDescent="0.2">
      <c r="A88" t="s">
        <v>22</v>
      </c>
      <c r="B88" t="s">
        <v>4348</v>
      </c>
      <c r="C88" t="s">
        <v>4348</v>
      </c>
      <c r="E88">
        <v>0</v>
      </c>
      <c r="F88" t="s">
        <v>44</v>
      </c>
      <c r="K88" t="s">
        <v>115</v>
      </c>
      <c r="M88" t="s">
        <v>149</v>
      </c>
      <c r="S88">
        <v>0</v>
      </c>
      <c r="T88">
        <v>0</v>
      </c>
    </row>
    <row r="89" spans="1:20" x14ac:dyDescent="0.2">
      <c r="A89" t="s">
        <v>22</v>
      </c>
      <c r="B89" t="s">
        <v>4349</v>
      </c>
      <c r="C89" t="s">
        <v>4350</v>
      </c>
      <c r="H89" t="s">
        <v>49</v>
      </c>
      <c r="I89" t="s">
        <v>53</v>
      </c>
      <c r="L89" t="s">
        <v>68</v>
      </c>
      <c r="O89" t="s">
        <v>116</v>
      </c>
    </row>
    <row r="90" spans="1:20" x14ac:dyDescent="0.2">
      <c r="A90" t="s">
        <v>22</v>
      </c>
      <c r="B90" t="s">
        <v>4351</v>
      </c>
      <c r="C90" t="s">
        <v>4352</v>
      </c>
      <c r="D90" s="2" t="s">
        <v>4353</v>
      </c>
      <c r="H90" t="s">
        <v>49</v>
      </c>
      <c r="L90" t="s">
        <v>82</v>
      </c>
      <c r="N90" t="s">
        <v>152</v>
      </c>
    </row>
    <row r="91" spans="1:20" x14ac:dyDescent="0.2">
      <c r="A91" t="s">
        <v>22</v>
      </c>
      <c r="B91" t="s">
        <v>4354</v>
      </c>
      <c r="C91" t="s">
        <v>4354</v>
      </c>
      <c r="J91" t="s">
        <v>10</v>
      </c>
    </row>
    <row r="92" spans="1:20" x14ac:dyDescent="0.2">
      <c r="A92" t="s">
        <v>22</v>
      </c>
      <c r="B92" t="s">
        <v>4355</v>
      </c>
      <c r="C92" t="s">
        <v>4355</v>
      </c>
      <c r="H92" t="s">
        <v>49</v>
      </c>
      <c r="I92" t="s">
        <v>53</v>
      </c>
      <c r="L92" t="s">
        <v>51</v>
      </c>
    </row>
    <row r="93" spans="1:20" x14ac:dyDescent="0.2">
      <c r="A93" t="s">
        <v>22</v>
      </c>
      <c r="B93" t="s">
        <v>4356</v>
      </c>
      <c r="C93" t="s">
        <v>4356</v>
      </c>
      <c r="G93" t="s">
        <v>60</v>
      </c>
    </row>
    <row r="94" spans="1:20" x14ac:dyDescent="0.2">
      <c r="A94" t="s">
        <v>22</v>
      </c>
      <c r="B94" t="s">
        <v>4357</v>
      </c>
      <c r="C94" t="s">
        <v>4357</v>
      </c>
      <c r="G94" t="s">
        <v>159</v>
      </c>
    </row>
    <row r="95" spans="1:20" x14ac:dyDescent="0.2">
      <c r="A95" t="s">
        <v>22</v>
      </c>
      <c r="B95" t="s">
        <v>4358</v>
      </c>
      <c r="C95" t="s">
        <v>4358</v>
      </c>
      <c r="E95">
        <v>0</v>
      </c>
      <c r="F95" t="s">
        <v>44</v>
      </c>
      <c r="K95" t="s">
        <v>64</v>
      </c>
      <c r="M95" t="s">
        <v>149</v>
      </c>
      <c r="S95">
        <v>0</v>
      </c>
      <c r="T95">
        <v>0</v>
      </c>
    </row>
    <row r="96" spans="1:20" x14ac:dyDescent="0.2">
      <c r="A96" t="s">
        <v>22</v>
      </c>
      <c r="B96" t="s">
        <v>4359</v>
      </c>
      <c r="C96" t="s">
        <v>4360</v>
      </c>
      <c r="H96" t="s">
        <v>49</v>
      </c>
      <c r="L96" t="s">
        <v>57</v>
      </c>
    </row>
    <row r="97" spans="1:20" x14ac:dyDescent="0.2">
      <c r="A97" t="s">
        <v>22</v>
      </c>
      <c r="B97" t="s">
        <v>4361</v>
      </c>
      <c r="C97" t="s">
        <v>4362</v>
      </c>
      <c r="H97" t="s">
        <v>49</v>
      </c>
      <c r="I97" t="s">
        <v>50</v>
      </c>
      <c r="L97" t="s">
        <v>68</v>
      </c>
      <c r="O97" t="s">
        <v>116</v>
      </c>
    </row>
    <row r="98" spans="1:20" x14ac:dyDescent="0.2">
      <c r="A98" t="s">
        <v>22</v>
      </c>
      <c r="B98" t="s">
        <v>4363</v>
      </c>
      <c r="C98" t="s">
        <v>4364</v>
      </c>
      <c r="H98" t="s">
        <v>49</v>
      </c>
      <c r="I98" t="s">
        <v>53</v>
      </c>
      <c r="L98" t="s">
        <v>68</v>
      </c>
      <c r="O98" t="s">
        <v>116</v>
      </c>
    </row>
    <row r="99" spans="1:20" x14ac:dyDescent="0.2">
      <c r="A99" t="s">
        <v>22</v>
      </c>
      <c r="B99" t="s">
        <v>4365</v>
      </c>
      <c r="C99" t="s">
        <v>4366</v>
      </c>
      <c r="H99" t="s">
        <v>49</v>
      </c>
      <c r="L99" t="s">
        <v>57</v>
      </c>
    </row>
    <row r="100" spans="1:20" x14ac:dyDescent="0.2">
      <c r="A100" t="s">
        <v>22</v>
      </c>
      <c r="B100" t="s">
        <v>985</v>
      </c>
      <c r="C100" t="s">
        <v>985</v>
      </c>
      <c r="J100" t="s">
        <v>10</v>
      </c>
    </row>
    <row r="101" spans="1:20" x14ac:dyDescent="0.2">
      <c r="A101" t="s">
        <v>22</v>
      </c>
      <c r="B101" t="s">
        <v>4367</v>
      </c>
      <c r="C101" t="s">
        <v>4367</v>
      </c>
      <c r="H101" t="s">
        <v>49</v>
      </c>
      <c r="I101" t="s">
        <v>53</v>
      </c>
      <c r="L101" t="s">
        <v>51</v>
      </c>
    </row>
    <row r="102" spans="1:20" x14ac:dyDescent="0.2">
      <c r="A102" t="s">
        <v>22</v>
      </c>
      <c r="B102" t="s">
        <v>4368</v>
      </c>
      <c r="C102" t="s">
        <v>4368</v>
      </c>
      <c r="G102" t="s">
        <v>60</v>
      </c>
    </row>
    <row r="103" spans="1:20" x14ac:dyDescent="0.2">
      <c r="A103" t="s">
        <v>22</v>
      </c>
      <c r="B103" t="s">
        <v>4369</v>
      </c>
      <c r="C103" t="s">
        <v>4369</v>
      </c>
      <c r="G103" t="s">
        <v>168</v>
      </c>
    </row>
    <row r="104" spans="1:20" x14ac:dyDescent="0.2">
      <c r="A104" t="s">
        <v>22</v>
      </c>
      <c r="B104" t="s">
        <v>4370</v>
      </c>
      <c r="C104" t="s">
        <v>4370</v>
      </c>
      <c r="E104">
        <v>1</v>
      </c>
      <c r="F104" t="s">
        <v>44</v>
      </c>
      <c r="K104" t="s">
        <v>64</v>
      </c>
      <c r="M104" t="s">
        <v>46</v>
      </c>
      <c r="S104">
        <v>1</v>
      </c>
      <c r="T104">
        <v>1</v>
      </c>
    </row>
    <row r="105" spans="1:20" x14ac:dyDescent="0.2">
      <c r="A105" t="s">
        <v>22</v>
      </c>
      <c r="B105" t="s">
        <v>4371</v>
      </c>
      <c r="C105" t="s">
        <v>4372</v>
      </c>
      <c r="H105" t="s">
        <v>49</v>
      </c>
      <c r="L105" t="s">
        <v>57</v>
      </c>
    </row>
    <row r="106" spans="1:20" x14ac:dyDescent="0.2">
      <c r="A106" t="s">
        <v>22</v>
      </c>
      <c r="B106" t="s">
        <v>4373</v>
      </c>
      <c r="C106" t="s">
        <v>4374</v>
      </c>
      <c r="H106" t="s">
        <v>49</v>
      </c>
      <c r="I106" t="s">
        <v>50</v>
      </c>
      <c r="L106" t="s">
        <v>51</v>
      </c>
    </row>
    <row r="107" spans="1:20" x14ac:dyDescent="0.2">
      <c r="A107" t="s">
        <v>22</v>
      </c>
      <c r="B107" t="s">
        <v>4375</v>
      </c>
      <c r="C107" t="s">
        <v>4376</v>
      </c>
      <c r="H107" t="s">
        <v>49</v>
      </c>
      <c r="I107" t="s">
        <v>53</v>
      </c>
      <c r="L107" t="s">
        <v>51</v>
      </c>
    </row>
    <row r="108" spans="1:20" x14ac:dyDescent="0.2">
      <c r="A108" t="s">
        <v>22</v>
      </c>
      <c r="B108" t="s">
        <v>4377</v>
      </c>
      <c r="C108" t="s">
        <v>4377</v>
      </c>
      <c r="J108" t="s">
        <v>10</v>
      </c>
    </row>
    <row r="109" spans="1:20" x14ac:dyDescent="0.2">
      <c r="A109" t="s">
        <v>22</v>
      </c>
      <c r="B109" t="s">
        <v>4378</v>
      </c>
      <c r="C109" t="s">
        <v>4378</v>
      </c>
      <c r="G109" t="s">
        <v>60</v>
      </c>
    </row>
    <row r="110" spans="1:20" x14ac:dyDescent="0.2">
      <c r="A110" t="s">
        <v>22</v>
      </c>
      <c r="B110" t="s">
        <v>4379</v>
      </c>
      <c r="C110" t="s">
        <v>4379</v>
      </c>
      <c r="G110" t="s">
        <v>176</v>
      </c>
    </row>
    <row r="111" spans="1:20" x14ac:dyDescent="0.2">
      <c r="A111" t="s">
        <v>22</v>
      </c>
      <c r="B111" t="s">
        <v>4379</v>
      </c>
      <c r="C111" t="s">
        <v>4379</v>
      </c>
      <c r="E111">
        <v>0</v>
      </c>
      <c r="F111" t="s">
        <v>44</v>
      </c>
      <c r="K111" t="s">
        <v>142</v>
      </c>
      <c r="M111" t="s">
        <v>142</v>
      </c>
      <c r="S111">
        <v>0</v>
      </c>
      <c r="T111">
        <v>0</v>
      </c>
    </row>
    <row r="112" spans="1:20" x14ac:dyDescent="0.2">
      <c r="A112" t="s">
        <v>22</v>
      </c>
      <c r="B112" t="s">
        <v>4380</v>
      </c>
      <c r="C112" t="s">
        <v>4381</v>
      </c>
      <c r="H112" t="s">
        <v>49</v>
      </c>
      <c r="I112" t="s">
        <v>53</v>
      </c>
      <c r="L112" t="s">
        <v>68</v>
      </c>
      <c r="O112" t="s">
        <v>46</v>
      </c>
    </row>
    <row r="113" spans="1:20" x14ac:dyDescent="0.2">
      <c r="A113" t="s">
        <v>22</v>
      </c>
      <c r="B113" t="s">
        <v>4382</v>
      </c>
      <c r="C113" t="s">
        <v>4383</v>
      </c>
      <c r="D113" s="2" t="s">
        <v>4384</v>
      </c>
      <c r="H113" t="s">
        <v>49</v>
      </c>
      <c r="L113" t="s">
        <v>105</v>
      </c>
      <c r="O113" t="s">
        <v>106</v>
      </c>
    </row>
    <row r="114" spans="1:20" x14ac:dyDescent="0.2">
      <c r="A114" t="s">
        <v>22</v>
      </c>
      <c r="B114" t="s">
        <v>4385</v>
      </c>
      <c r="C114" t="s">
        <v>4385</v>
      </c>
      <c r="G114" t="s">
        <v>60</v>
      </c>
    </row>
    <row r="115" spans="1:20" x14ac:dyDescent="0.2">
      <c r="A115" t="s">
        <v>22</v>
      </c>
      <c r="B115" t="s">
        <v>4386</v>
      </c>
      <c r="C115" t="s">
        <v>4386</v>
      </c>
      <c r="G115" t="s">
        <v>188</v>
      </c>
    </row>
    <row r="116" spans="1:20" x14ac:dyDescent="0.2">
      <c r="A116" t="s">
        <v>22</v>
      </c>
      <c r="B116" t="s">
        <v>4387</v>
      </c>
      <c r="C116" t="s">
        <v>4387</v>
      </c>
      <c r="E116">
        <v>0</v>
      </c>
      <c r="F116" t="s">
        <v>44</v>
      </c>
      <c r="K116" t="s">
        <v>64</v>
      </c>
      <c r="M116" t="s">
        <v>79</v>
      </c>
      <c r="S116">
        <v>0</v>
      </c>
      <c r="T116">
        <v>0</v>
      </c>
    </row>
    <row r="117" spans="1:20" x14ac:dyDescent="0.2">
      <c r="A117" t="s">
        <v>22</v>
      </c>
      <c r="B117" t="s">
        <v>4388</v>
      </c>
      <c r="C117" t="s">
        <v>4389</v>
      </c>
      <c r="D117" s="2" t="s">
        <v>4390</v>
      </c>
      <c r="H117" t="s">
        <v>49</v>
      </c>
      <c r="I117" t="s">
        <v>53</v>
      </c>
      <c r="L117" t="s">
        <v>68</v>
      </c>
      <c r="O117" t="s">
        <v>116</v>
      </c>
    </row>
    <row r="118" spans="1:20" x14ac:dyDescent="0.2">
      <c r="A118" t="s">
        <v>22</v>
      </c>
      <c r="B118" t="s">
        <v>4391</v>
      </c>
      <c r="C118" t="s">
        <v>4392</v>
      </c>
      <c r="D118" s="2" t="s">
        <v>4393</v>
      </c>
      <c r="H118" t="s">
        <v>49</v>
      </c>
      <c r="L118" t="s">
        <v>105</v>
      </c>
      <c r="O118" t="s">
        <v>106</v>
      </c>
    </row>
    <row r="119" spans="1:20" x14ac:dyDescent="0.2">
      <c r="A119" t="s">
        <v>22</v>
      </c>
      <c r="B119" t="s">
        <v>4394</v>
      </c>
      <c r="C119" t="s">
        <v>4394</v>
      </c>
      <c r="J119" t="s">
        <v>10</v>
      </c>
    </row>
    <row r="120" spans="1:20" x14ac:dyDescent="0.2">
      <c r="A120" t="s">
        <v>22</v>
      </c>
      <c r="B120" t="s">
        <v>4395</v>
      </c>
      <c r="C120" t="s">
        <v>4395</v>
      </c>
      <c r="H120" t="s">
        <v>49</v>
      </c>
      <c r="I120" t="s">
        <v>53</v>
      </c>
      <c r="L120" t="s">
        <v>51</v>
      </c>
    </row>
    <row r="121" spans="1:20" x14ac:dyDescent="0.2">
      <c r="A121" t="s">
        <v>22</v>
      </c>
      <c r="B121" t="s">
        <v>4396</v>
      </c>
      <c r="C121" t="s">
        <v>4396</v>
      </c>
      <c r="G121" t="s">
        <v>60</v>
      </c>
    </row>
    <row r="122" spans="1:20" x14ac:dyDescent="0.2">
      <c r="A122" t="s">
        <v>22</v>
      </c>
      <c r="B122" t="s">
        <v>4397</v>
      </c>
      <c r="C122" t="s">
        <v>4397</v>
      </c>
      <c r="G122" t="s">
        <v>198</v>
      </c>
    </row>
    <row r="123" spans="1:20" x14ac:dyDescent="0.2">
      <c r="A123" t="s">
        <v>22</v>
      </c>
      <c r="B123" t="s">
        <v>4398</v>
      </c>
      <c r="C123" t="s">
        <v>4398</v>
      </c>
      <c r="E123">
        <v>0</v>
      </c>
      <c r="F123" t="s">
        <v>44</v>
      </c>
      <c r="K123" t="s">
        <v>45</v>
      </c>
      <c r="M123" t="s">
        <v>65</v>
      </c>
      <c r="S123">
        <v>0</v>
      </c>
      <c r="T123">
        <v>0</v>
      </c>
    </row>
    <row r="124" spans="1:20" x14ac:dyDescent="0.2">
      <c r="A124" t="s">
        <v>22</v>
      </c>
      <c r="B124" t="s">
        <v>4399</v>
      </c>
      <c r="C124" t="s">
        <v>4400</v>
      </c>
      <c r="D124" s="2" t="s">
        <v>4401</v>
      </c>
      <c r="H124" t="s">
        <v>49</v>
      </c>
      <c r="L124" t="s">
        <v>105</v>
      </c>
      <c r="O124" t="s">
        <v>106</v>
      </c>
    </row>
    <row r="125" spans="1:20" x14ac:dyDescent="0.2">
      <c r="A125" t="s">
        <v>22</v>
      </c>
      <c r="B125" t="s">
        <v>4402</v>
      </c>
      <c r="C125" t="s">
        <v>4403</v>
      </c>
      <c r="H125" t="s">
        <v>49</v>
      </c>
      <c r="L125" t="s">
        <v>57</v>
      </c>
    </row>
    <row r="126" spans="1:20" x14ac:dyDescent="0.2">
      <c r="A126" t="s">
        <v>22</v>
      </c>
      <c r="B126" t="s">
        <v>4404</v>
      </c>
      <c r="C126" t="s">
        <v>4405</v>
      </c>
      <c r="H126" t="s">
        <v>49</v>
      </c>
      <c r="I126" t="s">
        <v>50</v>
      </c>
      <c r="L126" t="s">
        <v>68</v>
      </c>
      <c r="O126" t="s">
        <v>46</v>
      </c>
    </row>
    <row r="127" spans="1:20" x14ac:dyDescent="0.2">
      <c r="A127" t="s">
        <v>22</v>
      </c>
      <c r="B127" t="s">
        <v>4406</v>
      </c>
      <c r="C127" t="s">
        <v>4407</v>
      </c>
      <c r="H127" t="s">
        <v>49</v>
      </c>
      <c r="I127" t="s">
        <v>53</v>
      </c>
      <c r="L127" t="s">
        <v>68</v>
      </c>
      <c r="O127" t="s">
        <v>46</v>
      </c>
    </row>
    <row r="128" spans="1:20" x14ac:dyDescent="0.2">
      <c r="A128" t="s">
        <v>22</v>
      </c>
      <c r="B128" t="s">
        <v>4408</v>
      </c>
      <c r="C128" t="s">
        <v>4408</v>
      </c>
      <c r="J128" t="s">
        <v>10</v>
      </c>
    </row>
    <row r="129" spans="1:20" x14ac:dyDescent="0.2">
      <c r="A129" t="s">
        <v>22</v>
      </c>
      <c r="B129" t="s">
        <v>4409</v>
      </c>
      <c r="C129" t="s">
        <v>4409</v>
      </c>
      <c r="H129" t="s">
        <v>49</v>
      </c>
      <c r="I129" t="s">
        <v>53</v>
      </c>
      <c r="L129" t="s">
        <v>51</v>
      </c>
    </row>
    <row r="130" spans="1:20" x14ac:dyDescent="0.2">
      <c r="A130" t="s">
        <v>22</v>
      </c>
      <c r="B130" t="s">
        <v>4410</v>
      </c>
      <c r="C130" t="s">
        <v>4410</v>
      </c>
      <c r="G130" t="s">
        <v>60</v>
      </c>
    </row>
    <row r="131" spans="1:20" x14ac:dyDescent="0.2">
      <c r="A131" t="s">
        <v>22</v>
      </c>
      <c r="B131" t="s">
        <v>4411</v>
      </c>
      <c r="C131" t="s">
        <v>4411</v>
      </c>
      <c r="G131" t="s">
        <v>214</v>
      </c>
    </row>
    <row r="132" spans="1:20" x14ac:dyDescent="0.2">
      <c r="A132" t="s">
        <v>22</v>
      </c>
      <c r="B132" t="s">
        <v>4412</v>
      </c>
      <c r="C132" t="s">
        <v>4412</v>
      </c>
      <c r="E132">
        <v>1</v>
      </c>
      <c r="F132" t="s">
        <v>44</v>
      </c>
      <c r="K132" t="s">
        <v>115</v>
      </c>
      <c r="M132" t="s">
        <v>46</v>
      </c>
      <c r="S132">
        <v>1</v>
      </c>
      <c r="T132">
        <v>1</v>
      </c>
    </row>
    <row r="133" spans="1:20" x14ac:dyDescent="0.2">
      <c r="A133" t="s">
        <v>22</v>
      </c>
      <c r="B133" t="s">
        <v>4413</v>
      </c>
      <c r="C133" t="s">
        <v>4414</v>
      </c>
      <c r="H133" t="s">
        <v>49</v>
      </c>
      <c r="I133" t="s">
        <v>53</v>
      </c>
      <c r="L133" t="s">
        <v>51</v>
      </c>
    </row>
    <row r="134" spans="1:20" x14ac:dyDescent="0.2">
      <c r="A134" t="s">
        <v>22</v>
      </c>
      <c r="B134" t="s">
        <v>4415</v>
      </c>
      <c r="C134" t="s">
        <v>4415</v>
      </c>
      <c r="R134" t="s">
        <v>210</v>
      </c>
    </row>
    <row r="135" spans="1:20" x14ac:dyDescent="0.2">
      <c r="A135" t="s">
        <v>22</v>
      </c>
      <c r="B135" t="s">
        <v>4416</v>
      </c>
      <c r="C135" t="s">
        <v>4416</v>
      </c>
      <c r="J135" t="s">
        <v>10</v>
      </c>
    </row>
    <row r="136" spans="1:20" x14ac:dyDescent="0.2">
      <c r="A136" t="s">
        <v>22</v>
      </c>
      <c r="B136" t="s">
        <v>4417</v>
      </c>
      <c r="C136" t="s">
        <v>4417</v>
      </c>
      <c r="G136" t="s">
        <v>60</v>
      </c>
    </row>
    <row r="137" spans="1:20" x14ac:dyDescent="0.2">
      <c r="A137" t="s">
        <v>22</v>
      </c>
      <c r="B137" t="s">
        <v>4418</v>
      </c>
      <c r="C137" t="s">
        <v>4418</v>
      </c>
      <c r="G137" t="s">
        <v>222</v>
      </c>
    </row>
    <row r="138" spans="1:20" x14ac:dyDescent="0.2">
      <c r="A138" t="s">
        <v>22</v>
      </c>
      <c r="B138" t="s">
        <v>4419</v>
      </c>
      <c r="C138" t="s">
        <v>4419</v>
      </c>
      <c r="E138">
        <v>0</v>
      </c>
      <c r="F138" t="s">
        <v>44</v>
      </c>
      <c r="K138" t="s">
        <v>64</v>
      </c>
      <c r="M138" t="s">
        <v>96</v>
      </c>
      <c r="S138">
        <v>0</v>
      </c>
      <c r="T138">
        <v>0</v>
      </c>
    </row>
    <row r="139" spans="1:20" x14ac:dyDescent="0.2">
      <c r="A139" t="s">
        <v>22</v>
      </c>
      <c r="B139" t="s">
        <v>4420</v>
      </c>
      <c r="C139" t="s">
        <v>4421</v>
      </c>
      <c r="H139" t="s">
        <v>49</v>
      </c>
      <c r="L139" t="s">
        <v>57</v>
      </c>
    </row>
    <row r="140" spans="1:20" x14ac:dyDescent="0.2">
      <c r="A140" t="s">
        <v>22</v>
      </c>
      <c r="B140" t="s">
        <v>4422</v>
      </c>
      <c r="C140" t="s">
        <v>4423</v>
      </c>
      <c r="H140" t="s">
        <v>49</v>
      </c>
      <c r="I140" t="s">
        <v>50</v>
      </c>
      <c r="L140" t="s">
        <v>68</v>
      </c>
      <c r="O140" t="s">
        <v>46</v>
      </c>
    </row>
    <row r="141" spans="1:20" x14ac:dyDescent="0.2">
      <c r="A141" t="s">
        <v>22</v>
      </c>
      <c r="B141" t="s">
        <v>4424</v>
      </c>
      <c r="C141" t="s">
        <v>4425</v>
      </c>
      <c r="H141" t="s">
        <v>49</v>
      </c>
      <c r="I141" t="s">
        <v>53</v>
      </c>
      <c r="L141" t="s">
        <v>68</v>
      </c>
      <c r="O141" t="s">
        <v>46</v>
      </c>
    </row>
    <row r="142" spans="1:20" x14ac:dyDescent="0.2">
      <c r="A142" t="s">
        <v>22</v>
      </c>
      <c r="B142" t="s">
        <v>4426</v>
      </c>
      <c r="C142" t="s">
        <v>4427</v>
      </c>
      <c r="D142" s="2" t="s">
        <v>4428</v>
      </c>
      <c r="H142" t="s">
        <v>49</v>
      </c>
      <c r="L142" t="s">
        <v>105</v>
      </c>
      <c r="O142" t="s">
        <v>106</v>
      </c>
    </row>
    <row r="143" spans="1:20" x14ac:dyDescent="0.2">
      <c r="A143" t="s">
        <v>22</v>
      </c>
      <c r="B143" t="s">
        <v>4429</v>
      </c>
      <c r="C143" t="s">
        <v>4429</v>
      </c>
      <c r="J143" t="s">
        <v>10</v>
      </c>
    </row>
    <row r="144" spans="1:20" x14ac:dyDescent="0.2">
      <c r="A144" t="s">
        <v>22</v>
      </c>
      <c r="B144" t="s">
        <v>4430</v>
      </c>
      <c r="C144" t="s">
        <v>4430</v>
      </c>
      <c r="H144" t="s">
        <v>49</v>
      </c>
      <c r="I144" t="s">
        <v>53</v>
      </c>
      <c r="L144" t="s">
        <v>51</v>
      </c>
    </row>
    <row r="145" spans="1:20" x14ac:dyDescent="0.2">
      <c r="A145" t="s">
        <v>22</v>
      </c>
      <c r="B145" t="s">
        <v>4431</v>
      </c>
      <c r="C145" t="s">
        <v>4431</v>
      </c>
      <c r="G145" t="s">
        <v>60</v>
      </c>
    </row>
    <row r="146" spans="1:20" x14ac:dyDescent="0.2">
      <c r="A146" t="s">
        <v>22</v>
      </c>
      <c r="B146" t="s">
        <v>4432</v>
      </c>
      <c r="C146" t="s">
        <v>4432</v>
      </c>
      <c r="G146" t="s">
        <v>230</v>
      </c>
    </row>
    <row r="147" spans="1:20" x14ac:dyDescent="0.2">
      <c r="A147" t="s">
        <v>22</v>
      </c>
      <c r="B147" t="s">
        <v>4433</v>
      </c>
      <c r="C147" t="s">
        <v>4433</v>
      </c>
      <c r="E147">
        <v>0</v>
      </c>
      <c r="F147" t="s">
        <v>44</v>
      </c>
      <c r="K147" t="s">
        <v>115</v>
      </c>
      <c r="M147" t="s">
        <v>96</v>
      </c>
      <c r="S147">
        <v>0</v>
      </c>
      <c r="T147">
        <v>0</v>
      </c>
    </row>
    <row r="148" spans="1:20" x14ac:dyDescent="0.2">
      <c r="A148" t="s">
        <v>22</v>
      </c>
      <c r="B148" t="s">
        <v>4434</v>
      </c>
      <c r="C148" t="s">
        <v>4435</v>
      </c>
      <c r="H148" t="s">
        <v>49</v>
      </c>
      <c r="L148" t="s">
        <v>57</v>
      </c>
    </row>
    <row r="149" spans="1:20" x14ac:dyDescent="0.2">
      <c r="A149" t="s">
        <v>22</v>
      </c>
      <c r="B149" t="s">
        <v>4436</v>
      </c>
      <c r="C149" t="s">
        <v>4437</v>
      </c>
      <c r="D149" s="2" t="s">
        <v>4428</v>
      </c>
      <c r="H149" t="s">
        <v>49</v>
      </c>
      <c r="L149" t="s">
        <v>105</v>
      </c>
      <c r="O149" t="s">
        <v>106</v>
      </c>
    </row>
    <row r="150" spans="1:20" x14ac:dyDescent="0.2">
      <c r="A150" t="s">
        <v>22</v>
      </c>
      <c r="B150" t="s">
        <v>4438</v>
      </c>
      <c r="C150" t="s">
        <v>4439</v>
      </c>
      <c r="H150" t="s">
        <v>49</v>
      </c>
      <c r="L150" t="s">
        <v>82</v>
      </c>
      <c r="N150" t="s">
        <v>152</v>
      </c>
    </row>
    <row r="151" spans="1:20" x14ac:dyDescent="0.2">
      <c r="A151" t="s">
        <v>22</v>
      </c>
      <c r="B151" t="s">
        <v>4440</v>
      </c>
      <c r="C151" t="s">
        <v>4440</v>
      </c>
      <c r="J151" t="s">
        <v>10</v>
      </c>
    </row>
    <row r="152" spans="1:20" x14ac:dyDescent="0.2">
      <c r="A152" t="s">
        <v>22</v>
      </c>
      <c r="B152" t="s">
        <v>4441</v>
      </c>
      <c r="C152" t="s">
        <v>4441</v>
      </c>
      <c r="H152" t="s">
        <v>49</v>
      </c>
      <c r="I152" t="s">
        <v>53</v>
      </c>
      <c r="L152" t="s">
        <v>51</v>
      </c>
    </row>
    <row r="153" spans="1:20" x14ac:dyDescent="0.2">
      <c r="A153" t="s">
        <v>22</v>
      </c>
      <c r="B153" t="s">
        <v>4442</v>
      </c>
      <c r="C153" t="s">
        <v>4442</v>
      </c>
      <c r="G153" t="s">
        <v>60</v>
      </c>
    </row>
    <row r="154" spans="1:20" x14ac:dyDescent="0.2">
      <c r="A154" t="s">
        <v>22</v>
      </c>
      <c r="B154" t="s">
        <v>4443</v>
      </c>
      <c r="C154" t="s">
        <v>4443</v>
      </c>
      <c r="G154" t="s">
        <v>239</v>
      </c>
    </row>
    <row r="155" spans="1:20" x14ac:dyDescent="0.2">
      <c r="A155" t="s">
        <v>22</v>
      </c>
      <c r="B155" t="s">
        <v>4444</v>
      </c>
      <c r="C155" t="s">
        <v>4444</v>
      </c>
      <c r="E155">
        <v>1</v>
      </c>
      <c r="F155" t="s">
        <v>44</v>
      </c>
      <c r="K155" t="s">
        <v>45</v>
      </c>
      <c r="M155" t="s">
        <v>116</v>
      </c>
      <c r="S155">
        <v>1</v>
      </c>
      <c r="T155">
        <v>1</v>
      </c>
    </row>
    <row r="156" spans="1:20" x14ac:dyDescent="0.2">
      <c r="A156" t="s">
        <v>22</v>
      </c>
      <c r="B156" t="s">
        <v>4445</v>
      </c>
      <c r="C156" t="s">
        <v>4446</v>
      </c>
      <c r="H156" t="s">
        <v>49</v>
      </c>
      <c r="L156" t="s">
        <v>57</v>
      </c>
    </row>
    <row r="157" spans="1:20" x14ac:dyDescent="0.2">
      <c r="A157" t="s">
        <v>22</v>
      </c>
      <c r="B157" t="s">
        <v>4447</v>
      </c>
      <c r="C157" t="s">
        <v>4447</v>
      </c>
      <c r="H157" t="s">
        <v>49</v>
      </c>
      <c r="I157" t="s">
        <v>50</v>
      </c>
      <c r="L157" t="s">
        <v>51</v>
      </c>
    </row>
    <row r="158" spans="1:20" x14ac:dyDescent="0.2">
      <c r="A158" t="s">
        <v>22</v>
      </c>
      <c r="B158" t="s">
        <v>4448</v>
      </c>
      <c r="C158" t="s">
        <v>4449</v>
      </c>
      <c r="H158" t="s">
        <v>49</v>
      </c>
      <c r="I158" t="s">
        <v>53</v>
      </c>
      <c r="L158" t="s">
        <v>51</v>
      </c>
    </row>
    <row r="159" spans="1:20" x14ac:dyDescent="0.2">
      <c r="A159" t="s">
        <v>22</v>
      </c>
      <c r="B159" t="s">
        <v>4450</v>
      </c>
      <c r="C159" t="s">
        <v>4450</v>
      </c>
      <c r="J159" t="s">
        <v>10</v>
      </c>
    </row>
    <row r="160" spans="1:20" x14ac:dyDescent="0.2">
      <c r="A160" t="s">
        <v>22</v>
      </c>
      <c r="B160" t="s">
        <v>4451</v>
      </c>
      <c r="C160" t="s">
        <v>4451</v>
      </c>
      <c r="G160" t="s">
        <v>60</v>
      </c>
    </row>
    <row r="161" spans="1:20" x14ac:dyDescent="0.2">
      <c r="A161" t="s">
        <v>22</v>
      </c>
      <c r="B161" t="s">
        <v>4452</v>
      </c>
      <c r="C161" t="s">
        <v>4452</v>
      </c>
      <c r="G161" t="s">
        <v>247</v>
      </c>
    </row>
    <row r="162" spans="1:20" x14ac:dyDescent="0.2">
      <c r="A162" t="s">
        <v>22</v>
      </c>
      <c r="B162" t="s">
        <v>4453</v>
      </c>
      <c r="C162" t="s">
        <v>4453</v>
      </c>
      <c r="E162">
        <v>0</v>
      </c>
      <c r="F162" t="s">
        <v>44</v>
      </c>
      <c r="K162" t="s">
        <v>45</v>
      </c>
      <c r="M162" t="s">
        <v>149</v>
      </c>
      <c r="S162">
        <v>0</v>
      </c>
      <c r="T162">
        <v>0</v>
      </c>
    </row>
    <row r="163" spans="1:20" x14ac:dyDescent="0.2">
      <c r="A163" t="s">
        <v>22</v>
      </c>
      <c r="B163" t="s">
        <v>4454</v>
      </c>
      <c r="C163" t="s">
        <v>4455</v>
      </c>
      <c r="H163" t="s">
        <v>49</v>
      </c>
      <c r="L163" t="s">
        <v>57</v>
      </c>
    </row>
    <row r="164" spans="1:20" x14ac:dyDescent="0.2">
      <c r="A164" t="s">
        <v>22</v>
      </c>
      <c r="B164" t="s">
        <v>4456</v>
      </c>
      <c r="C164" t="s">
        <v>4457</v>
      </c>
      <c r="D164" s="2" t="s">
        <v>658</v>
      </c>
      <c r="H164" t="s">
        <v>49</v>
      </c>
      <c r="L164" t="s">
        <v>105</v>
      </c>
      <c r="O164" t="s">
        <v>106</v>
      </c>
    </row>
    <row r="165" spans="1:20" x14ac:dyDescent="0.2">
      <c r="A165" t="s">
        <v>22</v>
      </c>
      <c r="B165" t="s">
        <v>4458</v>
      </c>
      <c r="C165" t="s">
        <v>4459</v>
      </c>
      <c r="H165" t="s">
        <v>49</v>
      </c>
      <c r="L165" t="s">
        <v>105</v>
      </c>
      <c r="O165" t="s">
        <v>411</v>
      </c>
    </row>
    <row r="166" spans="1:20" x14ac:dyDescent="0.2">
      <c r="A166" t="s">
        <v>22</v>
      </c>
      <c r="B166" t="s">
        <v>4460</v>
      </c>
      <c r="C166" t="s">
        <v>4460</v>
      </c>
      <c r="J166" t="s">
        <v>10</v>
      </c>
    </row>
    <row r="167" spans="1:20" x14ac:dyDescent="0.2">
      <c r="A167" t="s">
        <v>22</v>
      </c>
      <c r="B167" t="s">
        <v>4461</v>
      </c>
      <c r="C167" t="s">
        <v>4461</v>
      </c>
      <c r="H167" t="s">
        <v>49</v>
      </c>
      <c r="I167" t="s">
        <v>53</v>
      </c>
      <c r="L167" t="s">
        <v>51</v>
      </c>
    </row>
    <row r="168" spans="1:20" x14ac:dyDescent="0.2">
      <c r="A168" t="s">
        <v>22</v>
      </c>
      <c r="B168" t="s">
        <v>4462</v>
      </c>
      <c r="C168" t="s">
        <v>4462</v>
      </c>
      <c r="G168" t="s">
        <v>60</v>
      </c>
    </row>
    <row r="169" spans="1:20" x14ac:dyDescent="0.2">
      <c r="A169" t="s">
        <v>22</v>
      </c>
      <c r="B169" t="s">
        <v>4463</v>
      </c>
      <c r="C169" t="s">
        <v>4463</v>
      </c>
      <c r="G169" t="s">
        <v>256</v>
      </c>
    </row>
    <row r="170" spans="1:20" x14ac:dyDescent="0.2">
      <c r="A170" t="s">
        <v>22</v>
      </c>
      <c r="B170" t="s">
        <v>4464</v>
      </c>
      <c r="C170" t="s">
        <v>4464</v>
      </c>
      <c r="E170">
        <v>0</v>
      </c>
      <c r="F170" t="s">
        <v>44</v>
      </c>
      <c r="K170" t="s">
        <v>115</v>
      </c>
      <c r="M170" t="s">
        <v>79</v>
      </c>
      <c r="S170">
        <v>0</v>
      </c>
      <c r="T170">
        <v>0</v>
      </c>
    </row>
    <row r="171" spans="1:20" x14ac:dyDescent="0.2">
      <c r="A171" t="s">
        <v>22</v>
      </c>
      <c r="B171" t="s">
        <v>4465</v>
      </c>
      <c r="C171" t="s">
        <v>4466</v>
      </c>
      <c r="H171" t="s">
        <v>49</v>
      </c>
      <c r="L171" t="s">
        <v>57</v>
      </c>
    </row>
    <row r="172" spans="1:20" x14ac:dyDescent="0.2">
      <c r="A172" t="s">
        <v>22</v>
      </c>
      <c r="B172" t="s">
        <v>4467</v>
      </c>
      <c r="C172" t="s">
        <v>4468</v>
      </c>
      <c r="H172" t="s">
        <v>49</v>
      </c>
      <c r="L172" t="s">
        <v>82</v>
      </c>
      <c r="N172" t="s">
        <v>152</v>
      </c>
    </row>
    <row r="173" spans="1:20" x14ac:dyDescent="0.2">
      <c r="A173" t="s">
        <v>22</v>
      </c>
      <c r="B173" t="s">
        <v>4469</v>
      </c>
      <c r="C173" t="s">
        <v>4470</v>
      </c>
      <c r="H173" t="s">
        <v>49</v>
      </c>
      <c r="L173" t="s">
        <v>57</v>
      </c>
    </row>
    <row r="174" spans="1:20" x14ac:dyDescent="0.2">
      <c r="A174" t="s">
        <v>22</v>
      </c>
      <c r="B174" t="s">
        <v>4471</v>
      </c>
      <c r="C174" t="s">
        <v>4471</v>
      </c>
      <c r="J174" t="s">
        <v>10</v>
      </c>
    </row>
    <row r="175" spans="1:20" x14ac:dyDescent="0.2">
      <c r="A175" t="s">
        <v>22</v>
      </c>
      <c r="B175" t="s">
        <v>4472</v>
      </c>
      <c r="C175" t="s">
        <v>4472</v>
      </c>
      <c r="H175" t="s">
        <v>49</v>
      </c>
      <c r="I175" t="s">
        <v>53</v>
      </c>
      <c r="L175" t="s">
        <v>51</v>
      </c>
    </row>
    <row r="176" spans="1:20" x14ac:dyDescent="0.2">
      <c r="A176" t="s">
        <v>22</v>
      </c>
      <c r="B176" t="s">
        <v>4473</v>
      </c>
      <c r="C176" t="s">
        <v>4473</v>
      </c>
      <c r="G176" t="s">
        <v>60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H188"/>
  <sheetViews>
    <sheetView topLeftCell="A149" workbookViewId="0">
      <selection activeCell="Y3" sqref="Y3:AG3"/>
    </sheetView>
  </sheetViews>
  <sheetFormatPr baseColWidth="10" defaultColWidth="8.83203125" defaultRowHeight="15" x14ac:dyDescent="0.2"/>
  <cols>
    <col min="1" max="3" width="7.33203125" customWidth="1"/>
    <col min="4" max="4" width="7.33203125" style="2" customWidth="1"/>
    <col min="5" max="19" width="7.33203125" customWidth="1"/>
  </cols>
  <sheetData>
    <row r="1" spans="1:34" x14ac:dyDescent="0.2">
      <c r="A1" t="s">
        <v>265</v>
      </c>
      <c r="T1" t="s">
        <v>264</v>
      </c>
      <c r="X1" t="s">
        <v>5170</v>
      </c>
      <c r="Y1" t="s">
        <v>5106</v>
      </c>
      <c r="Z1" t="s">
        <v>5107</v>
      </c>
      <c r="AA1" t="s">
        <v>5108</v>
      </c>
      <c r="AB1" t="s">
        <v>5109</v>
      </c>
      <c r="AC1" t="s">
        <v>5110</v>
      </c>
      <c r="AD1" t="s">
        <v>5111</v>
      </c>
      <c r="AE1" t="s">
        <v>5112</v>
      </c>
      <c r="AF1" t="s">
        <v>5113</v>
      </c>
      <c r="AG1" t="s">
        <v>5114</v>
      </c>
      <c r="AH1" t="s">
        <v>142</v>
      </c>
    </row>
    <row r="2" spans="1:34" x14ac:dyDescent="0.2">
      <c r="A2" t="s">
        <v>1</v>
      </c>
      <c r="B2" t="s">
        <v>2</v>
      </c>
      <c r="C2" t="s">
        <v>3</v>
      </c>
      <c r="D2" s="2" t="s">
        <v>4</v>
      </c>
      <c r="E2" t="s">
        <v>5</v>
      </c>
      <c r="F2" t="s">
        <v>6</v>
      </c>
      <c r="G2" t="s">
        <v>7</v>
      </c>
      <c r="H2" t="s">
        <v>8</v>
      </c>
      <c r="I2" t="s">
        <v>9</v>
      </c>
      <c r="J2" t="s">
        <v>10</v>
      </c>
      <c r="K2" t="s">
        <v>11</v>
      </c>
      <c r="L2" t="s">
        <v>12</v>
      </c>
      <c r="M2" t="s">
        <v>13</v>
      </c>
      <c r="N2" t="s">
        <v>14</v>
      </c>
      <c r="O2" t="s">
        <v>15</v>
      </c>
      <c r="P2" t="s">
        <v>16</v>
      </c>
      <c r="Q2" t="s">
        <v>17</v>
      </c>
      <c r="R2" t="s">
        <v>18</v>
      </c>
      <c r="S2" t="s">
        <v>5097</v>
      </c>
      <c r="T2" t="s">
        <v>5102</v>
      </c>
      <c r="X2" t="s">
        <v>5171</v>
      </c>
      <c r="Y2">
        <f>COUNTIFS($K$1:$K$500, "gaze", $M1:$M500, "*front")</f>
        <v>2</v>
      </c>
      <c r="Z2">
        <f>COUNTIFS($K$1:$K$500, "gaze", $M1:$M500, "*periphery")</f>
        <v>2</v>
      </c>
      <c r="AA2">
        <f>COUNTIFS($K$1:$K$500, "gaze", $M1:$M500, "*back")</f>
        <v>2</v>
      </c>
      <c r="AB2">
        <f>COUNTIFS($K$1:$K$500, "point", $M1:$M500, "*front")</f>
        <v>2</v>
      </c>
      <c r="AC2">
        <f>COUNTIFS($K$1:$K$500, "point", $M1:$M500, "*periphery")</f>
        <v>2</v>
      </c>
      <c r="AD2">
        <f>COUNTIFS($K$1:$K$500, "point", $M1:$M500, "*back")</f>
        <v>2</v>
      </c>
      <c r="AE2">
        <f>COUNTIFS($K$1:$K$500, "gaze and point", $M1:$M500, "*front")</f>
        <v>2</v>
      </c>
      <c r="AF2">
        <f>COUNTIFS($K$1:$K$500, "gaze and point", $M1:$M500, "*periphery")</f>
        <v>2</v>
      </c>
      <c r="AG2">
        <f>COUNTIFS($K$1:$K$500, "gaze and point", $M1:$M500, "*back")</f>
        <v>2</v>
      </c>
      <c r="AH2">
        <f>COUNTIF($K$1:$K$400, "baseline")</f>
        <v>2</v>
      </c>
    </row>
    <row r="3" spans="1:34" x14ac:dyDescent="0.2">
      <c r="A3" t="s">
        <v>19</v>
      </c>
      <c r="B3" t="s">
        <v>20</v>
      </c>
      <c r="C3" t="s">
        <v>20</v>
      </c>
      <c r="Y3">
        <f>COUNTIFS($M$1:$M$400, "*front", $S$1:$S$400, "1",$K$1:$K$400, "gaze")</f>
        <v>2</v>
      </c>
      <c r="Z3">
        <f>COUNTIFS($M$1:$M$400, "*periphery", $S$1:$S$400, "1", $K$1:$K$400, "gaze")</f>
        <v>0</v>
      </c>
      <c r="AA3">
        <f>COUNTIFS($M$1:$M$400, "*back", $S$1:$S$400, "1", $K$1:$K$400, "gaze")</f>
        <v>0</v>
      </c>
      <c r="AB3">
        <f>COUNTIFS($M$1:$M$400, "*front", $S$1:$S$400, "1", $K$1:$K$400, "point")</f>
        <v>2</v>
      </c>
      <c r="AC3">
        <f>COUNTIFS($M$1:$M$400, "*periphery", $S$1:$S$400, "1", $K$1:$K$400, "point")</f>
        <v>0</v>
      </c>
      <c r="AD3">
        <f>COUNTIFS($M$1:$M$400, "*back", $S$1:$S$400, "1", $K$1:$K$400, "point")</f>
        <v>0</v>
      </c>
      <c r="AE3">
        <f>COUNTIFS($M$1:$M$400, "*front", $S$1:$S$400, "1", $K$1:$K$400, "gaze and point")</f>
        <v>2</v>
      </c>
      <c r="AF3">
        <f>COUNTIFS($M$1:$M$400, "*periphery", $S$1:$S$400, "1", $K$1:$K$400, "gaze and point")</f>
        <v>0</v>
      </c>
      <c r="AG3">
        <f>COUNTIFS($M$1:$M$400, "*periphery", $S$1:$S$400, "1", $K$1:$K$400, "gaze and point")</f>
        <v>0</v>
      </c>
      <c r="AH3">
        <f>COUNTIFS($S$1:$S$400, "1", $K$1:$K$400, "baseline")</f>
        <v>0</v>
      </c>
    </row>
    <row r="4" spans="1:34" x14ac:dyDescent="0.2">
      <c r="A4" t="s">
        <v>21</v>
      </c>
      <c r="B4" t="s">
        <v>20</v>
      </c>
      <c r="C4" t="s">
        <v>20</v>
      </c>
      <c r="X4" t="s">
        <v>5172</v>
      </c>
      <c r="Y4" t="s">
        <v>5179</v>
      </c>
      <c r="Z4" t="s">
        <v>5173</v>
      </c>
      <c r="AA4" t="s">
        <v>5174</v>
      </c>
      <c r="AB4" t="s">
        <v>5175</v>
      </c>
      <c r="AC4" t="s">
        <v>5176</v>
      </c>
      <c r="AD4" t="s">
        <v>5177</v>
      </c>
      <c r="AE4" t="s">
        <v>5178</v>
      </c>
    </row>
    <row r="5" spans="1:34" x14ac:dyDescent="0.2">
      <c r="A5" t="s">
        <v>22</v>
      </c>
      <c r="B5" t="s">
        <v>4474</v>
      </c>
      <c r="C5" t="s">
        <v>4474</v>
      </c>
      <c r="G5" t="s">
        <v>24</v>
      </c>
      <c r="Y5">
        <f>SUM(Y2:AH2)</f>
        <v>20</v>
      </c>
      <c r="Z5">
        <f>COUNTIF($K$1:$K$400, "gaze")</f>
        <v>6</v>
      </c>
      <c r="AA5" s="7">
        <f>COUNTIF($K$1:$K$400, "point")</f>
        <v>6</v>
      </c>
      <c r="AB5">
        <f>COUNTIF($K$1:$K$400, "gaze and point")</f>
        <v>6</v>
      </c>
      <c r="AC5">
        <f>COUNTIF($M$1:$M$400, "*front")</f>
        <v>6</v>
      </c>
      <c r="AD5">
        <f>COUNTIF($M$1:$M$400, "*periphery")</f>
        <v>6</v>
      </c>
      <c r="AE5">
        <f>COUNTIF($M$1:$M$400, "*back")</f>
        <v>6</v>
      </c>
    </row>
    <row r="6" spans="1:34" x14ac:dyDescent="0.2">
      <c r="A6" t="s">
        <v>22</v>
      </c>
      <c r="B6" t="s">
        <v>4475</v>
      </c>
      <c r="C6" t="s">
        <v>4475</v>
      </c>
      <c r="J6" t="s">
        <v>10</v>
      </c>
      <c r="Z6">
        <f>COUNTIFS($K$1:$K$400, "gaze", $S$1:$S$400, "1")</f>
        <v>2</v>
      </c>
      <c r="AA6">
        <f>COUNTIFS($K$1:$K$400, "point", $S$1:$S$400, "1")</f>
        <v>2</v>
      </c>
      <c r="AB6">
        <f>COUNTIFS($K$1:$K$400, "gaze and point", $S$1:$S$400, "1")</f>
        <v>2</v>
      </c>
      <c r="AC6">
        <f>COUNTIFS($M$1:$M$400, "*front", $S$1:$S$400, "1")</f>
        <v>6</v>
      </c>
      <c r="AD6">
        <f>COUNTIFS($M$1:$M$400, "*periphery", $S$1:$S$400, "1")</f>
        <v>0</v>
      </c>
      <c r="AE6">
        <f>COUNTIFS($M$1:$M$400, "*back", $S$1:$S$400, "1")</f>
        <v>0</v>
      </c>
    </row>
    <row r="7" spans="1:34" x14ac:dyDescent="0.2">
      <c r="A7" t="s">
        <v>22</v>
      </c>
      <c r="B7" t="s">
        <v>4476</v>
      </c>
      <c r="C7" t="s">
        <v>4476</v>
      </c>
      <c r="P7">
        <v>1</v>
      </c>
      <c r="Q7" t="s">
        <v>27</v>
      </c>
    </row>
    <row r="8" spans="1:34" x14ac:dyDescent="0.2">
      <c r="A8" t="s">
        <v>22</v>
      </c>
      <c r="B8" t="s">
        <v>4476</v>
      </c>
      <c r="C8" t="s">
        <v>4476</v>
      </c>
      <c r="J8" t="s">
        <v>10</v>
      </c>
    </row>
    <row r="9" spans="1:34" x14ac:dyDescent="0.2">
      <c r="A9" t="s">
        <v>22</v>
      </c>
      <c r="B9" t="s">
        <v>4477</v>
      </c>
      <c r="C9" t="s">
        <v>4477</v>
      </c>
      <c r="P9">
        <v>1</v>
      </c>
      <c r="Q9" t="s">
        <v>30</v>
      </c>
    </row>
    <row r="10" spans="1:34" x14ac:dyDescent="0.2">
      <c r="A10" t="s">
        <v>22</v>
      </c>
      <c r="B10" t="s">
        <v>4478</v>
      </c>
      <c r="C10" t="s">
        <v>4478</v>
      </c>
      <c r="J10" t="s">
        <v>10</v>
      </c>
    </row>
    <row r="11" spans="1:34" x14ac:dyDescent="0.2">
      <c r="A11" t="s">
        <v>22</v>
      </c>
      <c r="B11" t="s">
        <v>4479</v>
      </c>
      <c r="C11" t="s">
        <v>4479</v>
      </c>
      <c r="P11">
        <v>1</v>
      </c>
      <c r="Q11" t="s">
        <v>33</v>
      </c>
    </row>
    <row r="12" spans="1:34" x14ac:dyDescent="0.2">
      <c r="A12" t="s">
        <v>22</v>
      </c>
      <c r="B12" t="s">
        <v>4480</v>
      </c>
      <c r="C12" t="s">
        <v>4480</v>
      </c>
      <c r="J12" t="s">
        <v>10</v>
      </c>
    </row>
    <row r="13" spans="1:34" x14ac:dyDescent="0.2">
      <c r="A13" t="s">
        <v>22</v>
      </c>
      <c r="B13" t="s">
        <v>4481</v>
      </c>
      <c r="C13" t="s">
        <v>4481</v>
      </c>
      <c r="P13">
        <v>1</v>
      </c>
      <c r="Q13" t="s">
        <v>35</v>
      </c>
    </row>
    <row r="14" spans="1:34" x14ac:dyDescent="0.2">
      <c r="A14" t="s">
        <v>22</v>
      </c>
      <c r="B14" t="s">
        <v>2228</v>
      </c>
      <c r="C14" t="s">
        <v>2228</v>
      </c>
      <c r="J14" t="s">
        <v>10</v>
      </c>
    </row>
    <row r="15" spans="1:34" x14ac:dyDescent="0.2">
      <c r="A15" t="s">
        <v>22</v>
      </c>
      <c r="B15" t="s">
        <v>4482</v>
      </c>
      <c r="C15" t="s">
        <v>4482</v>
      </c>
      <c r="P15">
        <v>1</v>
      </c>
      <c r="Q15" t="s">
        <v>38</v>
      </c>
    </row>
    <row r="16" spans="1:34" x14ac:dyDescent="0.2">
      <c r="A16" t="s">
        <v>22</v>
      </c>
      <c r="B16" t="s">
        <v>4483</v>
      </c>
      <c r="C16" t="s">
        <v>4483</v>
      </c>
      <c r="J16" t="s">
        <v>10</v>
      </c>
    </row>
    <row r="17" spans="1:20" x14ac:dyDescent="0.2">
      <c r="A17" t="s">
        <v>22</v>
      </c>
      <c r="B17" t="s">
        <v>4484</v>
      </c>
      <c r="C17" t="s">
        <v>4484</v>
      </c>
      <c r="P17">
        <v>1</v>
      </c>
      <c r="Q17" t="s">
        <v>41</v>
      </c>
    </row>
    <row r="18" spans="1:20" x14ac:dyDescent="0.2">
      <c r="A18" t="s">
        <v>22</v>
      </c>
      <c r="B18" t="s">
        <v>4485</v>
      </c>
      <c r="C18" t="s">
        <v>4485</v>
      </c>
      <c r="G18" t="s">
        <v>24</v>
      </c>
    </row>
    <row r="19" spans="1:20" x14ac:dyDescent="0.2">
      <c r="A19" t="s">
        <v>22</v>
      </c>
      <c r="B19" t="s">
        <v>4486</v>
      </c>
      <c r="C19" t="s">
        <v>4486</v>
      </c>
      <c r="D19" s="2" t="s">
        <v>5101</v>
      </c>
      <c r="G19" t="s">
        <v>43</v>
      </c>
    </row>
    <row r="20" spans="1:20" x14ac:dyDescent="0.2">
      <c r="A20" t="s">
        <v>22</v>
      </c>
      <c r="B20" t="s">
        <v>4487</v>
      </c>
      <c r="C20" t="s">
        <v>4487</v>
      </c>
      <c r="E20">
        <v>1</v>
      </c>
      <c r="F20" t="s">
        <v>44</v>
      </c>
      <c r="K20" t="s">
        <v>45</v>
      </c>
      <c r="M20" t="s">
        <v>46</v>
      </c>
      <c r="S20">
        <v>1</v>
      </c>
      <c r="T20">
        <v>1</v>
      </c>
    </row>
    <row r="21" spans="1:20" x14ac:dyDescent="0.2">
      <c r="A21" t="s">
        <v>22</v>
      </c>
      <c r="B21" t="s">
        <v>4487</v>
      </c>
      <c r="C21" t="s">
        <v>4488</v>
      </c>
      <c r="H21" t="s">
        <v>49</v>
      </c>
      <c r="I21" t="s">
        <v>53</v>
      </c>
      <c r="L21" t="s">
        <v>51</v>
      </c>
    </row>
    <row r="22" spans="1:20" x14ac:dyDescent="0.2">
      <c r="A22" t="s">
        <v>22</v>
      </c>
      <c r="B22" t="s">
        <v>4489</v>
      </c>
      <c r="C22" t="s">
        <v>4489</v>
      </c>
      <c r="J22" t="s">
        <v>10</v>
      </c>
    </row>
    <row r="23" spans="1:20" x14ac:dyDescent="0.2">
      <c r="A23" t="s">
        <v>22</v>
      </c>
      <c r="B23" t="s">
        <v>4490</v>
      </c>
      <c r="C23" t="s">
        <v>4490</v>
      </c>
      <c r="G23" t="s">
        <v>60</v>
      </c>
    </row>
    <row r="24" spans="1:20" x14ac:dyDescent="0.2">
      <c r="A24" t="s">
        <v>22</v>
      </c>
      <c r="B24" t="s">
        <v>4491</v>
      </c>
      <c r="C24" t="s">
        <v>4491</v>
      </c>
      <c r="G24" t="s">
        <v>62</v>
      </c>
    </row>
    <row r="25" spans="1:20" x14ac:dyDescent="0.2">
      <c r="A25" t="s">
        <v>22</v>
      </c>
      <c r="B25" t="s">
        <v>4492</v>
      </c>
      <c r="C25" t="s">
        <v>4492</v>
      </c>
      <c r="E25">
        <v>0</v>
      </c>
      <c r="F25" t="s">
        <v>44</v>
      </c>
      <c r="K25" t="s">
        <v>64</v>
      </c>
      <c r="M25" t="s">
        <v>65</v>
      </c>
      <c r="S25">
        <v>0</v>
      </c>
      <c r="T25">
        <v>0</v>
      </c>
    </row>
    <row r="26" spans="1:20" x14ac:dyDescent="0.2">
      <c r="A26" t="s">
        <v>22</v>
      </c>
      <c r="B26" t="s">
        <v>1061</v>
      </c>
      <c r="C26" t="s">
        <v>4493</v>
      </c>
      <c r="D26" s="2" t="s">
        <v>2988</v>
      </c>
      <c r="H26" t="s">
        <v>49</v>
      </c>
      <c r="L26" t="s">
        <v>105</v>
      </c>
      <c r="O26" t="s">
        <v>106</v>
      </c>
    </row>
    <row r="27" spans="1:20" x14ac:dyDescent="0.2">
      <c r="A27" t="s">
        <v>22</v>
      </c>
      <c r="B27" t="s">
        <v>4494</v>
      </c>
      <c r="C27" t="s">
        <v>4495</v>
      </c>
      <c r="H27" t="s">
        <v>49</v>
      </c>
      <c r="I27" t="s">
        <v>50</v>
      </c>
      <c r="L27" t="s">
        <v>68</v>
      </c>
      <c r="O27" t="s">
        <v>65</v>
      </c>
    </row>
    <row r="28" spans="1:20" x14ac:dyDescent="0.2">
      <c r="A28" t="s">
        <v>22</v>
      </c>
      <c r="B28" t="s">
        <v>4496</v>
      </c>
      <c r="C28" t="s">
        <v>4497</v>
      </c>
      <c r="H28" t="s">
        <v>49</v>
      </c>
      <c r="I28" t="s">
        <v>53</v>
      </c>
      <c r="L28" t="s">
        <v>68</v>
      </c>
      <c r="O28" t="s">
        <v>65</v>
      </c>
    </row>
    <row r="29" spans="1:20" x14ac:dyDescent="0.2">
      <c r="A29" t="s">
        <v>22</v>
      </c>
      <c r="B29" t="s">
        <v>4498</v>
      </c>
      <c r="C29" t="s">
        <v>4499</v>
      </c>
      <c r="H29" t="s">
        <v>49</v>
      </c>
      <c r="I29" t="s">
        <v>50</v>
      </c>
      <c r="L29" t="s">
        <v>68</v>
      </c>
      <c r="O29" t="s">
        <v>46</v>
      </c>
    </row>
    <row r="30" spans="1:20" x14ac:dyDescent="0.2">
      <c r="A30" t="s">
        <v>22</v>
      </c>
      <c r="B30" t="s">
        <v>4500</v>
      </c>
      <c r="C30" t="s">
        <v>4501</v>
      </c>
      <c r="H30" t="s">
        <v>49</v>
      </c>
      <c r="I30" t="s">
        <v>53</v>
      </c>
      <c r="L30" t="s">
        <v>68</v>
      </c>
      <c r="O30" t="s">
        <v>46</v>
      </c>
    </row>
    <row r="31" spans="1:20" x14ac:dyDescent="0.2">
      <c r="A31" t="s">
        <v>22</v>
      </c>
      <c r="B31" t="s">
        <v>4502</v>
      </c>
      <c r="C31" t="s">
        <v>4502</v>
      </c>
      <c r="J31" t="s">
        <v>10</v>
      </c>
    </row>
    <row r="32" spans="1:20" x14ac:dyDescent="0.2">
      <c r="A32" t="s">
        <v>22</v>
      </c>
      <c r="B32" t="s">
        <v>4503</v>
      </c>
      <c r="C32" t="s">
        <v>4503</v>
      </c>
      <c r="H32" t="s">
        <v>49</v>
      </c>
      <c r="I32" t="s">
        <v>53</v>
      </c>
      <c r="L32" t="s">
        <v>51</v>
      </c>
    </row>
    <row r="33" spans="1:20" x14ac:dyDescent="0.2">
      <c r="A33" t="s">
        <v>22</v>
      </c>
      <c r="B33" t="s">
        <v>4504</v>
      </c>
      <c r="C33" t="s">
        <v>4504</v>
      </c>
      <c r="G33" t="s">
        <v>60</v>
      </c>
    </row>
    <row r="34" spans="1:20" x14ac:dyDescent="0.2">
      <c r="A34" t="s">
        <v>22</v>
      </c>
      <c r="B34" t="s">
        <v>4505</v>
      </c>
      <c r="C34" t="s">
        <v>4505</v>
      </c>
      <c r="G34" t="s">
        <v>78</v>
      </c>
    </row>
    <row r="35" spans="1:20" x14ac:dyDescent="0.2">
      <c r="A35" t="s">
        <v>22</v>
      </c>
      <c r="B35" t="s">
        <v>4506</v>
      </c>
      <c r="C35" t="s">
        <v>4506</v>
      </c>
      <c r="E35">
        <v>0</v>
      </c>
      <c r="F35" t="s">
        <v>44</v>
      </c>
      <c r="K35" t="s">
        <v>45</v>
      </c>
      <c r="M35" t="s">
        <v>79</v>
      </c>
      <c r="S35">
        <v>0</v>
      </c>
      <c r="T35">
        <v>0</v>
      </c>
    </row>
    <row r="36" spans="1:20" x14ac:dyDescent="0.2">
      <c r="A36" t="s">
        <v>22</v>
      </c>
      <c r="B36" t="s">
        <v>4507</v>
      </c>
      <c r="C36" t="s">
        <v>4508</v>
      </c>
      <c r="H36" t="s">
        <v>49</v>
      </c>
      <c r="L36" t="s">
        <v>57</v>
      </c>
    </row>
    <row r="37" spans="1:20" x14ac:dyDescent="0.2">
      <c r="A37" t="s">
        <v>22</v>
      </c>
      <c r="B37" t="s">
        <v>4509</v>
      </c>
      <c r="C37" t="s">
        <v>4509</v>
      </c>
      <c r="H37" t="s">
        <v>49</v>
      </c>
      <c r="I37" t="s">
        <v>50</v>
      </c>
      <c r="L37" t="s">
        <v>68</v>
      </c>
      <c r="O37" t="s">
        <v>116</v>
      </c>
    </row>
    <row r="38" spans="1:20" x14ac:dyDescent="0.2">
      <c r="A38" t="s">
        <v>22</v>
      </c>
      <c r="B38" t="s">
        <v>4510</v>
      </c>
      <c r="C38" t="s">
        <v>3351</v>
      </c>
      <c r="H38" t="s">
        <v>49</v>
      </c>
      <c r="I38" t="s">
        <v>53</v>
      </c>
      <c r="L38" t="s">
        <v>68</v>
      </c>
      <c r="O38" t="s">
        <v>116</v>
      </c>
    </row>
    <row r="39" spans="1:20" x14ac:dyDescent="0.2">
      <c r="A39" t="s">
        <v>22</v>
      </c>
      <c r="B39" t="s">
        <v>4511</v>
      </c>
      <c r="C39" t="s">
        <v>4512</v>
      </c>
      <c r="H39" t="s">
        <v>49</v>
      </c>
      <c r="L39" t="s">
        <v>57</v>
      </c>
    </row>
    <row r="40" spans="1:20" x14ac:dyDescent="0.2">
      <c r="A40" t="s">
        <v>22</v>
      </c>
      <c r="B40" t="s">
        <v>4513</v>
      </c>
      <c r="C40" t="s">
        <v>4513</v>
      </c>
      <c r="J40" t="s">
        <v>10</v>
      </c>
    </row>
    <row r="41" spans="1:20" x14ac:dyDescent="0.2">
      <c r="A41" t="s">
        <v>22</v>
      </c>
      <c r="B41" t="s">
        <v>1761</v>
      </c>
      <c r="C41" t="s">
        <v>1761</v>
      </c>
      <c r="H41" t="s">
        <v>49</v>
      </c>
      <c r="I41" t="s">
        <v>53</v>
      </c>
      <c r="L41" t="s">
        <v>51</v>
      </c>
    </row>
    <row r="42" spans="1:20" x14ac:dyDescent="0.2">
      <c r="A42" t="s">
        <v>22</v>
      </c>
      <c r="B42" t="s">
        <v>4514</v>
      </c>
      <c r="C42" t="s">
        <v>4514</v>
      </c>
      <c r="G42" t="s">
        <v>60</v>
      </c>
    </row>
    <row r="43" spans="1:20" x14ac:dyDescent="0.2">
      <c r="A43" t="s">
        <v>22</v>
      </c>
      <c r="B43" t="s">
        <v>4515</v>
      </c>
      <c r="C43" t="s">
        <v>4515</v>
      </c>
      <c r="G43" t="s">
        <v>94</v>
      </c>
    </row>
    <row r="44" spans="1:20" x14ac:dyDescent="0.2">
      <c r="A44" t="s">
        <v>22</v>
      </c>
      <c r="B44" t="s">
        <v>4516</v>
      </c>
      <c r="C44" t="s">
        <v>4516</v>
      </c>
      <c r="E44">
        <v>0</v>
      </c>
      <c r="F44" t="s">
        <v>44</v>
      </c>
      <c r="K44" t="s">
        <v>45</v>
      </c>
      <c r="M44" t="s">
        <v>96</v>
      </c>
      <c r="S44">
        <v>0</v>
      </c>
      <c r="T44">
        <v>0</v>
      </c>
    </row>
    <row r="45" spans="1:20" x14ac:dyDescent="0.2">
      <c r="A45" t="s">
        <v>22</v>
      </c>
      <c r="B45" t="s">
        <v>4517</v>
      </c>
      <c r="C45" t="s">
        <v>4518</v>
      </c>
      <c r="D45" s="2" t="s">
        <v>4519</v>
      </c>
      <c r="H45" t="s">
        <v>49</v>
      </c>
      <c r="L45" t="s">
        <v>105</v>
      </c>
      <c r="O45" t="s">
        <v>106</v>
      </c>
    </row>
    <row r="46" spans="1:20" x14ac:dyDescent="0.2">
      <c r="A46" t="s">
        <v>22</v>
      </c>
      <c r="B46" t="s">
        <v>3136</v>
      </c>
      <c r="C46" t="s">
        <v>3500</v>
      </c>
      <c r="H46" t="s">
        <v>49</v>
      </c>
      <c r="L46" t="s">
        <v>57</v>
      </c>
    </row>
    <row r="47" spans="1:20" x14ac:dyDescent="0.2">
      <c r="A47" t="s">
        <v>22</v>
      </c>
      <c r="B47" t="s">
        <v>4520</v>
      </c>
      <c r="C47" t="s">
        <v>4520</v>
      </c>
      <c r="J47" t="s">
        <v>10</v>
      </c>
    </row>
    <row r="48" spans="1:20" x14ac:dyDescent="0.2">
      <c r="A48" t="s">
        <v>22</v>
      </c>
      <c r="B48" t="s">
        <v>4521</v>
      </c>
      <c r="C48" t="s">
        <v>4521</v>
      </c>
      <c r="H48" t="s">
        <v>49</v>
      </c>
      <c r="I48" t="s">
        <v>53</v>
      </c>
      <c r="L48" t="s">
        <v>51</v>
      </c>
    </row>
    <row r="49" spans="1:20" x14ac:dyDescent="0.2">
      <c r="A49" t="s">
        <v>22</v>
      </c>
      <c r="B49" t="s">
        <v>4522</v>
      </c>
      <c r="C49" t="s">
        <v>4522</v>
      </c>
      <c r="G49" t="s">
        <v>60</v>
      </c>
    </row>
    <row r="50" spans="1:20" x14ac:dyDescent="0.2">
      <c r="A50" t="s">
        <v>22</v>
      </c>
      <c r="B50" t="s">
        <v>2681</v>
      </c>
      <c r="C50" t="s">
        <v>2681</v>
      </c>
      <c r="G50" t="s">
        <v>114</v>
      </c>
    </row>
    <row r="51" spans="1:20" x14ac:dyDescent="0.2">
      <c r="A51" t="s">
        <v>22</v>
      </c>
      <c r="B51" t="s">
        <v>4523</v>
      </c>
      <c r="C51" t="s">
        <v>4523</v>
      </c>
      <c r="E51">
        <v>1</v>
      </c>
      <c r="F51" t="s">
        <v>44</v>
      </c>
      <c r="K51" t="s">
        <v>115</v>
      </c>
      <c r="M51" t="s">
        <v>116</v>
      </c>
      <c r="S51">
        <v>1</v>
      </c>
      <c r="T51">
        <v>1</v>
      </c>
    </row>
    <row r="52" spans="1:20" x14ac:dyDescent="0.2">
      <c r="A52" t="s">
        <v>22</v>
      </c>
      <c r="B52" t="s">
        <v>4524</v>
      </c>
      <c r="C52" t="s">
        <v>4525</v>
      </c>
      <c r="H52" t="s">
        <v>49</v>
      </c>
      <c r="L52" t="s">
        <v>57</v>
      </c>
    </row>
    <row r="53" spans="1:20" x14ac:dyDescent="0.2">
      <c r="A53" t="s">
        <v>22</v>
      </c>
      <c r="B53" t="s">
        <v>4526</v>
      </c>
      <c r="C53" t="s">
        <v>4527</v>
      </c>
      <c r="H53" t="s">
        <v>49</v>
      </c>
      <c r="I53" t="s">
        <v>50</v>
      </c>
      <c r="L53" t="s">
        <v>51</v>
      </c>
    </row>
    <row r="54" spans="1:20" x14ac:dyDescent="0.2">
      <c r="A54" t="s">
        <v>22</v>
      </c>
      <c r="B54" t="s">
        <v>4528</v>
      </c>
      <c r="C54" t="s">
        <v>4529</v>
      </c>
      <c r="H54" t="s">
        <v>49</v>
      </c>
      <c r="I54" t="s">
        <v>53</v>
      </c>
      <c r="L54" t="s">
        <v>51</v>
      </c>
    </row>
    <row r="55" spans="1:20" x14ac:dyDescent="0.2">
      <c r="A55" t="s">
        <v>22</v>
      </c>
      <c r="B55" t="s">
        <v>4530</v>
      </c>
      <c r="C55" t="s">
        <v>4530</v>
      </c>
      <c r="J55" t="s">
        <v>10</v>
      </c>
    </row>
    <row r="56" spans="1:20" x14ac:dyDescent="0.2">
      <c r="A56" t="s">
        <v>22</v>
      </c>
      <c r="B56" t="s">
        <v>4531</v>
      </c>
      <c r="C56" t="s">
        <v>4531</v>
      </c>
      <c r="G56" t="s">
        <v>60</v>
      </c>
    </row>
    <row r="57" spans="1:20" x14ac:dyDescent="0.2">
      <c r="A57" t="s">
        <v>22</v>
      </c>
      <c r="B57" t="s">
        <v>4532</v>
      </c>
      <c r="C57" t="s">
        <v>4532</v>
      </c>
      <c r="G57" t="s">
        <v>122</v>
      </c>
    </row>
    <row r="58" spans="1:20" x14ac:dyDescent="0.2">
      <c r="A58" t="s">
        <v>22</v>
      </c>
      <c r="B58" t="s">
        <v>1341</v>
      </c>
      <c r="C58" t="s">
        <v>1341</v>
      </c>
      <c r="E58">
        <v>0</v>
      </c>
      <c r="F58" t="s">
        <v>44</v>
      </c>
      <c r="K58" t="s">
        <v>115</v>
      </c>
      <c r="M58" t="s">
        <v>65</v>
      </c>
      <c r="S58">
        <v>0</v>
      </c>
      <c r="T58">
        <v>0</v>
      </c>
    </row>
    <row r="59" spans="1:20" x14ac:dyDescent="0.2">
      <c r="A59" t="s">
        <v>22</v>
      </c>
      <c r="B59" t="s">
        <v>4533</v>
      </c>
      <c r="C59" t="s">
        <v>2442</v>
      </c>
      <c r="H59" t="s">
        <v>49</v>
      </c>
      <c r="L59" t="s">
        <v>82</v>
      </c>
      <c r="N59" t="s">
        <v>152</v>
      </c>
    </row>
    <row r="60" spans="1:20" x14ac:dyDescent="0.2">
      <c r="A60" t="s">
        <v>22</v>
      </c>
      <c r="B60" t="s">
        <v>2443</v>
      </c>
      <c r="C60" t="s">
        <v>2443</v>
      </c>
      <c r="H60" t="s">
        <v>49</v>
      </c>
      <c r="I60" t="s">
        <v>50</v>
      </c>
      <c r="L60" t="s">
        <v>68</v>
      </c>
      <c r="O60" t="s">
        <v>46</v>
      </c>
    </row>
    <row r="61" spans="1:20" x14ac:dyDescent="0.2">
      <c r="A61" t="s">
        <v>22</v>
      </c>
      <c r="B61" t="s">
        <v>4534</v>
      </c>
      <c r="C61" t="s">
        <v>2689</v>
      </c>
      <c r="H61" t="s">
        <v>49</v>
      </c>
      <c r="I61" t="s">
        <v>53</v>
      </c>
      <c r="L61" t="s">
        <v>68</v>
      </c>
      <c r="O61" t="s">
        <v>46</v>
      </c>
    </row>
    <row r="62" spans="1:20" x14ac:dyDescent="0.2">
      <c r="A62" t="s">
        <v>22</v>
      </c>
      <c r="B62" t="s">
        <v>4535</v>
      </c>
      <c r="C62" t="s">
        <v>4536</v>
      </c>
      <c r="H62" t="s">
        <v>49</v>
      </c>
      <c r="L62" t="s">
        <v>82</v>
      </c>
    </row>
    <row r="63" spans="1:20" x14ac:dyDescent="0.2">
      <c r="A63" t="s">
        <v>22</v>
      </c>
      <c r="B63" t="s">
        <v>4537</v>
      </c>
      <c r="C63" t="s">
        <v>4537</v>
      </c>
      <c r="D63" s="2" t="s">
        <v>4538</v>
      </c>
      <c r="J63" t="s">
        <v>10</v>
      </c>
    </row>
    <row r="64" spans="1:20" x14ac:dyDescent="0.2">
      <c r="A64" t="s">
        <v>22</v>
      </c>
      <c r="B64" t="s">
        <v>4539</v>
      </c>
      <c r="C64" t="s">
        <v>4539</v>
      </c>
      <c r="H64" t="s">
        <v>49</v>
      </c>
      <c r="I64" t="s">
        <v>53</v>
      </c>
      <c r="L64" t="s">
        <v>51</v>
      </c>
    </row>
    <row r="65" spans="1:20" x14ac:dyDescent="0.2">
      <c r="A65" t="s">
        <v>22</v>
      </c>
      <c r="B65" t="s">
        <v>4540</v>
      </c>
      <c r="C65" t="s">
        <v>4540</v>
      </c>
      <c r="G65" t="s">
        <v>60</v>
      </c>
    </row>
    <row r="66" spans="1:20" x14ac:dyDescent="0.2">
      <c r="A66" t="s">
        <v>22</v>
      </c>
      <c r="B66" t="s">
        <v>4541</v>
      </c>
      <c r="C66" t="s">
        <v>4541</v>
      </c>
      <c r="G66" t="s">
        <v>131</v>
      </c>
    </row>
    <row r="67" spans="1:20" x14ac:dyDescent="0.2">
      <c r="A67" t="s">
        <v>22</v>
      </c>
      <c r="B67" t="s">
        <v>4542</v>
      </c>
      <c r="C67" t="s">
        <v>4542</v>
      </c>
      <c r="E67">
        <v>1</v>
      </c>
      <c r="F67" t="s">
        <v>44</v>
      </c>
      <c r="K67" t="s">
        <v>64</v>
      </c>
      <c r="M67" t="s">
        <v>116</v>
      </c>
      <c r="S67">
        <v>1</v>
      </c>
      <c r="T67">
        <v>1</v>
      </c>
    </row>
    <row r="68" spans="1:20" x14ac:dyDescent="0.2">
      <c r="A68" t="s">
        <v>22</v>
      </c>
      <c r="B68" t="s">
        <v>1348</v>
      </c>
      <c r="C68" t="s">
        <v>4543</v>
      </c>
      <c r="H68" t="s">
        <v>49</v>
      </c>
      <c r="L68" t="s">
        <v>57</v>
      </c>
    </row>
    <row r="69" spans="1:20" x14ac:dyDescent="0.2">
      <c r="A69" t="s">
        <v>22</v>
      </c>
      <c r="B69" t="s">
        <v>4544</v>
      </c>
      <c r="C69" t="s">
        <v>4545</v>
      </c>
      <c r="H69" t="s">
        <v>49</v>
      </c>
      <c r="I69" t="s">
        <v>50</v>
      </c>
      <c r="L69" t="s">
        <v>51</v>
      </c>
    </row>
    <row r="70" spans="1:20" x14ac:dyDescent="0.2">
      <c r="A70" t="s">
        <v>22</v>
      </c>
      <c r="B70" t="s">
        <v>4546</v>
      </c>
      <c r="C70" t="s">
        <v>4547</v>
      </c>
      <c r="H70" t="s">
        <v>49</v>
      </c>
      <c r="I70" t="s">
        <v>53</v>
      </c>
      <c r="L70" t="s">
        <v>51</v>
      </c>
    </row>
    <row r="71" spans="1:20" x14ac:dyDescent="0.2">
      <c r="A71" t="s">
        <v>22</v>
      </c>
      <c r="B71" t="s">
        <v>4548</v>
      </c>
      <c r="C71" t="s">
        <v>4548</v>
      </c>
      <c r="J71" t="s">
        <v>10</v>
      </c>
    </row>
    <row r="72" spans="1:20" x14ac:dyDescent="0.2">
      <c r="A72" t="s">
        <v>22</v>
      </c>
      <c r="B72" t="s">
        <v>4549</v>
      </c>
      <c r="C72" t="s">
        <v>4549</v>
      </c>
      <c r="G72" t="s">
        <v>60</v>
      </c>
    </row>
    <row r="73" spans="1:20" x14ac:dyDescent="0.2">
      <c r="A73" t="s">
        <v>22</v>
      </c>
      <c r="B73" t="s">
        <v>4550</v>
      </c>
      <c r="C73" t="s">
        <v>4550</v>
      </c>
      <c r="G73" t="s">
        <v>139</v>
      </c>
    </row>
    <row r="74" spans="1:20" x14ac:dyDescent="0.2">
      <c r="A74" t="s">
        <v>22</v>
      </c>
      <c r="B74" t="s">
        <v>4551</v>
      </c>
      <c r="C74" t="s">
        <v>4551</v>
      </c>
      <c r="E74">
        <v>0</v>
      </c>
      <c r="F74" t="s">
        <v>44</v>
      </c>
      <c r="K74" t="s">
        <v>142</v>
      </c>
      <c r="M74" t="s">
        <v>142</v>
      </c>
      <c r="S74">
        <v>0</v>
      </c>
      <c r="T74">
        <v>0</v>
      </c>
    </row>
    <row r="75" spans="1:20" x14ac:dyDescent="0.2">
      <c r="A75" t="s">
        <v>22</v>
      </c>
      <c r="B75" t="s">
        <v>4552</v>
      </c>
      <c r="C75" t="s">
        <v>67</v>
      </c>
      <c r="H75" t="s">
        <v>49</v>
      </c>
      <c r="L75" t="s">
        <v>57</v>
      </c>
    </row>
    <row r="76" spans="1:20" x14ac:dyDescent="0.2">
      <c r="A76" t="s">
        <v>22</v>
      </c>
      <c r="B76" t="s">
        <v>4553</v>
      </c>
      <c r="C76" t="s">
        <v>3165</v>
      </c>
      <c r="D76" s="2" t="s">
        <v>3204</v>
      </c>
      <c r="H76" t="s">
        <v>49</v>
      </c>
      <c r="L76" t="s">
        <v>105</v>
      </c>
      <c r="O76" t="s">
        <v>106</v>
      </c>
    </row>
    <row r="77" spans="1:20" x14ac:dyDescent="0.2">
      <c r="A77" t="s">
        <v>22</v>
      </c>
      <c r="B77" t="s">
        <v>4554</v>
      </c>
      <c r="C77" t="s">
        <v>4555</v>
      </c>
      <c r="H77" t="s">
        <v>49</v>
      </c>
      <c r="L77" t="s">
        <v>105</v>
      </c>
      <c r="O77" t="s">
        <v>380</v>
      </c>
    </row>
    <row r="78" spans="1:20" x14ac:dyDescent="0.2">
      <c r="A78" t="s">
        <v>22</v>
      </c>
      <c r="B78" t="s">
        <v>1554</v>
      </c>
      <c r="C78" t="s">
        <v>4556</v>
      </c>
      <c r="H78" t="s">
        <v>49</v>
      </c>
      <c r="L78" t="s">
        <v>105</v>
      </c>
      <c r="O78" t="s">
        <v>1488</v>
      </c>
    </row>
    <row r="79" spans="1:20" x14ac:dyDescent="0.2">
      <c r="A79" t="s">
        <v>22</v>
      </c>
      <c r="B79" t="s">
        <v>1808</v>
      </c>
      <c r="C79" t="s">
        <v>1809</v>
      </c>
      <c r="H79" t="s">
        <v>49</v>
      </c>
      <c r="I79" t="s">
        <v>50</v>
      </c>
      <c r="L79" t="s">
        <v>68</v>
      </c>
      <c r="O79" t="s">
        <v>116</v>
      </c>
    </row>
    <row r="80" spans="1:20" x14ac:dyDescent="0.2">
      <c r="A80" t="s">
        <v>22</v>
      </c>
      <c r="B80" t="s">
        <v>4557</v>
      </c>
      <c r="C80" t="s">
        <v>3167</v>
      </c>
      <c r="H80" t="s">
        <v>49</v>
      </c>
      <c r="I80" t="s">
        <v>53</v>
      </c>
      <c r="L80" t="s">
        <v>68</v>
      </c>
      <c r="O80" t="s">
        <v>116</v>
      </c>
    </row>
    <row r="81" spans="1:20" x14ac:dyDescent="0.2">
      <c r="A81" t="s">
        <v>22</v>
      </c>
      <c r="B81" t="s">
        <v>1556</v>
      </c>
      <c r="C81" t="s">
        <v>1556</v>
      </c>
      <c r="G81" t="s">
        <v>60</v>
      </c>
    </row>
    <row r="82" spans="1:20" x14ac:dyDescent="0.2">
      <c r="A82" t="s">
        <v>22</v>
      </c>
      <c r="B82" t="s">
        <v>4558</v>
      </c>
      <c r="C82" t="s">
        <v>4558</v>
      </c>
      <c r="G82" t="s">
        <v>147</v>
      </c>
    </row>
    <row r="83" spans="1:20" x14ac:dyDescent="0.2">
      <c r="A83" t="s">
        <v>22</v>
      </c>
      <c r="B83" t="s">
        <v>4559</v>
      </c>
      <c r="C83" t="s">
        <v>4559</v>
      </c>
      <c r="E83">
        <v>0</v>
      </c>
      <c r="F83" t="s">
        <v>44</v>
      </c>
      <c r="K83" t="s">
        <v>115</v>
      </c>
      <c r="M83" t="s">
        <v>149</v>
      </c>
      <c r="S83">
        <v>0</v>
      </c>
      <c r="T83">
        <v>0</v>
      </c>
    </row>
    <row r="84" spans="1:20" x14ac:dyDescent="0.2">
      <c r="A84" t="s">
        <v>22</v>
      </c>
      <c r="B84" t="s">
        <v>4560</v>
      </c>
      <c r="C84" t="s">
        <v>4561</v>
      </c>
      <c r="H84" t="s">
        <v>49</v>
      </c>
      <c r="I84" t="s">
        <v>50</v>
      </c>
      <c r="L84" t="s">
        <v>68</v>
      </c>
      <c r="O84" t="s">
        <v>116</v>
      </c>
    </row>
    <row r="85" spans="1:20" x14ac:dyDescent="0.2">
      <c r="A85" t="s">
        <v>22</v>
      </c>
      <c r="B85" t="s">
        <v>4562</v>
      </c>
      <c r="C85" t="s">
        <v>4563</v>
      </c>
      <c r="H85" t="s">
        <v>49</v>
      </c>
      <c r="I85" t="s">
        <v>53</v>
      </c>
      <c r="L85" t="s">
        <v>68</v>
      </c>
      <c r="O85" t="s">
        <v>116</v>
      </c>
    </row>
    <row r="86" spans="1:20" x14ac:dyDescent="0.2">
      <c r="A86" t="s">
        <v>22</v>
      </c>
      <c r="B86" t="s">
        <v>4564</v>
      </c>
      <c r="C86" t="s">
        <v>4565</v>
      </c>
      <c r="H86" t="s">
        <v>49</v>
      </c>
      <c r="I86" t="s">
        <v>50</v>
      </c>
      <c r="L86" t="s">
        <v>68</v>
      </c>
      <c r="O86" t="s">
        <v>79</v>
      </c>
    </row>
    <row r="87" spans="1:20" x14ac:dyDescent="0.2">
      <c r="A87" t="s">
        <v>22</v>
      </c>
      <c r="B87" t="s">
        <v>4566</v>
      </c>
      <c r="C87" t="s">
        <v>4567</v>
      </c>
      <c r="H87" t="s">
        <v>49</v>
      </c>
      <c r="I87" t="s">
        <v>53</v>
      </c>
      <c r="L87" t="s">
        <v>68</v>
      </c>
      <c r="O87" t="s">
        <v>79</v>
      </c>
    </row>
    <row r="88" spans="1:20" x14ac:dyDescent="0.2">
      <c r="A88" t="s">
        <v>22</v>
      </c>
      <c r="B88" t="s">
        <v>4568</v>
      </c>
      <c r="C88" t="s">
        <v>4568</v>
      </c>
      <c r="J88" t="s">
        <v>10</v>
      </c>
    </row>
    <row r="89" spans="1:20" x14ac:dyDescent="0.2">
      <c r="A89" t="s">
        <v>22</v>
      </c>
      <c r="B89" t="s">
        <v>4569</v>
      </c>
      <c r="C89" t="s">
        <v>4569</v>
      </c>
      <c r="H89" t="s">
        <v>49</v>
      </c>
      <c r="I89" t="s">
        <v>53</v>
      </c>
      <c r="L89" t="s">
        <v>51</v>
      </c>
    </row>
    <row r="90" spans="1:20" x14ac:dyDescent="0.2">
      <c r="A90" t="s">
        <v>22</v>
      </c>
      <c r="B90" t="s">
        <v>4570</v>
      </c>
      <c r="C90" t="s">
        <v>4570</v>
      </c>
      <c r="G90" t="s">
        <v>60</v>
      </c>
    </row>
    <row r="91" spans="1:20" x14ac:dyDescent="0.2">
      <c r="A91" t="s">
        <v>22</v>
      </c>
      <c r="B91" t="s">
        <v>4571</v>
      </c>
      <c r="C91" t="s">
        <v>4571</v>
      </c>
      <c r="G91" t="s">
        <v>159</v>
      </c>
    </row>
    <row r="92" spans="1:20" x14ac:dyDescent="0.2">
      <c r="A92" t="s">
        <v>22</v>
      </c>
      <c r="B92" t="s">
        <v>2738</v>
      </c>
      <c r="C92" t="s">
        <v>2738</v>
      </c>
      <c r="E92">
        <v>0</v>
      </c>
      <c r="F92" t="s">
        <v>44</v>
      </c>
      <c r="K92" t="s">
        <v>64</v>
      </c>
      <c r="M92" t="s">
        <v>149</v>
      </c>
      <c r="S92">
        <v>0</v>
      </c>
      <c r="T92">
        <v>0</v>
      </c>
    </row>
    <row r="93" spans="1:20" x14ac:dyDescent="0.2">
      <c r="A93" t="s">
        <v>22</v>
      </c>
      <c r="B93" t="s">
        <v>4572</v>
      </c>
      <c r="C93" t="s">
        <v>4573</v>
      </c>
      <c r="H93" t="s">
        <v>49</v>
      </c>
      <c r="L93" t="s">
        <v>105</v>
      </c>
      <c r="O93" t="s">
        <v>411</v>
      </c>
    </row>
    <row r="94" spans="1:20" x14ac:dyDescent="0.2">
      <c r="A94" t="s">
        <v>22</v>
      </c>
      <c r="B94" t="s">
        <v>4574</v>
      </c>
      <c r="C94" t="s">
        <v>4575</v>
      </c>
      <c r="H94" t="s">
        <v>49</v>
      </c>
      <c r="I94" t="s">
        <v>50</v>
      </c>
      <c r="L94" t="s">
        <v>68</v>
      </c>
      <c r="O94" t="s">
        <v>79</v>
      </c>
    </row>
    <row r="95" spans="1:20" x14ac:dyDescent="0.2">
      <c r="A95" t="s">
        <v>22</v>
      </c>
      <c r="B95" t="s">
        <v>4576</v>
      </c>
      <c r="C95" t="s">
        <v>4577</v>
      </c>
      <c r="H95" t="s">
        <v>49</v>
      </c>
      <c r="I95" t="s">
        <v>53</v>
      </c>
      <c r="L95" t="s">
        <v>68</v>
      </c>
      <c r="O95" t="s">
        <v>79</v>
      </c>
    </row>
    <row r="96" spans="1:20" x14ac:dyDescent="0.2">
      <c r="A96" t="s">
        <v>22</v>
      </c>
      <c r="B96" t="s">
        <v>4578</v>
      </c>
      <c r="C96" t="s">
        <v>4578</v>
      </c>
      <c r="D96" s="2" t="s">
        <v>1352</v>
      </c>
      <c r="J96" t="s">
        <v>10</v>
      </c>
    </row>
    <row r="97" spans="1:20" x14ac:dyDescent="0.2">
      <c r="A97" t="s">
        <v>22</v>
      </c>
      <c r="B97" t="s">
        <v>4579</v>
      </c>
      <c r="C97" t="s">
        <v>4579</v>
      </c>
      <c r="G97" t="s">
        <v>60</v>
      </c>
    </row>
    <row r="98" spans="1:20" x14ac:dyDescent="0.2">
      <c r="A98" t="s">
        <v>22</v>
      </c>
      <c r="B98" t="s">
        <v>2346</v>
      </c>
      <c r="C98" t="s">
        <v>2346</v>
      </c>
      <c r="G98" t="s">
        <v>168</v>
      </c>
    </row>
    <row r="99" spans="1:20" x14ac:dyDescent="0.2">
      <c r="A99" t="s">
        <v>22</v>
      </c>
      <c r="B99" t="s">
        <v>4580</v>
      </c>
      <c r="C99" t="s">
        <v>4580</v>
      </c>
      <c r="E99">
        <v>1</v>
      </c>
      <c r="F99" t="s">
        <v>44</v>
      </c>
      <c r="K99" t="s">
        <v>64</v>
      </c>
      <c r="M99" t="s">
        <v>46</v>
      </c>
      <c r="S99">
        <v>1</v>
      </c>
      <c r="T99">
        <v>1</v>
      </c>
    </row>
    <row r="100" spans="1:20" x14ac:dyDescent="0.2">
      <c r="A100" t="s">
        <v>22</v>
      </c>
      <c r="B100" t="s">
        <v>4581</v>
      </c>
      <c r="C100" t="s">
        <v>4582</v>
      </c>
      <c r="H100" t="s">
        <v>49</v>
      </c>
      <c r="L100" t="s">
        <v>57</v>
      </c>
    </row>
    <row r="101" spans="1:20" x14ac:dyDescent="0.2">
      <c r="A101" t="s">
        <v>22</v>
      </c>
      <c r="B101" t="s">
        <v>107</v>
      </c>
      <c r="C101" t="s">
        <v>107</v>
      </c>
      <c r="H101" t="s">
        <v>49</v>
      </c>
      <c r="I101" t="s">
        <v>50</v>
      </c>
      <c r="L101" t="s">
        <v>51</v>
      </c>
    </row>
    <row r="102" spans="1:20" x14ac:dyDescent="0.2">
      <c r="A102" t="s">
        <v>22</v>
      </c>
      <c r="B102" t="s">
        <v>4583</v>
      </c>
      <c r="C102" t="s">
        <v>4584</v>
      </c>
      <c r="H102" t="s">
        <v>49</v>
      </c>
      <c r="I102" t="s">
        <v>53</v>
      </c>
      <c r="L102" t="s">
        <v>51</v>
      </c>
    </row>
    <row r="103" spans="1:20" x14ac:dyDescent="0.2">
      <c r="A103" t="s">
        <v>22</v>
      </c>
      <c r="B103" t="s">
        <v>4585</v>
      </c>
      <c r="C103" t="s">
        <v>4586</v>
      </c>
      <c r="H103" t="s">
        <v>49</v>
      </c>
      <c r="L103" t="s">
        <v>57</v>
      </c>
    </row>
    <row r="104" spans="1:20" x14ac:dyDescent="0.2">
      <c r="A104" t="s">
        <v>22</v>
      </c>
      <c r="B104" t="s">
        <v>4587</v>
      </c>
      <c r="C104" t="s">
        <v>4587</v>
      </c>
      <c r="D104" s="2" t="s">
        <v>4588</v>
      </c>
      <c r="R104" t="s">
        <v>210</v>
      </c>
    </row>
    <row r="105" spans="1:20" x14ac:dyDescent="0.2">
      <c r="A105" t="s">
        <v>22</v>
      </c>
      <c r="B105" t="s">
        <v>4589</v>
      </c>
      <c r="C105" t="s">
        <v>4589</v>
      </c>
      <c r="J105" t="s">
        <v>10</v>
      </c>
    </row>
    <row r="106" spans="1:20" x14ac:dyDescent="0.2">
      <c r="A106" t="s">
        <v>22</v>
      </c>
      <c r="B106" t="s">
        <v>4590</v>
      </c>
      <c r="C106" t="s">
        <v>4590</v>
      </c>
      <c r="G106" t="s">
        <v>60</v>
      </c>
    </row>
    <row r="107" spans="1:20" x14ac:dyDescent="0.2">
      <c r="A107" t="s">
        <v>22</v>
      </c>
      <c r="B107" t="s">
        <v>4591</v>
      </c>
      <c r="C107" t="s">
        <v>4591</v>
      </c>
      <c r="G107" t="s">
        <v>176</v>
      </c>
    </row>
    <row r="108" spans="1:20" x14ac:dyDescent="0.2">
      <c r="A108" t="s">
        <v>22</v>
      </c>
      <c r="B108" t="s">
        <v>4592</v>
      </c>
      <c r="C108" t="s">
        <v>4592</v>
      </c>
      <c r="E108">
        <v>0</v>
      </c>
      <c r="F108" t="s">
        <v>44</v>
      </c>
      <c r="K108" t="s">
        <v>142</v>
      </c>
      <c r="M108" t="s">
        <v>142</v>
      </c>
      <c r="S108">
        <v>0</v>
      </c>
      <c r="T108">
        <v>0</v>
      </c>
    </row>
    <row r="109" spans="1:20" x14ac:dyDescent="0.2">
      <c r="A109" t="s">
        <v>22</v>
      </c>
      <c r="B109" t="s">
        <v>4593</v>
      </c>
      <c r="C109" t="s">
        <v>3808</v>
      </c>
      <c r="H109" t="s">
        <v>49</v>
      </c>
      <c r="L109" t="s">
        <v>57</v>
      </c>
    </row>
    <row r="110" spans="1:20" x14ac:dyDescent="0.2">
      <c r="A110" t="s">
        <v>22</v>
      </c>
      <c r="B110" t="s">
        <v>4594</v>
      </c>
      <c r="C110" t="s">
        <v>4595</v>
      </c>
      <c r="H110" t="s">
        <v>49</v>
      </c>
      <c r="I110" t="s">
        <v>50</v>
      </c>
      <c r="L110" t="s">
        <v>68</v>
      </c>
      <c r="O110" t="s">
        <v>46</v>
      </c>
    </row>
    <row r="111" spans="1:20" x14ac:dyDescent="0.2">
      <c r="A111" t="s">
        <v>22</v>
      </c>
      <c r="B111" t="s">
        <v>4596</v>
      </c>
      <c r="C111" t="s">
        <v>4597</v>
      </c>
      <c r="H111" t="s">
        <v>49</v>
      </c>
      <c r="I111" t="s">
        <v>53</v>
      </c>
      <c r="L111" t="s">
        <v>68</v>
      </c>
      <c r="O111" t="s">
        <v>46</v>
      </c>
    </row>
    <row r="112" spans="1:20" x14ac:dyDescent="0.2">
      <c r="A112" t="s">
        <v>22</v>
      </c>
      <c r="B112" t="s">
        <v>4598</v>
      </c>
      <c r="C112" t="s">
        <v>4599</v>
      </c>
      <c r="H112" t="s">
        <v>49</v>
      </c>
      <c r="I112" t="s">
        <v>50</v>
      </c>
      <c r="L112" t="s">
        <v>68</v>
      </c>
      <c r="O112" t="s">
        <v>116</v>
      </c>
    </row>
    <row r="113" spans="1:20" x14ac:dyDescent="0.2">
      <c r="A113" t="s">
        <v>22</v>
      </c>
      <c r="B113" t="s">
        <v>4600</v>
      </c>
      <c r="C113" t="s">
        <v>4601</v>
      </c>
      <c r="H113" t="s">
        <v>49</v>
      </c>
      <c r="I113" t="s">
        <v>53</v>
      </c>
      <c r="L113" t="s">
        <v>68</v>
      </c>
      <c r="O113" t="s">
        <v>116</v>
      </c>
    </row>
    <row r="114" spans="1:20" x14ac:dyDescent="0.2">
      <c r="A114" t="s">
        <v>22</v>
      </c>
      <c r="B114" t="s">
        <v>4602</v>
      </c>
      <c r="C114" t="s">
        <v>4603</v>
      </c>
      <c r="H114" t="s">
        <v>49</v>
      </c>
      <c r="I114" t="s">
        <v>50</v>
      </c>
      <c r="L114" t="s">
        <v>68</v>
      </c>
      <c r="O114" t="s">
        <v>79</v>
      </c>
    </row>
    <row r="115" spans="1:20" x14ac:dyDescent="0.2">
      <c r="A115" t="s">
        <v>22</v>
      </c>
      <c r="B115" t="s">
        <v>2755</v>
      </c>
      <c r="C115" t="s">
        <v>4604</v>
      </c>
      <c r="H115" t="s">
        <v>49</v>
      </c>
      <c r="I115" t="s">
        <v>53</v>
      </c>
      <c r="L115" t="s">
        <v>68</v>
      </c>
      <c r="O115" t="s">
        <v>79</v>
      </c>
    </row>
    <row r="116" spans="1:20" x14ac:dyDescent="0.2">
      <c r="A116" t="s">
        <v>22</v>
      </c>
      <c r="B116" t="s">
        <v>4605</v>
      </c>
      <c r="C116" t="s">
        <v>4606</v>
      </c>
      <c r="H116" t="s">
        <v>49</v>
      </c>
      <c r="L116" t="s">
        <v>57</v>
      </c>
    </row>
    <row r="117" spans="1:20" x14ac:dyDescent="0.2">
      <c r="A117" t="s">
        <v>22</v>
      </c>
      <c r="B117" t="s">
        <v>4607</v>
      </c>
      <c r="C117" t="s">
        <v>2490</v>
      </c>
      <c r="H117" t="s">
        <v>49</v>
      </c>
      <c r="I117" t="s">
        <v>50</v>
      </c>
      <c r="L117" t="s">
        <v>68</v>
      </c>
      <c r="O117" t="s">
        <v>46</v>
      </c>
    </row>
    <row r="118" spans="1:20" x14ac:dyDescent="0.2">
      <c r="A118" t="s">
        <v>22</v>
      </c>
      <c r="B118" t="s">
        <v>4608</v>
      </c>
      <c r="C118" t="s">
        <v>4609</v>
      </c>
      <c r="H118" t="s">
        <v>49</v>
      </c>
      <c r="I118" t="s">
        <v>53</v>
      </c>
      <c r="L118" t="s">
        <v>68</v>
      </c>
      <c r="O118" t="s">
        <v>46</v>
      </c>
    </row>
    <row r="119" spans="1:20" x14ac:dyDescent="0.2">
      <c r="A119" t="s">
        <v>22</v>
      </c>
      <c r="B119" t="s">
        <v>4610</v>
      </c>
      <c r="C119" t="s">
        <v>1197</v>
      </c>
      <c r="D119" s="2" t="s">
        <v>4611</v>
      </c>
      <c r="H119" t="s">
        <v>49</v>
      </c>
      <c r="L119" t="s">
        <v>105</v>
      </c>
      <c r="O119" t="s">
        <v>106</v>
      </c>
    </row>
    <row r="120" spans="1:20" x14ac:dyDescent="0.2">
      <c r="A120" t="s">
        <v>22</v>
      </c>
      <c r="B120" t="s">
        <v>3420</v>
      </c>
      <c r="C120" t="s">
        <v>3420</v>
      </c>
      <c r="G120" t="s">
        <v>60</v>
      </c>
    </row>
    <row r="121" spans="1:20" x14ac:dyDescent="0.2">
      <c r="A121" t="s">
        <v>22</v>
      </c>
      <c r="B121" t="s">
        <v>4612</v>
      </c>
      <c r="C121" t="s">
        <v>4612</v>
      </c>
      <c r="G121" t="s">
        <v>188</v>
      </c>
    </row>
    <row r="122" spans="1:20" x14ac:dyDescent="0.2">
      <c r="A122" t="s">
        <v>22</v>
      </c>
      <c r="B122" t="s">
        <v>3821</v>
      </c>
      <c r="C122" t="s">
        <v>3821</v>
      </c>
      <c r="E122">
        <v>0</v>
      </c>
      <c r="F122" t="s">
        <v>44</v>
      </c>
      <c r="K122" t="s">
        <v>64</v>
      </c>
      <c r="M122" t="s">
        <v>79</v>
      </c>
      <c r="S122">
        <v>0</v>
      </c>
      <c r="T122">
        <v>0</v>
      </c>
    </row>
    <row r="123" spans="1:20" x14ac:dyDescent="0.2">
      <c r="A123" t="s">
        <v>22</v>
      </c>
      <c r="B123" t="s">
        <v>4613</v>
      </c>
      <c r="C123" t="s">
        <v>4614</v>
      </c>
      <c r="H123" t="s">
        <v>49</v>
      </c>
      <c r="L123" t="s">
        <v>57</v>
      </c>
    </row>
    <row r="124" spans="1:20" x14ac:dyDescent="0.2">
      <c r="A124" t="s">
        <v>22</v>
      </c>
      <c r="B124" t="s">
        <v>4615</v>
      </c>
      <c r="C124" t="s">
        <v>4615</v>
      </c>
      <c r="H124" t="s">
        <v>49</v>
      </c>
      <c r="I124" t="s">
        <v>50</v>
      </c>
      <c r="L124" t="s">
        <v>68</v>
      </c>
      <c r="O124" t="s">
        <v>116</v>
      </c>
    </row>
    <row r="125" spans="1:20" x14ac:dyDescent="0.2">
      <c r="A125" t="s">
        <v>22</v>
      </c>
      <c r="B125" t="s">
        <v>4616</v>
      </c>
      <c r="C125" t="s">
        <v>4024</v>
      </c>
      <c r="H125" t="s">
        <v>49</v>
      </c>
      <c r="I125" t="s">
        <v>53</v>
      </c>
      <c r="L125" t="s">
        <v>68</v>
      </c>
      <c r="O125" t="s">
        <v>116</v>
      </c>
    </row>
    <row r="126" spans="1:20" x14ac:dyDescent="0.2">
      <c r="A126" t="s">
        <v>22</v>
      </c>
      <c r="B126" t="s">
        <v>4617</v>
      </c>
      <c r="C126" t="s">
        <v>1208</v>
      </c>
      <c r="H126" t="s">
        <v>49</v>
      </c>
      <c r="L126" t="s">
        <v>105</v>
      </c>
      <c r="O126" t="s">
        <v>1488</v>
      </c>
    </row>
    <row r="127" spans="1:20" x14ac:dyDescent="0.2">
      <c r="A127" t="s">
        <v>22</v>
      </c>
      <c r="B127" t="s">
        <v>4618</v>
      </c>
      <c r="C127" t="s">
        <v>4618</v>
      </c>
      <c r="D127" s="2" t="s">
        <v>1352</v>
      </c>
      <c r="J127" t="s">
        <v>10</v>
      </c>
    </row>
    <row r="128" spans="1:20" x14ac:dyDescent="0.2">
      <c r="A128" t="s">
        <v>22</v>
      </c>
      <c r="B128" t="s">
        <v>4619</v>
      </c>
      <c r="C128" t="s">
        <v>4619</v>
      </c>
      <c r="G128" t="s">
        <v>60</v>
      </c>
    </row>
    <row r="129" spans="1:20" x14ac:dyDescent="0.2">
      <c r="A129" t="s">
        <v>22</v>
      </c>
      <c r="B129" t="s">
        <v>4620</v>
      </c>
      <c r="C129" t="s">
        <v>4620</v>
      </c>
      <c r="G129" t="s">
        <v>198</v>
      </c>
    </row>
    <row r="130" spans="1:20" x14ac:dyDescent="0.2">
      <c r="A130" t="s">
        <v>22</v>
      </c>
      <c r="B130" t="s">
        <v>4621</v>
      </c>
      <c r="C130" t="s">
        <v>4621</v>
      </c>
      <c r="E130">
        <v>1</v>
      </c>
      <c r="F130" t="s">
        <v>44</v>
      </c>
      <c r="K130" t="s">
        <v>45</v>
      </c>
      <c r="M130" t="s">
        <v>65</v>
      </c>
      <c r="S130">
        <v>0</v>
      </c>
      <c r="T130">
        <v>0</v>
      </c>
    </row>
    <row r="131" spans="1:20" x14ac:dyDescent="0.2">
      <c r="A131" t="s">
        <v>22</v>
      </c>
      <c r="B131" t="s">
        <v>4622</v>
      </c>
      <c r="C131" t="s">
        <v>4623</v>
      </c>
      <c r="H131" t="s">
        <v>49</v>
      </c>
      <c r="L131" t="s">
        <v>105</v>
      </c>
      <c r="O131" t="s">
        <v>411</v>
      </c>
    </row>
    <row r="132" spans="1:20" x14ac:dyDescent="0.2">
      <c r="A132" t="s">
        <v>22</v>
      </c>
      <c r="B132" t="s">
        <v>4624</v>
      </c>
      <c r="C132" t="s">
        <v>4625</v>
      </c>
      <c r="H132" t="s">
        <v>49</v>
      </c>
      <c r="L132" t="s">
        <v>312</v>
      </c>
      <c r="N132" t="s">
        <v>152</v>
      </c>
    </row>
    <row r="133" spans="1:20" x14ac:dyDescent="0.2">
      <c r="A133" t="s">
        <v>22</v>
      </c>
      <c r="B133" t="s">
        <v>269</v>
      </c>
      <c r="C133" t="s">
        <v>4626</v>
      </c>
      <c r="H133" t="s">
        <v>49</v>
      </c>
      <c r="I133" t="s">
        <v>50</v>
      </c>
      <c r="L133" t="s">
        <v>68</v>
      </c>
      <c r="O133" t="s">
        <v>46</v>
      </c>
    </row>
    <row r="134" spans="1:20" x14ac:dyDescent="0.2">
      <c r="A134" t="s">
        <v>22</v>
      </c>
      <c r="B134" t="s">
        <v>4627</v>
      </c>
      <c r="C134" t="s">
        <v>3621</v>
      </c>
      <c r="H134" t="s">
        <v>49</v>
      </c>
      <c r="I134" t="s">
        <v>53</v>
      </c>
      <c r="L134" t="s">
        <v>68</v>
      </c>
      <c r="O134" t="s">
        <v>46</v>
      </c>
    </row>
    <row r="135" spans="1:20" x14ac:dyDescent="0.2">
      <c r="A135" t="s">
        <v>22</v>
      </c>
      <c r="B135" t="s">
        <v>3622</v>
      </c>
      <c r="C135" t="s">
        <v>4628</v>
      </c>
      <c r="H135" t="s">
        <v>49</v>
      </c>
      <c r="I135" t="s">
        <v>50</v>
      </c>
      <c r="L135" t="s">
        <v>51</v>
      </c>
    </row>
    <row r="136" spans="1:20" x14ac:dyDescent="0.2">
      <c r="A136" t="s">
        <v>22</v>
      </c>
      <c r="B136" t="s">
        <v>4629</v>
      </c>
      <c r="C136" t="s">
        <v>4630</v>
      </c>
      <c r="H136" t="s">
        <v>49</v>
      </c>
      <c r="I136" t="s">
        <v>53</v>
      </c>
      <c r="L136" t="s">
        <v>51</v>
      </c>
    </row>
    <row r="137" spans="1:20" x14ac:dyDescent="0.2">
      <c r="A137" t="s">
        <v>22</v>
      </c>
      <c r="B137" t="s">
        <v>4631</v>
      </c>
      <c r="C137" t="s">
        <v>4631</v>
      </c>
      <c r="D137" s="2" t="s">
        <v>4632</v>
      </c>
      <c r="J137" t="s">
        <v>10</v>
      </c>
    </row>
    <row r="138" spans="1:20" x14ac:dyDescent="0.2">
      <c r="A138" t="s">
        <v>22</v>
      </c>
      <c r="B138" t="s">
        <v>4633</v>
      </c>
      <c r="C138" t="s">
        <v>4633</v>
      </c>
      <c r="G138" t="s">
        <v>60</v>
      </c>
    </row>
    <row r="139" spans="1:20" x14ac:dyDescent="0.2">
      <c r="A139" t="s">
        <v>22</v>
      </c>
      <c r="B139" t="s">
        <v>4634</v>
      </c>
      <c r="C139" t="s">
        <v>4634</v>
      </c>
      <c r="G139" t="s">
        <v>214</v>
      </c>
    </row>
    <row r="140" spans="1:20" x14ac:dyDescent="0.2">
      <c r="A140" t="s">
        <v>22</v>
      </c>
      <c r="B140" t="s">
        <v>3488</v>
      </c>
      <c r="C140" t="s">
        <v>3488</v>
      </c>
      <c r="E140">
        <v>1</v>
      </c>
      <c r="F140" t="s">
        <v>44</v>
      </c>
      <c r="K140" t="s">
        <v>115</v>
      </c>
      <c r="M140" t="s">
        <v>46</v>
      </c>
      <c r="S140">
        <v>1</v>
      </c>
      <c r="T140">
        <v>1</v>
      </c>
    </row>
    <row r="141" spans="1:20" x14ac:dyDescent="0.2">
      <c r="A141" t="s">
        <v>22</v>
      </c>
      <c r="B141" t="s">
        <v>4635</v>
      </c>
      <c r="C141" t="s">
        <v>4636</v>
      </c>
      <c r="H141" t="s">
        <v>49</v>
      </c>
      <c r="I141" t="s">
        <v>53</v>
      </c>
      <c r="L141" t="s">
        <v>51</v>
      </c>
    </row>
    <row r="142" spans="1:20" x14ac:dyDescent="0.2">
      <c r="A142" t="s">
        <v>22</v>
      </c>
      <c r="B142" t="s">
        <v>3074</v>
      </c>
      <c r="C142" t="s">
        <v>3074</v>
      </c>
      <c r="J142" t="s">
        <v>10</v>
      </c>
    </row>
    <row r="143" spans="1:20" x14ac:dyDescent="0.2">
      <c r="A143" t="s">
        <v>22</v>
      </c>
      <c r="B143" t="s">
        <v>4637</v>
      </c>
      <c r="C143" t="s">
        <v>4637</v>
      </c>
      <c r="G143" t="s">
        <v>60</v>
      </c>
    </row>
    <row r="144" spans="1:20" x14ac:dyDescent="0.2">
      <c r="A144" t="s">
        <v>22</v>
      </c>
      <c r="B144" t="s">
        <v>4638</v>
      </c>
      <c r="C144" t="s">
        <v>4638</v>
      </c>
      <c r="G144" t="s">
        <v>222</v>
      </c>
      <c r="I144" t="s">
        <v>53</v>
      </c>
    </row>
    <row r="145" spans="1:20" x14ac:dyDescent="0.2">
      <c r="A145" t="s">
        <v>22</v>
      </c>
      <c r="B145" t="s">
        <v>1939</v>
      </c>
      <c r="C145" t="s">
        <v>1939</v>
      </c>
      <c r="E145">
        <v>0</v>
      </c>
      <c r="F145" t="s">
        <v>44</v>
      </c>
      <c r="K145" t="s">
        <v>64</v>
      </c>
      <c r="M145" t="s">
        <v>96</v>
      </c>
      <c r="S145">
        <v>0</v>
      </c>
      <c r="T145">
        <v>0</v>
      </c>
    </row>
    <row r="146" spans="1:20" x14ac:dyDescent="0.2">
      <c r="A146" t="s">
        <v>22</v>
      </c>
      <c r="B146" t="s">
        <v>4639</v>
      </c>
      <c r="C146" t="s">
        <v>4640</v>
      </c>
      <c r="H146" t="s">
        <v>49</v>
      </c>
      <c r="L146" t="s">
        <v>57</v>
      </c>
    </row>
    <row r="147" spans="1:20" x14ac:dyDescent="0.2">
      <c r="A147" t="s">
        <v>22</v>
      </c>
      <c r="B147" t="s">
        <v>4080</v>
      </c>
      <c r="C147" t="s">
        <v>4081</v>
      </c>
      <c r="H147" t="s">
        <v>49</v>
      </c>
      <c r="L147" t="s">
        <v>105</v>
      </c>
      <c r="O147" t="s">
        <v>726</v>
      </c>
    </row>
    <row r="148" spans="1:20" x14ac:dyDescent="0.2">
      <c r="A148" t="s">
        <v>22</v>
      </c>
      <c r="B148" t="s">
        <v>4641</v>
      </c>
      <c r="C148" t="s">
        <v>4641</v>
      </c>
      <c r="H148" t="s">
        <v>49</v>
      </c>
      <c r="I148" t="s">
        <v>50</v>
      </c>
      <c r="L148" t="s">
        <v>68</v>
      </c>
      <c r="O148" t="s">
        <v>46</v>
      </c>
    </row>
    <row r="149" spans="1:20" x14ac:dyDescent="0.2">
      <c r="A149" t="s">
        <v>22</v>
      </c>
      <c r="B149" t="s">
        <v>4642</v>
      </c>
      <c r="C149" t="s">
        <v>4643</v>
      </c>
      <c r="H149" t="s">
        <v>49</v>
      </c>
      <c r="L149" t="s">
        <v>68</v>
      </c>
      <c r="O149" t="s">
        <v>46</v>
      </c>
    </row>
    <row r="150" spans="1:20" x14ac:dyDescent="0.2">
      <c r="A150" t="s">
        <v>22</v>
      </c>
      <c r="B150" t="s">
        <v>4644</v>
      </c>
      <c r="C150" t="s">
        <v>4644</v>
      </c>
      <c r="D150" s="2" t="s">
        <v>1352</v>
      </c>
      <c r="J150" t="s">
        <v>10</v>
      </c>
    </row>
    <row r="151" spans="1:20" x14ac:dyDescent="0.2">
      <c r="A151" t="s">
        <v>22</v>
      </c>
      <c r="B151" t="s">
        <v>4645</v>
      </c>
      <c r="C151" t="s">
        <v>4645</v>
      </c>
      <c r="G151" t="s">
        <v>60</v>
      </c>
    </row>
    <row r="152" spans="1:20" x14ac:dyDescent="0.2">
      <c r="A152" t="s">
        <v>22</v>
      </c>
      <c r="B152" t="s">
        <v>4646</v>
      </c>
      <c r="C152" t="s">
        <v>4646</v>
      </c>
      <c r="G152" t="s">
        <v>230</v>
      </c>
    </row>
    <row r="153" spans="1:20" x14ac:dyDescent="0.2">
      <c r="A153" t="s">
        <v>22</v>
      </c>
      <c r="B153" t="s">
        <v>4647</v>
      </c>
      <c r="C153" t="s">
        <v>4647</v>
      </c>
      <c r="E153">
        <v>1</v>
      </c>
      <c r="F153" t="s">
        <v>44</v>
      </c>
      <c r="K153" t="s">
        <v>115</v>
      </c>
      <c r="M153" t="s">
        <v>96</v>
      </c>
      <c r="S153">
        <v>0</v>
      </c>
      <c r="T153">
        <v>0</v>
      </c>
    </row>
    <row r="154" spans="1:20" x14ac:dyDescent="0.2">
      <c r="A154" t="s">
        <v>22</v>
      </c>
      <c r="B154" t="s">
        <v>4648</v>
      </c>
      <c r="C154" t="s">
        <v>4649</v>
      </c>
      <c r="H154" t="s">
        <v>49</v>
      </c>
      <c r="I154" t="s">
        <v>53</v>
      </c>
      <c r="L154" t="s">
        <v>68</v>
      </c>
      <c r="O154" t="s">
        <v>46</v>
      </c>
    </row>
    <row r="155" spans="1:20" x14ac:dyDescent="0.2">
      <c r="A155" t="s">
        <v>22</v>
      </c>
      <c r="B155" t="s">
        <v>4650</v>
      </c>
      <c r="C155" t="s">
        <v>4651</v>
      </c>
      <c r="H155" t="s">
        <v>49</v>
      </c>
      <c r="I155" t="s">
        <v>50</v>
      </c>
      <c r="L155" t="s">
        <v>68</v>
      </c>
      <c r="O155" t="s">
        <v>65</v>
      </c>
    </row>
    <row r="156" spans="1:20" x14ac:dyDescent="0.2">
      <c r="A156" t="s">
        <v>22</v>
      </c>
      <c r="B156" t="s">
        <v>4652</v>
      </c>
      <c r="C156" t="s">
        <v>4653</v>
      </c>
      <c r="H156" t="s">
        <v>49</v>
      </c>
      <c r="I156" t="s">
        <v>53</v>
      </c>
      <c r="L156" t="s">
        <v>68</v>
      </c>
      <c r="O156" t="s">
        <v>65</v>
      </c>
    </row>
    <row r="157" spans="1:20" x14ac:dyDescent="0.2">
      <c r="A157" t="s">
        <v>22</v>
      </c>
      <c r="B157" t="s">
        <v>4654</v>
      </c>
      <c r="C157" t="s">
        <v>4655</v>
      </c>
      <c r="H157" t="s">
        <v>49</v>
      </c>
      <c r="L157" t="s">
        <v>105</v>
      </c>
      <c r="O157" t="s">
        <v>106</v>
      </c>
    </row>
    <row r="158" spans="1:20" x14ac:dyDescent="0.2">
      <c r="A158" t="s">
        <v>22</v>
      </c>
      <c r="B158" t="s">
        <v>4656</v>
      </c>
      <c r="C158" t="s">
        <v>4657</v>
      </c>
      <c r="H158" t="s">
        <v>49</v>
      </c>
      <c r="I158" t="s">
        <v>50</v>
      </c>
      <c r="L158" t="s">
        <v>68</v>
      </c>
      <c r="O158" t="s">
        <v>46</v>
      </c>
    </row>
    <row r="159" spans="1:20" x14ac:dyDescent="0.2">
      <c r="A159" t="s">
        <v>22</v>
      </c>
      <c r="B159" t="s">
        <v>4658</v>
      </c>
      <c r="C159" t="s">
        <v>4659</v>
      </c>
      <c r="H159" t="s">
        <v>49</v>
      </c>
      <c r="I159" t="s">
        <v>53</v>
      </c>
      <c r="L159" t="s">
        <v>68</v>
      </c>
      <c r="O159" t="s">
        <v>46</v>
      </c>
    </row>
    <row r="160" spans="1:20" x14ac:dyDescent="0.2">
      <c r="A160" t="s">
        <v>22</v>
      </c>
      <c r="B160" t="s">
        <v>4660</v>
      </c>
      <c r="C160" t="s">
        <v>4661</v>
      </c>
      <c r="H160" t="s">
        <v>49</v>
      </c>
      <c r="L160" t="s">
        <v>105</v>
      </c>
      <c r="O160" t="s">
        <v>106</v>
      </c>
    </row>
    <row r="161" spans="1:20" x14ac:dyDescent="0.2">
      <c r="A161" t="s">
        <v>22</v>
      </c>
      <c r="B161" t="s">
        <v>4662</v>
      </c>
      <c r="C161" t="s">
        <v>4663</v>
      </c>
      <c r="H161" t="s">
        <v>49</v>
      </c>
      <c r="L161" t="s">
        <v>57</v>
      </c>
    </row>
    <row r="162" spans="1:20" x14ac:dyDescent="0.2">
      <c r="A162" t="s">
        <v>22</v>
      </c>
      <c r="B162" t="s">
        <v>4664</v>
      </c>
      <c r="C162" t="s">
        <v>1687</v>
      </c>
      <c r="H162" t="s">
        <v>49</v>
      </c>
      <c r="L162" t="s">
        <v>82</v>
      </c>
      <c r="N162" t="s">
        <v>83</v>
      </c>
    </row>
    <row r="163" spans="1:20" x14ac:dyDescent="0.2">
      <c r="A163" t="s">
        <v>22</v>
      </c>
      <c r="B163" t="s">
        <v>195</v>
      </c>
      <c r="C163" t="s">
        <v>4665</v>
      </c>
      <c r="H163" t="s">
        <v>49</v>
      </c>
      <c r="I163" t="s">
        <v>53</v>
      </c>
      <c r="L163" t="s">
        <v>51</v>
      </c>
    </row>
    <row r="164" spans="1:20" x14ac:dyDescent="0.2">
      <c r="A164" t="s">
        <v>22</v>
      </c>
      <c r="B164" t="s">
        <v>4666</v>
      </c>
      <c r="C164" t="s">
        <v>4666</v>
      </c>
      <c r="J164" t="s">
        <v>10</v>
      </c>
    </row>
    <row r="165" spans="1:20" x14ac:dyDescent="0.2">
      <c r="A165" t="s">
        <v>22</v>
      </c>
      <c r="B165" t="s">
        <v>3651</v>
      </c>
      <c r="C165" t="s">
        <v>3651</v>
      </c>
      <c r="G165" t="s">
        <v>60</v>
      </c>
    </row>
    <row r="166" spans="1:20" x14ac:dyDescent="0.2">
      <c r="A166" t="s">
        <v>22</v>
      </c>
      <c r="B166" t="s">
        <v>3654</v>
      </c>
      <c r="C166" t="s">
        <v>3654</v>
      </c>
      <c r="G166" t="s">
        <v>239</v>
      </c>
    </row>
    <row r="167" spans="1:20" x14ac:dyDescent="0.2">
      <c r="A167" t="s">
        <v>22</v>
      </c>
      <c r="B167" t="s">
        <v>4667</v>
      </c>
      <c r="C167" t="s">
        <v>4667</v>
      </c>
      <c r="E167">
        <v>1</v>
      </c>
      <c r="F167" t="s">
        <v>44</v>
      </c>
      <c r="K167" t="s">
        <v>45</v>
      </c>
      <c r="M167" t="s">
        <v>116</v>
      </c>
      <c r="S167">
        <v>1</v>
      </c>
      <c r="T167">
        <v>1</v>
      </c>
    </row>
    <row r="168" spans="1:20" x14ac:dyDescent="0.2">
      <c r="A168" t="s">
        <v>22</v>
      </c>
      <c r="B168" t="s">
        <v>2862</v>
      </c>
      <c r="C168" t="s">
        <v>4668</v>
      </c>
      <c r="H168" t="s">
        <v>49</v>
      </c>
      <c r="I168" t="s">
        <v>53</v>
      </c>
      <c r="L168" t="s">
        <v>51</v>
      </c>
    </row>
    <row r="169" spans="1:20" x14ac:dyDescent="0.2">
      <c r="A169" t="s">
        <v>22</v>
      </c>
      <c r="B169" t="s">
        <v>4669</v>
      </c>
      <c r="C169" t="s">
        <v>4669</v>
      </c>
      <c r="J169" t="s">
        <v>10</v>
      </c>
    </row>
    <row r="170" spans="1:20" x14ac:dyDescent="0.2">
      <c r="A170" t="s">
        <v>22</v>
      </c>
      <c r="B170" t="s">
        <v>4670</v>
      </c>
      <c r="C170" t="s">
        <v>4670</v>
      </c>
      <c r="G170" t="s">
        <v>60</v>
      </c>
    </row>
    <row r="171" spans="1:20" x14ac:dyDescent="0.2">
      <c r="A171" t="s">
        <v>22</v>
      </c>
      <c r="B171" t="s">
        <v>4671</v>
      </c>
      <c r="C171" t="s">
        <v>4671</v>
      </c>
      <c r="D171" s="2" t="s">
        <v>4672</v>
      </c>
      <c r="G171" t="s">
        <v>247</v>
      </c>
    </row>
    <row r="172" spans="1:20" x14ac:dyDescent="0.2">
      <c r="A172" t="s">
        <v>22</v>
      </c>
      <c r="B172" t="s">
        <v>1702</v>
      </c>
      <c r="C172" t="s">
        <v>1702</v>
      </c>
      <c r="E172">
        <v>0</v>
      </c>
      <c r="F172" t="s">
        <v>44</v>
      </c>
      <c r="K172" t="s">
        <v>45</v>
      </c>
      <c r="M172" t="s">
        <v>149</v>
      </c>
      <c r="S172">
        <v>0</v>
      </c>
      <c r="T172">
        <v>0</v>
      </c>
    </row>
    <row r="173" spans="1:20" x14ac:dyDescent="0.2">
      <c r="A173" t="s">
        <v>22</v>
      </c>
      <c r="B173" t="s">
        <v>4673</v>
      </c>
      <c r="C173" t="s">
        <v>4674</v>
      </c>
      <c r="H173" t="s">
        <v>49</v>
      </c>
      <c r="I173" t="s">
        <v>53</v>
      </c>
      <c r="L173" t="s">
        <v>68</v>
      </c>
      <c r="O173" t="s">
        <v>65</v>
      </c>
    </row>
    <row r="174" spans="1:20" x14ac:dyDescent="0.2">
      <c r="A174" t="s">
        <v>22</v>
      </c>
      <c r="B174" t="s">
        <v>4675</v>
      </c>
      <c r="C174" t="s">
        <v>1282</v>
      </c>
      <c r="H174" t="s">
        <v>49</v>
      </c>
      <c r="I174" t="s">
        <v>50</v>
      </c>
      <c r="L174" t="s">
        <v>68</v>
      </c>
      <c r="O174" t="s">
        <v>46</v>
      </c>
    </row>
    <row r="175" spans="1:20" x14ac:dyDescent="0.2">
      <c r="A175" t="s">
        <v>22</v>
      </c>
      <c r="B175" t="s">
        <v>4676</v>
      </c>
      <c r="C175" t="s">
        <v>4677</v>
      </c>
      <c r="H175" t="s">
        <v>49</v>
      </c>
      <c r="I175" t="s">
        <v>53</v>
      </c>
      <c r="L175" t="s">
        <v>68</v>
      </c>
      <c r="O175" t="s">
        <v>46</v>
      </c>
    </row>
    <row r="176" spans="1:20" x14ac:dyDescent="0.2">
      <c r="A176" t="s">
        <v>22</v>
      </c>
      <c r="B176" t="s">
        <v>4678</v>
      </c>
      <c r="C176" t="s">
        <v>4679</v>
      </c>
      <c r="H176" t="s">
        <v>49</v>
      </c>
      <c r="I176" t="s">
        <v>50</v>
      </c>
      <c r="L176" t="s">
        <v>68</v>
      </c>
      <c r="O176" t="s">
        <v>65</v>
      </c>
    </row>
    <row r="177" spans="1:20" x14ac:dyDescent="0.2">
      <c r="A177" t="s">
        <v>22</v>
      </c>
      <c r="B177" t="s">
        <v>4680</v>
      </c>
      <c r="C177" t="s">
        <v>4681</v>
      </c>
      <c r="H177" t="s">
        <v>49</v>
      </c>
      <c r="I177" t="s">
        <v>53</v>
      </c>
      <c r="L177" t="s">
        <v>68</v>
      </c>
      <c r="O177" t="s">
        <v>65</v>
      </c>
    </row>
    <row r="178" spans="1:20" x14ac:dyDescent="0.2">
      <c r="A178" t="s">
        <v>22</v>
      </c>
      <c r="B178" t="s">
        <v>4682</v>
      </c>
      <c r="C178" t="s">
        <v>4682</v>
      </c>
      <c r="D178" s="2" t="s">
        <v>1352</v>
      </c>
      <c r="J178" t="s">
        <v>10</v>
      </c>
    </row>
    <row r="179" spans="1:20" x14ac:dyDescent="0.2">
      <c r="A179" t="s">
        <v>22</v>
      </c>
      <c r="B179" t="s">
        <v>4683</v>
      </c>
      <c r="C179" t="s">
        <v>4683</v>
      </c>
      <c r="G179" t="s">
        <v>60</v>
      </c>
    </row>
    <row r="180" spans="1:20" x14ac:dyDescent="0.2">
      <c r="A180" t="s">
        <v>22</v>
      </c>
      <c r="B180" t="s">
        <v>4684</v>
      </c>
      <c r="C180" t="s">
        <v>4684</v>
      </c>
      <c r="G180" t="s">
        <v>256</v>
      </c>
    </row>
    <row r="181" spans="1:20" x14ac:dyDescent="0.2">
      <c r="A181" t="s">
        <v>22</v>
      </c>
      <c r="B181" t="s">
        <v>4685</v>
      </c>
      <c r="C181" t="s">
        <v>4685</v>
      </c>
      <c r="E181">
        <v>0</v>
      </c>
      <c r="F181" t="s">
        <v>44</v>
      </c>
      <c r="K181" t="s">
        <v>115</v>
      </c>
      <c r="M181" t="s">
        <v>79</v>
      </c>
      <c r="S181">
        <v>0</v>
      </c>
      <c r="T181">
        <v>0</v>
      </c>
    </row>
    <row r="182" spans="1:20" x14ac:dyDescent="0.2">
      <c r="A182" t="s">
        <v>22</v>
      </c>
      <c r="B182" t="s">
        <v>4686</v>
      </c>
      <c r="C182" t="s">
        <v>4687</v>
      </c>
      <c r="H182" t="s">
        <v>49</v>
      </c>
      <c r="L182" t="s">
        <v>57</v>
      </c>
    </row>
    <row r="183" spans="1:20" x14ac:dyDescent="0.2">
      <c r="A183" t="s">
        <v>22</v>
      </c>
      <c r="B183" t="s">
        <v>4688</v>
      </c>
      <c r="C183" t="s">
        <v>4688</v>
      </c>
      <c r="H183" t="s">
        <v>49</v>
      </c>
      <c r="I183" t="s">
        <v>50</v>
      </c>
      <c r="L183" t="s">
        <v>68</v>
      </c>
      <c r="O183" t="s">
        <v>116</v>
      </c>
    </row>
    <row r="184" spans="1:20" x14ac:dyDescent="0.2">
      <c r="A184" t="s">
        <v>22</v>
      </c>
      <c r="B184" t="s">
        <v>4689</v>
      </c>
      <c r="C184" t="s">
        <v>4690</v>
      </c>
      <c r="H184" t="s">
        <v>49</v>
      </c>
      <c r="I184" t="s">
        <v>53</v>
      </c>
      <c r="L184" t="s">
        <v>68</v>
      </c>
      <c r="O184" t="s">
        <v>116</v>
      </c>
    </row>
    <row r="185" spans="1:20" x14ac:dyDescent="0.2">
      <c r="A185" t="s">
        <v>22</v>
      </c>
      <c r="B185" t="s">
        <v>2606</v>
      </c>
      <c r="C185" t="s">
        <v>4691</v>
      </c>
      <c r="H185" t="s">
        <v>49</v>
      </c>
      <c r="L185" t="s">
        <v>57</v>
      </c>
    </row>
    <row r="186" spans="1:20" x14ac:dyDescent="0.2">
      <c r="A186" t="s">
        <v>22</v>
      </c>
      <c r="B186" t="s">
        <v>4692</v>
      </c>
      <c r="C186" t="s">
        <v>4692</v>
      </c>
      <c r="J186" t="s">
        <v>10</v>
      </c>
    </row>
    <row r="187" spans="1:20" x14ac:dyDescent="0.2">
      <c r="A187" t="s">
        <v>22</v>
      </c>
      <c r="B187" t="s">
        <v>4693</v>
      </c>
      <c r="C187" t="s">
        <v>4693</v>
      </c>
      <c r="H187" t="s">
        <v>49</v>
      </c>
      <c r="I187" t="s">
        <v>53</v>
      </c>
      <c r="L187" t="s">
        <v>51</v>
      </c>
    </row>
    <row r="188" spans="1:20" x14ac:dyDescent="0.2">
      <c r="A188" t="s">
        <v>22</v>
      </c>
      <c r="B188" t="s">
        <v>4694</v>
      </c>
      <c r="C188" t="s">
        <v>4694</v>
      </c>
      <c r="G188" t="s">
        <v>60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H185"/>
  <sheetViews>
    <sheetView topLeftCell="B87" workbookViewId="0">
      <selection activeCell="Y2" sqref="Y2:AG2"/>
    </sheetView>
  </sheetViews>
  <sheetFormatPr baseColWidth="10" defaultColWidth="8.83203125" defaultRowHeight="15" x14ac:dyDescent="0.2"/>
  <cols>
    <col min="1" max="3" width="7.33203125" customWidth="1"/>
    <col min="4" max="4" width="7.33203125" style="2" customWidth="1"/>
    <col min="5" max="8" width="7.33203125" customWidth="1"/>
    <col min="9" max="9" width="8.83203125" customWidth="1"/>
    <col min="10" max="16" width="7.33203125" customWidth="1"/>
    <col min="17" max="17" width="8.6640625" customWidth="1"/>
    <col min="18" max="19" width="7.33203125" customWidth="1"/>
  </cols>
  <sheetData>
    <row r="1" spans="1:34" x14ac:dyDescent="0.2">
      <c r="A1" t="s">
        <v>4695</v>
      </c>
      <c r="T1" t="s">
        <v>264</v>
      </c>
      <c r="X1" t="s">
        <v>5170</v>
      </c>
      <c r="Y1" t="s">
        <v>5106</v>
      </c>
      <c r="Z1" t="s">
        <v>5107</v>
      </c>
      <c r="AA1" t="s">
        <v>5108</v>
      </c>
      <c r="AB1" t="s">
        <v>5109</v>
      </c>
      <c r="AC1" t="s">
        <v>5110</v>
      </c>
      <c r="AD1" t="s">
        <v>5111</v>
      </c>
      <c r="AE1" t="s">
        <v>5112</v>
      </c>
      <c r="AF1" t="s">
        <v>5113</v>
      </c>
      <c r="AG1" t="s">
        <v>5114</v>
      </c>
      <c r="AH1" t="s">
        <v>142</v>
      </c>
    </row>
    <row r="2" spans="1:34" x14ac:dyDescent="0.2">
      <c r="A2" t="s">
        <v>1</v>
      </c>
      <c r="B2" t="s">
        <v>2</v>
      </c>
      <c r="C2" t="s">
        <v>3</v>
      </c>
      <c r="D2" s="2" t="s">
        <v>4</v>
      </c>
      <c r="E2" t="s">
        <v>5</v>
      </c>
      <c r="F2" t="s">
        <v>6</v>
      </c>
      <c r="G2" t="s">
        <v>7</v>
      </c>
      <c r="H2" t="s">
        <v>8</v>
      </c>
      <c r="I2" t="s">
        <v>9</v>
      </c>
      <c r="J2" t="s">
        <v>10</v>
      </c>
      <c r="K2" t="s">
        <v>11</v>
      </c>
      <c r="L2" t="s">
        <v>12</v>
      </c>
      <c r="M2" t="s">
        <v>13</v>
      </c>
      <c r="N2" t="s">
        <v>14</v>
      </c>
      <c r="O2" t="s">
        <v>15</v>
      </c>
      <c r="P2" t="s">
        <v>17</v>
      </c>
      <c r="Q2" t="s">
        <v>16</v>
      </c>
      <c r="R2" t="s">
        <v>18</v>
      </c>
      <c r="S2" t="s">
        <v>5097</v>
      </c>
      <c r="T2" t="s">
        <v>264</v>
      </c>
      <c r="X2" t="s">
        <v>5171</v>
      </c>
      <c r="Y2">
        <f>COUNTIFS($K$1:$K$500, "gaze", $M1:$M500, "*front")</f>
        <v>1</v>
      </c>
      <c r="Z2">
        <f>COUNTIFS($K$1:$K$500, "gaze", $M1:$M500, "*periphery")</f>
        <v>2</v>
      </c>
      <c r="AA2">
        <f>COUNTIFS($K$1:$K$500, "gaze", $M1:$M500, "*back")</f>
        <v>2</v>
      </c>
      <c r="AB2">
        <f>COUNTIFS($K$1:$K$500, "point", $M1:$M500, "*front")</f>
        <v>3</v>
      </c>
      <c r="AC2">
        <f>COUNTIFS($K$1:$K$500, "point", $M1:$M500, "*periphery")</f>
        <v>2</v>
      </c>
      <c r="AD2">
        <f>COUNTIFS($K$1:$K$500, "point", $M1:$M500, "*back")</f>
        <v>2</v>
      </c>
      <c r="AE2">
        <f>COUNTIFS($K$1:$K$500, "gaze and point", $M1:$M500, "*front")</f>
        <v>2</v>
      </c>
      <c r="AF2">
        <f>COUNTIFS($K$1:$K$500, "gaze and point", $M1:$M500, "*periphery")</f>
        <v>2</v>
      </c>
      <c r="AG2">
        <f>COUNTIFS($K$1:$K$500, "gaze and point", $M1:$M500, "*back")</f>
        <v>2</v>
      </c>
      <c r="AH2">
        <f>COUNTIF($K$1:$K$400, "baseline")</f>
        <v>2</v>
      </c>
    </row>
    <row r="3" spans="1:34" x14ac:dyDescent="0.2">
      <c r="A3" t="s">
        <v>19</v>
      </c>
      <c r="B3" t="s">
        <v>20</v>
      </c>
      <c r="C3" t="s">
        <v>20</v>
      </c>
      <c r="Y3">
        <f>COUNTIFS($M$1:$M$400, "*front", $S$1:$S$400, "1",$K$1:$K$400, "gaze")</f>
        <v>0</v>
      </c>
      <c r="Z3">
        <f>COUNTIFS($M$1:$M$400, "*periphery", $S$1:$S$400, "1", $K$1:$K$400, "gaze")</f>
        <v>0</v>
      </c>
      <c r="AA3">
        <f>COUNTIFS($M$1:$M$400, "*back", $S$1:$S$400, "1", $K$1:$K$400, "gaze")</f>
        <v>0</v>
      </c>
      <c r="AB3">
        <f>COUNTIFS($M$1:$M$400, "*front", $S$1:$S$400, "1", $K$1:$K$400, "point")</f>
        <v>2</v>
      </c>
      <c r="AC3">
        <f>COUNTIFS($M$1:$M$400, "*periphery", $S$1:$S$400, "1", $K$1:$K$400, "point")</f>
        <v>0</v>
      </c>
      <c r="AD3">
        <f>COUNTIFS($M$1:$M$400, "*back", $S$1:$S$400, "1", $K$1:$K$400, "point")</f>
        <v>0</v>
      </c>
      <c r="AE3">
        <f>COUNTIFS($M$1:$M$400, "*front", $S$1:$S$400, "1", $K$1:$K$400, "gaze and point")</f>
        <v>1</v>
      </c>
      <c r="AF3">
        <f>COUNTIFS($M$1:$M$400, "*periphery", $S$1:$S$400, "1", $K$1:$K$400, "gaze and point")</f>
        <v>0</v>
      </c>
      <c r="AG3">
        <f>COUNTIFS($M$1:$M$400, "*periphery", $S$1:$S$400, "1", $K$1:$K$400, "gaze and point")</f>
        <v>0</v>
      </c>
      <c r="AH3">
        <f>COUNTIFS($S$1:$S$400, "1", $K$1:$K$400, "baseline")</f>
        <v>0</v>
      </c>
    </row>
    <row r="4" spans="1:34" x14ac:dyDescent="0.2">
      <c r="A4" t="s">
        <v>21</v>
      </c>
      <c r="B4" t="s">
        <v>20</v>
      </c>
      <c r="C4" t="s">
        <v>20</v>
      </c>
      <c r="X4" t="s">
        <v>5172</v>
      </c>
      <c r="Y4" t="s">
        <v>5179</v>
      </c>
      <c r="Z4" t="s">
        <v>5173</v>
      </c>
      <c r="AA4" t="s">
        <v>5174</v>
      </c>
      <c r="AB4" t="s">
        <v>5175</v>
      </c>
      <c r="AC4" t="s">
        <v>5176</v>
      </c>
      <c r="AD4" t="s">
        <v>5177</v>
      </c>
      <c r="AE4" t="s">
        <v>5178</v>
      </c>
    </row>
    <row r="5" spans="1:34" x14ac:dyDescent="0.2">
      <c r="A5" t="s">
        <v>22</v>
      </c>
      <c r="B5" t="s">
        <v>4696</v>
      </c>
      <c r="C5" t="s">
        <v>4696</v>
      </c>
      <c r="G5" t="s">
        <v>24</v>
      </c>
      <c r="Y5">
        <f>SUM(Y2:AH2)</f>
        <v>20</v>
      </c>
      <c r="Z5">
        <f>COUNTIF($K$1:$K$400, "gaze")</f>
        <v>5</v>
      </c>
      <c r="AA5" s="7">
        <f>COUNTIF($K$1:$K$400, "point")</f>
        <v>7</v>
      </c>
      <c r="AB5">
        <f>COUNTIF($K$1:$K$400, "gaze and point")</f>
        <v>6</v>
      </c>
      <c r="AC5">
        <f>COUNTIF($M$1:$M$400, "*front")</f>
        <v>6</v>
      </c>
      <c r="AD5">
        <f>COUNTIF($M$1:$M$400, "*periphery")</f>
        <v>6</v>
      </c>
      <c r="AE5">
        <f>COUNTIF($M$1:$M$400, "*back")</f>
        <v>6</v>
      </c>
    </row>
    <row r="6" spans="1:34" x14ac:dyDescent="0.2">
      <c r="A6" t="s">
        <v>22</v>
      </c>
      <c r="B6" t="s">
        <v>4697</v>
      </c>
      <c r="C6" t="s">
        <v>4697</v>
      </c>
      <c r="J6" t="s">
        <v>10</v>
      </c>
      <c r="Z6">
        <f>COUNTIFS($K$1:$K$400, "gaze", $S$1:$S$400, "1")</f>
        <v>0</v>
      </c>
      <c r="AA6">
        <f>COUNTIFS($K$1:$K$400, "point", $S$1:$S$400, "1")</f>
        <v>2</v>
      </c>
      <c r="AB6">
        <f>COUNTIFS($K$1:$K$400, "gaze and point", $S$1:$S$400, "1")</f>
        <v>1</v>
      </c>
      <c r="AC6">
        <f>COUNTIFS($M$1:$M$400, "*front", $S$1:$S$400, "1")</f>
        <v>3</v>
      </c>
      <c r="AD6">
        <f>COUNTIFS($M$1:$M$400, "*periphery", $S$1:$S$400, "1")</f>
        <v>0</v>
      </c>
      <c r="AE6">
        <f>COUNTIFS($M$1:$M$400, "*back", $S$1:$S$400, "1")</f>
        <v>0</v>
      </c>
    </row>
    <row r="7" spans="1:34" x14ac:dyDescent="0.2">
      <c r="A7" t="s">
        <v>22</v>
      </c>
      <c r="B7" t="s">
        <v>4698</v>
      </c>
      <c r="C7" t="s">
        <v>4698</v>
      </c>
      <c r="P7" t="s">
        <v>27</v>
      </c>
      <c r="Q7">
        <v>1</v>
      </c>
    </row>
    <row r="8" spans="1:34" x14ac:dyDescent="0.2">
      <c r="A8" t="s">
        <v>22</v>
      </c>
      <c r="B8" t="s">
        <v>4699</v>
      </c>
      <c r="C8" t="s">
        <v>4699</v>
      </c>
      <c r="J8" t="s">
        <v>10</v>
      </c>
    </row>
    <row r="9" spans="1:34" x14ac:dyDescent="0.2">
      <c r="A9" t="s">
        <v>22</v>
      </c>
      <c r="B9" t="s">
        <v>4700</v>
      </c>
      <c r="C9" t="s">
        <v>4700</v>
      </c>
      <c r="P9" t="s">
        <v>30</v>
      </c>
      <c r="Q9">
        <v>1</v>
      </c>
    </row>
    <row r="10" spans="1:34" x14ac:dyDescent="0.2">
      <c r="A10" t="s">
        <v>22</v>
      </c>
      <c r="B10" t="s">
        <v>4701</v>
      </c>
      <c r="C10" t="s">
        <v>4701</v>
      </c>
      <c r="J10" t="s">
        <v>10</v>
      </c>
    </row>
    <row r="11" spans="1:34" x14ac:dyDescent="0.2">
      <c r="A11" t="s">
        <v>22</v>
      </c>
      <c r="B11" t="s">
        <v>4702</v>
      </c>
      <c r="C11" t="s">
        <v>4702</v>
      </c>
      <c r="P11" t="s">
        <v>33</v>
      </c>
      <c r="Q11">
        <v>1</v>
      </c>
    </row>
    <row r="12" spans="1:34" x14ac:dyDescent="0.2">
      <c r="A12" t="s">
        <v>22</v>
      </c>
      <c r="B12" t="s">
        <v>4703</v>
      </c>
      <c r="C12" t="s">
        <v>4703</v>
      </c>
      <c r="J12" t="s">
        <v>10</v>
      </c>
    </row>
    <row r="13" spans="1:34" x14ac:dyDescent="0.2">
      <c r="A13" t="s">
        <v>22</v>
      </c>
      <c r="B13" t="s">
        <v>4704</v>
      </c>
      <c r="C13" t="s">
        <v>4704</v>
      </c>
      <c r="P13" t="s">
        <v>35</v>
      </c>
      <c r="Q13">
        <v>1</v>
      </c>
    </row>
    <row r="14" spans="1:34" x14ac:dyDescent="0.2">
      <c r="A14" t="s">
        <v>22</v>
      </c>
      <c r="B14" t="s">
        <v>4705</v>
      </c>
      <c r="C14" t="s">
        <v>4705</v>
      </c>
      <c r="J14" t="s">
        <v>10</v>
      </c>
    </row>
    <row r="15" spans="1:34" x14ac:dyDescent="0.2">
      <c r="A15" t="s">
        <v>22</v>
      </c>
      <c r="B15" t="s">
        <v>1093</v>
      </c>
      <c r="C15" t="s">
        <v>1093</v>
      </c>
      <c r="P15" t="s">
        <v>38</v>
      </c>
      <c r="Q15">
        <v>1</v>
      </c>
    </row>
    <row r="16" spans="1:34" x14ac:dyDescent="0.2">
      <c r="A16" t="s">
        <v>22</v>
      </c>
      <c r="B16" t="s">
        <v>4706</v>
      </c>
      <c r="C16" t="s">
        <v>4706</v>
      </c>
      <c r="J16" t="s">
        <v>10</v>
      </c>
    </row>
    <row r="17" spans="1:19" x14ac:dyDescent="0.2">
      <c r="A17" t="s">
        <v>22</v>
      </c>
      <c r="B17" t="s">
        <v>3325</v>
      </c>
      <c r="C17" t="s">
        <v>3325</v>
      </c>
      <c r="P17" t="s">
        <v>41</v>
      </c>
      <c r="Q17">
        <v>1</v>
      </c>
    </row>
    <row r="18" spans="1:19" x14ac:dyDescent="0.2">
      <c r="A18" t="s">
        <v>22</v>
      </c>
      <c r="B18" t="s">
        <v>4707</v>
      </c>
      <c r="C18" t="s">
        <v>4707</v>
      </c>
      <c r="D18" s="2" t="s">
        <v>5101</v>
      </c>
      <c r="G18" t="s">
        <v>43</v>
      </c>
    </row>
    <row r="19" spans="1:19" x14ac:dyDescent="0.2">
      <c r="A19" t="s">
        <v>22</v>
      </c>
      <c r="B19" t="s">
        <v>4708</v>
      </c>
      <c r="C19" t="s">
        <v>4708</v>
      </c>
      <c r="K19" t="s">
        <v>45</v>
      </c>
      <c r="M19" t="s">
        <v>46</v>
      </c>
      <c r="S19">
        <v>1</v>
      </c>
    </row>
    <row r="20" spans="1:19" x14ac:dyDescent="0.2">
      <c r="A20" t="s">
        <v>22</v>
      </c>
      <c r="B20" t="s">
        <v>4709</v>
      </c>
      <c r="C20" t="s">
        <v>4709</v>
      </c>
      <c r="F20" t="s">
        <v>44</v>
      </c>
    </row>
    <row r="21" spans="1:19" x14ac:dyDescent="0.2">
      <c r="A21" t="s">
        <v>22</v>
      </c>
      <c r="B21" t="s">
        <v>4710</v>
      </c>
      <c r="C21" t="s">
        <v>4711</v>
      </c>
      <c r="H21" t="s">
        <v>49</v>
      </c>
      <c r="L21" t="s">
        <v>57</v>
      </c>
    </row>
    <row r="22" spans="1:19" x14ac:dyDescent="0.2">
      <c r="A22" t="s">
        <v>22</v>
      </c>
      <c r="B22" t="s">
        <v>3721</v>
      </c>
      <c r="C22" t="s">
        <v>4712</v>
      </c>
      <c r="H22" t="s">
        <v>49</v>
      </c>
      <c r="I22" t="s">
        <v>50</v>
      </c>
      <c r="L22" t="s">
        <v>51</v>
      </c>
    </row>
    <row r="23" spans="1:19" x14ac:dyDescent="0.2">
      <c r="A23" t="s">
        <v>22</v>
      </c>
      <c r="B23" t="s">
        <v>1106</v>
      </c>
      <c r="C23" t="s">
        <v>4713</v>
      </c>
      <c r="E23">
        <v>1</v>
      </c>
      <c r="H23" t="s">
        <v>49</v>
      </c>
      <c r="I23" t="s">
        <v>53</v>
      </c>
      <c r="L23" t="s">
        <v>51</v>
      </c>
    </row>
    <row r="24" spans="1:19" x14ac:dyDescent="0.2">
      <c r="A24" t="s">
        <v>22</v>
      </c>
      <c r="B24" t="s">
        <v>4714</v>
      </c>
      <c r="C24" t="s">
        <v>4715</v>
      </c>
      <c r="H24" t="s">
        <v>49</v>
      </c>
      <c r="L24" t="s">
        <v>57</v>
      </c>
    </row>
    <row r="25" spans="1:19" x14ac:dyDescent="0.2">
      <c r="A25" t="s">
        <v>22</v>
      </c>
      <c r="B25" t="s">
        <v>4716</v>
      </c>
      <c r="C25" t="s">
        <v>4716</v>
      </c>
      <c r="D25" s="2" t="s">
        <v>4717</v>
      </c>
      <c r="J25" t="s">
        <v>10</v>
      </c>
    </row>
    <row r="26" spans="1:19" x14ac:dyDescent="0.2">
      <c r="A26" t="s">
        <v>22</v>
      </c>
      <c r="B26" t="s">
        <v>4718</v>
      </c>
      <c r="C26" t="s">
        <v>4718</v>
      </c>
      <c r="G26" t="s">
        <v>60</v>
      </c>
    </row>
    <row r="27" spans="1:19" x14ac:dyDescent="0.2">
      <c r="A27" t="s">
        <v>22</v>
      </c>
      <c r="B27" t="s">
        <v>4719</v>
      </c>
      <c r="C27" t="s">
        <v>4719</v>
      </c>
      <c r="G27" t="s">
        <v>62</v>
      </c>
    </row>
    <row r="28" spans="1:19" x14ac:dyDescent="0.2">
      <c r="A28" t="s">
        <v>22</v>
      </c>
      <c r="B28" t="s">
        <v>4720</v>
      </c>
      <c r="C28" t="s">
        <v>4720</v>
      </c>
      <c r="K28" t="s">
        <v>64</v>
      </c>
      <c r="M28" t="s">
        <v>65</v>
      </c>
      <c r="S28">
        <v>0</v>
      </c>
    </row>
    <row r="29" spans="1:19" x14ac:dyDescent="0.2">
      <c r="A29" t="s">
        <v>22</v>
      </c>
      <c r="B29" t="s">
        <v>4721</v>
      </c>
      <c r="C29" t="s">
        <v>4721</v>
      </c>
      <c r="F29" t="s">
        <v>44</v>
      </c>
    </row>
    <row r="30" spans="1:19" x14ac:dyDescent="0.2">
      <c r="A30" t="s">
        <v>22</v>
      </c>
      <c r="B30" t="s">
        <v>4722</v>
      </c>
      <c r="C30" t="s">
        <v>4723</v>
      </c>
      <c r="H30" t="s">
        <v>49</v>
      </c>
      <c r="I30" t="s">
        <v>53</v>
      </c>
      <c r="L30" t="s">
        <v>68</v>
      </c>
      <c r="O30" t="s">
        <v>46</v>
      </c>
    </row>
    <row r="31" spans="1:19" x14ac:dyDescent="0.2">
      <c r="A31" t="s">
        <v>22</v>
      </c>
      <c r="B31" t="s">
        <v>4724</v>
      </c>
      <c r="C31" t="s">
        <v>4725</v>
      </c>
      <c r="H31" t="s">
        <v>49</v>
      </c>
      <c r="L31" t="s">
        <v>57</v>
      </c>
    </row>
    <row r="32" spans="1:19" x14ac:dyDescent="0.2">
      <c r="A32" t="s">
        <v>22</v>
      </c>
      <c r="B32" t="s">
        <v>4726</v>
      </c>
      <c r="C32" t="s">
        <v>4726</v>
      </c>
      <c r="H32" t="s">
        <v>49</v>
      </c>
      <c r="I32" t="s">
        <v>50</v>
      </c>
      <c r="L32" t="s">
        <v>68</v>
      </c>
      <c r="O32" t="s">
        <v>46</v>
      </c>
    </row>
    <row r="33" spans="1:19" x14ac:dyDescent="0.2">
      <c r="A33" t="s">
        <v>22</v>
      </c>
      <c r="B33" t="s">
        <v>3733</v>
      </c>
      <c r="C33" t="s">
        <v>4727</v>
      </c>
      <c r="H33" t="s">
        <v>49</v>
      </c>
      <c r="I33" t="s">
        <v>53</v>
      </c>
      <c r="L33" t="s">
        <v>68</v>
      </c>
      <c r="O33" t="s">
        <v>46</v>
      </c>
    </row>
    <row r="34" spans="1:19" x14ac:dyDescent="0.2">
      <c r="A34" t="s">
        <v>22</v>
      </c>
      <c r="B34" t="s">
        <v>4728</v>
      </c>
      <c r="C34" t="s">
        <v>4728</v>
      </c>
      <c r="D34" s="2" t="s">
        <v>4729</v>
      </c>
      <c r="E34">
        <v>0</v>
      </c>
      <c r="J34" t="s">
        <v>10</v>
      </c>
    </row>
    <row r="35" spans="1:19" x14ac:dyDescent="0.2">
      <c r="A35" t="s">
        <v>22</v>
      </c>
      <c r="B35" t="s">
        <v>4730</v>
      </c>
      <c r="C35" t="s">
        <v>4730</v>
      </c>
      <c r="H35" t="s">
        <v>49</v>
      </c>
      <c r="I35" t="s">
        <v>53</v>
      </c>
      <c r="L35" t="s">
        <v>51</v>
      </c>
    </row>
    <row r="36" spans="1:19" x14ac:dyDescent="0.2">
      <c r="A36" t="s">
        <v>22</v>
      </c>
      <c r="B36" t="s">
        <v>4731</v>
      </c>
      <c r="C36" t="s">
        <v>4731</v>
      </c>
      <c r="D36" s="2" t="s">
        <v>4732</v>
      </c>
      <c r="G36" t="s">
        <v>60</v>
      </c>
    </row>
    <row r="37" spans="1:19" x14ac:dyDescent="0.2">
      <c r="A37" t="s">
        <v>22</v>
      </c>
      <c r="B37" t="s">
        <v>4733</v>
      </c>
      <c r="C37" t="s">
        <v>4733</v>
      </c>
      <c r="G37" t="s">
        <v>78</v>
      </c>
    </row>
    <row r="38" spans="1:19" x14ac:dyDescent="0.2">
      <c r="A38" t="s">
        <v>22</v>
      </c>
      <c r="B38" t="s">
        <v>4116</v>
      </c>
      <c r="C38" t="s">
        <v>4116</v>
      </c>
      <c r="K38" t="s">
        <v>45</v>
      </c>
      <c r="M38" t="s">
        <v>79</v>
      </c>
      <c r="S38">
        <v>0</v>
      </c>
    </row>
    <row r="39" spans="1:19" x14ac:dyDescent="0.2">
      <c r="A39" t="s">
        <v>22</v>
      </c>
      <c r="B39" t="s">
        <v>4734</v>
      </c>
      <c r="C39" t="s">
        <v>4734</v>
      </c>
      <c r="F39" t="s">
        <v>44</v>
      </c>
    </row>
    <row r="40" spans="1:19" x14ac:dyDescent="0.2">
      <c r="A40" t="s">
        <v>22</v>
      </c>
      <c r="B40" t="s">
        <v>4735</v>
      </c>
      <c r="C40" t="s">
        <v>1521</v>
      </c>
      <c r="H40" t="s">
        <v>49</v>
      </c>
      <c r="L40" t="s">
        <v>57</v>
      </c>
    </row>
    <row r="41" spans="1:19" x14ac:dyDescent="0.2">
      <c r="A41" t="s">
        <v>22</v>
      </c>
      <c r="B41" t="s">
        <v>1522</v>
      </c>
      <c r="C41" t="s">
        <v>4736</v>
      </c>
      <c r="H41" t="s">
        <v>49</v>
      </c>
      <c r="I41" t="s">
        <v>50</v>
      </c>
      <c r="L41" t="s">
        <v>68</v>
      </c>
      <c r="O41" t="s">
        <v>46</v>
      </c>
    </row>
    <row r="42" spans="1:19" x14ac:dyDescent="0.2">
      <c r="A42" t="s">
        <v>22</v>
      </c>
      <c r="B42" t="s">
        <v>4737</v>
      </c>
      <c r="C42" t="s">
        <v>4738</v>
      </c>
      <c r="H42" t="s">
        <v>49</v>
      </c>
      <c r="I42" t="s">
        <v>53</v>
      </c>
      <c r="L42" t="s">
        <v>68</v>
      </c>
      <c r="O42" t="s">
        <v>46</v>
      </c>
    </row>
    <row r="43" spans="1:19" x14ac:dyDescent="0.2">
      <c r="A43" t="s">
        <v>22</v>
      </c>
      <c r="B43" t="s">
        <v>3955</v>
      </c>
      <c r="C43" t="s">
        <v>4739</v>
      </c>
      <c r="H43" t="s">
        <v>49</v>
      </c>
      <c r="I43" t="s">
        <v>50</v>
      </c>
      <c r="L43" t="s">
        <v>68</v>
      </c>
      <c r="O43" t="s">
        <v>65</v>
      </c>
    </row>
    <row r="44" spans="1:19" x14ac:dyDescent="0.2">
      <c r="A44" t="s">
        <v>22</v>
      </c>
      <c r="B44" t="s">
        <v>4740</v>
      </c>
      <c r="C44" t="s">
        <v>4741</v>
      </c>
      <c r="H44" t="s">
        <v>49</v>
      </c>
      <c r="I44" t="s">
        <v>53</v>
      </c>
      <c r="L44" t="s">
        <v>68</v>
      </c>
      <c r="O44" t="s">
        <v>65</v>
      </c>
    </row>
    <row r="45" spans="1:19" x14ac:dyDescent="0.2">
      <c r="A45" t="s">
        <v>22</v>
      </c>
      <c r="B45" t="s">
        <v>4742</v>
      </c>
      <c r="C45" t="s">
        <v>4742</v>
      </c>
      <c r="E45">
        <v>0</v>
      </c>
      <c r="J45" t="s">
        <v>10</v>
      </c>
    </row>
    <row r="46" spans="1:19" x14ac:dyDescent="0.2">
      <c r="A46" t="s">
        <v>22</v>
      </c>
      <c r="B46" t="s">
        <v>4743</v>
      </c>
      <c r="C46" t="s">
        <v>4743</v>
      </c>
      <c r="H46" t="s">
        <v>49</v>
      </c>
      <c r="I46" t="s">
        <v>53</v>
      </c>
      <c r="L46" t="s">
        <v>51</v>
      </c>
    </row>
    <row r="47" spans="1:19" x14ac:dyDescent="0.2">
      <c r="A47" t="s">
        <v>22</v>
      </c>
      <c r="B47" t="s">
        <v>4744</v>
      </c>
      <c r="C47" t="s">
        <v>4744</v>
      </c>
      <c r="G47" t="s">
        <v>60</v>
      </c>
    </row>
    <row r="48" spans="1:19" x14ac:dyDescent="0.2">
      <c r="A48" t="s">
        <v>22</v>
      </c>
      <c r="B48" t="s">
        <v>3374</v>
      </c>
      <c r="C48" t="s">
        <v>3374</v>
      </c>
      <c r="G48" t="s">
        <v>94</v>
      </c>
    </row>
    <row r="49" spans="1:19" x14ac:dyDescent="0.2">
      <c r="A49" t="s">
        <v>22</v>
      </c>
      <c r="B49" t="s">
        <v>2924</v>
      </c>
      <c r="C49" t="s">
        <v>2924</v>
      </c>
      <c r="K49" t="s">
        <v>45</v>
      </c>
      <c r="M49" t="s">
        <v>96</v>
      </c>
      <c r="S49">
        <v>0</v>
      </c>
    </row>
    <row r="50" spans="1:19" x14ac:dyDescent="0.2">
      <c r="A50" t="s">
        <v>22</v>
      </c>
      <c r="B50" t="s">
        <v>1783</v>
      </c>
      <c r="C50" t="s">
        <v>1783</v>
      </c>
      <c r="F50" t="s">
        <v>44</v>
      </c>
    </row>
    <row r="51" spans="1:19" x14ac:dyDescent="0.2">
      <c r="A51" t="s">
        <v>22</v>
      </c>
      <c r="B51" t="s">
        <v>1784</v>
      </c>
      <c r="C51" t="s">
        <v>4745</v>
      </c>
      <c r="H51" t="s">
        <v>49</v>
      </c>
      <c r="L51" t="s">
        <v>57</v>
      </c>
    </row>
    <row r="52" spans="1:19" x14ac:dyDescent="0.2">
      <c r="A52" t="s">
        <v>22</v>
      </c>
      <c r="B52" t="s">
        <v>4746</v>
      </c>
      <c r="C52" t="s">
        <v>3911</v>
      </c>
      <c r="H52" t="s">
        <v>49</v>
      </c>
      <c r="L52" t="s">
        <v>82</v>
      </c>
      <c r="N52" t="s">
        <v>152</v>
      </c>
    </row>
    <row r="53" spans="1:19" x14ac:dyDescent="0.2">
      <c r="A53" t="s">
        <v>22</v>
      </c>
      <c r="B53" t="s">
        <v>4747</v>
      </c>
      <c r="C53" t="s">
        <v>2685</v>
      </c>
      <c r="H53" t="s">
        <v>49</v>
      </c>
      <c r="L53" t="s">
        <v>57</v>
      </c>
    </row>
    <row r="54" spans="1:19" x14ac:dyDescent="0.2">
      <c r="A54" t="s">
        <v>22</v>
      </c>
      <c r="B54" t="s">
        <v>4748</v>
      </c>
      <c r="C54" t="s">
        <v>4749</v>
      </c>
      <c r="H54" t="s">
        <v>49</v>
      </c>
      <c r="I54" t="s">
        <v>50</v>
      </c>
      <c r="L54" t="s">
        <v>68</v>
      </c>
      <c r="O54" t="s">
        <v>46</v>
      </c>
    </row>
    <row r="55" spans="1:19" x14ac:dyDescent="0.2">
      <c r="A55" t="s">
        <v>22</v>
      </c>
      <c r="B55" t="s">
        <v>4750</v>
      </c>
      <c r="C55" t="s">
        <v>4751</v>
      </c>
      <c r="H55" t="s">
        <v>49</v>
      </c>
      <c r="I55" t="s">
        <v>53</v>
      </c>
      <c r="L55" t="s">
        <v>68</v>
      </c>
      <c r="O55" t="s">
        <v>46</v>
      </c>
    </row>
    <row r="56" spans="1:19" x14ac:dyDescent="0.2">
      <c r="A56" t="s">
        <v>22</v>
      </c>
      <c r="B56" t="s">
        <v>4752</v>
      </c>
      <c r="C56" t="s">
        <v>4753</v>
      </c>
      <c r="H56" t="s">
        <v>49</v>
      </c>
      <c r="L56" t="s">
        <v>105</v>
      </c>
      <c r="O56" t="s">
        <v>411</v>
      </c>
    </row>
    <row r="57" spans="1:19" x14ac:dyDescent="0.2">
      <c r="A57" t="s">
        <v>22</v>
      </c>
      <c r="B57" t="s">
        <v>4754</v>
      </c>
      <c r="C57" t="s">
        <v>4754</v>
      </c>
      <c r="D57" s="2" t="s">
        <v>2931</v>
      </c>
      <c r="E57">
        <v>0</v>
      </c>
      <c r="J57" t="s">
        <v>10</v>
      </c>
    </row>
    <row r="58" spans="1:19" x14ac:dyDescent="0.2">
      <c r="A58" t="s">
        <v>22</v>
      </c>
      <c r="B58" t="s">
        <v>4755</v>
      </c>
      <c r="C58" t="s">
        <v>4755</v>
      </c>
      <c r="G58" t="s">
        <v>60</v>
      </c>
    </row>
    <row r="59" spans="1:19" x14ac:dyDescent="0.2">
      <c r="A59" t="s">
        <v>22</v>
      </c>
      <c r="B59" t="s">
        <v>4756</v>
      </c>
      <c r="C59" t="s">
        <v>4756</v>
      </c>
      <c r="G59" t="s">
        <v>114</v>
      </c>
    </row>
    <row r="60" spans="1:19" x14ac:dyDescent="0.2">
      <c r="A60" t="s">
        <v>22</v>
      </c>
      <c r="B60" t="s">
        <v>2935</v>
      </c>
      <c r="C60" t="s">
        <v>2935</v>
      </c>
      <c r="K60" t="s">
        <v>115</v>
      </c>
      <c r="M60" t="s">
        <v>116</v>
      </c>
      <c r="S60">
        <v>0</v>
      </c>
    </row>
    <row r="61" spans="1:19" x14ac:dyDescent="0.2">
      <c r="A61" t="s">
        <v>22</v>
      </c>
      <c r="B61" t="s">
        <v>4757</v>
      </c>
      <c r="C61" t="s">
        <v>4757</v>
      </c>
      <c r="F61" t="s">
        <v>44</v>
      </c>
    </row>
    <row r="62" spans="1:19" x14ac:dyDescent="0.2">
      <c r="A62" t="s">
        <v>22</v>
      </c>
      <c r="B62" t="s">
        <v>4758</v>
      </c>
      <c r="C62" t="s">
        <v>2701</v>
      </c>
      <c r="D62" s="2" t="s">
        <v>4759</v>
      </c>
      <c r="H62" t="s">
        <v>49</v>
      </c>
      <c r="L62" t="s">
        <v>82</v>
      </c>
      <c r="N62" t="s">
        <v>83</v>
      </c>
    </row>
    <row r="63" spans="1:19" x14ac:dyDescent="0.2">
      <c r="A63" t="s">
        <v>22</v>
      </c>
      <c r="B63" t="s">
        <v>4541</v>
      </c>
      <c r="C63" t="s">
        <v>4760</v>
      </c>
      <c r="E63">
        <v>1</v>
      </c>
      <c r="H63" t="s">
        <v>49</v>
      </c>
      <c r="I63" t="s">
        <v>53</v>
      </c>
      <c r="L63" t="s">
        <v>51</v>
      </c>
    </row>
    <row r="64" spans="1:19" x14ac:dyDescent="0.2">
      <c r="A64" t="s">
        <v>22</v>
      </c>
      <c r="B64" t="s">
        <v>4761</v>
      </c>
      <c r="C64" t="s">
        <v>4761</v>
      </c>
      <c r="J64" t="s">
        <v>10</v>
      </c>
    </row>
    <row r="65" spans="1:19" x14ac:dyDescent="0.2">
      <c r="A65" t="s">
        <v>22</v>
      </c>
      <c r="B65" t="s">
        <v>4762</v>
      </c>
      <c r="C65" t="s">
        <v>4762</v>
      </c>
      <c r="G65" t="s">
        <v>60</v>
      </c>
    </row>
    <row r="66" spans="1:19" x14ac:dyDescent="0.2">
      <c r="A66" t="s">
        <v>22</v>
      </c>
      <c r="B66" t="s">
        <v>4763</v>
      </c>
      <c r="C66" t="s">
        <v>4763</v>
      </c>
      <c r="G66" t="s">
        <v>122</v>
      </c>
    </row>
    <row r="67" spans="1:19" x14ac:dyDescent="0.2">
      <c r="A67" t="s">
        <v>22</v>
      </c>
      <c r="B67" t="s">
        <v>4764</v>
      </c>
      <c r="C67" t="s">
        <v>4764</v>
      </c>
      <c r="K67" t="s">
        <v>115</v>
      </c>
      <c r="M67" t="s">
        <v>65</v>
      </c>
      <c r="S67">
        <v>0</v>
      </c>
    </row>
    <row r="68" spans="1:19" x14ac:dyDescent="0.2">
      <c r="A68" t="s">
        <v>22</v>
      </c>
      <c r="B68" t="s">
        <v>4765</v>
      </c>
      <c r="C68" t="s">
        <v>4765</v>
      </c>
      <c r="F68" t="s">
        <v>44</v>
      </c>
    </row>
    <row r="69" spans="1:19" x14ac:dyDescent="0.2">
      <c r="A69" t="s">
        <v>22</v>
      </c>
      <c r="B69" t="s">
        <v>4766</v>
      </c>
      <c r="C69" t="s">
        <v>4767</v>
      </c>
      <c r="H69" t="s">
        <v>49</v>
      </c>
      <c r="L69" t="s">
        <v>57</v>
      </c>
    </row>
    <row r="70" spans="1:19" x14ac:dyDescent="0.2">
      <c r="A70" t="s">
        <v>22</v>
      </c>
      <c r="B70" t="s">
        <v>3912</v>
      </c>
      <c r="C70" t="s">
        <v>3912</v>
      </c>
      <c r="E70">
        <v>0</v>
      </c>
      <c r="J70" t="s">
        <v>10</v>
      </c>
    </row>
    <row r="71" spans="1:19" x14ac:dyDescent="0.2">
      <c r="A71" t="s">
        <v>22</v>
      </c>
      <c r="B71" t="s">
        <v>4149</v>
      </c>
      <c r="C71" t="s">
        <v>4149</v>
      </c>
      <c r="H71" t="s">
        <v>49</v>
      </c>
      <c r="I71" t="s">
        <v>53</v>
      </c>
      <c r="L71" t="s">
        <v>51</v>
      </c>
    </row>
    <row r="72" spans="1:19" x14ac:dyDescent="0.2">
      <c r="A72" t="s">
        <v>22</v>
      </c>
      <c r="B72" t="s">
        <v>4768</v>
      </c>
      <c r="C72" t="s">
        <v>4768</v>
      </c>
      <c r="G72" t="s">
        <v>60</v>
      </c>
    </row>
    <row r="73" spans="1:19" x14ac:dyDescent="0.2">
      <c r="A73" t="s">
        <v>22</v>
      </c>
      <c r="B73" t="s">
        <v>4769</v>
      </c>
      <c r="C73" t="s">
        <v>4769</v>
      </c>
      <c r="G73" t="s">
        <v>131</v>
      </c>
    </row>
    <row r="74" spans="1:19" x14ac:dyDescent="0.2">
      <c r="A74" t="s">
        <v>22</v>
      </c>
      <c r="B74" t="s">
        <v>4770</v>
      </c>
      <c r="C74" t="s">
        <v>4770</v>
      </c>
      <c r="K74" t="s">
        <v>64</v>
      </c>
      <c r="M74" t="s">
        <v>116</v>
      </c>
      <c r="S74">
        <v>0</v>
      </c>
    </row>
    <row r="75" spans="1:19" x14ac:dyDescent="0.2">
      <c r="A75" t="s">
        <v>22</v>
      </c>
      <c r="B75" t="s">
        <v>4771</v>
      </c>
      <c r="C75" t="s">
        <v>4771</v>
      </c>
      <c r="F75" t="s">
        <v>44</v>
      </c>
    </row>
    <row r="76" spans="1:19" x14ac:dyDescent="0.2">
      <c r="A76" t="s">
        <v>22</v>
      </c>
      <c r="B76" t="s">
        <v>4772</v>
      </c>
      <c r="C76" t="s">
        <v>4773</v>
      </c>
      <c r="E76">
        <v>0</v>
      </c>
      <c r="H76" t="s">
        <v>49</v>
      </c>
      <c r="L76" t="s">
        <v>57</v>
      </c>
    </row>
    <row r="77" spans="1:19" x14ac:dyDescent="0.2">
      <c r="A77" t="s">
        <v>22</v>
      </c>
      <c r="B77" t="s">
        <v>4774</v>
      </c>
      <c r="C77" t="s">
        <v>4774</v>
      </c>
      <c r="J77" t="s">
        <v>10</v>
      </c>
    </row>
    <row r="78" spans="1:19" x14ac:dyDescent="0.2">
      <c r="A78" t="s">
        <v>22</v>
      </c>
      <c r="B78" t="s">
        <v>1178</v>
      </c>
      <c r="C78" t="s">
        <v>1178</v>
      </c>
      <c r="H78" t="s">
        <v>49</v>
      </c>
      <c r="I78" t="s">
        <v>53</v>
      </c>
      <c r="L78" t="s">
        <v>51</v>
      </c>
    </row>
    <row r="79" spans="1:19" x14ac:dyDescent="0.2">
      <c r="A79" t="s">
        <v>22</v>
      </c>
      <c r="B79" t="s">
        <v>4775</v>
      </c>
      <c r="C79" t="s">
        <v>4775</v>
      </c>
      <c r="G79" t="s">
        <v>60</v>
      </c>
    </row>
    <row r="80" spans="1:19" x14ac:dyDescent="0.2">
      <c r="A80" t="s">
        <v>22</v>
      </c>
      <c r="B80" t="s">
        <v>4000</v>
      </c>
      <c r="C80" t="s">
        <v>4000</v>
      </c>
      <c r="G80" t="s">
        <v>139</v>
      </c>
    </row>
    <row r="81" spans="1:19" x14ac:dyDescent="0.2">
      <c r="A81" t="s">
        <v>22</v>
      </c>
      <c r="B81" t="s">
        <v>1374</v>
      </c>
      <c r="C81" t="s">
        <v>1374</v>
      </c>
      <c r="E81" t="s">
        <v>5094</v>
      </c>
      <c r="K81" t="s">
        <v>142</v>
      </c>
      <c r="M81" t="s">
        <v>142</v>
      </c>
    </row>
    <row r="82" spans="1:19" x14ac:dyDescent="0.2">
      <c r="A82" t="s">
        <v>22</v>
      </c>
      <c r="B82" t="s">
        <v>4776</v>
      </c>
      <c r="C82" t="s">
        <v>4776</v>
      </c>
      <c r="F82" t="s">
        <v>44</v>
      </c>
    </row>
    <row r="83" spans="1:19" x14ac:dyDescent="0.2">
      <c r="A83" t="s">
        <v>22</v>
      </c>
      <c r="B83" t="s">
        <v>4777</v>
      </c>
      <c r="C83" t="s">
        <v>4778</v>
      </c>
      <c r="H83" t="s">
        <v>49</v>
      </c>
      <c r="L83" t="s">
        <v>57</v>
      </c>
    </row>
    <row r="84" spans="1:19" x14ac:dyDescent="0.2">
      <c r="A84" t="s">
        <v>22</v>
      </c>
      <c r="B84" t="s">
        <v>4779</v>
      </c>
      <c r="C84" t="s">
        <v>4779</v>
      </c>
      <c r="D84" s="2" t="s">
        <v>4780</v>
      </c>
      <c r="G84" t="s">
        <v>60</v>
      </c>
    </row>
    <row r="85" spans="1:19" x14ac:dyDescent="0.2">
      <c r="A85" t="s">
        <v>22</v>
      </c>
      <c r="B85" t="s">
        <v>4781</v>
      </c>
      <c r="C85" t="s">
        <v>4781</v>
      </c>
      <c r="G85" t="s">
        <v>147</v>
      </c>
    </row>
    <row r="86" spans="1:19" x14ac:dyDescent="0.2">
      <c r="A86" t="s">
        <v>22</v>
      </c>
      <c r="B86" t="s">
        <v>4782</v>
      </c>
      <c r="C86" t="s">
        <v>4782</v>
      </c>
      <c r="K86" t="s">
        <v>115</v>
      </c>
      <c r="M86" t="s">
        <v>149</v>
      </c>
      <c r="S86">
        <v>0</v>
      </c>
    </row>
    <row r="87" spans="1:19" x14ac:dyDescent="0.2">
      <c r="A87" t="s">
        <v>22</v>
      </c>
      <c r="B87" t="s">
        <v>1580</v>
      </c>
      <c r="C87" t="s">
        <v>1580</v>
      </c>
      <c r="F87" t="s">
        <v>44</v>
      </c>
    </row>
    <row r="88" spans="1:19" x14ac:dyDescent="0.2">
      <c r="A88" t="s">
        <v>22</v>
      </c>
      <c r="B88" t="s">
        <v>1581</v>
      </c>
      <c r="C88" t="s">
        <v>4783</v>
      </c>
      <c r="H88" t="s">
        <v>49</v>
      </c>
      <c r="L88" t="s">
        <v>57</v>
      </c>
    </row>
    <row r="89" spans="1:19" x14ac:dyDescent="0.2">
      <c r="A89" t="s">
        <v>22</v>
      </c>
      <c r="B89" t="s">
        <v>4784</v>
      </c>
      <c r="C89" t="s">
        <v>4785</v>
      </c>
      <c r="H89" t="s">
        <v>49</v>
      </c>
      <c r="L89" t="s">
        <v>105</v>
      </c>
      <c r="O89" t="s">
        <v>106</v>
      </c>
    </row>
    <row r="90" spans="1:19" x14ac:dyDescent="0.2">
      <c r="A90" t="s">
        <v>22</v>
      </c>
      <c r="B90" t="s">
        <v>4786</v>
      </c>
      <c r="C90" t="s">
        <v>4786</v>
      </c>
      <c r="D90" s="2" t="s">
        <v>4787</v>
      </c>
      <c r="E90">
        <v>0</v>
      </c>
      <c r="J90" t="s">
        <v>10</v>
      </c>
    </row>
    <row r="91" spans="1:19" x14ac:dyDescent="0.2">
      <c r="A91" t="s">
        <v>22</v>
      </c>
      <c r="B91" t="s">
        <v>4788</v>
      </c>
      <c r="C91" t="s">
        <v>4788</v>
      </c>
      <c r="G91" t="s">
        <v>60</v>
      </c>
    </row>
    <row r="92" spans="1:19" x14ac:dyDescent="0.2">
      <c r="A92" t="s">
        <v>22</v>
      </c>
      <c r="B92" t="s">
        <v>4183</v>
      </c>
      <c r="C92" t="s">
        <v>4183</v>
      </c>
      <c r="G92" t="s">
        <v>159</v>
      </c>
    </row>
    <row r="93" spans="1:19" x14ac:dyDescent="0.2">
      <c r="A93" t="s">
        <v>22</v>
      </c>
      <c r="B93" t="s">
        <v>4184</v>
      </c>
      <c r="C93" t="s">
        <v>4184</v>
      </c>
      <c r="K93" t="s">
        <v>64</v>
      </c>
      <c r="M93" t="s">
        <v>149</v>
      </c>
      <c r="S93">
        <v>0</v>
      </c>
    </row>
    <row r="94" spans="1:19" x14ac:dyDescent="0.2">
      <c r="A94" t="s">
        <v>22</v>
      </c>
      <c r="B94" t="s">
        <v>3215</v>
      </c>
      <c r="C94" t="s">
        <v>3215</v>
      </c>
      <c r="F94" t="s">
        <v>44</v>
      </c>
    </row>
    <row r="95" spans="1:19" x14ac:dyDescent="0.2">
      <c r="A95" t="s">
        <v>22</v>
      </c>
      <c r="B95" t="s">
        <v>3216</v>
      </c>
      <c r="C95" t="s">
        <v>4789</v>
      </c>
      <c r="H95" t="s">
        <v>49</v>
      </c>
      <c r="L95" t="s">
        <v>57</v>
      </c>
    </row>
    <row r="96" spans="1:19" x14ac:dyDescent="0.2">
      <c r="A96" t="s">
        <v>22</v>
      </c>
      <c r="B96" t="s">
        <v>4790</v>
      </c>
      <c r="C96" t="s">
        <v>4791</v>
      </c>
      <c r="H96" t="s">
        <v>49</v>
      </c>
      <c r="L96" t="s">
        <v>105</v>
      </c>
      <c r="O96" t="s">
        <v>106</v>
      </c>
    </row>
    <row r="97" spans="1:19" x14ac:dyDescent="0.2">
      <c r="A97" t="s">
        <v>22</v>
      </c>
      <c r="B97" t="s">
        <v>4792</v>
      </c>
      <c r="C97" t="s">
        <v>1857</v>
      </c>
      <c r="H97" t="s">
        <v>49</v>
      </c>
      <c r="I97" t="s">
        <v>50</v>
      </c>
      <c r="L97" t="s">
        <v>68</v>
      </c>
      <c r="O97" t="s">
        <v>116</v>
      </c>
    </row>
    <row r="98" spans="1:19" x14ac:dyDescent="0.2">
      <c r="A98" t="s">
        <v>22</v>
      </c>
      <c r="B98" t="s">
        <v>1858</v>
      </c>
      <c r="C98" t="s">
        <v>2760</v>
      </c>
      <c r="H98" t="s">
        <v>49</v>
      </c>
      <c r="I98" t="s">
        <v>53</v>
      </c>
      <c r="L98" t="s">
        <v>68</v>
      </c>
      <c r="O98" t="s">
        <v>116</v>
      </c>
    </row>
    <row r="99" spans="1:19" x14ac:dyDescent="0.2">
      <c r="A99" t="s">
        <v>22</v>
      </c>
      <c r="B99" t="s">
        <v>4793</v>
      </c>
      <c r="C99" t="s">
        <v>4793</v>
      </c>
      <c r="E99">
        <v>0</v>
      </c>
      <c r="J99" t="s">
        <v>10</v>
      </c>
    </row>
    <row r="100" spans="1:19" x14ac:dyDescent="0.2">
      <c r="A100" t="s">
        <v>22</v>
      </c>
      <c r="B100" t="s">
        <v>4794</v>
      </c>
      <c r="C100" t="s">
        <v>4794</v>
      </c>
      <c r="H100" t="s">
        <v>49</v>
      </c>
      <c r="I100" t="s">
        <v>53</v>
      </c>
      <c r="L100" t="s">
        <v>51</v>
      </c>
    </row>
    <row r="101" spans="1:19" x14ac:dyDescent="0.2">
      <c r="A101" t="s">
        <v>22</v>
      </c>
      <c r="B101" t="s">
        <v>4795</v>
      </c>
      <c r="C101" t="s">
        <v>4795</v>
      </c>
      <c r="G101" t="s">
        <v>60</v>
      </c>
    </row>
    <row r="102" spans="1:19" x14ac:dyDescent="0.2">
      <c r="A102" t="s">
        <v>22</v>
      </c>
      <c r="B102" t="s">
        <v>4200</v>
      </c>
      <c r="C102" t="s">
        <v>4200</v>
      </c>
      <c r="G102" t="s">
        <v>168</v>
      </c>
    </row>
    <row r="103" spans="1:19" x14ac:dyDescent="0.2">
      <c r="A103" t="s">
        <v>22</v>
      </c>
      <c r="B103" t="s">
        <v>4201</v>
      </c>
      <c r="C103" t="s">
        <v>4201</v>
      </c>
    </row>
    <row r="104" spans="1:19" s="37" customFormat="1" x14ac:dyDescent="0.2">
      <c r="A104" s="37" t="s">
        <v>22</v>
      </c>
      <c r="B104" s="37" t="s">
        <v>4796</v>
      </c>
      <c r="C104" s="37" t="s">
        <v>4796</v>
      </c>
      <c r="D104" s="38" t="s">
        <v>4797</v>
      </c>
      <c r="K104" s="37" t="s">
        <v>45</v>
      </c>
      <c r="M104" s="37" t="s">
        <v>46</v>
      </c>
      <c r="R104" s="37" t="s">
        <v>318</v>
      </c>
      <c r="S104" s="37">
        <v>0</v>
      </c>
    </row>
    <row r="105" spans="1:19" x14ac:dyDescent="0.2">
      <c r="A105" t="s">
        <v>22</v>
      </c>
      <c r="B105" t="s">
        <v>4798</v>
      </c>
      <c r="C105" t="s">
        <v>4798</v>
      </c>
      <c r="F105" t="s">
        <v>44</v>
      </c>
    </row>
    <row r="106" spans="1:19" x14ac:dyDescent="0.2">
      <c r="A106" t="s">
        <v>22</v>
      </c>
      <c r="B106" t="s">
        <v>4799</v>
      </c>
      <c r="C106" t="s">
        <v>2783</v>
      </c>
      <c r="H106" t="s">
        <v>49</v>
      </c>
      <c r="L106" t="s">
        <v>57</v>
      </c>
    </row>
    <row r="107" spans="1:19" x14ac:dyDescent="0.2">
      <c r="A107" t="s">
        <v>22</v>
      </c>
      <c r="B107" t="s">
        <v>4800</v>
      </c>
      <c r="C107" t="s">
        <v>4801</v>
      </c>
      <c r="H107" t="s">
        <v>49</v>
      </c>
      <c r="L107" t="s">
        <v>105</v>
      </c>
      <c r="O107" t="s">
        <v>106</v>
      </c>
    </row>
    <row r="108" spans="1:19" x14ac:dyDescent="0.2">
      <c r="A108" t="s">
        <v>22</v>
      </c>
      <c r="B108" t="s">
        <v>4802</v>
      </c>
      <c r="C108" t="s">
        <v>4803</v>
      </c>
      <c r="H108" t="s">
        <v>49</v>
      </c>
      <c r="I108" t="s">
        <v>50</v>
      </c>
      <c r="L108" t="s">
        <v>51</v>
      </c>
    </row>
    <row r="109" spans="1:19" x14ac:dyDescent="0.2">
      <c r="A109" t="s">
        <v>22</v>
      </c>
      <c r="B109" t="s">
        <v>4804</v>
      </c>
      <c r="C109" t="s">
        <v>4805</v>
      </c>
      <c r="E109">
        <v>1</v>
      </c>
      <c r="H109" t="s">
        <v>49</v>
      </c>
      <c r="I109" t="s">
        <v>53</v>
      </c>
      <c r="L109" t="s">
        <v>51</v>
      </c>
    </row>
    <row r="110" spans="1:19" x14ac:dyDescent="0.2">
      <c r="A110" t="s">
        <v>22</v>
      </c>
      <c r="B110" t="s">
        <v>4806</v>
      </c>
      <c r="C110" t="s">
        <v>4806</v>
      </c>
      <c r="D110" s="2" t="s">
        <v>4807</v>
      </c>
      <c r="R110" t="s">
        <v>210</v>
      </c>
    </row>
    <row r="111" spans="1:19" x14ac:dyDescent="0.2">
      <c r="A111" t="s">
        <v>22</v>
      </c>
      <c r="B111" t="s">
        <v>4808</v>
      </c>
      <c r="C111" t="s">
        <v>4808</v>
      </c>
      <c r="J111" t="s">
        <v>10</v>
      </c>
    </row>
    <row r="112" spans="1:19" x14ac:dyDescent="0.2">
      <c r="A112" t="s">
        <v>22</v>
      </c>
      <c r="B112" t="s">
        <v>4809</v>
      </c>
      <c r="C112" t="s">
        <v>4809</v>
      </c>
      <c r="G112" t="s">
        <v>60</v>
      </c>
    </row>
    <row r="113" spans="1:20" x14ac:dyDescent="0.2">
      <c r="A113" t="s">
        <v>22</v>
      </c>
      <c r="B113" t="s">
        <v>4810</v>
      </c>
      <c r="C113" t="s">
        <v>4810</v>
      </c>
      <c r="G113" t="s">
        <v>176</v>
      </c>
    </row>
    <row r="114" spans="1:20" x14ac:dyDescent="0.2">
      <c r="A114" t="s">
        <v>22</v>
      </c>
      <c r="B114" t="s">
        <v>4811</v>
      </c>
      <c r="C114" t="s">
        <v>4811</v>
      </c>
      <c r="E114" t="s">
        <v>5095</v>
      </c>
      <c r="K114" t="s">
        <v>142</v>
      </c>
      <c r="M114" t="s">
        <v>142</v>
      </c>
    </row>
    <row r="115" spans="1:20" x14ac:dyDescent="0.2">
      <c r="A115" t="s">
        <v>22</v>
      </c>
      <c r="B115" t="s">
        <v>1408</v>
      </c>
      <c r="C115" t="s">
        <v>1408</v>
      </c>
      <c r="F115" t="s">
        <v>44</v>
      </c>
    </row>
    <row r="116" spans="1:20" x14ac:dyDescent="0.2">
      <c r="A116" t="s">
        <v>22</v>
      </c>
      <c r="B116" t="s">
        <v>4812</v>
      </c>
      <c r="C116" t="s">
        <v>4813</v>
      </c>
      <c r="H116" t="s">
        <v>49</v>
      </c>
      <c r="I116" t="s">
        <v>53</v>
      </c>
      <c r="L116" t="s">
        <v>68</v>
      </c>
      <c r="O116" t="s">
        <v>46</v>
      </c>
    </row>
    <row r="117" spans="1:20" x14ac:dyDescent="0.2">
      <c r="A117" t="s">
        <v>22</v>
      </c>
      <c r="B117" t="s">
        <v>4814</v>
      </c>
      <c r="C117" t="s">
        <v>4815</v>
      </c>
      <c r="H117" t="s">
        <v>49</v>
      </c>
      <c r="L117" t="s">
        <v>57</v>
      </c>
    </row>
    <row r="118" spans="1:20" x14ac:dyDescent="0.2">
      <c r="A118" t="s">
        <v>22</v>
      </c>
      <c r="B118" t="s">
        <v>4816</v>
      </c>
      <c r="C118" t="s">
        <v>4817</v>
      </c>
      <c r="H118" t="s">
        <v>49</v>
      </c>
      <c r="L118" t="s">
        <v>105</v>
      </c>
      <c r="O118" t="s">
        <v>106</v>
      </c>
    </row>
    <row r="119" spans="1:20" x14ac:dyDescent="0.2">
      <c r="A119" t="s">
        <v>22</v>
      </c>
      <c r="B119" t="s">
        <v>4818</v>
      </c>
      <c r="C119" t="s">
        <v>4818</v>
      </c>
      <c r="G119" t="s">
        <v>60</v>
      </c>
    </row>
    <row r="120" spans="1:20" x14ac:dyDescent="0.2">
      <c r="A120" t="s">
        <v>22</v>
      </c>
      <c r="B120" t="s">
        <v>4819</v>
      </c>
      <c r="C120" t="s">
        <v>4819</v>
      </c>
      <c r="G120" t="s">
        <v>188</v>
      </c>
    </row>
    <row r="121" spans="1:20" x14ac:dyDescent="0.2">
      <c r="A121" t="s">
        <v>22</v>
      </c>
      <c r="B121" t="s">
        <v>4820</v>
      </c>
      <c r="C121" t="s">
        <v>4820</v>
      </c>
      <c r="K121" t="s">
        <v>64</v>
      </c>
      <c r="M121" t="s">
        <v>79</v>
      </c>
      <c r="S121">
        <v>0</v>
      </c>
    </row>
    <row r="122" spans="1:20" x14ac:dyDescent="0.2">
      <c r="A122" t="s">
        <v>22</v>
      </c>
      <c r="B122" t="s">
        <v>4821</v>
      </c>
      <c r="C122" t="s">
        <v>4821</v>
      </c>
      <c r="F122" t="s">
        <v>44</v>
      </c>
    </row>
    <row r="123" spans="1:20" x14ac:dyDescent="0.2">
      <c r="A123" t="s">
        <v>22</v>
      </c>
      <c r="B123" t="s">
        <v>4821</v>
      </c>
      <c r="C123" t="s">
        <v>3592</v>
      </c>
      <c r="H123" t="s">
        <v>49</v>
      </c>
      <c r="L123" t="s">
        <v>57</v>
      </c>
    </row>
    <row r="124" spans="1:20" x14ac:dyDescent="0.2">
      <c r="A124" t="s">
        <v>22</v>
      </c>
      <c r="B124" t="s">
        <v>2798</v>
      </c>
      <c r="C124" t="s">
        <v>4822</v>
      </c>
      <c r="D124" s="2" t="s">
        <v>4823</v>
      </c>
      <c r="H124" t="s">
        <v>49</v>
      </c>
      <c r="L124" t="s">
        <v>57</v>
      </c>
      <c r="S124" s="4"/>
      <c r="T124" t="s">
        <v>5096</v>
      </c>
    </row>
    <row r="125" spans="1:20" x14ac:dyDescent="0.2">
      <c r="A125" t="s">
        <v>22</v>
      </c>
      <c r="B125" t="s">
        <v>4824</v>
      </c>
      <c r="C125" t="s">
        <v>4825</v>
      </c>
      <c r="H125" t="s">
        <v>49</v>
      </c>
      <c r="L125" t="s">
        <v>57</v>
      </c>
    </row>
    <row r="126" spans="1:20" x14ac:dyDescent="0.2">
      <c r="A126" t="s">
        <v>22</v>
      </c>
      <c r="B126" t="s">
        <v>3915</v>
      </c>
      <c r="C126" t="s">
        <v>3915</v>
      </c>
      <c r="E126">
        <v>0</v>
      </c>
      <c r="J126" t="s">
        <v>10</v>
      </c>
    </row>
    <row r="127" spans="1:20" x14ac:dyDescent="0.2">
      <c r="A127" t="s">
        <v>22</v>
      </c>
      <c r="B127" t="s">
        <v>4826</v>
      </c>
      <c r="C127" t="s">
        <v>4826</v>
      </c>
      <c r="H127" t="s">
        <v>49</v>
      </c>
      <c r="I127" t="s">
        <v>53</v>
      </c>
      <c r="L127" t="s">
        <v>51</v>
      </c>
    </row>
    <row r="128" spans="1:20" x14ac:dyDescent="0.2">
      <c r="A128" t="s">
        <v>22</v>
      </c>
      <c r="B128" t="s">
        <v>4827</v>
      </c>
      <c r="C128" t="s">
        <v>4827</v>
      </c>
      <c r="G128" t="s">
        <v>60</v>
      </c>
    </row>
    <row r="129" spans="1:19" x14ac:dyDescent="0.2">
      <c r="A129" t="s">
        <v>22</v>
      </c>
      <c r="B129" t="s">
        <v>4828</v>
      </c>
      <c r="C129" t="s">
        <v>4828</v>
      </c>
      <c r="G129" t="s">
        <v>198</v>
      </c>
    </row>
    <row r="130" spans="1:19" x14ac:dyDescent="0.2">
      <c r="A130" t="s">
        <v>22</v>
      </c>
      <c r="B130" t="s">
        <v>4829</v>
      </c>
      <c r="C130" t="s">
        <v>4829</v>
      </c>
      <c r="K130" t="s">
        <v>45</v>
      </c>
      <c r="M130" t="s">
        <v>65</v>
      </c>
      <c r="S130">
        <v>0</v>
      </c>
    </row>
    <row r="131" spans="1:19" x14ac:dyDescent="0.2">
      <c r="A131" t="s">
        <v>22</v>
      </c>
      <c r="B131" t="s">
        <v>3847</v>
      </c>
      <c r="C131" t="s">
        <v>3847</v>
      </c>
      <c r="F131" t="s">
        <v>44</v>
      </c>
    </row>
    <row r="132" spans="1:19" x14ac:dyDescent="0.2">
      <c r="A132" t="s">
        <v>22</v>
      </c>
      <c r="B132" t="s">
        <v>3847</v>
      </c>
      <c r="C132" t="s">
        <v>4830</v>
      </c>
      <c r="E132">
        <v>0</v>
      </c>
      <c r="H132" t="s">
        <v>49</v>
      </c>
      <c r="L132" t="s">
        <v>105</v>
      </c>
      <c r="O132" t="s">
        <v>106</v>
      </c>
    </row>
    <row r="133" spans="1:19" x14ac:dyDescent="0.2">
      <c r="A133" t="s">
        <v>22</v>
      </c>
      <c r="B133" t="s">
        <v>4831</v>
      </c>
      <c r="C133" t="s">
        <v>4831</v>
      </c>
      <c r="D133" s="2" t="s">
        <v>4832</v>
      </c>
      <c r="J133" t="s">
        <v>10</v>
      </c>
    </row>
    <row r="134" spans="1:19" x14ac:dyDescent="0.2">
      <c r="A134" t="s">
        <v>22</v>
      </c>
      <c r="B134" t="s">
        <v>4833</v>
      </c>
      <c r="C134" t="s">
        <v>4833</v>
      </c>
      <c r="G134" t="s">
        <v>60</v>
      </c>
    </row>
    <row r="135" spans="1:19" x14ac:dyDescent="0.2">
      <c r="A135" t="s">
        <v>22</v>
      </c>
      <c r="B135" t="s">
        <v>4834</v>
      </c>
      <c r="C135" t="s">
        <v>4834</v>
      </c>
      <c r="G135" t="s">
        <v>214</v>
      </c>
    </row>
    <row r="136" spans="1:19" x14ac:dyDescent="0.2">
      <c r="A136" t="s">
        <v>22</v>
      </c>
      <c r="B136" t="s">
        <v>4835</v>
      </c>
      <c r="C136" t="s">
        <v>4835</v>
      </c>
      <c r="K136" t="s">
        <v>115</v>
      </c>
      <c r="M136" t="s">
        <v>46</v>
      </c>
      <c r="S136">
        <v>1</v>
      </c>
    </row>
    <row r="137" spans="1:19" x14ac:dyDescent="0.2">
      <c r="A137" t="s">
        <v>22</v>
      </c>
      <c r="B137" t="s">
        <v>4836</v>
      </c>
      <c r="C137" t="s">
        <v>4836</v>
      </c>
      <c r="F137" t="s">
        <v>44</v>
      </c>
    </row>
    <row r="138" spans="1:19" x14ac:dyDescent="0.2">
      <c r="A138" t="s">
        <v>22</v>
      </c>
      <c r="B138" t="s">
        <v>4837</v>
      </c>
      <c r="C138" t="s">
        <v>4838</v>
      </c>
      <c r="E138">
        <v>1</v>
      </c>
      <c r="H138" t="s">
        <v>49</v>
      </c>
      <c r="I138" t="s">
        <v>53</v>
      </c>
      <c r="L138" t="s">
        <v>51</v>
      </c>
    </row>
    <row r="139" spans="1:19" x14ac:dyDescent="0.2">
      <c r="A139" t="s">
        <v>22</v>
      </c>
      <c r="B139" t="s">
        <v>4839</v>
      </c>
      <c r="C139" t="s">
        <v>4839</v>
      </c>
      <c r="D139" s="2" t="s">
        <v>4840</v>
      </c>
      <c r="R139" t="s">
        <v>210</v>
      </c>
    </row>
    <row r="140" spans="1:19" x14ac:dyDescent="0.2">
      <c r="A140" t="s">
        <v>22</v>
      </c>
      <c r="B140" t="s">
        <v>4841</v>
      </c>
      <c r="C140" t="s">
        <v>4842</v>
      </c>
      <c r="H140" t="s">
        <v>49</v>
      </c>
      <c r="I140" t="s">
        <v>53</v>
      </c>
      <c r="L140" t="s">
        <v>51</v>
      </c>
    </row>
    <row r="141" spans="1:19" x14ac:dyDescent="0.2">
      <c r="A141" t="s">
        <v>22</v>
      </c>
      <c r="B141" t="s">
        <v>4843</v>
      </c>
      <c r="C141" t="s">
        <v>4844</v>
      </c>
      <c r="H141" t="s">
        <v>49</v>
      </c>
      <c r="L141" t="s">
        <v>57</v>
      </c>
    </row>
    <row r="142" spans="1:19" x14ac:dyDescent="0.2">
      <c r="A142" t="s">
        <v>22</v>
      </c>
      <c r="B142" t="s">
        <v>4845</v>
      </c>
      <c r="C142" t="s">
        <v>4845</v>
      </c>
      <c r="J142" t="s">
        <v>10</v>
      </c>
    </row>
    <row r="143" spans="1:19" x14ac:dyDescent="0.2">
      <c r="A143" t="s">
        <v>22</v>
      </c>
      <c r="B143" t="s">
        <v>3063</v>
      </c>
      <c r="C143" t="s">
        <v>3063</v>
      </c>
      <c r="G143" t="s">
        <v>60</v>
      </c>
    </row>
    <row r="144" spans="1:19" x14ac:dyDescent="0.2">
      <c r="A144" t="s">
        <v>22</v>
      </c>
      <c r="B144" t="s">
        <v>4846</v>
      </c>
      <c r="C144" t="s">
        <v>4846</v>
      </c>
      <c r="G144" t="s">
        <v>222</v>
      </c>
    </row>
    <row r="145" spans="1:19" x14ac:dyDescent="0.2">
      <c r="A145" t="s">
        <v>22</v>
      </c>
      <c r="B145" t="s">
        <v>1239</v>
      </c>
      <c r="C145" t="s">
        <v>1239</v>
      </c>
      <c r="K145" t="s">
        <v>64</v>
      </c>
      <c r="M145" t="s">
        <v>96</v>
      </c>
      <c r="S145">
        <v>0</v>
      </c>
    </row>
    <row r="146" spans="1:19" x14ac:dyDescent="0.2">
      <c r="A146" t="s">
        <v>22</v>
      </c>
      <c r="B146" t="s">
        <v>4847</v>
      </c>
      <c r="C146" t="s">
        <v>4847</v>
      </c>
      <c r="F146" t="s">
        <v>44</v>
      </c>
    </row>
    <row r="147" spans="1:19" x14ac:dyDescent="0.2">
      <c r="A147" t="s">
        <v>22</v>
      </c>
      <c r="B147" t="s">
        <v>4848</v>
      </c>
      <c r="C147" t="s">
        <v>4849</v>
      </c>
      <c r="H147" t="s">
        <v>49</v>
      </c>
      <c r="L147" t="s">
        <v>57</v>
      </c>
    </row>
    <row r="148" spans="1:19" x14ac:dyDescent="0.2">
      <c r="A148" t="s">
        <v>22</v>
      </c>
      <c r="B148" t="s">
        <v>4850</v>
      </c>
      <c r="C148" t="s">
        <v>4851</v>
      </c>
      <c r="H148" t="s">
        <v>49</v>
      </c>
      <c r="I148" t="s">
        <v>50</v>
      </c>
      <c r="L148" t="s">
        <v>68</v>
      </c>
      <c r="O148" t="s">
        <v>46</v>
      </c>
    </row>
    <row r="149" spans="1:19" x14ac:dyDescent="0.2">
      <c r="A149" t="s">
        <v>22</v>
      </c>
      <c r="B149" t="s">
        <v>1238</v>
      </c>
      <c r="C149" t="s">
        <v>600</v>
      </c>
      <c r="H149" t="s">
        <v>49</v>
      </c>
      <c r="I149" t="s">
        <v>53</v>
      </c>
      <c r="L149" t="s">
        <v>68</v>
      </c>
      <c r="O149" t="s">
        <v>46</v>
      </c>
    </row>
    <row r="150" spans="1:19" x14ac:dyDescent="0.2">
      <c r="A150" t="s">
        <v>22</v>
      </c>
      <c r="B150" t="s">
        <v>4852</v>
      </c>
      <c r="C150" t="s">
        <v>4853</v>
      </c>
      <c r="H150" t="s">
        <v>49</v>
      </c>
      <c r="L150" t="s">
        <v>57</v>
      </c>
    </row>
    <row r="151" spans="1:19" x14ac:dyDescent="0.2">
      <c r="A151" t="s">
        <v>22</v>
      </c>
      <c r="B151" t="s">
        <v>4854</v>
      </c>
      <c r="C151" t="s">
        <v>4854</v>
      </c>
      <c r="D151" s="2" t="s">
        <v>2931</v>
      </c>
      <c r="E151">
        <v>0</v>
      </c>
      <c r="J151" t="s">
        <v>10</v>
      </c>
    </row>
    <row r="152" spans="1:19" x14ac:dyDescent="0.2">
      <c r="A152" t="s">
        <v>22</v>
      </c>
      <c r="B152" t="s">
        <v>4855</v>
      </c>
      <c r="C152" t="s">
        <v>4855</v>
      </c>
      <c r="G152" t="s">
        <v>60</v>
      </c>
    </row>
    <row r="153" spans="1:19" x14ac:dyDescent="0.2">
      <c r="A153" t="s">
        <v>22</v>
      </c>
      <c r="B153" t="s">
        <v>4856</v>
      </c>
      <c r="C153" t="s">
        <v>4856</v>
      </c>
      <c r="G153" t="s">
        <v>230</v>
      </c>
    </row>
    <row r="154" spans="1:19" x14ac:dyDescent="0.2">
      <c r="A154" t="s">
        <v>22</v>
      </c>
      <c r="B154" t="s">
        <v>4857</v>
      </c>
      <c r="C154" t="s">
        <v>4857</v>
      </c>
      <c r="K154" t="s">
        <v>115</v>
      </c>
      <c r="M154" t="s">
        <v>96</v>
      </c>
      <c r="S154">
        <v>0</v>
      </c>
    </row>
    <row r="155" spans="1:19" x14ac:dyDescent="0.2">
      <c r="A155" t="s">
        <v>22</v>
      </c>
      <c r="B155" t="s">
        <v>4858</v>
      </c>
      <c r="C155" t="s">
        <v>4858</v>
      </c>
      <c r="F155" t="s">
        <v>44</v>
      </c>
    </row>
    <row r="156" spans="1:19" x14ac:dyDescent="0.2">
      <c r="A156" t="s">
        <v>22</v>
      </c>
      <c r="B156" t="s">
        <v>4859</v>
      </c>
      <c r="C156" t="s">
        <v>4860</v>
      </c>
      <c r="H156" t="s">
        <v>49</v>
      </c>
      <c r="L156" t="s">
        <v>57</v>
      </c>
    </row>
    <row r="157" spans="1:19" x14ac:dyDescent="0.2">
      <c r="A157" t="s">
        <v>22</v>
      </c>
      <c r="B157" t="s">
        <v>4861</v>
      </c>
      <c r="C157" t="s">
        <v>4862</v>
      </c>
      <c r="H157" t="s">
        <v>49</v>
      </c>
      <c r="L157" t="s">
        <v>105</v>
      </c>
      <c r="O157" t="s">
        <v>106</v>
      </c>
    </row>
    <row r="158" spans="1:19" x14ac:dyDescent="0.2">
      <c r="A158" t="s">
        <v>22</v>
      </c>
      <c r="B158" t="s">
        <v>1675</v>
      </c>
      <c r="C158" t="s">
        <v>4863</v>
      </c>
      <c r="H158" t="s">
        <v>49</v>
      </c>
      <c r="L158" t="s">
        <v>57</v>
      </c>
    </row>
    <row r="159" spans="1:19" x14ac:dyDescent="0.2">
      <c r="A159" t="s">
        <v>22</v>
      </c>
      <c r="B159" t="s">
        <v>4864</v>
      </c>
      <c r="C159" t="s">
        <v>4864</v>
      </c>
      <c r="D159" s="2" t="s">
        <v>2931</v>
      </c>
      <c r="E159">
        <v>0</v>
      </c>
      <c r="J159" t="s">
        <v>10</v>
      </c>
    </row>
    <row r="160" spans="1:19" x14ac:dyDescent="0.2">
      <c r="A160" t="s">
        <v>22</v>
      </c>
      <c r="B160" t="s">
        <v>4865</v>
      </c>
      <c r="C160" t="s">
        <v>4865</v>
      </c>
      <c r="G160" t="s">
        <v>60</v>
      </c>
    </row>
    <row r="161" spans="1:19" x14ac:dyDescent="0.2">
      <c r="A161" t="s">
        <v>22</v>
      </c>
      <c r="B161" t="s">
        <v>4866</v>
      </c>
      <c r="C161" t="s">
        <v>4866</v>
      </c>
      <c r="G161" t="s">
        <v>239</v>
      </c>
    </row>
    <row r="162" spans="1:19" x14ac:dyDescent="0.2">
      <c r="A162" t="s">
        <v>22</v>
      </c>
      <c r="B162" t="s">
        <v>3083</v>
      </c>
      <c r="C162" t="s">
        <v>3083</v>
      </c>
      <c r="K162" t="s">
        <v>45</v>
      </c>
      <c r="M162" t="s">
        <v>116</v>
      </c>
      <c r="S162">
        <v>1</v>
      </c>
    </row>
    <row r="163" spans="1:19" x14ac:dyDescent="0.2">
      <c r="A163" t="s">
        <v>22</v>
      </c>
      <c r="B163" t="s">
        <v>4867</v>
      </c>
      <c r="C163" t="s">
        <v>4867</v>
      </c>
      <c r="F163" t="s">
        <v>44</v>
      </c>
    </row>
    <row r="164" spans="1:19" x14ac:dyDescent="0.2">
      <c r="A164" t="s">
        <v>22</v>
      </c>
      <c r="B164" t="s">
        <v>4868</v>
      </c>
      <c r="C164" t="s">
        <v>4869</v>
      </c>
      <c r="H164" t="s">
        <v>49</v>
      </c>
      <c r="I164" t="s">
        <v>50</v>
      </c>
      <c r="L164" t="s">
        <v>51</v>
      </c>
    </row>
    <row r="165" spans="1:19" x14ac:dyDescent="0.2">
      <c r="A165" t="s">
        <v>22</v>
      </c>
      <c r="B165" t="s">
        <v>4870</v>
      </c>
      <c r="C165" t="s">
        <v>4871</v>
      </c>
      <c r="E165">
        <v>1</v>
      </c>
      <c r="H165" t="s">
        <v>49</v>
      </c>
      <c r="I165" t="s">
        <v>53</v>
      </c>
      <c r="L165" t="s">
        <v>51</v>
      </c>
    </row>
    <row r="166" spans="1:19" x14ac:dyDescent="0.2">
      <c r="A166" t="s">
        <v>22</v>
      </c>
      <c r="B166" t="s">
        <v>191</v>
      </c>
      <c r="C166" t="s">
        <v>191</v>
      </c>
      <c r="J166" t="s">
        <v>10</v>
      </c>
    </row>
    <row r="167" spans="1:19" x14ac:dyDescent="0.2">
      <c r="A167" t="s">
        <v>22</v>
      </c>
      <c r="B167" t="s">
        <v>4872</v>
      </c>
      <c r="C167" t="s">
        <v>4872</v>
      </c>
      <c r="G167" t="s">
        <v>60</v>
      </c>
    </row>
    <row r="168" spans="1:19" x14ac:dyDescent="0.2">
      <c r="A168" t="s">
        <v>22</v>
      </c>
      <c r="B168" t="s">
        <v>4873</v>
      </c>
      <c r="C168" t="s">
        <v>4873</v>
      </c>
      <c r="G168" t="s">
        <v>247</v>
      </c>
    </row>
    <row r="169" spans="1:19" x14ac:dyDescent="0.2">
      <c r="A169" t="s">
        <v>22</v>
      </c>
      <c r="B169" t="s">
        <v>2860</v>
      </c>
      <c r="C169" t="s">
        <v>2860</v>
      </c>
      <c r="K169" t="s">
        <v>45</v>
      </c>
      <c r="M169" t="s">
        <v>149</v>
      </c>
      <c r="S169">
        <v>0</v>
      </c>
    </row>
    <row r="170" spans="1:19" x14ac:dyDescent="0.2">
      <c r="A170" t="s">
        <v>22</v>
      </c>
      <c r="B170" t="s">
        <v>4874</v>
      </c>
      <c r="C170" t="s">
        <v>4874</v>
      </c>
      <c r="F170" t="s">
        <v>44</v>
      </c>
    </row>
    <row r="171" spans="1:19" x14ac:dyDescent="0.2">
      <c r="A171" t="s">
        <v>22</v>
      </c>
      <c r="B171" t="s">
        <v>4875</v>
      </c>
      <c r="C171" t="s">
        <v>4876</v>
      </c>
      <c r="H171" t="s">
        <v>49</v>
      </c>
      <c r="L171" t="s">
        <v>57</v>
      </c>
    </row>
    <row r="172" spans="1:19" x14ac:dyDescent="0.2">
      <c r="A172" t="s">
        <v>22</v>
      </c>
      <c r="B172" t="s">
        <v>4877</v>
      </c>
      <c r="C172" t="s">
        <v>4878</v>
      </c>
      <c r="H172" t="s">
        <v>49</v>
      </c>
      <c r="L172" t="s">
        <v>105</v>
      </c>
      <c r="O172" t="s">
        <v>4879</v>
      </c>
    </row>
    <row r="173" spans="1:19" x14ac:dyDescent="0.2">
      <c r="A173" t="s">
        <v>22</v>
      </c>
      <c r="B173" t="s">
        <v>4880</v>
      </c>
      <c r="C173" t="s">
        <v>4881</v>
      </c>
      <c r="H173" t="s">
        <v>49</v>
      </c>
      <c r="L173" t="s">
        <v>57</v>
      </c>
    </row>
    <row r="174" spans="1:19" x14ac:dyDescent="0.2">
      <c r="A174" t="s">
        <v>22</v>
      </c>
      <c r="B174" t="s">
        <v>4882</v>
      </c>
      <c r="C174" t="s">
        <v>4882</v>
      </c>
      <c r="D174" s="2" t="s">
        <v>2931</v>
      </c>
      <c r="E174">
        <v>0</v>
      </c>
      <c r="J174" t="s">
        <v>10</v>
      </c>
    </row>
    <row r="175" spans="1:19" x14ac:dyDescent="0.2">
      <c r="A175" t="s">
        <v>22</v>
      </c>
      <c r="B175" t="s">
        <v>4883</v>
      </c>
      <c r="C175" t="s">
        <v>4883</v>
      </c>
      <c r="G175" t="s">
        <v>60</v>
      </c>
    </row>
    <row r="176" spans="1:19" x14ac:dyDescent="0.2">
      <c r="A176" t="s">
        <v>22</v>
      </c>
      <c r="B176" t="s">
        <v>4884</v>
      </c>
      <c r="C176" t="s">
        <v>4884</v>
      </c>
      <c r="G176" t="s">
        <v>256</v>
      </c>
    </row>
    <row r="177" spans="1:19" x14ac:dyDescent="0.2">
      <c r="A177" t="s">
        <v>22</v>
      </c>
      <c r="B177" t="s">
        <v>4885</v>
      </c>
      <c r="C177" t="s">
        <v>4885</v>
      </c>
      <c r="K177" t="s">
        <v>115</v>
      </c>
      <c r="M177" t="s">
        <v>79</v>
      </c>
      <c r="S177">
        <v>0</v>
      </c>
    </row>
    <row r="178" spans="1:19" x14ac:dyDescent="0.2">
      <c r="A178" t="s">
        <v>22</v>
      </c>
      <c r="B178" t="s">
        <v>4886</v>
      </c>
      <c r="C178" t="s">
        <v>4886</v>
      </c>
      <c r="F178" t="s">
        <v>44</v>
      </c>
    </row>
    <row r="179" spans="1:19" x14ac:dyDescent="0.2">
      <c r="A179" t="s">
        <v>22</v>
      </c>
      <c r="B179" t="s">
        <v>4887</v>
      </c>
      <c r="C179" t="s">
        <v>3101</v>
      </c>
      <c r="H179" t="s">
        <v>49</v>
      </c>
      <c r="L179" t="s">
        <v>82</v>
      </c>
      <c r="N179" t="s">
        <v>152</v>
      </c>
    </row>
    <row r="180" spans="1:19" x14ac:dyDescent="0.2">
      <c r="A180" t="s">
        <v>22</v>
      </c>
      <c r="B180" t="s">
        <v>4888</v>
      </c>
      <c r="C180" t="s">
        <v>4888</v>
      </c>
      <c r="H180" t="s">
        <v>49</v>
      </c>
      <c r="I180" t="s">
        <v>50</v>
      </c>
      <c r="L180" t="s">
        <v>68</v>
      </c>
      <c r="O180" t="s">
        <v>116</v>
      </c>
    </row>
    <row r="181" spans="1:19" x14ac:dyDescent="0.2">
      <c r="A181" t="s">
        <v>22</v>
      </c>
      <c r="B181" t="s">
        <v>4889</v>
      </c>
      <c r="C181" t="s">
        <v>4890</v>
      </c>
      <c r="H181" t="s">
        <v>49</v>
      </c>
      <c r="I181" t="s">
        <v>53</v>
      </c>
      <c r="L181" t="s">
        <v>68</v>
      </c>
      <c r="O181" t="s">
        <v>116</v>
      </c>
    </row>
    <row r="182" spans="1:19" x14ac:dyDescent="0.2">
      <c r="A182" t="s">
        <v>22</v>
      </c>
      <c r="B182" t="s">
        <v>4891</v>
      </c>
      <c r="C182" t="s">
        <v>1281</v>
      </c>
      <c r="H182" t="s">
        <v>49</v>
      </c>
      <c r="L182" t="s">
        <v>57</v>
      </c>
    </row>
    <row r="183" spans="1:19" x14ac:dyDescent="0.2">
      <c r="A183" t="s">
        <v>22</v>
      </c>
      <c r="B183" t="s">
        <v>4892</v>
      </c>
      <c r="C183" t="s">
        <v>4892</v>
      </c>
      <c r="E183">
        <v>0</v>
      </c>
      <c r="J183" t="s">
        <v>10</v>
      </c>
    </row>
    <row r="184" spans="1:19" x14ac:dyDescent="0.2">
      <c r="A184" t="s">
        <v>22</v>
      </c>
      <c r="B184" t="s">
        <v>4893</v>
      </c>
      <c r="C184" t="s">
        <v>4893</v>
      </c>
      <c r="H184" t="s">
        <v>49</v>
      </c>
      <c r="I184" t="s">
        <v>53</v>
      </c>
      <c r="L184" t="s">
        <v>51</v>
      </c>
    </row>
    <row r="185" spans="1:19" x14ac:dyDescent="0.2">
      <c r="A185" t="s">
        <v>22</v>
      </c>
      <c r="B185" t="s">
        <v>4894</v>
      </c>
      <c r="C185" t="s">
        <v>4894</v>
      </c>
      <c r="G185" t="s">
        <v>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76"/>
  <sheetViews>
    <sheetView topLeftCell="C1" workbookViewId="0">
      <selection activeCell="Z3" sqref="Z3"/>
    </sheetView>
  </sheetViews>
  <sheetFormatPr baseColWidth="10" defaultColWidth="8.83203125" defaultRowHeight="15" x14ac:dyDescent="0.2"/>
  <cols>
    <col min="1" max="3" width="7.33203125" customWidth="1"/>
    <col min="4" max="4" width="7.33203125" style="2" customWidth="1"/>
    <col min="5" max="19" width="7.33203125" customWidth="1"/>
  </cols>
  <sheetData>
    <row r="1" spans="1:34" x14ac:dyDescent="0.2">
      <c r="A1" t="s">
        <v>265</v>
      </c>
      <c r="T1" t="s">
        <v>264</v>
      </c>
      <c r="X1" t="s">
        <v>5170</v>
      </c>
      <c r="Y1" t="s">
        <v>5106</v>
      </c>
      <c r="Z1" t="s">
        <v>5107</v>
      </c>
      <c r="AA1" t="s">
        <v>5108</v>
      </c>
      <c r="AB1" t="s">
        <v>5109</v>
      </c>
      <c r="AC1" t="s">
        <v>5110</v>
      </c>
      <c r="AD1" t="s">
        <v>5111</v>
      </c>
      <c r="AE1" t="s">
        <v>5112</v>
      </c>
      <c r="AF1" t="s">
        <v>5113</v>
      </c>
      <c r="AG1" t="s">
        <v>5114</v>
      </c>
      <c r="AH1" t="s">
        <v>142</v>
      </c>
    </row>
    <row r="2" spans="1:34" x14ac:dyDescent="0.2">
      <c r="A2" t="s">
        <v>1</v>
      </c>
      <c r="B2" t="s">
        <v>2</v>
      </c>
      <c r="C2" t="s">
        <v>3</v>
      </c>
      <c r="D2" s="2" t="s">
        <v>4</v>
      </c>
      <c r="E2" t="s">
        <v>5</v>
      </c>
      <c r="F2" t="s">
        <v>6</v>
      </c>
      <c r="G2" t="s">
        <v>7</v>
      </c>
      <c r="H2" t="s">
        <v>8</v>
      </c>
      <c r="I2" t="s">
        <v>9</v>
      </c>
      <c r="J2" t="s">
        <v>10</v>
      </c>
      <c r="K2" t="s">
        <v>11</v>
      </c>
      <c r="L2" t="s">
        <v>12</v>
      </c>
      <c r="M2" t="s">
        <v>13</v>
      </c>
      <c r="N2" t="s">
        <v>14</v>
      </c>
      <c r="O2" t="s">
        <v>15</v>
      </c>
      <c r="P2" t="s">
        <v>16</v>
      </c>
      <c r="Q2" t="s">
        <v>17</v>
      </c>
      <c r="R2" t="s">
        <v>18</v>
      </c>
      <c r="S2" t="s">
        <v>5097</v>
      </c>
      <c r="T2" t="s">
        <v>5102</v>
      </c>
      <c r="X2" t="s">
        <v>5171</v>
      </c>
      <c r="Y2">
        <f>COUNTIFS($K$1:$K$500, "gaze", $M1:$M500, "*front")</f>
        <v>2</v>
      </c>
      <c r="Z2">
        <f>COUNTIFS($K$1:$K$500, "gaze", $M1:$M500, "*periphery")</f>
        <v>2</v>
      </c>
      <c r="AA2">
        <f>COUNTIFS($K$1:$K$500, "gaze", $M1:$M500, "*back")</f>
        <v>2</v>
      </c>
      <c r="AB2">
        <f>COUNTIFS($K$1:$K$500, "point", $M1:$M500, "*front")</f>
        <v>2</v>
      </c>
      <c r="AC2">
        <f>COUNTIFS($K$1:$K$500, "point", $M1:$M500, "*periphery")</f>
        <v>1</v>
      </c>
      <c r="AD2">
        <f>COUNTIFS($K$1:$K$500, "point", $M1:$M500, "*back")</f>
        <v>2</v>
      </c>
      <c r="AE2">
        <f>COUNTIFS($K$1:$K$500, "gaze and point", $M1:$M500, "*front")</f>
        <v>2</v>
      </c>
      <c r="AF2">
        <f>COUNTIFS($K$1:$K$500, "gaze and point", $M1:$M500, "*periphery")</f>
        <v>2</v>
      </c>
      <c r="AG2">
        <f>COUNTIFS($K$1:$K$500, "gaze and point", $M1:$M500, "*back")</f>
        <v>2</v>
      </c>
      <c r="AH2">
        <f>COUNTIF($K$1:$K$400, "baseline")</f>
        <v>2</v>
      </c>
    </row>
    <row r="3" spans="1:34" x14ac:dyDescent="0.2">
      <c r="A3" t="s">
        <v>19</v>
      </c>
      <c r="B3" t="s">
        <v>20</v>
      </c>
      <c r="C3" t="s">
        <v>20</v>
      </c>
      <c r="Y3">
        <f>COUNTIFS($M$1:$M$400, "*front", $S$1:$S$400, "1", $K$1:$K$400, "gaze")</f>
        <v>0</v>
      </c>
      <c r="Z3">
        <f>COUNTIFS($M$1:$M$400, "*periphery", $S$1:$S$400, "1", $K$1:$K$400, "gaze")</f>
        <v>0</v>
      </c>
      <c r="AA3">
        <f>COUNTIFS($M$1:$M$400, "*back", $S$1:$S$400, "1", $K$1:$K$400, "gaze")</f>
        <v>0</v>
      </c>
      <c r="AB3">
        <f>COUNTIFS($M$1:$M$400, "*front", $S$1:$S$400, "1", $K$1:$K$400, "point")</f>
        <v>2</v>
      </c>
      <c r="AC3">
        <f>COUNTIFS($M$1:$M$400, "*periphery", $S$1:$S$400, "1", $K$1:$K$400, "point")</f>
        <v>0</v>
      </c>
      <c r="AD3">
        <f>COUNTIFS($M$1:$M$400, "*back", $S$1:$S$400, "1", $K$1:$K$400, "point")</f>
        <v>0</v>
      </c>
      <c r="AE3">
        <f>COUNTIFS($M$1:$M$400, "*front", $S$1:$S$400, "1", $K$1:$K$400, "gaze and point")</f>
        <v>1</v>
      </c>
      <c r="AF3">
        <f>COUNTIFS($M$1:$M$400, "*periphery", $S$1:$S$400, "1", $K$1:$K$400, "gaze and point")</f>
        <v>0</v>
      </c>
      <c r="AG3">
        <f>COUNTIFS($M$1:$M$400, "*periphery", $S$1:$S$400, "1", $K$1:$K$400, "gaze and point")</f>
        <v>0</v>
      </c>
      <c r="AH3">
        <f>COUNTIFS($S$1:$S$400, "1", $K$1:$K$400, "baseline")</f>
        <v>0</v>
      </c>
    </row>
    <row r="4" spans="1:34" x14ac:dyDescent="0.2">
      <c r="A4" t="s">
        <v>21</v>
      </c>
      <c r="B4" t="s">
        <v>20</v>
      </c>
      <c r="C4" t="s">
        <v>20</v>
      </c>
      <c r="X4" t="s">
        <v>5172</v>
      </c>
      <c r="Y4" t="s">
        <v>5179</v>
      </c>
      <c r="Z4" t="s">
        <v>5173</v>
      </c>
      <c r="AA4" t="s">
        <v>5174</v>
      </c>
      <c r="AB4" t="s">
        <v>5175</v>
      </c>
      <c r="AC4" t="s">
        <v>5176</v>
      </c>
      <c r="AD4" t="s">
        <v>5177</v>
      </c>
      <c r="AE4" t="s">
        <v>5178</v>
      </c>
    </row>
    <row r="5" spans="1:34" x14ac:dyDescent="0.2">
      <c r="A5" t="s">
        <v>22</v>
      </c>
      <c r="B5" t="s">
        <v>266</v>
      </c>
      <c r="C5" t="s">
        <v>266</v>
      </c>
      <c r="G5" t="s">
        <v>24</v>
      </c>
      <c r="Y5">
        <f>SUM(Y2:AH2)</f>
        <v>19</v>
      </c>
      <c r="Z5">
        <f>COUNTIF($K$1:$K$400, "gaze")</f>
        <v>6</v>
      </c>
      <c r="AA5" s="7">
        <f>COUNTIF($K$1:$K$400, "point")</f>
        <v>5</v>
      </c>
      <c r="AB5">
        <f>COUNTIF($K$1:$K$400, "gaze and point")</f>
        <v>6</v>
      </c>
      <c r="AC5">
        <f>COUNTIF($M$1:$M$400, "*front")</f>
        <v>6</v>
      </c>
      <c r="AD5">
        <f>COUNTIF($M$1:$M$400, "*periphery")</f>
        <v>5</v>
      </c>
      <c r="AE5">
        <f>COUNTIF($M$1:$M$400, "*back")</f>
        <v>6</v>
      </c>
    </row>
    <row r="6" spans="1:34" x14ac:dyDescent="0.2">
      <c r="A6" t="s">
        <v>22</v>
      </c>
      <c r="B6" t="s">
        <v>267</v>
      </c>
      <c r="C6" t="s">
        <v>267</v>
      </c>
      <c r="J6" t="s">
        <v>10</v>
      </c>
      <c r="Z6">
        <f>COUNTIFS($K$1:$K$400, "gaze", $S$1:$S$400, "1")</f>
        <v>0</v>
      </c>
      <c r="AA6">
        <f>COUNTIFS($K$1:$K$400, "point", $S$1:$S$400, "1")</f>
        <v>2</v>
      </c>
      <c r="AB6">
        <f>COUNTIFS($K$1:$K$400, "gaze and point", $S$1:$S$400, "1")</f>
        <v>1</v>
      </c>
      <c r="AC6">
        <f>COUNTIFS($M$1:$M$400, "*front", $S$1:$S$400, "1")</f>
        <v>3</v>
      </c>
      <c r="AD6">
        <f>COUNTIFS($M$1:$M$400, "*periphery", $S$1:$S$400, "1")</f>
        <v>0</v>
      </c>
      <c r="AE6">
        <f>COUNTIFS($M$1:$M$400, "*back", $S$1:$S$400, "1")</f>
        <v>0</v>
      </c>
    </row>
    <row r="7" spans="1:34" x14ac:dyDescent="0.2">
      <c r="A7" t="s">
        <v>22</v>
      </c>
      <c r="B7" t="s">
        <v>268</v>
      </c>
      <c r="C7" t="s">
        <v>268</v>
      </c>
      <c r="P7">
        <v>1</v>
      </c>
      <c r="Q7" t="s">
        <v>27</v>
      </c>
    </row>
    <row r="8" spans="1:34" x14ac:dyDescent="0.2">
      <c r="A8" t="s">
        <v>22</v>
      </c>
      <c r="B8" t="s">
        <v>269</v>
      </c>
      <c r="C8" t="s">
        <v>269</v>
      </c>
      <c r="J8" t="s">
        <v>10</v>
      </c>
    </row>
    <row r="9" spans="1:34" x14ac:dyDescent="0.2">
      <c r="A9" t="s">
        <v>22</v>
      </c>
      <c r="B9" t="s">
        <v>270</v>
      </c>
      <c r="C9" t="s">
        <v>270</v>
      </c>
      <c r="P9">
        <v>1</v>
      </c>
      <c r="Q9" t="s">
        <v>30</v>
      </c>
    </row>
    <row r="10" spans="1:34" x14ac:dyDescent="0.2">
      <c r="A10" t="s">
        <v>22</v>
      </c>
      <c r="B10" t="s">
        <v>271</v>
      </c>
      <c r="C10" t="s">
        <v>271</v>
      </c>
      <c r="J10" t="s">
        <v>10</v>
      </c>
    </row>
    <row r="11" spans="1:34" x14ac:dyDescent="0.2">
      <c r="A11" t="s">
        <v>22</v>
      </c>
      <c r="B11" t="s">
        <v>272</v>
      </c>
      <c r="C11" t="s">
        <v>272</v>
      </c>
      <c r="P11">
        <v>1</v>
      </c>
      <c r="Q11" t="s">
        <v>33</v>
      </c>
    </row>
    <row r="12" spans="1:34" x14ac:dyDescent="0.2">
      <c r="A12" t="s">
        <v>22</v>
      </c>
      <c r="B12" t="s">
        <v>273</v>
      </c>
      <c r="C12" t="s">
        <v>273</v>
      </c>
      <c r="J12" t="s">
        <v>10</v>
      </c>
    </row>
    <row r="13" spans="1:34" x14ac:dyDescent="0.2">
      <c r="A13" t="s">
        <v>22</v>
      </c>
      <c r="B13" t="s">
        <v>274</v>
      </c>
      <c r="C13" t="s">
        <v>274</v>
      </c>
      <c r="P13">
        <v>1</v>
      </c>
      <c r="Q13" t="s">
        <v>35</v>
      </c>
    </row>
    <row r="14" spans="1:34" x14ac:dyDescent="0.2">
      <c r="A14" t="s">
        <v>22</v>
      </c>
      <c r="B14" t="s">
        <v>275</v>
      </c>
      <c r="C14" t="s">
        <v>275</v>
      </c>
      <c r="R14" t="s">
        <v>210</v>
      </c>
    </row>
    <row r="15" spans="1:34" x14ac:dyDescent="0.2">
      <c r="A15" t="s">
        <v>22</v>
      </c>
      <c r="B15" t="s">
        <v>275</v>
      </c>
      <c r="C15" t="s">
        <v>275</v>
      </c>
      <c r="J15" t="s">
        <v>10</v>
      </c>
    </row>
    <row r="16" spans="1:34" x14ac:dyDescent="0.2">
      <c r="A16" t="s">
        <v>22</v>
      </c>
      <c r="B16" t="s">
        <v>275</v>
      </c>
      <c r="C16" t="s">
        <v>275</v>
      </c>
      <c r="P16">
        <v>1</v>
      </c>
      <c r="Q16" t="s">
        <v>38</v>
      </c>
    </row>
    <row r="17" spans="1:20" x14ac:dyDescent="0.2">
      <c r="A17" t="s">
        <v>22</v>
      </c>
      <c r="B17" t="s">
        <v>276</v>
      </c>
      <c r="C17" t="s">
        <v>276</v>
      </c>
      <c r="J17" t="s">
        <v>10</v>
      </c>
    </row>
    <row r="18" spans="1:20" x14ac:dyDescent="0.2">
      <c r="A18" t="s">
        <v>22</v>
      </c>
      <c r="B18" t="s">
        <v>277</v>
      </c>
      <c r="C18" t="s">
        <v>277</v>
      </c>
      <c r="P18">
        <v>1</v>
      </c>
      <c r="Q18" t="s">
        <v>41</v>
      </c>
    </row>
    <row r="19" spans="1:20" x14ac:dyDescent="0.2">
      <c r="A19" t="s">
        <v>22</v>
      </c>
      <c r="B19" t="s">
        <v>278</v>
      </c>
      <c r="C19" t="s">
        <v>278</v>
      </c>
      <c r="D19" s="2" t="s">
        <v>5101</v>
      </c>
      <c r="G19" t="s">
        <v>43</v>
      </c>
    </row>
    <row r="20" spans="1:20" x14ac:dyDescent="0.2">
      <c r="A20" t="s">
        <v>22</v>
      </c>
      <c r="B20" t="s">
        <v>279</v>
      </c>
      <c r="C20" t="s">
        <v>279</v>
      </c>
      <c r="E20">
        <v>1</v>
      </c>
      <c r="F20" t="s">
        <v>44</v>
      </c>
      <c r="K20" t="s">
        <v>45</v>
      </c>
      <c r="M20" t="s">
        <v>46</v>
      </c>
      <c r="S20">
        <v>1</v>
      </c>
      <c r="T20">
        <v>1</v>
      </c>
    </row>
    <row r="21" spans="1:20" x14ac:dyDescent="0.2">
      <c r="A21" t="s">
        <v>22</v>
      </c>
      <c r="B21" t="s">
        <v>280</v>
      </c>
      <c r="C21" t="s">
        <v>281</v>
      </c>
      <c r="H21" t="s">
        <v>49</v>
      </c>
      <c r="I21" t="s">
        <v>53</v>
      </c>
      <c r="L21" t="s">
        <v>51</v>
      </c>
    </row>
    <row r="22" spans="1:20" x14ac:dyDescent="0.2">
      <c r="A22" t="s">
        <v>22</v>
      </c>
      <c r="B22" t="s">
        <v>282</v>
      </c>
      <c r="C22" t="s">
        <v>283</v>
      </c>
      <c r="H22" t="s">
        <v>49</v>
      </c>
      <c r="L22" t="s">
        <v>57</v>
      </c>
    </row>
    <row r="23" spans="1:20" x14ac:dyDescent="0.2">
      <c r="A23" t="s">
        <v>22</v>
      </c>
      <c r="B23" t="s">
        <v>284</v>
      </c>
      <c r="C23" t="s">
        <v>284</v>
      </c>
      <c r="D23" s="2" t="s">
        <v>285</v>
      </c>
      <c r="R23" t="s">
        <v>210</v>
      </c>
    </row>
    <row r="24" spans="1:20" x14ac:dyDescent="0.2">
      <c r="A24" t="s">
        <v>22</v>
      </c>
      <c r="B24" t="s">
        <v>286</v>
      </c>
      <c r="C24" t="s">
        <v>286</v>
      </c>
      <c r="J24" t="s">
        <v>10</v>
      </c>
    </row>
    <row r="25" spans="1:20" x14ac:dyDescent="0.2">
      <c r="A25" t="s">
        <v>22</v>
      </c>
      <c r="B25" t="s">
        <v>287</v>
      </c>
      <c r="C25" t="s">
        <v>287</v>
      </c>
      <c r="G25" t="s">
        <v>60</v>
      </c>
    </row>
    <row r="26" spans="1:20" x14ac:dyDescent="0.2">
      <c r="A26" t="s">
        <v>22</v>
      </c>
      <c r="B26" t="s">
        <v>288</v>
      </c>
      <c r="C26" t="s">
        <v>288</v>
      </c>
      <c r="G26" t="s">
        <v>62</v>
      </c>
    </row>
    <row r="27" spans="1:20" x14ac:dyDescent="0.2">
      <c r="A27" t="s">
        <v>22</v>
      </c>
      <c r="B27" t="s">
        <v>289</v>
      </c>
      <c r="C27" t="s">
        <v>289</v>
      </c>
      <c r="E27">
        <v>0</v>
      </c>
      <c r="F27" t="s">
        <v>44</v>
      </c>
      <c r="K27" t="s">
        <v>64</v>
      </c>
      <c r="M27" t="s">
        <v>65</v>
      </c>
      <c r="S27">
        <v>0</v>
      </c>
      <c r="T27">
        <v>0</v>
      </c>
    </row>
    <row r="28" spans="1:20" x14ac:dyDescent="0.2">
      <c r="A28" t="s">
        <v>22</v>
      </c>
      <c r="B28" t="s">
        <v>290</v>
      </c>
      <c r="C28" t="s">
        <v>291</v>
      </c>
      <c r="H28" t="s">
        <v>49</v>
      </c>
      <c r="I28" t="s">
        <v>53</v>
      </c>
      <c r="L28" t="s">
        <v>68</v>
      </c>
      <c r="O28" t="s">
        <v>79</v>
      </c>
    </row>
    <row r="29" spans="1:20" x14ac:dyDescent="0.2">
      <c r="A29" t="s">
        <v>22</v>
      </c>
      <c r="B29" t="s">
        <v>292</v>
      </c>
      <c r="C29" t="s">
        <v>293</v>
      </c>
      <c r="H29" t="s">
        <v>49</v>
      </c>
      <c r="L29" t="s">
        <v>294</v>
      </c>
    </row>
    <row r="30" spans="1:20" x14ac:dyDescent="0.2">
      <c r="A30" t="s">
        <v>22</v>
      </c>
      <c r="B30" t="s">
        <v>295</v>
      </c>
      <c r="C30" t="s">
        <v>295</v>
      </c>
      <c r="J30" t="s">
        <v>10</v>
      </c>
    </row>
    <row r="31" spans="1:20" x14ac:dyDescent="0.2">
      <c r="A31" t="s">
        <v>22</v>
      </c>
      <c r="B31" t="s">
        <v>296</v>
      </c>
      <c r="C31" t="s">
        <v>296</v>
      </c>
      <c r="H31" t="s">
        <v>49</v>
      </c>
      <c r="I31" t="s">
        <v>53</v>
      </c>
      <c r="L31" t="s">
        <v>51</v>
      </c>
    </row>
    <row r="32" spans="1:20" x14ac:dyDescent="0.2">
      <c r="A32" t="s">
        <v>22</v>
      </c>
      <c r="B32" t="s">
        <v>297</v>
      </c>
      <c r="C32" t="s">
        <v>297</v>
      </c>
      <c r="G32" t="s">
        <v>60</v>
      </c>
    </row>
    <row r="33" spans="1:20" x14ac:dyDescent="0.2">
      <c r="A33" t="s">
        <v>22</v>
      </c>
      <c r="B33" t="s">
        <v>298</v>
      </c>
      <c r="C33" t="s">
        <v>298</v>
      </c>
      <c r="G33" t="s">
        <v>78</v>
      </c>
    </row>
    <row r="34" spans="1:20" x14ac:dyDescent="0.2">
      <c r="A34" t="s">
        <v>22</v>
      </c>
      <c r="B34" t="s">
        <v>299</v>
      </c>
      <c r="C34" t="s">
        <v>299</v>
      </c>
      <c r="E34">
        <v>0</v>
      </c>
      <c r="F34" t="s">
        <v>44</v>
      </c>
      <c r="K34" t="s">
        <v>45</v>
      </c>
      <c r="M34" t="s">
        <v>79</v>
      </c>
      <c r="S34">
        <v>0</v>
      </c>
      <c r="T34">
        <v>0</v>
      </c>
    </row>
    <row r="35" spans="1:20" x14ac:dyDescent="0.2">
      <c r="A35" t="s">
        <v>22</v>
      </c>
      <c r="B35" t="s">
        <v>300</v>
      </c>
      <c r="C35" t="s">
        <v>301</v>
      </c>
      <c r="H35" t="s">
        <v>49</v>
      </c>
      <c r="L35" t="s">
        <v>57</v>
      </c>
    </row>
    <row r="36" spans="1:20" x14ac:dyDescent="0.2">
      <c r="A36" t="s">
        <v>22</v>
      </c>
      <c r="B36" t="s">
        <v>302</v>
      </c>
      <c r="C36" t="s">
        <v>303</v>
      </c>
      <c r="H36" t="s">
        <v>49</v>
      </c>
      <c r="L36" t="s">
        <v>82</v>
      </c>
      <c r="N36" t="s">
        <v>152</v>
      </c>
    </row>
    <row r="37" spans="1:20" x14ac:dyDescent="0.2">
      <c r="A37" t="s">
        <v>22</v>
      </c>
      <c r="B37" t="s">
        <v>304</v>
      </c>
      <c r="C37" t="s">
        <v>304</v>
      </c>
      <c r="J37" t="s">
        <v>10</v>
      </c>
    </row>
    <row r="38" spans="1:20" x14ac:dyDescent="0.2">
      <c r="A38" t="s">
        <v>22</v>
      </c>
      <c r="B38" t="s">
        <v>305</v>
      </c>
      <c r="C38" t="s">
        <v>305</v>
      </c>
      <c r="G38" t="s">
        <v>60</v>
      </c>
    </row>
    <row r="39" spans="1:20" x14ac:dyDescent="0.2">
      <c r="A39" t="s">
        <v>22</v>
      </c>
      <c r="B39" t="s">
        <v>306</v>
      </c>
      <c r="C39" t="s">
        <v>306</v>
      </c>
      <c r="G39" t="s">
        <v>94</v>
      </c>
    </row>
    <row r="40" spans="1:20" x14ac:dyDescent="0.2">
      <c r="A40" t="s">
        <v>22</v>
      </c>
      <c r="B40" t="s">
        <v>307</v>
      </c>
      <c r="C40" t="s">
        <v>307</v>
      </c>
      <c r="E40">
        <v>0</v>
      </c>
      <c r="F40" t="s">
        <v>44</v>
      </c>
      <c r="K40" t="s">
        <v>45</v>
      </c>
      <c r="M40" t="s">
        <v>96</v>
      </c>
      <c r="S40">
        <v>0</v>
      </c>
      <c r="T40">
        <v>0</v>
      </c>
    </row>
    <row r="41" spans="1:20" x14ac:dyDescent="0.2">
      <c r="A41" t="s">
        <v>22</v>
      </c>
      <c r="B41" t="s">
        <v>308</v>
      </c>
      <c r="C41" t="s">
        <v>309</v>
      </c>
      <c r="H41" t="s">
        <v>49</v>
      </c>
      <c r="I41" t="s">
        <v>53</v>
      </c>
      <c r="L41" t="s">
        <v>68</v>
      </c>
      <c r="O41" t="s">
        <v>46</v>
      </c>
    </row>
    <row r="42" spans="1:20" x14ac:dyDescent="0.2">
      <c r="A42" t="s">
        <v>22</v>
      </c>
      <c r="B42" t="s">
        <v>310</v>
      </c>
      <c r="C42" t="s">
        <v>311</v>
      </c>
      <c r="H42" t="s">
        <v>49</v>
      </c>
      <c r="L42" t="s">
        <v>312</v>
      </c>
      <c r="N42" t="s">
        <v>152</v>
      </c>
    </row>
    <row r="43" spans="1:20" x14ac:dyDescent="0.2">
      <c r="A43" t="s">
        <v>22</v>
      </c>
      <c r="B43" t="s">
        <v>313</v>
      </c>
      <c r="C43" t="s">
        <v>313</v>
      </c>
      <c r="J43" t="s">
        <v>10</v>
      </c>
    </row>
    <row r="44" spans="1:20" x14ac:dyDescent="0.2">
      <c r="A44" t="s">
        <v>22</v>
      </c>
      <c r="B44" t="s">
        <v>314</v>
      </c>
      <c r="C44" t="s">
        <v>314</v>
      </c>
      <c r="H44" t="s">
        <v>49</v>
      </c>
      <c r="I44" t="s">
        <v>53</v>
      </c>
      <c r="L44" t="s">
        <v>51</v>
      </c>
    </row>
    <row r="45" spans="1:20" x14ac:dyDescent="0.2">
      <c r="A45" t="s">
        <v>22</v>
      </c>
      <c r="B45" t="s">
        <v>315</v>
      </c>
      <c r="C45" t="s">
        <v>315</v>
      </c>
      <c r="G45" t="s">
        <v>60</v>
      </c>
    </row>
    <row r="46" spans="1:20" x14ac:dyDescent="0.2">
      <c r="A46" t="s">
        <v>22</v>
      </c>
      <c r="B46" t="s">
        <v>316</v>
      </c>
      <c r="C46" t="s">
        <v>316</v>
      </c>
      <c r="G46" t="s">
        <v>114</v>
      </c>
    </row>
    <row r="47" spans="1:20" s="37" customFormat="1" x14ac:dyDescent="0.2">
      <c r="A47" s="37" t="s">
        <v>22</v>
      </c>
      <c r="B47" s="37" t="s">
        <v>317</v>
      </c>
      <c r="C47" s="37" t="s">
        <v>317</v>
      </c>
      <c r="D47" s="38" t="s">
        <v>5100</v>
      </c>
      <c r="R47" s="37" t="s">
        <v>318</v>
      </c>
    </row>
    <row r="48" spans="1:20" x14ac:dyDescent="0.2">
      <c r="A48" t="s">
        <v>22</v>
      </c>
      <c r="B48" t="s">
        <v>319</v>
      </c>
      <c r="C48" t="s">
        <v>320</v>
      </c>
      <c r="H48" t="s">
        <v>49</v>
      </c>
      <c r="L48" t="s">
        <v>82</v>
      </c>
      <c r="N48" t="s">
        <v>152</v>
      </c>
    </row>
    <row r="49" spans="1:20" x14ac:dyDescent="0.2">
      <c r="A49" t="s">
        <v>22</v>
      </c>
      <c r="B49" t="s">
        <v>321</v>
      </c>
      <c r="C49" t="s">
        <v>322</v>
      </c>
      <c r="H49" t="s">
        <v>49</v>
      </c>
      <c r="L49" t="s">
        <v>105</v>
      </c>
      <c r="O49" t="s">
        <v>106</v>
      </c>
    </row>
    <row r="50" spans="1:20" x14ac:dyDescent="0.2">
      <c r="A50" t="s">
        <v>22</v>
      </c>
      <c r="B50" t="s">
        <v>323</v>
      </c>
      <c r="C50" t="s">
        <v>323</v>
      </c>
      <c r="D50" s="2" t="s">
        <v>324</v>
      </c>
      <c r="R50" t="s">
        <v>210</v>
      </c>
    </row>
    <row r="51" spans="1:20" x14ac:dyDescent="0.2">
      <c r="A51" t="s">
        <v>22</v>
      </c>
      <c r="B51" t="s">
        <v>325</v>
      </c>
      <c r="C51" t="s">
        <v>325</v>
      </c>
      <c r="D51" s="2" t="s">
        <v>326</v>
      </c>
      <c r="R51" t="s">
        <v>327</v>
      </c>
    </row>
    <row r="52" spans="1:20" x14ac:dyDescent="0.2">
      <c r="A52" t="s">
        <v>22</v>
      </c>
      <c r="B52" t="s">
        <v>328</v>
      </c>
      <c r="C52" t="s">
        <v>328</v>
      </c>
      <c r="G52" t="s">
        <v>24</v>
      </c>
    </row>
    <row r="53" spans="1:20" x14ac:dyDescent="0.2">
      <c r="A53" t="s">
        <v>22</v>
      </c>
      <c r="B53" t="s">
        <v>329</v>
      </c>
      <c r="C53" t="s">
        <v>329</v>
      </c>
      <c r="D53" s="2" t="s">
        <v>330</v>
      </c>
      <c r="R53" t="s">
        <v>318</v>
      </c>
    </row>
    <row r="54" spans="1:20" x14ac:dyDescent="0.2">
      <c r="A54" t="s">
        <v>22</v>
      </c>
      <c r="B54" t="s">
        <v>329</v>
      </c>
      <c r="C54" t="s">
        <v>331</v>
      </c>
      <c r="H54" t="s">
        <v>49</v>
      </c>
      <c r="L54" t="s">
        <v>82</v>
      </c>
      <c r="N54" t="s">
        <v>152</v>
      </c>
    </row>
    <row r="55" spans="1:20" x14ac:dyDescent="0.2">
      <c r="A55" t="s">
        <v>22</v>
      </c>
      <c r="B55" t="s">
        <v>332</v>
      </c>
      <c r="C55" t="s">
        <v>333</v>
      </c>
      <c r="H55" t="s">
        <v>49</v>
      </c>
      <c r="I55" t="s">
        <v>53</v>
      </c>
      <c r="L55" t="s">
        <v>68</v>
      </c>
      <c r="O55" t="s">
        <v>116</v>
      </c>
    </row>
    <row r="56" spans="1:20" x14ac:dyDescent="0.2">
      <c r="A56" t="s">
        <v>22</v>
      </c>
      <c r="B56" t="s">
        <v>334</v>
      </c>
      <c r="C56" t="s">
        <v>334</v>
      </c>
      <c r="D56" s="2" t="s">
        <v>335</v>
      </c>
      <c r="R56" t="s">
        <v>327</v>
      </c>
    </row>
    <row r="57" spans="1:20" x14ac:dyDescent="0.2">
      <c r="A57" t="s">
        <v>22</v>
      </c>
      <c r="B57" t="s">
        <v>336</v>
      </c>
      <c r="C57" t="s">
        <v>336</v>
      </c>
      <c r="E57">
        <v>1</v>
      </c>
      <c r="F57" t="s">
        <v>44</v>
      </c>
      <c r="K57" t="s">
        <v>115</v>
      </c>
      <c r="M57" t="s">
        <v>116</v>
      </c>
      <c r="S57">
        <v>0</v>
      </c>
      <c r="T57">
        <v>0</v>
      </c>
    </row>
    <row r="58" spans="1:20" x14ac:dyDescent="0.2">
      <c r="A58" t="s">
        <v>22</v>
      </c>
      <c r="B58" t="s">
        <v>336</v>
      </c>
      <c r="C58" t="s">
        <v>337</v>
      </c>
      <c r="H58" t="s">
        <v>49</v>
      </c>
      <c r="L58" t="s">
        <v>105</v>
      </c>
      <c r="O58" t="s">
        <v>106</v>
      </c>
    </row>
    <row r="59" spans="1:20" x14ac:dyDescent="0.2">
      <c r="A59" t="s">
        <v>22</v>
      </c>
      <c r="B59" t="s">
        <v>338</v>
      </c>
      <c r="C59" t="s">
        <v>339</v>
      </c>
      <c r="H59" t="s">
        <v>49</v>
      </c>
      <c r="I59" t="s">
        <v>50</v>
      </c>
      <c r="L59" t="s">
        <v>51</v>
      </c>
    </row>
    <row r="60" spans="1:20" x14ac:dyDescent="0.2">
      <c r="A60" t="s">
        <v>22</v>
      </c>
      <c r="B60" t="s">
        <v>340</v>
      </c>
      <c r="C60" t="s">
        <v>341</v>
      </c>
      <c r="H60" t="s">
        <v>49</v>
      </c>
      <c r="I60" t="s">
        <v>53</v>
      </c>
      <c r="L60" t="s">
        <v>51</v>
      </c>
    </row>
    <row r="61" spans="1:20" x14ac:dyDescent="0.2">
      <c r="A61" t="s">
        <v>22</v>
      </c>
      <c r="B61" t="s">
        <v>342</v>
      </c>
      <c r="C61" t="s">
        <v>342</v>
      </c>
      <c r="J61" t="s">
        <v>10</v>
      </c>
    </row>
    <row r="62" spans="1:20" x14ac:dyDescent="0.2">
      <c r="A62" t="s">
        <v>22</v>
      </c>
      <c r="B62" t="s">
        <v>343</v>
      </c>
      <c r="C62" t="s">
        <v>343</v>
      </c>
      <c r="G62" t="s">
        <v>60</v>
      </c>
    </row>
    <row r="63" spans="1:20" x14ac:dyDescent="0.2">
      <c r="A63" t="s">
        <v>22</v>
      </c>
      <c r="B63" t="s">
        <v>344</v>
      </c>
      <c r="C63" t="s">
        <v>344</v>
      </c>
      <c r="G63" t="s">
        <v>122</v>
      </c>
    </row>
    <row r="64" spans="1:20" x14ac:dyDescent="0.2">
      <c r="A64" t="s">
        <v>22</v>
      </c>
      <c r="B64" t="s">
        <v>345</v>
      </c>
      <c r="C64" t="s">
        <v>345</v>
      </c>
      <c r="E64">
        <v>0</v>
      </c>
      <c r="F64" t="s">
        <v>44</v>
      </c>
      <c r="K64" t="s">
        <v>115</v>
      </c>
      <c r="M64" t="s">
        <v>65</v>
      </c>
      <c r="S64">
        <v>0</v>
      </c>
      <c r="T64">
        <v>0</v>
      </c>
    </row>
    <row r="65" spans="1:20" x14ac:dyDescent="0.2">
      <c r="A65" t="s">
        <v>22</v>
      </c>
      <c r="B65" t="s">
        <v>346</v>
      </c>
      <c r="C65" t="s">
        <v>347</v>
      </c>
      <c r="H65" t="s">
        <v>49</v>
      </c>
      <c r="L65" t="s">
        <v>57</v>
      </c>
    </row>
    <row r="66" spans="1:20" x14ac:dyDescent="0.2">
      <c r="A66" t="s">
        <v>22</v>
      </c>
      <c r="B66" t="s">
        <v>348</v>
      </c>
      <c r="C66" t="s">
        <v>349</v>
      </c>
      <c r="H66" t="s">
        <v>49</v>
      </c>
      <c r="I66" t="s">
        <v>50</v>
      </c>
      <c r="L66" t="s">
        <v>68</v>
      </c>
      <c r="O66" t="s">
        <v>79</v>
      </c>
    </row>
    <row r="67" spans="1:20" x14ac:dyDescent="0.2">
      <c r="A67" t="s">
        <v>22</v>
      </c>
      <c r="B67" t="s">
        <v>350</v>
      </c>
      <c r="C67" t="s">
        <v>351</v>
      </c>
      <c r="H67" t="s">
        <v>49</v>
      </c>
      <c r="I67" t="s">
        <v>53</v>
      </c>
      <c r="L67" t="s">
        <v>68</v>
      </c>
      <c r="O67" t="s">
        <v>79</v>
      </c>
    </row>
    <row r="68" spans="1:20" x14ac:dyDescent="0.2">
      <c r="A68" t="s">
        <v>22</v>
      </c>
      <c r="B68" t="s">
        <v>351</v>
      </c>
      <c r="C68" t="s">
        <v>352</v>
      </c>
      <c r="H68" t="s">
        <v>49</v>
      </c>
      <c r="I68" t="s">
        <v>50</v>
      </c>
      <c r="L68" t="s">
        <v>68</v>
      </c>
      <c r="O68" t="s">
        <v>46</v>
      </c>
    </row>
    <row r="69" spans="1:20" x14ac:dyDescent="0.2">
      <c r="A69" t="s">
        <v>22</v>
      </c>
      <c r="B69" t="s">
        <v>353</v>
      </c>
      <c r="C69" t="s">
        <v>354</v>
      </c>
      <c r="H69" t="s">
        <v>49</v>
      </c>
      <c r="I69" t="s">
        <v>53</v>
      </c>
      <c r="L69" t="s">
        <v>68</v>
      </c>
      <c r="O69" t="s">
        <v>46</v>
      </c>
    </row>
    <row r="70" spans="1:20" x14ac:dyDescent="0.2">
      <c r="A70" t="s">
        <v>22</v>
      </c>
      <c r="B70" t="s">
        <v>355</v>
      </c>
      <c r="C70" t="s">
        <v>356</v>
      </c>
      <c r="H70" t="s">
        <v>49</v>
      </c>
      <c r="L70" t="s">
        <v>82</v>
      </c>
      <c r="N70" t="s">
        <v>152</v>
      </c>
    </row>
    <row r="71" spans="1:20" x14ac:dyDescent="0.2">
      <c r="A71" t="s">
        <v>22</v>
      </c>
      <c r="B71" t="s">
        <v>357</v>
      </c>
      <c r="C71" t="s">
        <v>357</v>
      </c>
      <c r="J71" t="s">
        <v>10</v>
      </c>
    </row>
    <row r="72" spans="1:20" x14ac:dyDescent="0.2">
      <c r="A72" t="s">
        <v>22</v>
      </c>
      <c r="B72" t="s">
        <v>358</v>
      </c>
      <c r="C72" t="s">
        <v>358</v>
      </c>
      <c r="H72" t="s">
        <v>49</v>
      </c>
      <c r="I72" t="s">
        <v>53</v>
      </c>
      <c r="L72" t="s">
        <v>51</v>
      </c>
    </row>
    <row r="73" spans="1:20" x14ac:dyDescent="0.2">
      <c r="A73" t="s">
        <v>22</v>
      </c>
      <c r="B73" t="s">
        <v>359</v>
      </c>
      <c r="C73" t="s">
        <v>359</v>
      </c>
      <c r="G73" t="s">
        <v>60</v>
      </c>
    </row>
    <row r="74" spans="1:20" x14ac:dyDescent="0.2">
      <c r="A74" t="s">
        <v>22</v>
      </c>
      <c r="B74" t="s">
        <v>360</v>
      </c>
      <c r="C74" t="s">
        <v>360</v>
      </c>
      <c r="G74" t="s">
        <v>131</v>
      </c>
    </row>
    <row r="75" spans="1:20" x14ac:dyDescent="0.2">
      <c r="A75" t="s">
        <v>22</v>
      </c>
      <c r="B75" t="s">
        <v>361</v>
      </c>
      <c r="C75" t="s">
        <v>361</v>
      </c>
      <c r="E75">
        <v>0</v>
      </c>
      <c r="F75" t="s">
        <v>44</v>
      </c>
      <c r="K75" t="s">
        <v>64</v>
      </c>
      <c r="M75" t="s">
        <v>116</v>
      </c>
      <c r="S75">
        <v>0</v>
      </c>
      <c r="T75">
        <v>0</v>
      </c>
    </row>
    <row r="76" spans="1:20" x14ac:dyDescent="0.2">
      <c r="A76" t="s">
        <v>22</v>
      </c>
      <c r="B76" t="s">
        <v>362</v>
      </c>
      <c r="C76" t="s">
        <v>363</v>
      </c>
      <c r="H76" t="s">
        <v>49</v>
      </c>
      <c r="L76" t="s">
        <v>57</v>
      </c>
    </row>
    <row r="77" spans="1:20" x14ac:dyDescent="0.2">
      <c r="A77" t="s">
        <v>22</v>
      </c>
      <c r="B77" t="s">
        <v>364</v>
      </c>
      <c r="C77" t="s">
        <v>365</v>
      </c>
      <c r="H77" t="s">
        <v>49</v>
      </c>
      <c r="I77" t="s">
        <v>50</v>
      </c>
      <c r="L77" t="s">
        <v>68</v>
      </c>
      <c r="O77" t="s">
        <v>149</v>
      </c>
    </row>
    <row r="78" spans="1:20" x14ac:dyDescent="0.2">
      <c r="A78" t="s">
        <v>22</v>
      </c>
      <c r="B78" t="s">
        <v>366</v>
      </c>
      <c r="C78" t="s">
        <v>367</v>
      </c>
      <c r="H78" t="s">
        <v>49</v>
      </c>
      <c r="I78" t="s">
        <v>53</v>
      </c>
      <c r="L78" t="s">
        <v>68</v>
      </c>
      <c r="O78" t="s">
        <v>149</v>
      </c>
    </row>
    <row r="79" spans="1:20" x14ac:dyDescent="0.2">
      <c r="A79" t="s">
        <v>22</v>
      </c>
      <c r="B79" t="s">
        <v>368</v>
      </c>
      <c r="C79" t="s">
        <v>368</v>
      </c>
      <c r="J79" t="s">
        <v>10</v>
      </c>
    </row>
    <row r="80" spans="1:20" x14ac:dyDescent="0.2">
      <c r="A80" t="s">
        <v>22</v>
      </c>
      <c r="B80" t="s">
        <v>369</v>
      </c>
      <c r="C80" t="s">
        <v>369</v>
      </c>
      <c r="H80" t="s">
        <v>49</v>
      </c>
      <c r="I80" t="s">
        <v>53</v>
      </c>
      <c r="L80" t="s">
        <v>51</v>
      </c>
    </row>
    <row r="81" spans="1:20" x14ac:dyDescent="0.2">
      <c r="A81" t="s">
        <v>22</v>
      </c>
      <c r="B81" t="s">
        <v>370</v>
      </c>
      <c r="C81" t="s">
        <v>370</v>
      </c>
      <c r="G81" t="s">
        <v>60</v>
      </c>
    </row>
    <row r="82" spans="1:20" x14ac:dyDescent="0.2">
      <c r="A82" t="s">
        <v>22</v>
      </c>
      <c r="B82" t="s">
        <v>371</v>
      </c>
      <c r="C82" t="s">
        <v>371</v>
      </c>
      <c r="G82" t="s">
        <v>139</v>
      </c>
    </row>
    <row r="83" spans="1:20" x14ac:dyDescent="0.2">
      <c r="A83" t="s">
        <v>22</v>
      </c>
      <c r="B83" t="s">
        <v>372</v>
      </c>
      <c r="C83" t="s">
        <v>372</v>
      </c>
      <c r="E83">
        <v>0</v>
      </c>
      <c r="F83" t="s">
        <v>44</v>
      </c>
      <c r="K83" t="s">
        <v>142</v>
      </c>
      <c r="M83" t="s">
        <v>142</v>
      </c>
      <c r="S83">
        <v>0</v>
      </c>
      <c r="T83">
        <v>0</v>
      </c>
    </row>
    <row r="84" spans="1:20" x14ac:dyDescent="0.2">
      <c r="A84" t="s">
        <v>22</v>
      </c>
      <c r="B84" t="s">
        <v>373</v>
      </c>
      <c r="C84" t="s">
        <v>374</v>
      </c>
      <c r="H84" t="s">
        <v>49</v>
      </c>
      <c r="L84" t="s">
        <v>105</v>
      </c>
      <c r="O84" t="s">
        <v>106</v>
      </c>
    </row>
    <row r="85" spans="1:20" x14ac:dyDescent="0.2">
      <c r="A85" t="s">
        <v>22</v>
      </c>
      <c r="B85" t="s">
        <v>375</v>
      </c>
      <c r="C85" t="s">
        <v>376</v>
      </c>
      <c r="H85" t="s">
        <v>49</v>
      </c>
      <c r="L85" t="s">
        <v>57</v>
      </c>
    </row>
    <row r="86" spans="1:20" x14ac:dyDescent="0.2">
      <c r="A86" t="s">
        <v>22</v>
      </c>
      <c r="B86" t="s">
        <v>377</v>
      </c>
      <c r="C86" t="s">
        <v>378</v>
      </c>
      <c r="D86" s="2" t="s">
        <v>379</v>
      </c>
      <c r="H86" t="s">
        <v>49</v>
      </c>
      <c r="L86" t="s">
        <v>105</v>
      </c>
      <c r="O86" t="s">
        <v>380</v>
      </c>
    </row>
    <row r="87" spans="1:20" x14ac:dyDescent="0.2">
      <c r="A87" t="s">
        <v>22</v>
      </c>
      <c r="B87" t="s">
        <v>381</v>
      </c>
      <c r="C87" t="s">
        <v>381</v>
      </c>
      <c r="G87" t="s">
        <v>60</v>
      </c>
    </row>
    <row r="88" spans="1:20" x14ac:dyDescent="0.2">
      <c r="A88" t="s">
        <v>22</v>
      </c>
      <c r="B88" t="s">
        <v>382</v>
      </c>
      <c r="C88" t="s">
        <v>382</v>
      </c>
      <c r="G88" t="s">
        <v>147</v>
      </c>
    </row>
    <row r="89" spans="1:20" x14ac:dyDescent="0.2">
      <c r="A89" t="s">
        <v>22</v>
      </c>
      <c r="B89" t="s">
        <v>383</v>
      </c>
      <c r="C89" t="s">
        <v>383</v>
      </c>
      <c r="E89">
        <v>0</v>
      </c>
      <c r="F89" t="s">
        <v>44</v>
      </c>
      <c r="K89" t="s">
        <v>115</v>
      </c>
      <c r="M89" t="s">
        <v>149</v>
      </c>
      <c r="S89">
        <v>0</v>
      </c>
      <c r="T89">
        <v>0</v>
      </c>
    </row>
    <row r="90" spans="1:20" x14ac:dyDescent="0.2">
      <c r="A90" t="s">
        <v>22</v>
      </c>
      <c r="B90" t="s">
        <v>384</v>
      </c>
      <c r="C90" t="s">
        <v>385</v>
      </c>
      <c r="H90" t="s">
        <v>49</v>
      </c>
      <c r="L90" t="s">
        <v>82</v>
      </c>
      <c r="N90" t="s">
        <v>152</v>
      </c>
    </row>
    <row r="91" spans="1:20" x14ac:dyDescent="0.2">
      <c r="A91" t="s">
        <v>22</v>
      </c>
      <c r="B91" t="s">
        <v>386</v>
      </c>
      <c r="C91" t="s">
        <v>387</v>
      </c>
      <c r="H91" t="s">
        <v>49</v>
      </c>
      <c r="L91" t="s">
        <v>105</v>
      </c>
      <c r="O91" t="s">
        <v>106</v>
      </c>
    </row>
    <row r="92" spans="1:20" s="37" customFormat="1" x14ac:dyDescent="0.2">
      <c r="A92" s="37" t="s">
        <v>22</v>
      </c>
      <c r="B92" s="37" t="s">
        <v>388</v>
      </c>
      <c r="C92" s="37" t="s">
        <v>388</v>
      </c>
      <c r="D92" s="38" t="s">
        <v>389</v>
      </c>
      <c r="R92" s="37" t="s">
        <v>210</v>
      </c>
    </row>
    <row r="93" spans="1:20" x14ac:dyDescent="0.2">
      <c r="A93" t="s">
        <v>22</v>
      </c>
      <c r="B93" t="s">
        <v>390</v>
      </c>
      <c r="C93" t="s">
        <v>390</v>
      </c>
      <c r="J93" t="s">
        <v>10</v>
      </c>
    </row>
    <row r="94" spans="1:20" x14ac:dyDescent="0.2">
      <c r="A94" t="s">
        <v>22</v>
      </c>
      <c r="B94" t="s">
        <v>391</v>
      </c>
      <c r="C94" t="s">
        <v>392</v>
      </c>
      <c r="H94" t="s">
        <v>49</v>
      </c>
      <c r="I94" t="s">
        <v>53</v>
      </c>
      <c r="L94" t="s">
        <v>51</v>
      </c>
    </row>
    <row r="95" spans="1:20" x14ac:dyDescent="0.2">
      <c r="A95" t="s">
        <v>22</v>
      </c>
      <c r="B95" t="s">
        <v>393</v>
      </c>
      <c r="C95" t="s">
        <v>393</v>
      </c>
      <c r="G95" t="s">
        <v>60</v>
      </c>
    </row>
    <row r="96" spans="1:20" x14ac:dyDescent="0.2">
      <c r="A96" t="s">
        <v>22</v>
      </c>
      <c r="B96" t="s">
        <v>394</v>
      </c>
      <c r="C96" t="s">
        <v>394</v>
      </c>
      <c r="G96" t="s">
        <v>159</v>
      </c>
    </row>
    <row r="97" spans="1:20" x14ac:dyDescent="0.2">
      <c r="A97" t="s">
        <v>22</v>
      </c>
      <c r="B97" t="s">
        <v>395</v>
      </c>
      <c r="C97" t="s">
        <v>395</v>
      </c>
      <c r="E97">
        <v>0</v>
      </c>
      <c r="F97" t="s">
        <v>44</v>
      </c>
      <c r="K97" t="s">
        <v>64</v>
      </c>
      <c r="M97" t="s">
        <v>149</v>
      </c>
      <c r="S97">
        <v>0</v>
      </c>
      <c r="T97">
        <v>0</v>
      </c>
    </row>
    <row r="98" spans="1:20" x14ac:dyDescent="0.2">
      <c r="A98" t="s">
        <v>22</v>
      </c>
      <c r="B98" t="s">
        <v>396</v>
      </c>
      <c r="C98" t="s">
        <v>397</v>
      </c>
      <c r="H98" t="s">
        <v>49</v>
      </c>
      <c r="L98" t="s">
        <v>57</v>
      </c>
    </row>
    <row r="99" spans="1:20" x14ac:dyDescent="0.2">
      <c r="A99" t="s">
        <v>22</v>
      </c>
      <c r="B99" t="s">
        <v>398</v>
      </c>
      <c r="C99" t="s">
        <v>399</v>
      </c>
      <c r="D99" s="2" t="s">
        <v>400</v>
      </c>
      <c r="H99" t="s">
        <v>49</v>
      </c>
      <c r="L99" t="s">
        <v>105</v>
      </c>
      <c r="O99" t="s">
        <v>401</v>
      </c>
    </row>
    <row r="100" spans="1:20" x14ac:dyDescent="0.2">
      <c r="A100" t="s">
        <v>22</v>
      </c>
      <c r="B100" t="s">
        <v>402</v>
      </c>
      <c r="C100" t="s">
        <v>402</v>
      </c>
      <c r="J100" t="s">
        <v>10</v>
      </c>
    </row>
    <row r="101" spans="1:20" x14ac:dyDescent="0.2">
      <c r="A101" t="s">
        <v>22</v>
      </c>
      <c r="B101" t="s">
        <v>403</v>
      </c>
      <c r="C101" t="s">
        <v>403</v>
      </c>
      <c r="H101" t="s">
        <v>49</v>
      </c>
      <c r="I101" t="s">
        <v>53</v>
      </c>
      <c r="L101" t="s">
        <v>51</v>
      </c>
    </row>
    <row r="102" spans="1:20" x14ac:dyDescent="0.2">
      <c r="A102" t="s">
        <v>22</v>
      </c>
      <c r="B102" t="s">
        <v>404</v>
      </c>
      <c r="C102" t="s">
        <v>404</v>
      </c>
      <c r="G102" t="s">
        <v>60</v>
      </c>
    </row>
    <row r="103" spans="1:20" x14ac:dyDescent="0.2">
      <c r="A103" t="s">
        <v>22</v>
      </c>
      <c r="B103" t="s">
        <v>405</v>
      </c>
      <c r="C103" t="s">
        <v>405</v>
      </c>
      <c r="G103" t="s">
        <v>168</v>
      </c>
    </row>
    <row r="104" spans="1:20" x14ac:dyDescent="0.2">
      <c r="A104" t="s">
        <v>22</v>
      </c>
      <c r="B104" t="s">
        <v>406</v>
      </c>
      <c r="C104" t="s">
        <v>406</v>
      </c>
      <c r="E104">
        <v>0</v>
      </c>
      <c r="F104" t="s">
        <v>44</v>
      </c>
      <c r="K104" t="s">
        <v>64</v>
      </c>
      <c r="M104" t="s">
        <v>46</v>
      </c>
      <c r="S104">
        <v>0</v>
      </c>
      <c r="T104">
        <v>0</v>
      </c>
    </row>
    <row r="105" spans="1:20" x14ac:dyDescent="0.2">
      <c r="A105" t="s">
        <v>22</v>
      </c>
      <c r="B105" t="s">
        <v>407</v>
      </c>
      <c r="C105" t="s">
        <v>408</v>
      </c>
      <c r="H105" t="s">
        <v>49</v>
      </c>
      <c r="L105" t="s">
        <v>57</v>
      </c>
    </row>
    <row r="106" spans="1:20" x14ac:dyDescent="0.2">
      <c r="A106" t="s">
        <v>22</v>
      </c>
      <c r="B106" t="s">
        <v>409</v>
      </c>
      <c r="C106" t="s">
        <v>410</v>
      </c>
      <c r="H106" t="s">
        <v>49</v>
      </c>
      <c r="L106" t="s">
        <v>105</v>
      </c>
      <c r="O106" t="s">
        <v>411</v>
      </c>
    </row>
    <row r="107" spans="1:20" x14ac:dyDescent="0.2">
      <c r="A107" t="s">
        <v>22</v>
      </c>
      <c r="B107" t="s">
        <v>412</v>
      </c>
      <c r="C107" t="s">
        <v>413</v>
      </c>
      <c r="H107" t="s">
        <v>49</v>
      </c>
      <c r="L107" t="s">
        <v>57</v>
      </c>
    </row>
    <row r="108" spans="1:20" x14ac:dyDescent="0.2">
      <c r="A108" t="s">
        <v>22</v>
      </c>
      <c r="B108" t="s">
        <v>414</v>
      </c>
      <c r="C108" t="s">
        <v>414</v>
      </c>
      <c r="J108" t="s">
        <v>10</v>
      </c>
    </row>
    <row r="109" spans="1:20" x14ac:dyDescent="0.2">
      <c r="A109" t="s">
        <v>22</v>
      </c>
      <c r="B109" t="s">
        <v>415</v>
      </c>
      <c r="C109" t="s">
        <v>415</v>
      </c>
      <c r="H109" t="s">
        <v>49</v>
      </c>
      <c r="I109" t="s">
        <v>53</v>
      </c>
      <c r="L109" t="s">
        <v>51</v>
      </c>
    </row>
    <row r="110" spans="1:20" x14ac:dyDescent="0.2">
      <c r="A110" t="s">
        <v>22</v>
      </c>
      <c r="B110" t="s">
        <v>416</v>
      </c>
      <c r="C110" t="s">
        <v>416</v>
      </c>
      <c r="G110" t="s">
        <v>60</v>
      </c>
    </row>
    <row r="111" spans="1:20" x14ac:dyDescent="0.2">
      <c r="A111" t="s">
        <v>22</v>
      </c>
      <c r="B111" t="s">
        <v>417</v>
      </c>
      <c r="C111" t="s">
        <v>417</v>
      </c>
      <c r="G111" t="s">
        <v>176</v>
      </c>
    </row>
    <row r="112" spans="1:20" x14ac:dyDescent="0.2">
      <c r="A112" t="s">
        <v>22</v>
      </c>
      <c r="B112" t="s">
        <v>418</v>
      </c>
      <c r="C112" t="s">
        <v>418</v>
      </c>
      <c r="E112">
        <v>0</v>
      </c>
      <c r="F112" t="s">
        <v>44</v>
      </c>
      <c r="K112" t="s">
        <v>142</v>
      </c>
      <c r="M112" t="s">
        <v>142</v>
      </c>
      <c r="S112">
        <v>0</v>
      </c>
      <c r="T112">
        <v>0</v>
      </c>
    </row>
    <row r="113" spans="1:20" x14ac:dyDescent="0.2">
      <c r="A113" t="s">
        <v>22</v>
      </c>
      <c r="B113" t="s">
        <v>419</v>
      </c>
      <c r="C113" t="s">
        <v>420</v>
      </c>
      <c r="H113" t="s">
        <v>49</v>
      </c>
      <c r="I113" t="s">
        <v>53</v>
      </c>
      <c r="L113" t="s">
        <v>68</v>
      </c>
      <c r="O113" t="s">
        <v>46</v>
      </c>
    </row>
    <row r="114" spans="1:20" x14ac:dyDescent="0.2">
      <c r="A114" t="s">
        <v>22</v>
      </c>
      <c r="B114" t="s">
        <v>421</v>
      </c>
      <c r="C114" t="s">
        <v>422</v>
      </c>
      <c r="H114" t="s">
        <v>49</v>
      </c>
      <c r="L114" t="s">
        <v>57</v>
      </c>
    </row>
    <row r="115" spans="1:20" x14ac:dyDescent="0.2">
      <c r="A115" t="s">
        <v>22</v>
      </c>
      <c r="B115" t="s">
        <v>423</v>
      </c>
      <c r="C115" t="s">
        <v>424</v>
      </c>
      <c r="H115" t="s">
        <v>49</v>
      </c>
      <c r="I115" t="s">
        <v>50</v>
      </c>
      <c r="L115" t="s">
        <v>68</v>
      </c>
      <c r="O115" t="s">
        <v>116</v>
      </c>
    </row>
    <row r="116" spans="1:20" x14ac:dyDescent="0.2">
      <c r="A116" t="s">
        <v>22</v>
      </c>
      <c r="B116" t="s">
        <v>425</v>
      </c>
      <c r="C116" t="s">
        <v>426</v>
      </c>
      <c r="H116" t="s">
        <v>49</v>
      </c>
      <c r="I116" t="s">
        <v>53</v>
      </c>
      <c r="L116" t="s">
        <v>68</v>
      </c>
      <c r="O116" t="s">
        <v>116</v>
      </c>
    </row>
    <row r="117" spans="1:20" x14ac:dyDescent="0.2">
      <c r="A117" t="s">
        <v>22</v>
      </c>
      <c r="B117" t="s">
        <v>427</v>
      </c>
      <c r="C117" t="s">
        <v>427</v>
      </c>
      <c r="H117" t="s">
        <v>49</v>
      </c>
      <c r="I117" t="s">
        <v>50</v>
      </c>
      <c r="L117" t="s">
        <v>68</v>
      </c>
      <c r="O117" t="s">
        <v>79</v>
      </c>
    </row>
    <row r="118" spans="1:20" x14ac:dyDescent="0.2">
      <c r="A118" t="s">
        <v>22</v>
      </c>
      <c r="B118" t="s">
        <v>428</v>
      </c>
      <c r="C118" t="s">
        <v>429</v>
      </c>
      <c r="D118" s="2" t="s">
        <v>430</v>
      </c>
      <c r="H118" t="s">
        <v>49</v>
      </c>
      <c r="I118" t="s">
        <v>53</v>
      </c>
      <c r="L118" t="s">
        <v>68</v>
      </c>
      <c r="O118" t="s">
        <v>79</v>
      </c>
    </row>
    <row r="119" spans="1:20" x14ac:dyDescent="0.2">
      <c r="A119" t="s">
        <v>22</v>
      </c>
      <c r="B119" t="s">
        <v>431</v>
      </c>
      <c r="C119" t="s">
        <v>431</v>
      </c>
      <c r="G119" t="s">
        <v>60</v>
      </c>
    </row>
    <row r="120" spans="1:20" x14ac:dyDescent="0.2">
      <c r="A120" t="s">
        <v>22</v>
      </c>
      <c r="B120" t="s">
        <v>432</v>
      </c>
      <c r="C120" t="s">
        <v>432</v>
      </c>
      <c r="G120" t="s">
        <v>188</v>
      </c>
    </row>
    <row r="121" spans="1:20" x14ac:dyDescent="0.2">
      <c r="A121" t="s">
        <v>22</v>
      </c>
      <c r="B121" t="s">
        <v>433</v>
      </c>
      <c r="C121" t="s">
        <v>433</v>
      </c>
      <c r="E121">
        <v>0</v>
      </c>
      <c r="F121" t="s">
        <v>44</v>
      </c>
      <c r="K121" t="s">
        <v>64</v>
      </c>
      <c r="M121" t="s">
        <v>79</v>
      </c>
      <c r="S121">
        <v>0</v>
      </c>
      <c r="T121">
        <v>0</v>
      </c>
    </row>
    <row r="122" spans="1:20" x14ac:dyDescent="0.2">
      <c r="A122" t="s">
        <v>22</v>
      </c>
      <c r="B122" t="s">
        <v>434</v>
      </c>
      <c r="C122" t="s">
        <v>435</v>
      </c>
      <c r="H122" t="s">
        <v>49</v>
      </c>
      <c r="L122" t="s">
        <v>57</v>
      </c>
    </row>
    <row r="123" spans="1:20" x14ac:dyDescent="0.2">
      <c r="A123" t="s">
        <v>22</v>
      </c>
      <c r="B123" t="s">
        <v>436</v>
      </c>
      <c r="C123" t="s">
        <v>437</v>
      </c>
      <c r="D123" s="2" t="s">
        <v>438</v>
      </c>
      <c r="H123" t="s">
        <v>49</v>
      </c>
      <c r="L123" t="s">
        <v>105</v>
      </c>
      <c r="O123" t="s">
        <v>106</v>
      </c>
    </row>
    <row r="124" spans="1:20" x14ac:dyDescent="0.2">
      <c r="A124" t="s">
        <v>22</v>
      </c>
      <c r="B124" t="s">
        <v>439</v>
      </c>
      <c r="C124" t="s">
        <v>440</v>
      </c>
      <c r="H124" t="s">
        <v>49</v>
      </c>
      <c r="L124" t="s">
        <v>57</v>
      </c>
    </row>
    <row r="125" spans="1:20" x14ac:dyDescent="0.2">
      <c r="A125" t="s">
        <v>22</v>
      </c>
      <c r="B125" t="s">
        <v>441</v>
      </c>
      <c r="C125" t="s">
        <v>441</v>
      </c>
      <c r="J125" t="s">
        <v>10</v>
      </c>
    </row>
    <row r="126" spans="1:20" x14ac:dyDescent="0.2">
      <c r="A126" t="s">
        <v>22</v>
      </c>
      <c r="B126" t="s">
        <v>442</v>
      </c>
      <c r="C126" t="s">
        <v>442</v>
      </c>
      <c r="H126" t="s">
        <v>49</v>
      </c>
      <c r="I126" t="s">
        <v>53</v>
      </c>
      <c r="L126" t="s">
        <v>51</v>
      </c>
    </row>
    <row r="127" spans="1:20" x14ac:dyDescent="0.2">
      <c r="A127" t="s">
        <v>22</v>
      </c>
      <c r="B127" t="s">
        <v>443</v>
      </c>
      <c r="C127" t="s">
        <v>443</v>
      </c>
      <c r="G127" t="s">
        <v>60</v>
      </c>
    </row>
    <row r="128" spans="1:20" s="37" customFormat="1" x14ac:dyDescent="0.2">
      <c r="A128" s="37" t="s">
        <v>22</v>
      </c>
      <c r="B128" s="37" t="s">
        <v>443</v>
      </c>
      <c r="C128" s="37" t="s">
        <v>443</v>
      </c>
      <c r="D128" s="38" t="s">
        <v>444</v>
      </c>
      <c r="R128" s="37" t="s">
        <v>318</v>
      </c>
    </row>
    <row r="129" spans="1:20" x14ac:dyDescent="0.2">
      <c r="A129" t="s">
        <v>22</v>
      </c>
      <c r="B129" t="s">
        <v>445</v>
      </c>
      <c r="C129" t="s">
        <v>445</v>
      </c>
      <c r="G129" t="s">
        <v>214</v>
      </c>
    </row>
    <row r="130" spans="1:20" x14ac:dyDescent="0.2">
      <c r="A130" t="s">
        <v>22</v>
      </c>
      <c r="B130" t="s">
        <v>446</v>
      </c>
      <c r="C130" t="s">
        <v>446</v>
      </c>
      <c r="E130">
        <v>1</v>
      </c>
      <c r="F130" t="s">
        <v>44</v>
      </c>
      <c r="K130" t="s">
        <v>115</v>
      </c>
      <c r="M130" t="s">
        <v>46</v>
      </c>
      <c r="S130">
        <v>1</v>
      </c>
      <c r="T130">
        <v>1</v>
      </c>
    </row>
    <row r="131" spans="1:20" x14ac:dyDescent="0.2">
      <c r="A131" t="s">
        <v>22</v>
      </c>
      <c r="B131" t="s">
        <v>447</v>
      </c>
      <c r="C131" t="s">
        <v>448</v>
      </c>
      <c r="H131" t="s">
        <v>49</v>
      </c>
      <c r="I131" t="s">
        <v>53</v>
      </c>
      <c r="L131" t="s">
        <v>51</v>
      </c>
    </row>
    <row r="132" spans="1:20" x14ac:dyDescent="0.2">
      <c r="A132" t="s">
        <v>22</v>
      </c>
      <c r="B132" t="s">
        <v>449</v>
      </c>
      <c r="C132" t="s">
        <v>449</v>
      </c>
      <c r="J132" t="s">
        <v>10</v>
      </c>
    </row>
    <row r="133" spans="1:20" x14ac:dyDescent="0.2">
      <c r="A133" t="s">
        <v>22</v>
      </c>
      <c r="B133" t="s">
        <v>450</v>
      </c>
      <c r="C133" t="s">
        <v>450</v>
      </c>
      <c r="G133" t="s">
        <v>60</v>
      </c>
    </row>
    <row r="134" spans="1:20" x14ac:dyDescent="0.2">
      <c r="A134" t="s">
        <v>22</v>
      </c>
      <c r="B134" t="s">
        <v>451</v>
      </c>
      <c r="C134" t="s">
        <v>451</v>
      </c>
      <c r="G134" t="s">
        <v>222</v>
      </c>
    </row>
    <row r="135" spans="1:20" x14ac:dyDescent="0.2">
      <c r="A135" t="s">
        <v>22</v>
      </c>
      <c r="B135" t="s">
        <v>452</v>
      </c>
      <c r="C135" t="s">
        <v>452</v>
      </c>
      <c r="E135">
        <v>0</v>
      </c>
      <c r="F135" t="s">
        <v>44</v>
      </c>
      <c r="K135" t="s">
        <v>64</v>
      </c>
      <c r="M135" t="s">
        <v>96</v>
      </c>
      <c r="S135">
        <v>0</v>
      </c>
      <c r="T135">
        <v>0</v>
      </c>
    </row>
    <row r="136" spans="1:20" x14ac:dyDescent="0.2">
      <c r="A136" t="s">
        <v>22</v>
      </c>
      <c r="B136" t="s">
        <v>453</v>
      </c>
      <c r="C136" t="s">
        <v>454</v>
      </c>
      <c r="H136" t="s">
        <v>49</v>
      </c>
      <c r="I136" t="s">
        <v>53</v>
      </c>
      <c r="L136" t="s">
        <v>68</v>
      </c>
      <c r="O136" t="s">
        <v>46</v>
      </c>
    </row>
    <row r="137" spans="1:20" x14ac:dyDescent="0.2">
      <c r="A137" t="s">
        <v>22</v>
      </c>
      <c r="B137" t="s">
        <v>455</v>
      </c>
      <c r="C137" t="s">
        <v>456</v>
      </c>
      <c r="H137" t="s">
        <v>49</v>
      </c>
      <c r="I137" t="s">
        <v>50</v>
      </c>
      <c r="L137" t="s">
        <v>68</v>
      </c>
      <c r="O137" t="s">
        <v>116</v>
      </c>
    </row>
    <row r="138" spans="1:20" x14ac:dyDescent="0.2">
      <c r="A138" t="s">
        <v>22</v>
      </c>
      <c r="B138" t="s">
        <v>457</v>
      </c>
      <c r="C138" t="s">
        <v>458</v>
      </c>
      <c r="H138" t="s">
        <v>49</v>
      </c>
      <c r="I138" t="s">
        <v>53</v>
      </c>
      <c r="L138" t="s">
        <v>68</v>
      </c>
      <c r="O138" t="s">
        <v>116</v>
      </c>
    </row>
    <row r="139" spans="1:20" x14ac:dyDescent="0.2">
      <c r="A139" t="s">
        <v>22</v>
      </c>
      <c r="B139" t="s">
        <v>459</v>
      </c>
      <c r="C139" t="s">
        <v>459</v>
      </c>
      <c r="J139" t="s">
        <v>10</v>
      </c>
    </row>
    <row r="140" spans="1:20" x14ac:dyDescent="0.2">
      <c r="A140" t="s">
        <v>22</v>
      </c>
      <c r="B140" t="s">
        <v>460</v>
      </c>
      <c r="C140" t="s">
        <v>460</v>
      </c>
      <c r="H140" t="s">
        <v>49</v>
      </c>
      <c r="I140" t="s">
        <v>53</v>
      </c>
      <c r="L140" t="s">
        <v>51</v>
      </c>
    </row>
    <row r="141" spans="1:20" x14ac:dyDescent="0.2">
      <c r="A141" t="s">
        <v>22</v>
      </c>
      <c r="B141" t="s">
        <v>461</v>
      </c>
      <c r="C141" t="s">
        <v>461</v>
      </c>
      <c r="G141" t="s">
        <v>60</v>
      </c>
    </row>
    <row r="142" spans="1:20" x14ac:dyDescent="0.2">
      <c r="A142" t="s">
        <v>22</v>
      </c>
      <c r="B142" t="s">
        <v>462</v>
      </c>
      <c r="C142" t="s">
        <v>462</v>
      </c>
      <c r="G142" t="s">
        <v>230</v>
      </c>
    </row>
    <row r="143" spans="1:20" x14ac:dyDescent="0.2">
      <c r="A143" t="s">
        <v>22</v>
      </c>
      <c r="B143" t="s">
        <v>463</v>
      </c>
      <c r="C143" t="s">
        <v>463</v>
      </c>
      <c r="E143">
        <v>0</v>
      </c>
      <c r="F143" t="s">
        <v>44</v>
      </c>
      <c r="K143" t="s">
        <v>115</v>
      </c>
      <c r="M143" t="s">
        <v>96</v>
      </c>
      <c r="S143">
        <v>0</v>
      </c>
      <c r="T143">
        <v>0</v>
      </c>
    </row>
    <row r="144" spans="1:20" x14ac:dyDescent="0.2">
      <c r="A144" t="s">
        <v>22</v>
      </c>
      <c r="B144" t="s">
        <v>464</v>
      </c>
      <c r="C144" t="s">
        <v>465</v>
      </c>
      <c r="H144" t="s">
        <v>49</v>
      </c>
      <c r="I144" t="s">
        <v>53</v>
      </c>
      <c r="L144" t="s">
        <v>68</v>
      </c>
      <c r="O144" t="s">
        <v>46</v>
      </c>
    </row>
    <row r="145" spans="1:20" x14ac:dyDescent="0.2">
      <c r="A145" t="s">
        <v>22</v>
      </c>
      <c r="B145" t="s">
        <v>466</v>
      </c>
      <c r="C145" t="s">
        <v>467</v>
      </c>
      <c r="H145" t="s">
        <v>49</v>
      </c>
      <c r="L145" t="s">
        <v>82</v>
      </c>
      <c r="N145" t="s">
        <v>152</v>
      </c>
    </row>
    <row r="146" spans="1:20" x14ac:dyDescent="0.2">
      <c r="A146" t="s">
        <v>22</v>
      </c>
      <c r="B146" t="s">
        <v>468</v>
      </c>
      <c r="C146" t="s">
        <v>469</v>
      </c>
      <c r="H146" t="s">
        <v>49</v>
      </c>
      <c r="I146" t="s">
        <v>50</v>
      </c>
      <c r="L146" t="s">
        <v>68</v>
      </c>
      <c r="O146" t="s">
        <v>46</v>
      </c>
    </row>
    <row r="147" spans="1:20" x14ac:dyDescent="0.2">
      <c r="A147" t="s">
        <v>22</v>
      </c>
      <c r="B147" t="s">
        <v>470</v>
      </c>
      <c r="C147" t="s">
        <v>471</v>
      </c>
      <c r="H147" t="s">
        <v>49</v>
      </c>
      <c r="I147" t="s">
        <v>53</v>
      </c>
      <c r="L147" t="s">
        <v>68</v>
      </c>
      <c r="O147" t="s">
        <v>65</v>
      </c>
    </row>
    <row r="148" spans="1:20" x14ac:dyDescent="0.2">
      <c r="A148" t="s">
        <v>22</v>
      </c>
      <c r="B148" t="s">
        <v>472</v>
      </c>
      <c r="C148" t="s">
        <v>472</v>
      </c>
      <c r="J148" t="s">
        <v>10</v>
      </c>
    </row>
    <row r="149" spans="1:20" x14ac:dyDescent="0.2">
      <c r="A149" t="s">
        <v>22</v>
      </c>
      <c r="B149" t="s">
        <v>473</v>
      </c>
      <c r="C149" t="s">
        <v>473</v>
      </c>
      <c r="H149" t="s">
        <v>49</v>
      </c>
      <c r="I149" t="s">
        <v>53</v>
      </c>
      <c r="L149" t="s">
        <v>51</v>
      </c>
    </row>
    <row r="150" spans="1:20" x14ac:dyDescent="0.2">
      <c r="A150" t="s">
        <v>22</v>
      </c>
      <c r="B150" t="s">
        <v>474</v>
      </c>
      <c r="C150" t="s">
        <v>474</v>
      </c>
      <c r="G150" t="s">
        <v>60</v>
      </c>
    </row>
    <row r="151" spans="1:20" x14ac:dyDescent="0.2">
      <c r="A151" t="s">
        <v>22</v>
      </c>
      <c r="B151" t="s">
        <v>475</v>
      </c>
      <c r="C151" t="s">
        <v>475</v>
      </c>
      <c r="G151" t="s">
        <v>239</v>
      </c>
    </row>
    <row r="152" spans="1:20" x14ac:dyDescent="0.2">
      <c r="A152" t="s">
        <v>22</v>
      </c>
      <c r="B152" t="s">
        <v>476</v>
      </c>
      <c r="C152" t="s">
        <v>476</v>
      </c>
      <c r="E152">
        <v>1</v>
      </c>
      <c r="F152" t="s">
        <v>44</v>
      </c>
      <c r="K152" t="s">
        <v>45</v>
      </c>
      <c r="M152" t="s">
        <v>116</v>
      </c>
      <c r="S152">
        <v>1</v>
      </c>
      <c r="T152">
        <v>1</v>
      </c>
    </row>
    <row r="153" spans="1:20" x14ac:dyDescent="0.2">
      <c r="A153" t="s">
        <v>22</v>
      </c>
      <c r="B153" t="s">
        <v>477</v>
      </c>
      <c r="C153" t="s">
        <v>478</v>
      </c>
      <c r="H153" t="s">
        <v>49</v>
      </c>
      <c r="I153" t="s">
        <v>50</v>
      </c>
      <c r="L153" t="s">
        <v>51</v>
      </c>
    </row>
    <row r="154" spans="1:20" x14ac:dyDescent="0.2">
      <c r="A154" t="s">
        <v>22</v>
      </c>
      <c r="B154" t="s">
        <v>478</v>
      </c>
      <c r="C154" t="s">
        <v>479</v>
      </c>
      <c r="H154" t="s">
        <v>49</v>
      </c>
      <c r="I154" t="s">
        <v>53</v>
      </c>
      <c r="L154" t="s">
        <v>51</v>
      </c>
    </row>
    <row r="155" spans="1:20" x14ac:dyDescent="0.2">
      <c r="A155" t="s">
        <v>22</v>
      </c>
      <c r="B155" t="s">
        <v>480</v>
      </c>
      <c r="C155" t="s">
        <v>481</v>
      </c>
      <c r="H155" t="s">
        <v>49</v>
      </c>
      <c r="L155" t="s">
        <v>57</v>
      </c>
    </row>
    <row r="156" spans="1:20" x14ac:dyDescent="0.2">
      <c r="A156" t="s">
        <v>22</v>
      </c>
      <c r="B156" t="s">
        <v>482</v>
      </c>
      <c r="C156" t="s">
        <v>482</v>
      </c>
      <c r="J156" t="s">
        <v>10</v>
      </c>
    </row>
    <row r="157" spans="1:20" x14ac:dyDescent="0.2">
      <c r="A157" t="s">
        <v>22</v>
      </c>
      <c r="B157" t="s">
        <v>483</v>
      </c>
      <c r="C157" t="s">
        <v>483</v>
      </c>
      <c r="G157" t="s">
        <v>60</v>
      </c>
    </row>
    <row r="158" spans="1:20" s="37" customFormat="1" x14ac:dyDescent="0.2">
      <c r="A158" s="37" t="s">
        <v>22</v>
      </c>
      <c r="B158" s="37" t="s">
        <v>484</v>
      </c>
      <c r="C158" s="37" t="s">
        <v>484</v>
      </c>
      <c r="D158" s="38" t="s">
        <v>485</v>
      </c>
      <c r="R158" s="37" t="s">
        <v>210</v>
      </c>
    </row>
    <row r="159" spans="1:20" x14ac:dyDescent="0.2">
      <c r="A159" t="s">
        <v>22</v>
      </c>
      <c r="B159" t="s">
        <v>486</v>
      </c>
      <c r="C159" t="s">
        <v>486</v>
      </c>
      <c r="G159" t="s">
        <v>247</v>
      </c>
    </row>
    <row r="160" spans="1:20" x14ac:dyDescent="0.2">
      <c r="A160" t="s">
        <v>22</v>
      </c>
      <c r="B160" t="s">
        <v>487</v>
      </c>
      <c r="C160" t="s">
        <v>487</v>
      </c>
      <c r="E160">
        <v>1</v>
      </c>
      <c r="F160" t="s">
        <v>44</v>
      </c>
      <c r="K160" t="s">
        <v>45</v>
      </c>
      <c r="M160" t="s">
        <v>149</v>
      </c>
      <c r="S160">
        <v>0</v>
      </c>
      <c r="T160">
        <v>0</v>
      </c>
    </row>
    <row r="161" spans="1:20" x14ac:dyDescent="0.2">
      <c r="A161" t="s">
        <v>22</v>
      </c>
      <c r="B161" t="s">
        <v>488</v>
      </c>
      <c r="C161" t="s">
        <v>489</v>
      </c>
      <c r="D161" s="2" t="s">
        <v>490</v>
      </c>
      <c r="H161" t="s">
        <v>49</v>
      </c>
      <c r="L161" t="s">
        <v>57</v>
      </c>
    </row>
    <row r="162" spans="1:20" x14ac:dyDescent="0.2">
      <c r="A162" t="s">
        <v>22</v>
      </c>
      <c r="B162" t="s">
        <v>491</v>
      </c>
      <c r="C162" t="s">
        <v>492</v>
      </c>
      <c r="H162" t="s">
        <v>49</v>
      </c>
      <c r="L162" t="s">
        <v>82</v>
      </c>
      <c r="N162" t="s">
        <v>152</v>
      </c>
    </row>
    <row r="163" spans="1:20" x14ac:dyDescent="0.2">
      <c r="A163" t="s">
        <v>22</v>
      </c>
      <c r="B163" t="s">
        <v>493</v>
      </c>
      <c r="C163" t="s">
        <v>494</v>
      </c>
      <c r="H163" t="s">
        <v>49</v>
      </c>
      <c r="L163" t="s">
        <v>105</v>
      </c>
      <c r="O163" t="s">
        <v>401</v>
      </c>
    </row>
    <row r="164" spans="1:20" x14ac:dyDescent="0.2">
      <c r="A164" t="s">
        <v>22</v>
      </c>
      <c r="B164" t="s">
        <v>495</v>
      </c>
      <c r="C164" t="s">
        <v>495</v>
      </c>
      <c r="H164" t="s">
        <v>49</v>
      </c>
      <c r="I164" t="s">
        <v>50</v>
      </c>
      <c r="L164" t="s">
        <v>68</v>
      </c>
      <c r="O164" t="s">
        <v>79</v>
      </c>
    </row>
    <row r="165" spans="1:20" x14ac:dyDescent="0.2">
      <c r="A165" t="s">
        <v>22</v>
      </c>
      <c r="B165" t="s">
        <v>496</v>
      </c>
      <c r="C165" t="s">
        <v>497</v>
      </c>
      <c r="H165" t="s">
        <v>49</v>
      </c>
      <c r="I165" t="s">
        <v>53</v>
      </c>
      <c r="L165" t="s">
        <v>68</v>
      </c>
      <c r="O165" t="s">
        <v>79</v>
      </c>
    </row>
    <row r="166" spans="1:20" x14ac:dyDescent="0.2">
      <c r="A166" t="s">
        <v>22</v>
      </c>
      <c r="B166" t="s">
        <v>498</v>
      </c>
      <c r="C166" t="s">
        <v>499</v>
      </c>
      <c r="H166" t="s">
        <v>49</v>
      </c>
      <c r="I166" t="s">
        <v>50</v>
      </c>
      <c r="L166" t="s">
        <v>51</v>
      </c>
    </row>
    <row r="167" spans="1:20" x14ac:dyDescent="0.2">
      <c r="A167" t="s">
        <v>22</v>
      </c>
      <c r="B167" t="s">
        <v>500</v>
      </c>
      <c r="C167" t="s">
        <v>501</v>
      </c>
      <c r="H167" t="s">
        <v>49</v>
      </c>
      <c r="I167" t="s">
        <v>53</v>
      </c>
      <c r="L167" t="s">
        <v>51</v>
      </c>
    </row>
    <row r="168" spans="1:20" x14ac:dyDescent="0.2">
      <c r="A168" t="s">
        <v>22</v>
      </c>
      <c r="B168" t="s">
        <v>502</v>
      </c>
      <c r="C168" t="s">
        <v>502</v>
      </c>
      <c r="J168" t="s">
        <v>10</v>
      </c>
    </row>
    <row r="169" spans="1:20" x14ac:dyDescent="0.2">
      <c r="A169" t="s">
        <v>22</v>
      </c>
      <c r="B169" t="s">
        <v>503</v>
      </c>
      <c r="C169" t="s">
        <v>503</v>
      </c>
      <c r="G169" t="s">
        <v>60</v>
      </c>
    </row>
    <row r="170" spans="1:20" x14ac:dyDescent="0.2">
      <c r="A170" t="s">
        <v>22</v>
      </c>
      <c r="B170" t="s">
        <v>504</v>
      </c>
      <c r="C170" t="s">
        <v>504</v>
      </c>
      <c r="G170" t="s">
        <v>256</v>
      </c>
    </row>
    <row r="171" spans="1:20" x14ac:dyDescent="0.2">
      <c r="A171" t="s">
        <v>22</v>
      </c>
      <c r="B171" t="s">
        <v>505</v>
      </c>
      <c r="C171" t="s">
        <v>505</v>
      </c>
      <c r="E171">
        <v>0</v>
      </c>
      <c r="F171" t="s">
        <v>44</v>
      </c>
      <c r="K171" t="s">
        <v>115</v>
      </c>
      <c r="M171" t="s">
        <v>79</v>
      </c>
      <c r="S171">
        <v>0</v>
      </c>
      <c r="T171">
        <v>0</v>
      </c>
    </row>
    <row r="172" spans="1:20" x14ac:dyDescent="0.2">
      <c r="A172" t="s">
        <v>22</v>
      </c>
      <c r="B172" t="s">
        <v>506</v>
      </c>
      <c r="C172" t="s">
        <v>507</v>
      </c>
      <c r="H172" t="s">
        <v>49</v>
      </c>
      <c r="L172" t="s">
        <v>82</v>
      </c>
      <c r="N172" t="s">
        <v>152</v>
      </c>
    </row>
    <row r="173" spans="1:20" x14ac:dyDescent="0.2">
      <c r="A173" t="s">
        <v>22</v>
      </c>
      <c r="B173" t="s">
        <v>508</v>
      </c>
      <c r="C173" t="s">
        <v>509</v>
      </c>
      <c r="H173" t="s">
        <v>49</v>
      </c>
      <c r="L173" t="s">
        <v>105</v>
      </c>
      <c r="O173" t="s">
        <v>106</v>
      </c>
    </row>
    <row r="174" spans="1:20" x14ac:dyDescent="0.2">
      <c r="A174" t="s">
        <v>22</v>
      </c>
      <c r="B174" t="s">
        <v>510</v>
      </c>
      <c r="C174" t="s">
        <v>510</v>
      </c>
      <c r="J174" t="s">
        <v>10</v>
      </c>
    </row>
    <row r="175" spans="1:20" x14ac:dyDescent="0.2">
      <c r="A175" t="s">
        <v>22</v>
      </c>
      <c r="B175" t="s">
        <v>511</v>
      </c>
      <c r="C175" t="s">
        <v>511</v>
      </c>
      <c r="H175" t="s">
        <v>49</v>
      </c>
      <c r="I175" t="s">
        <v>53</v>
      </c>
      <c r="L175" t="s">
        <v>51</v>
      </c>
    </row>
    <row r="176" spans="1:20" x14ac:dyDescent="0.2">
      <c r="A176" t="s">
        <v>22</v>
      </c>
      <c r="B176" t="s">
        <v>512</v>
      </c>
      <c r="C176" t="s">
        <v>512</v>
      </c>
      <c r="G176" t="s">
        <v>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82"/>
  <sheetViews>
    <sheetView workbookViewId="0">
      <selection activeCell="F117" sqref="F117"/>
    </sheetView>
  </sheetViews>
  <sheetFormatPr baseColWidth="10" defaultColWidth="8.83203125" defaultRowHeight="15" x14ac:dyDescent="0.2"/>
  <cols>
    <col min="1" max="3" width="7.33203125" customWidth="1"/>
    <col min="4" max="4" width="7.33203125" style="2" customWidth="1"/>
    <col min="5" max="19" width="7.33203125" customWidth="1"/>
  </cols>
  <sheetData>
    <row r="1" spans="1:34" x14ac:dyDescent="0.2">
      <c r="A1" t="s">
        <v>265</v>
      </c>
      <c r="T1" t="s">
        <v>264</v>
      </c>
      <c r="X1" t="s">
        <v>5170</v>
      </c>
      <c r="Y1" t="s">
        <v>5106</v>
      </c>
      <c r="Z1" t="s">
        <v>5107</v>
      </c>
      <c r="AA1" t="s">
        <v>5108</v>
      </c>
      <c r="AB1" t="s">
        <v>5109</v>
      </c>
      <c r="AC1" t="s">
        <v>5110</v>
      </c>
      <c r="AD1" t="s">
        <v>5111</v>
      </c>
      <c r="AE1" t="s">
        <v>5112</v>
      </c>
      <c r="AF1" t="s">
        <v>5113</v>
      </c>
      <c r="AG1" t="s">
        <v>5114</v>
      </c>
      <c r="AH1" t="s">
        <v>142</v>
      </c>
    </row>
    <row r="2" spans="1:34" x14ac:dyDescent="0.2">
      <c r="A2" t="s">
        <v>1</v>
      </c>
      <c r="B2" t="s">
        <v>2</v>
      </c>
      <c r="C2" t="s">
        <v>3</v>
      </c>
      <c r="D2" s="2" t="s">
        <v>4</v>
      </c>
      <c r="E2" t="s">
        <v>5</v>
      </c>
      <c r="F2" t="s">
        <v>6</v>
      </c>
      <c r="G2" t="s">
        <v>7</v>
      </c>
      <c r="H2" t="s">
        <v>8</v>
      </c>
      <c r="I2" t="s">
        <v>9</v>
      </c>
      <c r="J2" t="s">
        <v>10</v>
      </c>
      <c r="K2" t="s">
        <v>11</v>
      </c>
      <c r="L2" t="s">
        <v>12</v>
      </c>
      <c r="M2" t="s">
        <v>13</v>
      </c>
      <c r="N2" t="s">
        <v>14</v>
      </c>
      <c r="O2" t="s">
        <v>15</v>
      </c>
      <c r="P2" t="s">
        <v>16</v>
      </c>
      <c r="Q2" t="s">
        <v>17</v>
      </c>
      <c r="R2" t="s">
        <v>18</v>
      </c>
      <c r="S2" t="s">
        <v>5097</v>
      </c>
      <c r="T2" t="s">
        <v>5102</v>
      </c>
      <c r="X2" t="s">
        <v>5171</v>
      </c>
      <c r="Y2">
        <f>COUNTIFS($K$1:$K$500, "gaze", $M1:$M500, "*front")</f>
        <v>1</v>
      </c>
      <c r="Z2">
        <f>COUNTIFS($K$1:$K$500, "gaze", $M1:$M500, "*periphery")</f>
        <v>2</v>
      </c>
      <c r="AA2">
        <f>COUNTIFS($K$1:$K$500, "gaze", $M1:$M500, "*back")</f>
        <v>2</v>
      </c>
      <c r="AB2">
        <f>COUNTIFS($K$1:$K$500, "point", $M1:$M500, "*front")</f>
        <v>2</v>
      </c>
      <c r="AC2">
        <f>COUNTIFS($K$1:$K$500, "point", $M1:$M500, "*periphery")</f>
        <v>2</v>
      </c>
      <c r="AD2">
        <f>COUNTIFS($K$1:$K$500, "point", $M1:$M500, "*back")</f>
        <v>2</v>
      </c>
      <c r="AE2">
        <f>COUNTIFS($K$1:$K$500, "gaze and point", $M1:$M500, "*front")</f>
        <v>2</v>
      </c>
      <c r="AF2">
        <f>COUNTIFS($K$1:$K$500, "gaze and point", $M1:$M500, "*periphery")</f>
        <v>2</v>
      </c>
      <c r="AG2">
        <f>COUNTIFS($K$1:$K$500, "gaze and point", $M1:$M500, "*back")</f>
        <v>2</v>
      </c>
      <c r="AH2">
        <f>COUNTIF($K$1:$K$400, "baseline")</f>
        <v>2</v>
      </c>
    </row>
    <row r="3" spans="1:34" x14ac:dyDescent="0.2">
      <c r="A3" t="s">
        <v>19</v>
      </c>
      <c r="B3" t="s">
        <v>20</v>
      </c>
      <c r="C3" t="s">
        <v>20</v>
      </c>
      <c r="Y3">
        <f>COUNTIFS($M$1:$M$400, "*front", $S$1:$S$400, "1", $K$1:$K$400, "gaze")</f>
        <v>1</v>
      </c>
      <c r="Z3">
        <f>COUNTIFS($M$1:$M$400, "*periphery", $S$1:$S$400, "1", $K$1:$K$400, "gaze")</f>
        <v>0</v>
      </c>
      <c r="AA3">
        <f>COUNTIFS($M$1:$M$400, "*back", $S$1:$S$400, "1", $K$1:$K$400, "gaze")</f>
        <v>0</v>
      </c>
      <c r="AB3">
        <f>COUNTIFS($M$1:$M$400, "*front", $S$1:$S$400, "1", $K$1:$K$400, "point")</f>
        <v>1</v>
      </c>
      <c r="AC3">
        <f>COUNTIFS($M$1:$M$400, "*periphery", $S$1:$S$400, "1", $K$1:$K$400, "point")</f>
        <v>1</v>
      </c>
      <c r="AD3">
        <f>COUNTIFS($M$1:$M$400, "*back", $S$1:$S$400, "1", $K$1:$K$400, "point")</f>
        <v>0</v>
      </c>
      <c r="AE3">
        <f>COUNTIFS($M$1:$M$400, "*front", $S$1:$S$400, "1", $K$1:$K$400, "gaze and point")</f>
        <v>2</v>
      </c>
      <c r="AF3">
        <f>COUNTIFS($M$1:$M$400, "*periphery", $S$1:$S$400, "1", $K$1:$K$400, "gaze and point")</f>
        <v>1</v>
      </c>
      <c r="AG3">
        <f>COUNTIFS($M$1:$M$400, "*periphery", $S$1:$S$400, "1", $K$1:$K$400, "gaze and point")</f>
        <v>1</v>
      </c>
      <c r="AH3">
        <f>COUNTIFS($S$1:$S$400, "1", $K$1:$K$400, "baseline")</f>
        <v>0</v>
      </c>
    </row>
    <row r="4" spans="1:34" x14ac:dyDescent="0.2">
      <c r="A4" t="s">
        <v>21</v>
      </c>
      <c r="B4" t="s">
        <v>20</v>
      </c>
      <c r="C4" t="s">
        <v>20</v>
      </c>
      <c r="X4" t="s">
        <v>5172</v>
      </c>
      <c r="Y4" t="s">
        <v>5179</v>
      </c>
      <c r="Z4" t="s">
        <v>5173</v>
      </c>
      <c r="AA4" t="s">
        <v>5174</v>
      </c>
      <c r="AB4" t="s">
        <v>5175</v>
      </c>
      <c r="AC4" t="s">
        <v>5176</v>
      </c>
      <c r="AD4" t="s">
        <v>5177</v>
      </c>
      <c r="AE4" t="s">
        <v>5178</v>
      </c>
    </row>
    <row r="5" spans="1:34" x14ac:dyDescent="0.2">
      <c r="A5" t="s">
        <v>22</v>
      </c>
      <c r="B5" t="s">
        <v>513</v>
      </c>
      <c r="C5" t="s">
        <v>513</v>
      </c>
      <c r="G5" t="s">
        <v>24</v>
      </c>
      <c r="Y5">
        <f>SUM(Y2:AH2)</f>
        <v>19</v>
      </c>
      <c r="Z5">
        <f>COUNTIF($K$1:$K$400, "gaze")</f>
        <v>5</v>
      </c>
      <c r="AA5" s="7">
        <f>COUNTIF($K$1:$K$400, "point")</f>
        <v>6</v>
      </c>
      <c r="AB5">
        <f>COUNTIF($K$1:$K$400, "gaze and point")</f>
        <v>6</v>
      </c>
      <c r="AC5">
        <f>COUNTIF($M$1:$M$400, "*front")</f>
        <v>5</v>
      </c>
      <c r="AD5">
        <f>COUNTIF($M$1:$M$400, "*periphery")</f>
        <v>6</v>
      </c>
      <c r="AE5">
        <f>COUNTIF($M$1:$M$400, "*back")</f>
        <v>6</v>
      </c>
    </row>
    <row r="6" spans="1:34" x14ac:dyDescent="0.2">
      <c r="A6" t="s">
        <v>22</v>
      </c>
      <c r="B6" t="s">
        <v>514</v>
      </c>
      <c r="C6" t="s">
        <v>514</v>
      </c>
      <c r="J6" t="s">
        <v>10</v>
      </c>
      <c r="Z6">
        <f>COUNTIFS($K$1:$K$400, "gaze", $S$1:$S$400, "1")</f>
        <v>1</v>
      </c>
      <c r="AA6">
        <f>COUNTIFS($K$1:$K$400, "point", $S$1:$S$400, "1")</f>
        <v>2</v>
      </c>
      <c r="AB6">
        <f>COUNTIFS($K$1:$K$400, "gaze and point", $S$1:$S$400, "1")</f>
        <v>3</v>
      </c>
      <c r="AC6">
        <f>COUNTIFS($M$1:$M$400, "*front", $S$1:$S$400, "1")</f>
        <v>4</v>
      </c>
      <c r="AD6">
        <f>COUNTIFS($M$1:$M$400, "*periphery", $S$1:$S$400, "1")</f>
        <v>2</v>
      </c>
      <c r="AE6">
        <f>COUNTIFS($M$1:$M$400, "*back", $S$1:$S$400, "1")</f>
        <v>0</v>
      </c>
    </row>
    <row r="7" spans="1:34" x14ac:dyDescent="0.2">
      <c r="A7" t="s">
        <v>22</v>
      </c>
      <c r="B7" t="s">
        <v>515</v>
      </c>
      <c r="C7" t="s">
        <v>515</v>
      </c>
      <c r="P7">
        <v>1</v>
      </c>
      <c r="Q7" t="s">
        <v>27</v>
      </c>
    </row>
    <row r="8" spans="1:34" x14ac:dyDescent="0.2">
      <c r="A8" t="s">
        <v>22</v>
      </c>
      <c r="B8" t="s">
        <v>516</v>
      </c>
      <c r="C8" t="s">
        <v>516</v>
      </c>
      <c r="D8" s="2" t="s">
        <v>517</v>
      </c>
      <c r="R8" t="s">
        <v>327</v>
      </c>
    </row>
    <row r="9" spans="1:34" x14ac:dyDescent="0.2">
      <c r="A9" t="s">
        <v>22</v>
      </c>
      <c r="B9" t="s">
        <v>518</v>
      </c>
      <c r="C9" t="s">
        <v>518</v>
      </c>
      <c r="D9" s="2" t="s">
        <v>519</v>
      </c>
      <c r="R9" t="s">
        <v>520</v>
      </c>
    </row>
    <row r="10" spans="1:34" x14ac:dyDescent="0.2">
      <c r="A10" t="s">
        <v>22</v>
      </c>
      <c r="B10" t="s">
        <v>521</v>
      </c>
      <c r="C10" t="s">
        <v>521</v>
      </c>
      <c r="D10" s="2" t="s">
        <v>522</v>
      </c>
      <c r="R10" t="s">
        <v>327</v>
      </c>
    </row>
    <row r="11" spans="1:34" x14ac:dyDescent="0.2">
      <c r="A11" t="s">
        <v>22</v>
      </c>
      <c r="B11" t="s">
        <v>523</v>
      </c>
      <c r="C11" t="s">
        <v>523</v>
      </c>
      <c r="D11" s="2" t="s">
        <v>524</v>
      </c>
      <c r="R11" t="s">
        <v>520</v>
      </c>
    </row>
    <row r="12" spans="1:34" x14ac:dyDescent="0.2">
      <c r="A12" t="s">
        <v>22</v>
      </c>
      <c r="B12" t="s">
        <v>525</v>
      </c>
      <c r="C12" t="s">
        <v>525</v>
      </c>
      <c r="D12" s="2" t="s">
        <v>526</v>
      </c>
      <c r="R12" t="s">
        <v>210</v>
      </c>
    </row>
    <row r="13" spans="1:34" x14ac:dyDescent="0.2">
      <c r="A13" t="s">
        <v>22</v>
      </c>
      <c r="B13" t="s">
        <v>527</v>
      </c>
      <c r="C13" t="s">
        <v>527</v>
      </c>
      <c r="D13" s="2" t="s">
        <v>526</v>
      </c>
      <c r="R13" t="s">
        <v>210</v>
      </c>
    </row>
    <row r="14" spans="1:34" x14ac:dyDescent="0.2">
      <c r="A14" t="s">
        <v>22</v>
      </c>
      <c r="B14" t="s">
        <v>528</v>
      </c>
      <c r="C14" t="s">
        <v>528</v>
      </c>
      <c r="J14" t="s">
        <v>10</v>
      </c>
    </row>
    <row r="15" spans="1:34" x14ac:dyDescent="0.2">
      <c r="A15" t="s">
        <v>22</v>
      </c>
      <c r="B15" t="s">
        <v>529</v>
      </c>
      <c r="C15" t="s">
        <v>529</v>
      </c>
      <c r="P15">
        <v>1</v>
      </c>
      <c r="Q15" t="s">
        <v>30</v>
      </c>
    </row>
    <row r="16" spans="1:34" x14ac:dyDescent="0.2">
      <c r="A16" t="s">
        <v>22</v>
      </c>
      <c r="B16" t="s">
        <v>530</v>
      </c>
      <c r="C16" t="s">
        <v>530</v>
      </c>
      <c r="J16" t="s">
        <v>10</v>
      </c>
    </row>
    <row r="17" spans="1:20" x14ac:dyDescent="0.2">
      <c r="A17" t="s">
        <v>22</v>
      </c>
      <c r="B17" t="s">
        <v>531</v>
      </c>
      <c r="C17" t="s">
        <v>531</v>
      </c>
      <c r="P17">
        <v>1</v>
      </c>
      <c r="Q17" t="s">
        <v>33</v>
      </c>
    </row>
    <row r="18" spans="1:20" x14ac:dyDescent="0.2">
      <c r="A18" t="s">
        <v>22</v>
      </c>
      <c r="B18" t="s">
        <v>532</v>
      </c>
      <c r="C18" t="s">
        <v>532</v>
      </c>
      <c r="D18" s="2" t="s">
        <v>533</v>
      </c>
      <c r="R18" t="s">
        <v>327</v>
      </c>
    </row>
    <row r="19" spans="1:20" x14ac:dyDescent="0.2">
      <c r="A19" t="s">
        <v>22</v>
      </c>
      <c r="B19" t="s">
        <v>534</v>
      </c>
      <c r="C19" t="s">
        <v>534</v>
      </c>
      <c r="J19" t="s">
        <v>10</v>
      </c>
    </row>
    <row r="20" spans="1:20" x14ac:dyDescent="0.2">
      <c r="A20" t="s">
        <v>22</v>
      </c>
      <c r="B20" t="s">
        <v>535</v>
      </c>
      <c r="C20" t="s">
        <v>535</v>
      </c>
      <c r="P20">
        <v>1</v>
      </c>
      <c r="Q20" t="s">
        <v>35</v>
      </c>
    </row>
    <row r="21" spans="1:20" x14ac:dyDescent="0.2">
      <c r="A21" t="s">
        <v>22</v>
      </c>
      <c r="B21" t="s">
        <v>536</v>
      </c>
      <c r="C21" t="s">
        <v>536</v>
      </c>
      <c r="J21" t="s">
        <v>10</v>
      </c>
    </row>
    <row r="22" spans="1:20" x14ac:dyDescent="0.2">
      <c r="A22" t="s">
        <v>22</v>
      </c>
      <c r="B22" t="s">
        <v>98</v>
      </c>
      <c r="C22" t="s">
        <v>98</v>
      </c>
      <c r="P22">
        <v>1</v>
      </c>
      <c r="Q22" t="s">
        <v>38</v>
      </c>
    </row>
    <row r="23" spans="1:20" x14ac:dyDescent="0.2">
      <c r="A23" t="s">
        <v>22</v>
      </c>
      <c r="B23" t="s">
        <v>537</v>
      </c>
      <c r="C23" t="s">
        <v>537</v>
      </c>
      <c r="J23" t="s">
        <v>10</v>
      </c>
    </row>
    <row r="24" spans="1:20" x14ac:dyDescent="0.2">
      <c r="A24" t="s">
        <v>22</v>
      </c>
      <c r="B24" t="s">
        <v>538</v>
      </c>
      <c r="C24" t="s">
        <v>538</v>
      </c>
      <c r="P24">
        <v>1</v>
      </c>
      <c r="Q24" t="s">
        <v>41</v>
      </c>
    </row>
    <row r="25" spans="1:20" x14ac:dyDescent="0.2">
      <c r="A25" t="s">
        <v>22</v>
      </c>
      <c r="B25" t="s">
        <v>539</v>
      </c>
      <c r="C25" t="s">
        <v>539</v>
      </c>
      <c r="D25" s="2" t="s">
        <v>5101</v>
      </c>
      <c r="G25" t="s">
        <v>43</v>
      </c>
    </row>
    <row r="26" spans="1:20" x14ac:dyDescent="0.2">
      <c r="A26" t="s">
        <v>22</v>
      </c>
      <c r="B26" t="s">
        <v>540</v>
      </c>
      <c r="C26" t="s">
        <v>540</v>
      </c>
      <c r="E26">
        <v>1</v>
      </c>
      <c r="F26" t="s">
        <v>44</v>
      </c>
      <c r="R26" t="s">
        <v>318</v>
      </c>
      <c r="S26">
        <v>1</v>
      </c>
      <c r="T26">
        <v>1</v>
      </c>
    </row>
    <row r="27" spans="1:20" s="37" customFormat="1" x14ac:dyDescent="0.2">
      <c r="A27" s="37" t="s">
        <v>22</v>
      </c>
      <c r="B27" s="37" t="s">
        <v>541</v>
      </c>
      <c r="C27" s="37" t="s">
        <v>541</v>
      </c>
      <c r="D27" s="38" t="s">
        <v>542</v>
      </c>
    </row>
    <row r="28" spans="1:20" x14ac:dyDescent="0.2">
      <c r="A28" t="s">
        <v>22</v>
      </c>
      <c r="B28" t="s">
        <v>543</v>
      </c>
      <c r="C28" t="s">
        <v>544</v>
      </c>
      <c r="H28" t="s">
        <v>49</v>
      </c>
      <c r="L28" t="s">
        <v>57</v>
      </c>
    </row>
    <row r="29" spans="1:20" x14ac:dyDescent="0.2">
      <c r="A29" t="s">
        <v>22</v>
      </c>
      <c r="B29" t="s">
        <v>545</v>
      </c>
      <c r="C29" t="s">
        <v>546</v>
      </c>
      <c r="H29" t="s">
        <v>49</v>
      </c>
      <c r="I29" t="s">
        <v>50</v>
      </c>
      <c r="L29" t="s">
        <v>51</v>
      </c>
    </row>
    <row r="30" spans="1:20" x14ac:dyDescent="0.2">
      <c r="A30" t="s">
        <v>22</v>
      </c>
      <c r="B30" t="s">
        <v>547</v>
      </c>
      <c r="C30" t="s">
        <v>548</v>
      </c>
      <c r="H30" t="s">
        <v>49</v>
      </c>
      <c r="I30" t="s">
        <v>53</v>
      </c>
      <c r="L30" t="s">
        <v>51</v>
      </c>
    </row>
    <row r="31" spans="1:20" x14ac:dyDescent="0.2">
      <c r="A31" t="s">
        <v>22</v>
      </c>
      <c r="B31" t="s">
        <v>549</v>
      </c>
      <c r="C31" t="s">
        <v>550</v>
      </c>
      <c r="H31" t="s">
        <v>49</v>
      </c>
      <c r="K31" s="1" t="s">
        <v>45</v>
      </c>
      <c r="L31" t="s">
        <v>57</v>
      </c>
      <c r="M31" s="1" t="s">
        <v>46</v>
      </c>
    </row>
    <row r="32" spans="1:20" x14ac:dyDescent="0.2">
      <c r="A32" t="s">
        <v>22</v>
      </c>
      <c r="B32" t="s">
        <v>551</v>
      </c>
      <c r="C32" t="s">
        <v>552</v>
      </c>
      <c r="H32" t="s">
        <v>49</v>
      </c>
      <c r="I32" t="s">
        <v>53</v>
      </c>
      <c r="L32" t="s">
        <v>51</v>
      </c>
    </row>
    <row r="33" spans="1:20" x14ac:dyDescent="0.2">
      <c r="A33" t="s">
        <v>22</v>
      </c>
      <c r="B33" t="s">
        <v>553</v>
      </c>
      <c r="C33" t="s">
        <v>553</v>
      </c>
      <c r="D33" s="2" t="s">
        <v>324</v>
      </c>
      <c r="R33" t="s">
        <v>210</v>
      </c>
    </row>
    <row r="34" spans="1:20" x14ac:dyDescent="0.2">
      <c r="A34" t="s">
        <v>22</v>
      </c>
      <c r="B34" t="s">
        <v>554</v>
      </c>
      <c r="C34" t="s">
        <v>555</v>
      </c>
      <c r="H34" t="s">
        <v>49</v>
      </c>
      <c r="I34" t="s">
        <v>53</v>
      </c>
      <c r="L34" t="s">
        <v>51</v>
      </c>
    </row>
    <row r="35" spans="1:20" x14ac:dyDescent="0.2">
      <c r="A35" t="s">
        <v>22</v>
      </c>
      <c r="B35" t="s">
        <v>556</v>
      </c>
      <c r="C35" t="s">
        <v>556</v>
      </c>
      <c r="D35" s="2" t="s">
        <v>557</v>
      </c>
      <c r="R35" t="s">
        <v>210</v>
      </c>
    </row>
    <row r="36" spans="1:20" x14ac:dyDescent="0.2">
      <c r="A36" t="s">
        <v>22</v>
      </c>
      <c r="B36" t="s">
        <v>558</v>
      </c>
      <c r="C36" t="s">
        <v>558</v>
      </c>
      <c r="J36" t="s">
        <v>10</v>
      </c>
    </row>
    <row r="37" spans="1:20" x14ac:dyDescent="0.2">
      <c r="A37" t="s">
        <v>22</v>
      </c>
      <c r="B37" t="s">
        <v>559</v>
      </c>
      <c r="C37" t="s">
        <v>559</v>
      </c>
      <c r="G37" t="s">
        <v>60</v>
      </c>
    </row>
    <row r="38" spans="1:20" x14ac:dyDescent="0.2">
      <c r="A38" t="s">
        <v>22</v>
      </c>
      <c r="B38" t="s">
        <v>560</v>
      </c>
      <c r="C38" t="s">
        <v>560</v>
      </c>
      <c r="G38" t="s">
        <v>62</v>
      </c>
    </row>
    <row r="39" spans="1:20" x14ac:dyDescent="0.2">
      <c r="E39">
        <v>0</v>
      </c>
      <c r="F39" t="s">
        <v>44</v>
      </c>
      <c r="K39" t="s">
        <v>64</v>
      </c>
      <c r="M39" t="s">
        <v>65</v>
      </c>
      <c r="S39">
        <v>0</v>
      </c>
      <c r="T39">
        <v>0</v>
      </c>
    </row>
    <row r="40" spans="1:20" x14ac:dyDescent="0.2">
      <c r="A40" t="s">
        <v>22</v>
      </c>
      <c r="B40" t="s">
        <v>561</v>
      </c>
      <c r="C40" t="s">
        <v>562</v>
      </c>
      <c r="H40" t="s">
        <v>49</v>
      </c>
      <c r="L40" t="s">
        <v>57</v>
      </c>
    </row>
    <row r="41" spans="1:20" x14ac:dyDescent="0.2">
      <c r="A41" t="s">
        <v>22</v>
      </c>
      <c r="B41" t="s">
        <v>563</v>
      </c>
      <c r="C41" t="s">
        <v>564</v>
      </c>
      <c r="H41" t="s">
        <v>49</v>
      </c>
      <c r="I41" t="s">
        <v>50</v>
      </c>
      <c r="L41" t="s">
        <v>68</v>
      </c>
      <c r="O41" t="s">
        <v>46</v>
      </c>
    </row>
    <row r="42" spans="1:20" x14ac:dyDescent="0.2">
      <c r="A42" t="s">
        <v>22</v>
      </c>
      <c r="B42" t="s">
        <v>565</v>
      </c>
      <c r="C42" t="s">
        <v>566</v>
      </c>
      <c r="H42" t="s">
        <v>49</v>
      </c>
      <c r="I42" t="s">
        <v>53</v>
      </c>
      <c r="L42" t="s">
        <v>68</v>
      </c>
      <c r="O42" t="s">
        <v>46</v>
      </c>
    </row>
    <row r="43" spans="1:20" x14ac:dyDescent="0.2">
      <c r="A43" t="s">
        <v>22</v>
      </c>
      <c r="B43" t="s">
        <v>567</v>
      </c>
      <c r="C43" t="s">
        <v>568</v>
      </c>
      <c r="H43" t="s">
        <v>49</v>
      </c>
      <c r="L43" t="s">
        <v>105</v>
      </c>
      <c r="O43" t="s">
        <v>203</v>
      </c>
    </row>
    <row r="44" spans="1:20" x14ac:dyDescent="0.2">
      <c r="A44" t="s">
        <v>22</v>
      </c>
      <c r="B44" t="s">
        <v>569</v>
      </c>
      <c r="C44" t="s">
        <v>570</v>
      </c>
      <c r="H44" t="s">
        <v>49</v>
      </c>
      <c r="L44" t="s">
        <v>57</v>
      </c>
    </row>
    <row r="45" spans="1:20" x14ac:dyDescent="0.2">
      <c r="A45" t="s">
        <v>22</v>
      </c>
      <c r="B45" t="s">
        <v>571</v>
      </c>
      <c r="C45" t="s">
        <v>571</v>
      </c>
      <c r="J45" t="s">
        <v>10</v>
      </c>
    </row>
    <row r="46" spans="1:20" x14ac:dyDescent="0.2">
      <c r="A46" t="s">
        <v>22</v>
      </c>
      <c r="B46" t="s">
        <v>572</v>
      </c>
      <c r="C46" t="s">
        <v>572</v>
      </c>
      <c r="H46" t="s">
        <v>49</v>
      </c>
      <c r="I46" t="s">
        <v>53</v>
      </c>
      <c r="L46" t="s">
        <v>51</v>
      </c>
    </row>
    <row r="47" spans="1:20" x14ac:dyDescent="0.2">
      <c r="A47" t="s">
        <v>22</v>
      </c>
      <c r="B47" t="s">
        <v>573</v>
      </c>
      <c r="C47" t="s">
        <v>573</v>
      </c>
      <c r="G47" t="s">
        <v>60</v>
      </c>
    </row>
    <row r="48" spans="1:20" x14ac:dyDescent="0.2">
      <c r="A48" t="s">
        <v>22</v>
      </c>
      <c r="B48" t="s">
        <v>574</v>
      </c>
      <c r="C48" t="s">
        <v>574</v>
      </c>
      <c r="G48" t="s">
        <v>78</v>
      </c>
    </row>
    <row r="49" spans="1:20" x14ac:dyDescent="0.2">
      <c r="A49" t="s">
        <v>22</v>
      </c>
      <c r="B49" t="s">
        <v>575</v>
      </c>
      <c r="C49" t="s">
        <v>575</v>
      </c>
      <c r="E49">
        <v>1</v>
      </c>
      <c r="F49" t="s">
        <v>44</v>
      </c>
      <c r="K49" t="s">
        <v>45</v>
      </c>
      <c r="M49" t="s">
        <v>79</v>
      </c>
      <c r="S49">
        <v>1</v>
      </c>
      <c r="T49">
        <v>0</v>
      </c>
    </row>
    <row r="50" spans="1:20" x14ac:dyDescent="0.2">
      <c r="A50" t="s">
        <v>22</v>
      </c>
      <c r="B50" t="s">
        <v>576</v>
      </c>
      <c r="C50" t="s">
        <v>577</v>
      </c>
      <c r="H50" t="s">
        <v>49</v>
      </c>
      <c r="L50" t="s">
        <v>82</v>
      </c>
      <c r="N50" t="s">
        <v>83</v>
      </c>
    </row>
    <row r="51" spans="1:20" x14ac:dyDescent="0.2">
      <c r="A51" t="s">
        <v>22</v>
      </c>
      <c r="B51" t="s">
        <v>578</v>
      </c>
      <c r="C51" t="s">
        <v>579</v>
      </c>
      <c r="H51" t="s">
        <v>49</v>
      </c>
      <c r="I51" t="s">
        <v>53</v>
      </c>
      <c r="L51" t="s">
        <v>51</v>
      </c>
    </row>
    <row r="52" spans="1:20" x14ac:dyDescent="0.2">
      <c r="A52" t="s">
        <v>22</v>
      </c>
      <c r="B52" t="s">
        <v>580</v>
      </c>
      <c r="C52" t="s">
        <v>580</v>
      </c>
      <c r="J52" t="s">
        <v>10</v>
      </c>
    </row>
    <row r="53" spans="1:20" x14ac:dyDescent="0.2">
      <c r="A53" t="s">
        <v>22</v>
      </c>
      <c r="B53" t="s">
        <v>581</v>
      </c>
      <c r="C53" t="s">
        <v>581</v>
      </c>
      <c r="G53" t="s">
        <v>60</v>
      </c>
    </row>
    <row r="54" spans="1:20" x14ac:dyDescent="0.2">
      <c r="A54" t="s">
        <v>22</v>
      </c>
      <c r="B54" t="s">
        <v>582</v>
      </c>
      <c r="C54" t="s">
        <v>582</v>
      </c>
      <c r="G54" t="s">
        <v>94</v>
      </c>
    </row>
    <row r="55" spans="1:20" x14ac:dyDescent="0.2">
      <c r="A55" t="s">
        <v>22</v>
      </c>
      <c r="B55" t="s">
        <v>583</v>
      </c>
      <c r="C55" t="s">
        <v>583</v>
      </c>
      <c r="E55">
        <v>0</v>
      </c>
      <c r="F55" t="s">
        <v>44</v>
      </c>
      <c r="K55" t="s">
        <v>45</v>
      </c>
      <c r="M55" t="s">
        <v>96</v>
      </c>
      <c r="S55">
        <v>0</v>
      </c>
      <c r="T55">
        <v>0</v>
      </c>
    </row>
    <row r="56" spans="1:20" x14ac:dyDescent="0.2">
      <c r="A56" t="s">
        <v>22</v>
      </c>
      <c r="B56" t="s">
        <v>584</v>
      </c>
      <c r="C56" t="s">
        <v>585</v>
      </c>
      <c r="H56" t="s">
        <v>49</v>
      </c>
      <c r="I56" t="s">
        <v>50</v>
      </c>
      <c r="L56" t="s">
        <v>68</v>
      </c>
      <c r="O56" t="s">
        <v>65</v>
      </c>
    </row>
    <row r="57" spans="1:20" x14ac:dyDescent="0.2">
      <c r="A57" t="s">
        <v>22</v>
      </c>
      <c r="B57" t="s">
        <v>586</v>
      </c>
      <c r="C57" t="s">
        <v>587</v>
      </c>
      <c r="H57" t="s">
        <v>49</v>
      </c>
      <c r="I57" t="s">
        <v>53</v>
      </c>
      <c r="L57" t="s">
        <v>68</v>
      </c>
      <c r="O57" t="s">
        <v>65</v>
      </c>
    </row>
    <row r="58" spans="1:20" x14ac:dyDescent="0.2">
      <c r="A58" t="s">
        <v>22</v>
      </c>
      <c r="B58" t="s">
        <v>588</v>
      </c>
      <c r="C58" t="s">
        <v>589</v>
      </c>
      <c r="H58" t="s">
        <v>49</v>
      </c>
      <c r="L58" t="s">
        <v>82</v>
      </c>
      <c r="N58" t="s">
        <v>152</v>
      </c>
    </row>
    <row r="59" spans="1:20" x14ac:dyDescent="0.2">
      <c r="A59" t="s">
        <v>22</v>
      </c>
      <c r="B59" t="s">
        <v>590</v>
      </c>
      <c r="C59" t="s">
        <v>590</v>
      </c>
      <c r="J59" t="s">
        <v>10</v>
      </c>
    </row>
    <row r="60" spans="1:20" x14ac:dyDescent="0.2">
      <c r="A60" t="s">
        <v>22</v>
      </c>
      <c r="B60" t="s">
        <v>591</v>
      </c>
      <c r="C60" t="s">
        <v>591</v>
      </c>
      <c r="H60" t="s">
        <v>49</v>
      </c>
      <c r="I60" t="s">
        <v>53</v>
      </c>
      <c r="L60" t="s">
        <v>51</v>
      </c>
    </row>
    <row r="61" spans="1:20" x14ac:dyDescent="0.2">
      <c r="A61" t="s">
        <v>22</v>
      </c>
      <c r="B61" t="s">
        <v>592</v>
      </c>
      <c r="C61" t="s">
        <v>592</v>
      </c>
      <c r="G61" t="s">
        <v>60</v>
      </c>
    </row>
    <row r="62" spans="1:20" x14ac:dyDescent="0.2">
      <c r="A62" t="s">
        <v>22</v>
      </c>
      <c r="B62" t="s">
        <v>593</v>
      </c>
      <c r="C62" t="s">
        <v>593</v>
      </c>
      <c r="G62" t="s">
        <v>114</v>
      </c>
    </row>
    <row r="63" spans="1:20" x14ac:dyDescent="0.2">
      <c r="A63" t="s">
        <v>22</v>
      </c>
      <c r="B63" t="s">
        <v>594</v>
      </c>
      <c r="C63" t="s">
        <v>594</v>
      </c>
      <c r="E63">
        <v>1</v>
      </c>
      <c r="F63" t="s">
        <v>44</v>
      </c>
      <c r="K63" t="s">
        <v>115</v>
      </c>
      <c r="M63" t="s">
        <v>116</v>
      </c>
      <c r="S63">
        <v>1</v>
      </c>
      <c r="T63">
        <v>1</v>
      </c>
    </row>
    <row r="64" spans="1:20" x14ac:dyDescent="0.2">
      <c r="A64" t="s">
        <v>22</v>
      </c>
      <c r="B64" t="s">
        <v>595</v>
      </c>
      <c r="C64" t="s">
        <v>596</v>
      </c>
      <c r="H64" t="s">
        <v>49</v>
      </c>
      <c r="I64" t="s">
        <v>53</v>
      </c>
      <c r="L64" t="s">
        <v>51</v>
      </c>
    </row>
    <row r="65" spans="1:20" x14ac:dyDescent="0.2">
      <c r="A65" t="s">
        <v>22</v>
      </c>
      <c r="B65" t="s">
        <v>597</v>
      </c>
      <c r="C65" t="s">
        <v>597</v>
      </c>
      <c r="J65" t="s">
        <v>10</v>
      </c>
    </row>
    <row r="66" spans="1:20" x14ac:dyDescent="0.2">
      <c r="A66" t="s">
        <v>22</v>
      </c>
      <c r="B66" t="s">
        <v>598</v>
      </c>
      <c r="C66" t="s">
        <v>598</v>
      </c>
      <c r="G66" t="s">
        <v>60</v>
      </c>
    </row>
    <row r="67" spans="1:20" x14ac:dyDescent="0.2">
      <c r="A67" t="s">
        <v>22</v>
      </c>
      <c r="B67" t="s">
        <v>599</v>
      </c>
      <c r="C67" t="s">
        <v>599</v>
      </c>
      <c r="G67" t="s">
        <v>122</v>
      </c>
    </row>
    <row r="68" spans="1:20" s="37" customFormat="1" x14ac:dyDescent="0.2">
      <c r="A68" s="37" t="s">
        <v>22</v>
      </c>
      <c r="B68" s="37" t="s">
        <v>601</v>
      </c>
      <c r="C68" s="37" t="s">
        <v>601</v>
      </c>
      <c r="D68" s="38" t="s">
        <v>602</v>
      </c>
      <c r="R68" s="37" t="s">
        <v>318</v>
      </c>
    </row>
    <row r="69" spans="1:20" x14ac:dyDescent="0.2">
      <c r="A69" t="s">
        <v>22</v>
      </c>
      <c r="B69" t="s">
        <v>603</v>
      </c>
      <c r="C69" t="s">
        <v>604</v>
      </c>
      <c r="H69" t="s">
        <v>49</v>
      </c>
      <c r="I69" t="s">
        <v>53</v>
      </c>
      <c r="L69" t="s">
        <v>68</v>
      </c>
      <c r="O69" t="s">
        <v>116</v>
      </c>
    </row>
    <row r="70" spans="1:20" x14ac:dyDescent="0.2">
      <c r="A70" t="s">
        <v>22</v>
      </c>
      <c r="B70" t="s">
        <v>605</v>
      </c>
      <c r="C70" t="s">
        <v>606</v>
      </c>
      <c r="D70" s="2" t="s">
        <v>607</v>
      </c>
      <c r="H70" t="s">
        <v>49</v>
      </c>
      <c r="L70" t="s">
        <v>105</v>
      </c>
      <c r="O70" t="s">
        <v>608</v>
      </c>
    </row>
    <row r="71" spans="1:20" x14ac:dyDescent="0.2">
      <c r="A71" t="s">
        <v>22</v>
      </c>
      <c r="B71" t="s">
        <v>609</v>
      </c>
      <c r="C71" t="s">
        <v>609</v>
      </c>
      <c r="D71" s="2" t="s">
        <v>610</v>
      </c>
      <c r="R71" t="s">
        <v>210</v>
      </c>
    </row>
    <row r="72" spans="1:20" x14ac:dyDescent="0.2">
      <c r="A72" t="s">
        <v>22</v>
      </c>
      <c r="B72" t="s">
        <v>611</v>
      </c>
      <c r="C72" t="s">
        <v>611</v>
      </c>
      <c r="E72">
        <v>0</v>
      </c>
      <c r="F72" t="s">
        <v>44</v>
      </c>
      <c r="K72" s="1" t="s">
        <v>115</v>
      </c>
      <c r="M72" s="1" t="s">
        <v>65</v>
      </c>
      <c r="S72">
        <v>0</v>
      </c>
      <c r="T72">
        <v>0</v>
      </c>
    </row>
    <row r="73" spans="1:20" x14ac:dyDescent="0.2">
      <c r="A73" t="s">
        <v>22</v>
      </c>
      <c r="B73" t="s">
        <v>612</v>
      </c>
      <c r="C73" t="s">
        <v>613</v>
      </c>
      <c r="H73" t="s">
        <v>49</v>
      </c>
      <c r="L73" t="s">
        <v>82</v>
      </c>
      <c r="N73" t="s">
        <v>152</v>
      </c>
    </row>
    <row r="74" spans="1:20" x14ac:dyDescent="0.2">
      <c r="A74" t="s">
        <v>22</v>
      </c>
      <c r="B74" t="s">
        <v>614</v>
      </c>
      <c r="C74" t="s">
        <v>615</v>
      </c>
      <c r="H74" t="s">
        <v>49</v>
      </c>
      <c r="L74" t="s">
        <v>57</v>
      </c>
    </row>
    <row r="75" spans="1:20" x14ac:dyDescent="0.2">
      <c r="A75" t="s">
        <v>22</v>
      </c>
      <c r="B75" t="s">
        <v>616</v>
      </c>
      <c r="C75" t="s">
        <v>616</v>
      </c>
      <c r="J75" t="s">
        <v>10</v>
      </c>
    </row>
    <row r="76" spans="1:20" x14ac:dyDescent="0.2">
      <c r="A76" t="s">
        <v>22</v>
      </c>
      <c r="B76" t="s">
        <v>617</v>
      </c>
      <c r="C76" t="s">
        <v>617</v>
      </c>
      <c r="H76" t="s">
        <v>49</v>
      </c>
      <c r="I76" t="s">
        <v>53</v>
      </c>
      <c r="L76" t="s">
        <v>51</v>
      </c>
    </row>
    <row r="77" spans="1:20" x14ac:dyDescent="0.2">
      <c r="A77" t="s">
        <v>22</v>
      </c>
      <c r="B77" t="s">
        <v>618</v>
      </c>
      <c r="C77" t="s">
        <v>618</v>
      </c>
      <c r="G77" t="s">
        <v>60</v>
      </c>
    </row>
    <row r="78" spans="1:20" x14ac:dyDescent="0.2">
      <c r="A78" t="s">
        <v>22</v>
      </c>
      <c r="B78" t="s">
        <v>619</v>
      </c>
      <c r="C78" t="s">
        <v>619</v>
      </c>
      <c r="G78" t="s">
        <v>131</v>
      </c>
    </row>
    <row r="79" spans="1:20" x14ac:dyDescent="0.2">
      <c r="A79" t="s">
        <v>22</v>
      </c>
      <c r="B79" t="s">
        <v>620</v>
      </c>
      <c r="C79" t="s">
        <v>620</v>
      </c>
      <c r="E79">
        <v>1</v>
      </c>
      <c r="F79" t="s">
        <v>44</v>
      </c>
      <c r="K79" t="s">
        <v>64</v>
      </c>
      <c r="M79" t="s">
        <v>116</v>
      </c>
      <c r="S79">
        <v>1</v>
      </c>
      <c r="T79">
        <v>1</v>
      </c>
    </row>
    <row r="80" spans="1:20" x14ac:dyDescent="0.2">
      <c r="A80" t="s">
        <v>22</v>
      </c>
      <c r="B80" t="s">
        <v>621</v>
      </c>
      <c r="C80" t="s">
        <v>622</v>
      </c>
      <c r="H80" t="s">
        <v>49</v>
      </c>
      <c r="L80" t="s">
        <v>57</v>
      </c>
    </row>
    <row r="81" spans="1:20" x14ac:dyDescent="0.2">
      <c r="A81" t="s">
        <v>22</v>
      </c>
      <c r="B81" t="s">
        <v>623</v>
      </c>
      <c r="C81" t="s">
        <v>624</v>
      </c>
      <c r="H81" t="s">
        <v>49</v>
      </c>
      <c r="I81" t="s">
        <v>50</v>
      </c>
      <c r="L81" t="s">
        <v>51</v>
      </c>
    </row>
    <row r="82" spans="1:20" x14ac:dyDescent="0.2">
      <c r="A82" t="s">
        <v>22</v>
      </c>
      <c r="B82" t="s">
        <v>625</v>
      </c>
      <c r="C82" t="s">
        <v>626</v>
      </c>
      <c r="H82" t="s">
        <v>49</v>
      </c>
      <c r="I82" t="s">
        <v>53</v>
      </c>
      <c r="L82" t="s">
        <v>51</v>
      </c>
    </row>
    <row r="83" spans="1:20" x14ac:dyDescent="0.2">
      <c r="A83" t="s">
        <v>22</v>
      </c>
      <c r="B83" t="s">
        <v>627</v>
      </c>
      <c r="C83" t="s">
        <v>627</v>
      </c>
      <c r="J83" t="s">
        <v>10</v>
      </c>
    </row>
    <row r="84" spans="1:20" x14ac:dyDescent="0.2">
      <c r="A84" t="s">
        <v>22</v>
      </c>
      <c r="B84" t="s">
        <v>628</v>
      </c>
      <c r="C84" t="s">
        <v>628</v>
      </c>
      <c r="G84" t="s">
        <v>60</v>
      </c>
    </row>
    <row r="85" spans="1:20" x14ac:dyDescent="0.2">
      <c r="A85" t="s">
        <v>22</v>
      </c>
      <c r="B85" t="s">
        <v>629</v>
      </c>
      <c r="C85" t="s">
        <v>629</v>
      </c>
      <c r="G85" t="s">
        <v>139</v>
      </c>
    </row>
    <row r="86" spans="1:20" x14ac:dyDescent="0.2">
      <c r="A86" t="s">
        <v>22</v>
      </c>
      <c r="B86" t="s">
        <v>629</v>
      </c>
      <c r="C86" t="s">
        <v>629</v>
      </c>
      <c r="E86">
        <v>0</v>
      </c>
      <c r="F86" t="s">
        <v>44</v>
      </c>
      <c r="K86" t="s">
        <v>142</v>
      </c>
      <c r="M86" t="s">
        <v>142</v>
      </c>
      <c r="S86">
        <v>0</v>
      </c>
      <c r="T86">
        <v>0</v>
      </c>
    </row>
    <row r="87" spans="1:20" x14ac:dyDescent="0.2">
      <c r="A87" t="s">
        <v>22</v>
      </c>
      <c r="B87" t="s">
        <v>630</v>
      </c>
      <c r="C87" t="s">
        <v>631</v>
      </c>
      <c r="H87" t="s">
        <v>49</v>
      </c>
      <c r="L87" t="s">
        <v>294</v>
      </c>
    </row>
    <row r="88" spans="1:20" x14ac:dyDescent="0.2">
      <c r="A88" t="s">
        <v>22</v>
      </c>
      <c r="B88" t="s">
        <v>632</v>
      </c>
      <c r="C88" t="s">
        <v>633</v>
      </c>
      <c r="H88" t="s">
        <v>49</v>
      </c>
      <c r="L88" t="s">
        <v>57</v>
      </c>
    </row>
    <row r="89" spans="1:20" x14ac:dyDescent="0.2">
      <c r="A89" t="s">
        <v>22</v>
      </c>
      <c r="B89" t="s">
        <v>634</v>
      </c>
      <c r="C89" t="s">
        <v>635</v>
      </c>
      <c r="H89" t="s">
        <v>49</v>
      </c>
      <c r="L89" t="s">
        <v>105</v>
      </c>
      <c r="O89" t="s">
        <v>411</v>
      </c>
    </row>
    <row r="90" spans="1:20" x14ac:dyDescent="0.2">
      <c r="A90" t="s">
        <v>22</v>
      </c>
      <c r="B90" t="s">
        <v>636</v>
      </c>
      <c r="C90" t="s">
        <v>637</v>
      </c>
      <c r="H90" t="s">
        <v>49</v>
      </c>
      <c r="L90" t="s">
        <v>57</v>
      </c>
    </row>
    <row r="91" spans="1:20" x14ac:dyDescent="0.2">
      <c r="A91" t="s">
        <v>22</v>
      </c>
      <c r="B91" t="s">
        <v>638</v>
      </c>
      <c r="C91" t="s">
        <v>639</v>
      </c>
      <c r="D91" s="2" t="s">
        <v>640</v>
      </c>
      <c r="H91" t="s">
        <v>49</v>
      </c>
      <c r="L91" t="s">
        <v>105</v>
      </c>
      <c r="O91" t="s">
        <v>411</v>
      </c>
    </row>
    <row r="92" spans="1:20" x14ac:dyDescent="0.2">
      <c r="A92" t="s">
        <v>22</v>
      </c>
      <c r="B92" t="s">
        <v>641</v>
      </c>
      <c r="C92" t="s">
        <v>641</v>
      </c>
      <c r="G92" t="s">
        <v>60</v>
      </c>
    </row>
    <row r="93" spans="1:20" x14ac:dyDescent="0.2">
      <c r="A93" t="s">
        <v>22</v>
      </c>
      <c r="B93" t="s">
        <v>642</v>
      </c>
      <c r="C93" t="s">
        <v>642</v>
      </c>
      <c r="G93" t="s">
        <v>147</v>
      </c>
    </row>
    <row r="94" spans="1:20" x14ac:dyDescent="0.2">
      <c r="A94" t="s">
        <v>22</v>
      </c>
      <c r="B94" t="s">
        <v>643</v>
      </c>
      <c r="C94" t="s">
        <v>643</v>
      </c>
      <c r="E94">
        <v>0</v>
      </c>
      <c r="F94" t="s">
        <v>44</v>
      </c>
      <c r="K94" t="s">
        <v>115</v>
      </c>
      <c r="M94" t="s">
        <v>149</v>
      </c>
      <c r="S94">
        <v>0</v>
      </c>
      <c r="T94">
        <v>0</v>
      </c>
    </row>
    <row r="95" spans="1:20" x14ac:dyDescent="0.2">
      <c r="A95" t="s">
        <v>22</v>
      </c>
      <c r="B95" t="s">
        <v>644</v>
      </c>
      <c r="C95" t="s">
        <v>645</v>
      </c>
      <c r="H95" t="s">
        <v>49</v>
      </c>
      <c r="L95" t="s">
        <v>82</v>
      </c>
      <c r="N95" t="s">
        <v>152</v>
      </c>
    </row>
    <row r="96" spans="1:20" x14ac:dyDescent="0.2">
      <c r="A96" t="s">
        <v>22</v>
      </c>
      <c r="B96" t="s">
        <v>646</v>
      </c>
      <c r="C96" t="s">
        <v>647</v>
      </c>
      <c r="H96" t="s">
        <v>49</v>
      </c>
      <c r="I96" t="s">
        <v>50</v>
      </c>
      <c r="L96" t="s">
        <v>68</v>
      </c>
      <c r="O96" t="s">
        <v>116</v>
      </c>
    </row>
    <row r="97" spans="1:20" x14ac:dyDescent="0.2">
      <c r="A97" t="s">
        <v>22</v>
      </c>
      <c r="B97" t="s">
        <v>648</v>
      </c>
      <c r="C97" t="s">
        <v>649</v>
      </c>
      <c r="H97" t="s">
        <v>49</v>
      </c>
      <c r="I97" t="s">
        <v>53</v>
      </c>
      <c r="L97" t="s">
        <v>68</v>
      </c>
      <c r="O97" t="s">
        <v>116</v>
      </c>
    </row>
    <row r="98" spans="1:20" x14ac:dyDescent="0.2">
      <c r="A98" t="s">
        <v>22</v>
      </c>
      <c r="B98" t="s">
        <v>650</v>
      </c>
      <c r="C98" t="s">
        <v>650</v>
      </c>
      <c r="J98" t="s">
        <v>10</v>
      </c>
    </row>
    <row r="99" spans="1:20" x14ac:dyDescent="0.2">
      <c r="A99" t="s">
        <v>22</v>
      </c>
      <c r="B99" t="s">
        <v>651</v>
      </c>
      <c r="C99" t="s">
        <v>651</v>
      </c>
      <c r="H99" t="s">
        <v>49</v>
      </c>
      <c r="I99" t="s">
        <v>53</v>
      </c>
      <c r="L99" t="s">
        <v>51</v>
      </c>
    </row>
    <row r="100" spans="1:20" x14ac:dyDescent="0.2">
      <c r="A100" t="s">
        <v>22</v>
      </c>
      <c r="B100" t="s">
        <v>652</v>
      </c>
      <c r="C100" t="s">
        <v>652</v>
      </c>
      <c r="G100" t="s">
        <v>60</v>
      </c>
    </row>
    <row r="101" spans="1:20" x14ac:dyDescent="0.2">
      <c r="A101" t="s">
        <v>22</v>
      </c>
      <c r="B101" t="s">
        <v>653</v>
      </c>
      <c r="C101" t="s">
        <v>653</v>
      </c>
      <c r="G101" t="s">
        <v>159</v>
      </c>
    </row>
    <row r="102" spans="1:20" x14ac:dyDescent="0.2">
      <c r="A102" t="s">
        <v>22</v>
      </c>
      <c r="B102" t="s">
        <v>654</v>
      </c>
      <c r="C102" t="s">
        <v>654</v>
      </c>
      <c r="E102">
        <v>0</v>
      </c>
      <c r="F102" t="s">
        <v>44</v>
      </c>
      <c r="K102" t="s">
        <v>64</v>
      </c>
      <c r="M102" t="s">
        <v>149</v>
      </c>
      <c r="S102">
        <v>0</v>
      </c>
      <c r="T102">
        <v>0</v>
      </c>
    </row>
    <row r="103" spans="1:20" x14ac:dyDescent="0.2">
      <c r="A103" t="s">
        <v>22</v>
      </c>
      <c r="B103" t="s">
        <v>655</v>
      </c>
      <c r="C103" t="s">
        <v>656</v>
      </c>
      <c r="H103" t="s">
        <v>49</v>
      </c>
      <c r="L103" t="s">
        <v>57</v>
      </c>
    </row>
    <row r="104" spans="1:20" x14ac:dyDescent="0.2">
      <c r="A104" t="s">
        <v>22</v>
      </c>
      <c r="B104" t="s">
        <v>219</v>
      </c>
      <c r="C104" t="s">
        <v>657</v>
      </c>
      <c r="D104" s="2" t="s">
        <v>658</v>
      </c>
      <c r="H104" t="s">
        <v>49</v>
      </c>
      <c r="L104" t="s">
        <v>105</v>
      </c>
      <c r="O104" t="s">
        <v>106</v>
      </c>
    </row>
    <row r="105" spans="1:20" x14ac:dyDescent="0.2">
      <c r="A105" t="s">
        <v>22</v>
      </c>
      <c r="B105" t="s">
        <v>659</v>
      </c>
      <c r="C105" t="s">
        <v>660</v>
      </c>
      <c r="H105" t="s">
        <v>49</v>
      </c>
      <c r="L105" t="s">
        <v>57</v>
      </c>
    </row>
    <row r="106" spans="1:20" x14ac:dyDescent="0.2">
      <c r="A106" t="s">
        <v>22</v>
      </c>
      <c r="B106" t="s">
        <v>661</v>
      </c>
      <c r="C106" t="s">
        <v>661</v>
      </c>
      <c r="J106" t="s">
        <v>10</v>
      </c>
    </row>
    <row r="107" spans="1:20" x14ac:dyDescent="0.2">
      <c r="A107" t="s">
        <v>22</v>
      </c>
      <c r="B107" t="s">
        <v>662</v>
      </c>
      <c r="C107" t="s">
        <v>662</v>
      </c>
      <c r="H107" t="s">
        <v>49</v>
      </c>
      <c r="I107" t="s">
        <v>53</v>
      </c>
      <c r="L107" t="s">
        <v>51</v>
      </c>
    </row>
    <row r="108" spans="1:20" x14ac:dyDescent="0.2">
      <c r="A108" t="s">
        <v>22</v>
      </c>
      <c r="B108" t="s">
        <v>663</v>
      </c>
      <c r="C108" t="s">
        <v>663</v>
      </c>
      <c r="G108" t="s">
        <v>60</v>
      </c>
    </row>
    <row r="109" spans="1:20" x14ac:dyDescent="0.2">
      <c r="A109" t="s">
        <v>22</v>
      </c>
      <c r="B109" t="s">
        <v>664</v>
      </c>
      <c r="C109" t="s">
        <v>664</v>
      </c>
      <c r="G109" t="s">
        <v>168</v>
      </c>
    </row>
    <row r="110" spans="1:20" s="37" customFormat="1" x14ac:dyDescent="0.2">
      <c r="A110" s="37" t="s">
        <v>22</v>
      </c>
      <c r="B110" s="37" t="s">
        <v>665</v>
      </c>
      <c r="C110" s="37" t="s">
        <v>665</v>
      </c>
      <c r="D110" s="38" t="s">
        <v>666</v>
      </c>
      <c r="R110" s="37" t="s">
        <v>318</v>
      </c>
    </row>
    <row r="111" spans="1:20" x14ac:dyDescent="0.2">
      <c r="A111" t="s">
        <v>22</v>
      </c>
      <c r="B111" t="s">
        <v>668</v>
      </c>
      <c r="C111" t="s">
        <v>668</v>
      </c>
      <c r="E111">
        <v>0</v>
      </c>
      <c r="F111" t="s">
        <v>44</v>
      </c>
    </row>
    <row r="112" spans="1:20" x14ac:dyDescent="0.2">
      <c r="A112" t="s">
        <v>22</v>
      </c>
      <c r="B112" t="s">
        <v>665</v>
      </c>
      <c r="C112" t="s">
        <v>669</v>
      </c>
      <c r="H112" t="s">
        <v>49</v>
      </c>
      <c r="L112" t="s">
        <v>57</v>
      </c>
      <c r="S112">
        <v>0</v>
      </c>
      <c r="T112">
        <v>0</v>
      </c>
    </row>
    <row r="113" spans="1:20" x14ac:dyDescent="0.2">
      <c r="A113" t="s">
        <v>22</v>
      </c>
      <c r="B113" t="s">
        <v>670</v>
      </c>
      <c r="C113" t="s">
        <v>670</v>
      </c>
      <c r="J113" t="s">
        <v>10</v>
      </c>
    </row>
    <row r="114" spans="1:20" x14ac:dyDescent="0.2">
      <c r="A114" t="s">
        <v>22</v>
      </c>
      <c r="B114" t="s">
        <v>671</v>
      </c>
      <c r="C114" t="s">
        <v>671</v>
      </c>
      <c r="H114" t="s">
        <v>49</v>
      </c>
      <c r="I114" t="s">
        <v>53</v>
      </c>
      <c r="L114" t="s">
        <v>51</v>
      </c>
    </row>
    <row r="115" spans="1:20" x14ac:dyDescent="0.2">
      <c r="A115" t="s">
        <v>22</v>
      </c>
      <c r="B115" t="s">
        <v>672</v>
      </c>
      <c r="C115" t="s">
        <v>672</v>
      </c>
      <c r="G115" t="s">
        <v>60</v>
      </c>
    </row>
    <row r="116" spans="1:20" x14ac:dyDescent="0.2">
      <c r="A116" t="s">
        <v>22</v>
      </c>
      <c r="B116" t="s">
        <v>673</v>
      </c>
      <c r="C116" t="s">
        <v>673</v>
      </c>
      <c r="G116" t="s">
        <v>176</v>
      </c>
    </row>
    <row r="117" spans="1:20" x14ac:dyDescent="0.2">
      <c r="A117" t="s">
        <v>22</v>
      </c>
      <c r="B117" t="s">
        <v>673</v>
      </c>
      <c r="C117" t="s">
        <v>673</v>
      </c>
      <c r="E117">
        <v>0</v>
      </c>
      <c r="F117" t="s">
        <v>44</v>
      </c>
      <c r="K117" t="s">
        <v>142</v>
      </c>
      <c r="M117" t="s">
        <v>142</v>
      </c>
      <c r="S117">
        <v>0</v>
      </c>
      <c r="T117">
        <v>0</v>
      </c>
    </row>
    <row r="118" spans="1:20" x14ac:dyDescent="0.2">
      <c r="A118" t="s">
        <v>22</v>
      </c>
      <c r="B118" t="s">
        <v>675</v>
      </c>
      <c r="C118" t="s">
        <v>676</v>
      </c>
      <c r="H118" t="s">
        <v>49</v>
      </c>
      <c r="I118" t="s">
        <v>53</v>
      </c>
      <c r="L118" t="s">
        <v>68</v>
      </c>
      <c r="O118" t="s">
        <v>46</v>
      </c>
    </row>
    <row r="119" spans="1:20" x14ac:dyDescent="0.2">
      <c r="A119" t="s">
        <v>22</v>
      </c>
      <c r="B119" t="s">
        <v>677</v>
      </c>
      <c r="C119" t="s">
        <v>678</v>
      </c>
      <c r="H119" t="s">
        <v>49</v>
      </c>
      <c r="L119" t="s">
        <v>57</v>
      </c>
    </row>
    <row r="120" spans="1:20" x14ac:dyDescent="0.2">
      <c r="A120" t="s">
        <v>22</v>
      </c>
      <c r="B120" t="s">
        <v>679</v>
      </c>
      <c r="C120" t="s">
        <v>680</v>
      </c>
      <c r="H120" t="s">
        <v>49</v>
      </c>
      <c r="L120" t="s">
        <v>105</v>
      </c>
      <c r="O120" t="s">
        <v>203</v>
      </c>
    </row>
    <row r="121" spans="1:20" x14ac:dyDescent="0.2">
      <c r="A121" t="s">
        <v>22</v>
      </c>
      <c r="B121" t="s">
        <v>681</v>
      </c>
      <c r="C121" t="s">
        <v>681</v>
      </c>
      <c r="H121" t="s">
        <v>49</v>
      </c>
      <c r="I121" t="s">
        <v>50</v>
      </c>
      <c r="L121" t="s">
        <v>68</v>
      </c>
      <c r="O121" t="s">
        <v>65</v>
      </c>
    </row>
    <row r="122" spans="1:20" x14ac:dyDescent="0.2">
      <c r="A122" t="s">
        <v>22</v>
      </c>
      <c r="B122" t="s">
        <v>682</v>
      </c>
      <c r="C122" t="s">
        <v>683</v>
      </c>
      <c r="H122" t="s">
        <v>49</v>
      </c>
      <c r="I122" t="s">
        <v>53</v>
      </c>
      <c r="L122" t="s">
        <v>68</v>
      </c>
      <c r="O122" t="s">
        <v>65</v>
      </c>
    </row>
    <row r="123" spans="1:20" x14ac:dyDescent="0.2">
      <c r="A123" t="s">
        <v>22</v>
      </c>
      <c r="B123" t="s">
        <v>306</v>
      </c>
      <c r="C123" t="s">
        <v>684</v>
      </c>
      <c r="H123" t="s">
        <v>49</v>
      </c>
      <c r="L123" t="s">
        <v>57</v>
      </c>
    </row>
    <row r="124" spans="1:20" x14ac:dyDescent="0.2">
      <c r="A124" t="s">
        <v>22</v>
      </c>
      <c r="B124" t="s">
        <v>685</v>
      </c>
      <c r="C124" t="s">
        <v>685</v>
      </c>
      <c r="G124" t="s">
        <v>60</v>
      </c>
    </row>
    <row r="125" spans="1:20" x14ac:dyDescent="0.2">
      <c r="A125" t="s">
        <v>22</v>
      </c>
      <c r="B125" t="s">
        <v>686</v>
      </c>
      <c r="C125" t="s">
        <v>686</v>
      </c>
      <c r="G125" t="s">
        <v>188</v>
      </c>
    </row>
    <row r="126" spans="1:20" x14ac:dyDescent="0.2">
      <c r="A126" t="s">
        <v>22</v>
      </c>
      <c r="B126" t="s">
        <v>687</v>
      </c>
      <c r="C126" t="s">
        <v>687</v>
      </c>
      <c r="E126">
        <v>0</v>
      </c>
      <c r="F126" t="s">
        <v>44</v>
      </c>
      <c r="K126" t="s">
        <v>64</v>
      </c>
      <c r="M126" t="s">
        <v>79</v>
      </c>
      <c r="S126">
        <v>0</v>
      </c>
      <c r="T126">
        <v>0</v>
      </c>
    </row>
    <row r="127" spans="1:20" x14ac:dyDescent="0.2">
      <c r="A127" t="s">
        <v>22</v>
      </c>
      <c r="B127" t="s">
        <v>688</v>
      </c>
      <c r="C127" t="s">
        <v>689</v>
      </c>
      <c r="H127" t="s">
        <v>49</v>
      </c>
      <c r="L127" t="s">
        <v>57</v>
      </c>
    </row>
    <row r="128" spans="1:20" x14ac:dyDescent="0.2">
      <c r="A128" t="s">
        <v>22</v>
      </c>
      <c r="B128" t="s">
        <v>690</v>
      </c>
      <c r="C128" t="s">
        <v>690</v>
      </c>
      <c r="J128" t="s">
        <v>10</v>
      </c>
    </row>
    <row r="129" spans="1:20" x14ac:dyDescent="0.2">
      <c r="A129" t="s">
        <v>22</v>
      </c>
      <c r="B129" t="s">
        <v>316</v>
      </c>
      <c r="C129" t="s">
        <v>316</v>
      </c>
      <c r="H129" t="s">
        <v>49</v>
      </c>
      <c r="I129" t="s">
        <v>53</v>
      </c>
      <c r="L129" t="s">
        <v>51</v>
      </c>
    </row>
    <row r="130" spans="1:20" x14ac:dyDescent="0.2">
      <c r="A130" t="s">
        <v>22</v>
      </c>
      <c r="B130" t="s">
        <v>691</v>
      </c>
      <c r="C130" t="s">
        <v>691</v>
      </c>
      <c r="G130" t="s">
        <v>60</v>
      </c>
    </row>
    <row r="131" spans="1:20" x14ac:dyDescent="0.2">
      <c r="A131" t="s">
        <v>22</v>
      </c>
      <c r="B131" t="s">
        <v>692</v>
      </c>
      <c r="C131" t="s">
        <v>692</v>
      </c>
      <c r="G131" t="s">
        <v>198</v>
      </c>
    </row>
    <row r="132" spans="1:20" x14ac:dyDescent="0.2">
      <c r="A132" t="s">
        <v>22</v>
      </c>
      <c r="B132" t="s">
        <v>693</v>
      </c>
      <c r="C132" t="s">
        <v>693</v>
      </c>
      <c r="E132">
        <v>0</v>
      </c>
      <c r="F132" t="s">
        <v>44</v>
      </c>
      <c r="K132" t="s">
        <v>45</v>
      </c>
      <c r="M132" t="s">
        <v>65</v>
      </c>
      <c r="S132">
        <v>0</v>
      </c>
      <c r="T132">
        <v>0</v>
      </c>
    </row>
    <row r="133" spans="1:20" x14ac:dyDescent="0.2">
      <c r="A133" t="s">
        <v>22</v>
      </c>
      <c r="B133" t="s">
        <v>694</v>
      </c>
      <c r="C133" t="s">
        <v>695</v>
      </c>
      <c r="H133" t="s">
        <v>49</v>
      </c>
      <c r="I133" t="s">
        <v>50</v>
      </c>
      <c r="L133" t="s">
        <v>68</v>
      </c>
      <c r="O133" t="s">
        <v>46</v>
      </c>
    </row>
    <row r="134" spans="1:20" x14ac:dyDescent="0.2">
      <c r="A134" t="s">
        <v>22</v>
      </c>
      <c r="B134" t="s">
        <v>696</v>
      </c>
      <c r="C134" t="s">
        <v>697</v>
      </c>
      <c r="H134" t="s">
        <v>49</v>
      </c>
      <c r="I134" t="s">
        <v>53</v>
      </c>
      <c r="L134" t="s">
        <v>68</v>
      </c>
      <c r="O134" t="s">
        <v>46</v>
      </c>
    </row>
    <row r="135" spans="1:20" x14ac:dyDescent="0.2">
      <c r="A135" t="s">
        <v>22</v>
      </c>
      <c r="B135" t="s">
        <v>698</v>
      </c>
      <c r="C135" t="s">
        <v>699</v>
      </c>
      <c r="H135" t="s">
        <v>49</v>
      </c>
      <c r="L135" t="s">
        <v>82</v>
      </c>
      <c r="N135" t="s">
        <v>152</v>
      </c>
    </row>
    <row r="136" spans="1:20" x14ac:dyDescent="0.2">
      <c r="A136" t="s">
        <v>22</v>
      </c>
      <c r="B136" t="s">
        <v>700</v>
      </c>
      <c r="C136" t="s">
        <v>700</v>
      </c>
      <c r="J136" t="s">
        <v>10</v>
      </c>
    </row>
    <row r="137" spans="1:20" x14ac:dyDescent="0.2">
      <c r="A137" t="s">
        <v>22</v>
      </c>
      <c r="B137" t="s">
        <v>701</v>
      </c>
      <c r="C137" t="s">
        <v>701</v>
      </c>
      <c r="H137" t="s">
        <v>49</v>
      </c>
      <c r="I137" t="s">
        <v>53</v>
      </c>
      <c r="L137" t="s">
        <v>51</v>
      </c>
    </row>
    <row r="138" spans="1:20" x14ac:dyDescent="0.2">
      <c r="A138" t="s">
        <v>22</v>
      </c>
      <c r="B138" t="s">
        <v>702</v>
      </c>
      <c r="C138" t="s">
        <v>702</v>
      </c>
      <c r="G138" t="s">
        <v>60</v>
      </c>
    </row>
    <row r="139" spans="1:20" x14ac:dyDescent="0.2">
      <c r="A139" t="s">
        <v>22</v>
      </c>
      <c r="B139" t="s">
        <v>703</v>
      </c>
      <c r="C139" t="s">
        <v>703</v>
      </c>
      <c r="G139" t="s">
        <v>214</v>
      </c>
    </row>
    <row r="140" spans="1:20" x14ac:dyDescent="0.2">
      <c r="A140" t="s">
        <v>22</v>
      </c>
      <c r="B140" t="s">
        <v>704</v>
      </c>
      <c r="C140" t="s">
        <v>704</v>
      </c>
      <c r="E140">
        <v>1</v>
      </c>
      <c r="F140" t="s">
        <v>44</v>
      </c>
      <c r="K140" t="s">
        <v>115</v>
      </c>
      <c r="M140" t="s">
        <v>46</v>
      </c>
      <c r="S140">
        <v>1</v>
      </c>
      <c r="T140">
        <v>1</v>
      </c>
    </row>
    <row r="141" spans="1:20" x14ac:dyDescent="0.2">
      <c r="A141" t="s">
        <v>22</v>
      </c>
      <c r="B141" t="s">
        <v>705</v>
      </c>
      <c r="C141" t="s">
        <v>706</v>
      </c>
      <c r="H141" t="s">
        <v>49</v>
      </c>
      <c r="I141" t="s">
        <v>53</v>
      </c>
      <c r="L141" t="s">
        <v>51</v>
      </c>
    </row>
    <row r="142" spans="1:20" x14ac:dyDescent="0.2">
      <c r="A142" t="s">
        <v>22</v>
      </c>
      <c r="B142" t="s">
        <v>707</v>
      </c>
      <c r="C142" t="s">
        <v>707</v>
      </c>
      <c r="J142" t="s">
        <v>10</v>
      </c>
    </row>
    <row r="143" spans="1:20" x14ac:dyDescent="0.2">
      <c r="A143" t="s">
        <v>22</v>
      </c>
      <c r="B143" t="s">
        <v>708</v>
      </c>
      <c r="C143" t="s">
        <v>708</v>
      </c>
      <c r="G143" t="s">
        <v>60</v>
      </c>
    </row>
    <row r="144" spans="1:20" x14ac:dyDescent="0.2">
      <c r="A144" t="s">
        <v>22</v>
      </c>
      <c r="B144" t="s">
        <v>709</v>
      </c>
      <c r="C144" t="s">
        <v>709</v>
      </c>
      <c r="G144" t="s">
        <v>222</v>
      </c>
    </row>
    <row r="145" spans="1:20" x14ac:dyDescent="0.2">
      <c r="A145" t="s">
        <v>22</v>
      </c>
      <c r="B145" t="s">
        <v>710</v>
      </c>
      <c r="C145" t="s">
        <v>710</v>
      </c>
      <c r="E145">
        <v>0</v>
      </c>
      <c r="F145" t="s">
        <v>44</v>
      </c>
      <c r="K145" t="s">
        <v>64</v>
      </c>
      <c r="M145" t="s">
        <v>96</v>
      </c>
      <c r="S145">
        <v>0</v>
      </c>
      <c r="T145">
        <v>0</v>
      </c>
    </row>
    <row r="146" spans="1:20" x14ac:dyDescent="0.2">
      <c r="A146" t="s">
        <v>22</v>
      </c>
      <c r="B146" t="s">
        <v>711</v>
      </c>
      <c r="C146" t="s">
        <v>712</v>
      </c>
      <c r="H146" t="s">
        <v>49</v>
      </c>
      <c r="L146" t="s">
        <v>57</v>
      </c>
    </row>
    <row r="147" spans="1:20" x14ac:dyDescent="0.2">
      <c r="A147" t="s">
        <v>22</v>
      </c>
      <c r="B147" t="s">
        <v>713</v>
      </c>
      <c r="C147" t="s">
        <v>714</v>
      </c>
      <c r="H147" t="s">
        <v>49</v>
      </c>
      <c r="I147" t="s">
        <v>50</v>
      </c>
      <c r="L147" t="s">
        <v>68</v>
      </c>
      <c r="O147" t="s">
        <v>46</v>
      </c>
    </row>
    <row r="148" spans="1:20" x14ac:dyDescent="0.2">
      <c r="A148" t="s">
        <v>22</v>
      </c>
      <c r="B148" t="s">
        <v>715</v>
      </c>
      <c r="C148" t="s">
        <v>716</v>
      </c>
      <c r="H148" t="s">
        <v>49</v>
      </c>
      <c r="I148" t="s">
        <v>53</v>
      </c>
      <c r="L148" t="s">
        <v>68</v>
      </c>
      <c r="O148" t="s">
        <v>46</v>
      </c>
    </row>
    <row r="149" spans="1:20" x14ac:dyDescent="0.2">
      <c r="A149" t="s">
        <v>22</v>
      </c>
      <c r="B149" t="s">
        <v>717</v>
      </c>
      <c r="C149" t="s">
        <v>718</v>
      </c>
      <c r="H149" t="s">
        <v>49</v>
      </c>
      <c r="L149" t="s">
        <v>57</v>
      </c>
    </row>
    <row r="150" spans="1:20" x14ac:dyDescent="0.2">
      <c r="A150" t="s">
        <v>22</v>
      </c>
      <c r="B150" t="s">
        <v>719</v>
      </c>
      <c r="C150" t="s">
        <v>719</v>
      </c>
      <c r="J150" t="s">
        <v>10</v>
      </c>
    </row>
    <row r="151" spans="1:20" x14ac:dyDescent="0.2">
      <c r="A151" t="s">
        <v>22</v>
      </c>
      <c r="B151" t="s">
        <v>720</v>
      </c>
      <c r="C151" t="s">
        <v>720</v>
      </c>
      <c r="H151" t="s">
        <v>49</v>
      </c>
      <c r="I151" t="s">
        <v>53</v>
      </c>
      <c r="L151" t="s">
        <v>51</v>
      </c>
    </row>
    <row r="152" spans="1:20" x14ac:dyDescent="0.2">
      <c r="A152" t="s">
        <v>22</v>
      </c>
      <c r="B152" t="s">
        <v>721</v>
      </c>
      <c r="C152" t="s">
        <v>721</v>
      </c>
      <c r="G152" t="s">
        <v>60</v>
      </c>
    </row>
    <row r="153" spans="1:20" x14ac:dyDescent="0.2">
      <c r="A153" t="s">
        <v>22</v>
      </c>
      <c r="B153" t="s">
        <v>722</v>
      </c>
      <c r="C153" t="s">
        <v>722</v>
      </c>
      <c r="G153" t="s">
        <v>230</v>
      </c>
    </row>
    <row r="154" spans="1:20" x14ac:dyDescent="0.2">
      <c r="A154" t="s">
        <v>22</v>
      </c>
      <c r="B154" t="s">
        <v>723</v>
      </c>
      <c r="C154" t="s">
        <v>723</v>
      </c>
      <c r="E154">
        <v>0</v>
      </c>
      <c r="F154" t="s">
        <v>44</v>
      </c>
      <c r="K154" t="s">
        <v>115</v>
      </c>
      <c r="M154" t="s">
        <v>96</v>
      </c>
      <c r="S154">
        <v>0</v>
      </c>
      <c r="T154">
        <v>0</v>
      </c>
    </row>
    <row r="155" spans="1:20" x14ac:dyDescent="0.2">
      <c r="A155" t="s">
        <v>22</v>
      </c>
      <c r="B155" t="s">
        <v>724</v>
      </c>
      <c r="C155" t="s">
        <v>725</v>
      </c>
      <c r="H155" t="s">
        <v>49</v>
      </c>
      <c r="L155" t="s">
        <v>105</v>
      </c>
      <c r="O155" t="s">
        <v>726</v>
      </c>
    </row>
    <row r="156" spans="1:20" x14ac:dyDescent="0.2">
      <c r="A156" t="s">
        <v>22</v>
      </c>
      <c r="B156" t="s">
        <v>725</v>
      </c>
      <c r="C156" t="s">
        <v>727</v>
      </c>
      <c r="H156" t="s">
        <v>49</v>
      </c>
      <c r="I156" t="s">
        <v>50</v>
      </c>
      <c r="L156" t="s">
        <v>68</v>
      </c>
      <c r="O156" t="s">
        <v>65</v>
      </c>
    </row>
    <row r="157" spans="1:20" x14ac:dyDescent="0.2">
      <c r="A157" t="s">
        <v>22</v>
      </c>
      <c r="B157" t="s">
        <v>728</v>
      </c>
      <c r="C157" t="s">
        <v>729</v>
      </c>
      <c r="H157" t="s">
        <v>49</v>
      </c>
      <c r="I157" t="s">
        <v>53</v>
      </c>
      <c r="L157" t="s">
        <v>68</v>
      </c>
      <c r="O157" t="s">
        <v>65</v>
      </c>
    </row>
    <row r="158" spans="1:20" x14ac:dyDescent="0.2">
      <c r="A158" t="s">
        <v>22</v>
      </c>
      <c r="B158" t="s">
        <v>730</v>
      </c>
      <c r="C158" t="s">
        <v>730</v>
      </c>
      <c r="J158" t="s">
        <v>10</v>
      </c>
    </row>
    <row r="159" spans="1:20" x14ac:dyDescent="0.2">
      <c r="A159" t="s">
        <v>22</v>
      </c>
      <c r="B159" t="s">
        <v>731</v>
      </c>
      <c r="C159" t="s">
        <v>731</v>
      </c>
      <c r="H159" t="s">
        <v>49</v>
      </c>
      <c r="I159" t="s">
        <v>53</v>
      </c>
      <c r="L159" t="s">
        <v>51</v>
      </c>
    </row>
    <row r="160" spans="1:20" x14ac:dyDescent="0.2">
      <c r="A160" t="s">
        <v>22</v>
      </c>
      <c r="B160" t="s">
        <v>732</v>
      </c>
      <c r="C160" t="s">
        <v>732</v>
      </c>
      <c r="G160" t="s">
        <v>60</v>
      </c>
    </row>
    <row r="161" spans="1:20" x14ac:dyDescent="0.2">
      <c r="A161" t="s">
        <v>22</v>
      </c>
      <c r="B161" t="s">
        <v>733</v>
      </c>
      <c r="C161" t="s">
        <v>733</v>
      </c>
      <c r="G161" t="s">
        <v>239</v>
      </c>
    </row>
    <row r="162" spans="1:20" x14ac:dyDescent="0.2">
      <c r="A162" t="s">
        <v>22</v>
      </c>
      <c r="B162" t="s">
        <v>734</v>
      </c>
      <c r="C162" t="s">
        <v>734</v>
      </c>
      <c r="E162">
        <v>1</v>
      </c>
      <c r="F162" t="s">
        <v>44</v>
      </c>
      <c r="K162" t="s">
        <v>45</v>
      </c>
      <c r="M162" t="s">
        <v>116</v>
      </c>
      <c r="S162">
        <v>1</v>
      </c>
      <c r="T162">
        <v>1</v>
      </c>
    </row>
    <row r="163" spans="1:20" x14ac:dyDescent="0.2">
      <c r="A163" t="s">
        <v>22</v>
      </c>
      <c r="B163" t="s">
        <v>735</v>
      </c>
      <c r="C163" t="s">
        <v>736</v>
      </c>
      <c r="H163" t="s">
        <v>49</v>
      </c>
      <c r="L163" t="s">
        <v>57</v>
      </c>
    </row>
    <row r="164" spans="1:20" x14ac:dyDescent="0.2">
      <c r="A164" t="s">
        <v>22</v>
      </c>
      <c r="B164" t="s">
        <v>737</v>
      </c>
      <c r="C164" t="s">
        <v>738</v>
      </c>
      <c r="H164" t="s">
        <v>49</v>
      </c>
      <c r="I164" t="s">
        <v>53</v>
      </c>
      <c r="L164" t="s">
        <v>51</v>
      </c>
    </row>
    <row r="165" spans="1:20" x14ac:dyDescent="0.2">
      <c r="A165" t="s">
        <v>22</v>
      </c>
      <c r="B165" t="s">
        <v>739</v>
      </c>
      <c r="C165" t="s">
        <v>739</v>
      </c>
      <c r="J165" t="s">
        <v>10</v>
      </c>
    </row>
    <row r="166" spans="1:20" x14ac:dyDescent="0.2">
      <c r="A166" t="s">
        <v>22</v>
      </c>
      <c r="B166" t="s">
        <v>740</v>
      </c>
      <c r="C166" t="s">
        <v>740</v>
      </c>
      <c r="G166" t="s">
        <v>60</v>
      </c>
    </row>
    <row r="167" spans="1:20" x14ac:dyDescent="0.2">
      <c r="A167" t="s">
        <v>22</v>
      </c>
      <c r="B167" t="s">
        <v>741</v>
      </c>
      <c r="C167" t="s">
        <v>741</v>
      </c>
      <c r="G167" t="s">
        <v>247</v>
      </c>
    </row>
    <row r="168" spans="1:20" x14ac:dyDescent="0.2">
      <c r="A168" t="s">
        <v>22</v>
      </c>
      <c r="B168" t="s">
        <v>742</v>
      </c>
      <c r="C168" t="s">
        <v>742</v>
      </c>
      <c r="E168">
        <v>0</v>
      </c>
      <c r="F168" t="s">
        <v>44</v>
      </c>
      <c r="K168" t="s">
        <v>45</v>
      </c>
      <c r="M168" t="s">
        <v>149</v>
      </c>
      <c r="S168">
        <v>0</v>
      </c>
      <c r="T168">
        <v>0</v>
      </c>
    </row>
    <row r="169" spans="1:20" x14ac:dyDescent="0.2">
      <c r="A169" t="s">
        <v>22</v>
      </c>
      <c r="B169" t="s">
        <v>743</v>
      </c>
      <c r="C169" t="s">
        <v>744</v>
      </c>
      <c r="H169" t="s">
        <v>49</v>
      </c>
      <c r="I169" t="s">
        <v>50</v>
      </c>
      <c r="L169" t="s">
        <v>68</v>
      </c>
      <c r="O169" t="s">
        <v>79</v>
      </c>
    </row>
    <row r="170" spans="1:20" x14ac:dyDescent="0.2">
      <c r="A170" t="s">
        <v>22</v>
      </c>
      <c r="B170" t="s">
        <v>745</v>
      </c>
      <c r="C170" t="s">
        <v>746</v>
      </c>
      <c r="H170" t="s">
        <v>49</v>
      </c>
      <c r="I170" t="s">
        <v>53</v>
      </c>
      <c r="L170" t="s">
        <v>68</v>
      </c>
      <c r="O170" t="s">
        <v>79</v>
      </c>
    </row>
    <row r="171" spans="1:20" x14ac:dyDescent="0.2">
      <c r="A171" t="s">
        <v>22</v>
      </c>
      <c r="B171" t="s">
        <v>747</v>
      </c>
      <c r="C171" t="s">
        <v>748</v>
      </c>
      <c r="H171" t="s">
        <v>49</v>
      </c>
      <c r="I171" t="s">
        <v>50</v>
      </c>
      <c r="L171" t="s">
        <v>68</v>
      </c>
      <c r="O171" t="s">
        <v>116</v>
      </c>
    </row>
    <row r="172" spans="1:20" x14ac:dyDescent="0.2">
      <c r="A172" t="s">
        <v>22</v>
      </c>
      <c r="B172" t="s">
        <v>749</v>
      </c>
      <c r="C172" t="s">
        <v>750</v>
      </c>
      <c r="H172" t="s">
        <v>49</v>
      </c>
      <c r="I172" t="s">
        <v>53</v>
      </c>
      <c r="L172" t="s">
        <v>68</v>
      </c>
      <c r="O172" t="s">
        <v>116</v>
      </c>
    </row>
    <row r="173" spans="1:20" x14ac:dyDescent="0.2">
      <c r="A173" t="s">
        <v>22</v>
      </c>
      <c r="B173" t="s">
        <v>403</v>
      </c>
      <c r="C173" t="s">
        <v>403</v>
      </c>
      <c r="J173" t="s">
        <v>10</v>
      </c>
    </row>
    <row r="174" spans="1:20" x14ac:dyDescent="0.2">
      <c r="A174" t="s">
        <v>22</v>
      </c>
      <c r="B174" t="s">
        <v>751</v>
      </c>
      <c r="C174" t="s">
        <v>751</v>
      </c>
      <c r="H174" t="s">
        <v>49</v>
      </c>
      <c r="I174" t="s">
        <v>53</v>
      </c>
      <c r="L174" t="s">
        <v>51</v>
      </c>
    </row>
    <row r="175" spans="1:20" x14ac:dyDescent="0.2">
      <c r="A175" t="s">
        <v>22</v>
      </c>
      <c r="B175" t="s">
        <v>752</v>
      </c>
      <c r="C175" t="s">
        <v>752</v>
      </c>
      <c r="G175" t="s">
        <v>60</v>
      </c>
    </row>
    <row r="176" spans="1:20" x14ac:dyDescent="0.2">
      <c r="A176" t="s">
        <v>22</v>
      </c>
      <c r="B176" t="s">
        <v>753</v>
      </c>
      <c r="C176" t="s">
        <v>753</v>
      </c>
      <c r="G176" t="s">
        <v>256</v>
      </c>
    </row>
    <row r="177" spans="1:20" x14ac:dyDescent="0.2">
      <c r="A177" t="s">
        <v>22</v>
      </c>
      <c r="B177" t="s">
        <v>754</v>
      </c>
      <c r="C177" t="s">
        <v>754</v>
      </c>
      <c r="E177">
        <v>1</v>
      </c>
      <c r="F177" t="s">
        <v>44</v>
      </c>
      <c r="K177" t="s">
        <v>115</v>
      </c>
      <c r="M177" t="s">
        <v>79</v>
      </c>
      <c r="S177">
        <v>1</v>
      </c>
      <c r="T177">
        <v>0</v>
      </c>
    </row>
    <row r="178" spans="1:20" x14ac:dyDescent="0.2">
      <c r="A178" t="s">
        <v>22</v>
      </c>
      <c r="B178" t="s">
        <v>755</v>
      </c>
      <c r="C178" t="s">
        <v>756</v>
      </c>
      <c r="H178" t="s">
        <v>49</v>
      </c>
      <c r="L178" t="s">
        <v>82</v>
      </c>
      <c r="N178" t="s">
        <v>83</v>
      </c>
    </row>
    <row r="179" spans="1:20" x14ac:dyDescent="0.2">
      <c r="A179" t="s">
        <v>22</v>
      </c>
      <c r="B179" t="s">
        <v>757</v>
      </c>
      <c r="C179" t="s">
        <v>758</v>
      </c>
      <c r="H179" t="s">
        <v>49</v>
      </c>
      <c r="I179" t="s">
        <v>50</v>
      </c>
      <c r="L179" t="s">
        <v>51</v>
      </c>
    </row>
    <row r="180" spans="1:20" x14ac:dyDescent="0.2">
      <c r="A180" t="s">
        <v>22</v>
      </c>
      <c r="B180" t="s">
        <v>759</v>
      </c>
      <c r="C180" t="s">
        <v>760</v>
      </c>
      <c r="H180" t="s">
        <v>49</v>
      </c>
      <c r="I180" t="s">
        <v>53</v>
      </c>
      <c r="L180" t="s">
        <v>51</v>
      </c>
    </row>
    <row r="181" spans="1:20" x14ac:dyDescent="0.2">
      <c r="A181" t="s">
        <v>22</v>
      </c>
      <c r="B181" t="s">
        <v>761</v>
      </c>
      <c r="C181" t="s">
        <v>761</v>
      </c>
      <c r="J181" t="s">
        <v>10</v>
      </c>
    </row>
    <row r="182" spans="1:20" x14ac:dyDescent="0.2">
      <c r="A182" t="s">
        <v>22</v>
      </c>
      <c r="B182" t="s">
        <v>762</v>
      </c>
      <c r="C182" t="s">
        <v>762</v>
      </c>
      <c r="G182"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04"/>
  <sheetViews>
    <sheetView topLeftCell="D1" workbookViewId="0">
      <selection activeCell="D165" sqref="D165"/>
    </sheetView>
  </sheetViews>
  <sheetFormatPr baseColWidth="10" defaultColWidth="8.83203125" defaultRowHeight="15" x14ac:dyDescent="0.2"/>
  <cols>
    <col min="1" max="3" width="7.33203125" customWidth="1"/>
    <col min="4" max="4" width="7.33203125" style="2" customWidth="1"/>
    <col min="5" max="19" width="7.33203125" customWidth="1"/>
  </cols>
  <sheetData>
    <row r="1" spans="1:34" x14ac:dyDescent="0.2">
      <c r="A1" t="s">
        <v>265</v>
      </c>
      <c r="T1" t="s">
        <v>264</v>
      </c>
      <c r="X1" t="s">
        <v>5170</v>
      </c>
      <c r="Y1" t="s">
        <v>5106</v>
      </c>
      <c r="Z1" t="s">
        <v>5107</v>
      </c>
      <c r="AA1" t="s">
        <v>5108</v>
      </c>
      <c r="AB1" t="s">
        <v>5109</v>
      </c>
      <c r="AC1" t="s">
        <v>5110</v>
      </c>
      <c r="AD1" t="s">
        <v>5111</v>
      </c>
      <c r="AE1" t="s">
        <v>5112</v>
      </c>
      <c r="AF1" t="s">
        <v>5113</v>
      </c>
      <c r="AG1" t="s">
        <v>5114</v>
      </c>
      <c r="AH1" t="s">
        <v>142</v>
      </c>
    </row>
    <row r="2" spans="1:34" x14ac:dyDescent="0.2">
      <c r="A2" t="s">
        <v>1</v>
      </c>
      <c r="B2" t="s">
        <v>2</v>
      </c>
      <c r="C2" t="s">
        <v>3</v>
      </c>
      <c r="D2" s="2" t="s">
        <v>4</v>
      </c>
      <c r="E2" t="s">
        <v>5</v>
      </c>
      <c r="F2" t="s">
        <v>6</v>
      </c>
      <c r="G2" t="s">
        <v>7</v>
      </c>
      <c r="H2" t="s">
        <v>8</v>
      </c>
      <c r="I2" t="s">
        <v>9</v>
      </c>
      <c r="J2" t="s">
        <v>10</v>
      </c>
      <c r="K2" t="s">
        <v>11</v>
      </c>
      <c r="L2" t="s">
        <v>12</v>
      </c>
      <c r="M2" t="s">
        <v>13</v>
      </c>
      <c r="N2" t="s">
        <v>14</v>
      </c>
      <c r="O2" t="s">
        <v>15</v>
      </c>
      <c r="P2" t="s">
        <v>16</v>
      </c>
      <c r="Q2" t="s">
        <v>17</v>
      </c>
      <c r="R2" t="s">
        <v>18</v>
      </c>
      <c r="S2" t="s">
        <v>5097</v>
      </c>
      <c r="T2" t="s">
        <v>5103</v>
      </c>
      <c r="X2" t="s">
        <v>5171</v>
      </c>
      <c r="Y2">
        <f>COUNTIFS($K$1:$K$500, "gaze", $M1:$M500, "*front")</f>
        <v>2</v>
      </c>
      <c r="Z2">
        <f>COUNTIFS($K$1:$K$500, "gaze", $M1:$M500, "*periphery")</f>
        <v>2</v>
      </c>
      <c r="AA2">
        <f>COUNTIFS($K$1:$K$500, "gaze", $M1:$M500, "*back")</f>
        <v>4</v>
      </c>
      <c r="AB2">
        <f>COUNTIFS($K$1:$K$500, "point", $M1:$M500, "*front")</f>
        <v>2</v>
      </c>
      <c r="AC2">
        <f>COUNTIFS($K$1:$K$500, "point", $M1:$M500, "*periphery")</f>
        <v>2</v>
      </c>
      <c r="AD2">
        <f>COUNTIFS($K$1:$K$500, "point", $M1:$M500, "*back")</f>
        <v>2</v>
      </c>
      <c r="AE2">
        <f>COUNTIFS($K$1:$K$500, "gaze and point", $M1:$M500, "*front")</f>
        <v>2</v>
      </c>
      <c r="AF2">
        <f>COUNTIFS($K$1:$K$500, "gaze and point", $M1:$M500, "*periphery")</f>
        <v>2</v>
      </c>
      <c r="AG2">
        <f>COUNTIFS($K$1:$K$500, "gaze and point", $M1:$M500, "*back")</f>
        <v>2</v>
      </c>
      <c r="AH2">
        <f>COUNTIF($K$1:$K$400, "baseline")</f>
        <v>2</v>
      </c>
    </row>
    <row r="3" spans="1:34" x14ac:dyDescent="0.2">
      <c r="A3" t="s">
        <v>19</v>
      </c>
      <c r="B3" t="s">
        <v>20</v>
      </c>
      <c r="C3" t="s">
        <v>20</v>
      </c>
      <c r="Y3">
        <f>COUNTIFS($M$1:$M$400, "*front", $S$1:$S$400, "1", $K$1:$K$400, "gaze")</f>
        <v>1</v>
      </c>
      <c r="Z3">
        <f>COUNTIFS($M$1:$M$400, "*periphery", $S$1:$S$400, "1", $K$1:$K$400, "gaze")</f>
        <v>0</v>
      </c>
      <c r="AA3">
        <f>COUNTIFS($M$1:$M$400, "*back", $S$1:$S$400, "1", $K$1:$K$400, "gaze")</f>
        <v>1</v>
      </c>
      <c r="AB3">
        <f>COUNTIFS($M$1:$M$400, "*front", $S$1:$S$400, "1", $K$1:$K$400, "point")</f>
        <v>1</v>
      </c>
      <c r="AC3">
        <f>COUNTIFS($M$1:$M$400, "*periphery", $S$1:$S$400, "1", $K$1:$K$400, "point")</f>
        <v>1</v>
      </c>
      <c r="AD3">
        <f>COUNTIFS($M$1:$M$400, "*back", $S$1:$S$400, "1", $K$1:$K$400, "point")</f>
        <v>0</v>
      </c>
      <c r="AE3">
        <f>COUNTIFS($M$1:$M$400, "*front", $S$1:$S$400, "1", $K$1:$K$400, "gaze and point")</f>
        <v>2</v>
      </c>
      <c r="AF3">
        <f>COUNTIFS($M$1:$M$400, "*periphery", $S$1:$S$400, "1", $K$1:$K$400, "gaze and point")</f>
        <v>1</v>
      </c>
      <c r="AG3">
        <f>COUNTIFS($M$1:$M$400, "*periphery", $S$1:$S$400, "1", $K$1:$K$400, "gaze and point")</f>
        <v>1</v>
      </c>
      <c r="AH3">
        <f>COUNTIFS($S$1:$S$400, "1", $K$1:$K$400, "baseline")</f>
        <v>0</v>
      </c>
    </row>
    <row r="4" spans="1:34" x14ac:dyDescent="0.2">
      <c r="A4" t="s">
        <v>21</v>
      </c>
      <c r="B4" t="s">
        <v>20</v>
      </c>
      <c r="C4" t="s">
        <v>20</v>
      </c>
      <c r="X4" t="s">
        <v>5172</v>
      </c>
      <c r="Y4" t="s">
        <v>5179</v>
      </c>
      <c r="Z4" t="s">
        <v>5173</v>
      </c>
      <c r="AA4" t="s">
        <v>5174</v>
      </c>
      <c r="AB4" t="s">
        <v>5175</v>
      </c>
      <c r="AC4" t="s">
        <v>5176</v>
      </c>
      <c r="AD4" t="s">
        <v>5177</v>
      </c>
      <c r="AE4" t="s">
        <v>5178</v>
      </c>
    </row>
    <row r="5" spans="1:34" x14ac:dyDescent="0.2">
      <c r="A5" t="s">
        <v>22</v>
      </c>
      <c r="B5" t="s">
        <v>763</v>
      </c>
      <c r="C5" t="s">
        <v>763</v>
      </c>
      <c r="G5" t="s">
        <v>24</v>
      </c>
      <c r="Y5">
        <f>SUM(Y2:AH2)</f>
        <v>22</v>
      </c>
      <c r="Z5">
        <f>COUNTIF($K$1:$K$400, "gaze")</f>
        <v>8</v>
      </c>
      <c r="AA5" s="7">
        <f>COUNTIF($K$1:$K$400, "point")</f>
        <v>6</v>
      </c>
      <c r="AB5">
        <f>COUNTIF($K$1:$K$400, "gaze and point")</f>
        <v>6</v>
      </c>
      <c r="AC5">
        <f>COUNTIF($M$1:$M$400, "*front")</f>
        <v>6</v>
      </c>
      <c r="AD5">
        <f>COUNTIF($M$1:$M$400, "*periphery")</f>
        <v>6</v>
      </c>
      <c r="AE5">
        <f>COUNTIF($M$1:$M$400, "*back")</f>
        <v>8</v>
      </c>
    </row>
    <row r="6" spans="1:34" x14ac:dyDescent="0.2">
      <c r="A6" t="s">
        <v>22</v>
      </c>
      <c r="B6" t="s">
        <v>764</v>
      </c>
      <c r="C6" t="s">
        <v>764</v>
      </c>
      <c r="J6" t="s">
        <v>10</v>
      </c>
      <c r="Z6">
        <f>COUNTIFS($K$1:$K$400, "gaze", $S$1:$S$400, "1")</f>
        <v>2</v>
      </c>
      <c r="AA6">
        <f>COUNTIFS($K$1:$K$400, "point", $S$1:$S$400, "1")</f>
        <v>2</v>
      </c>
      <c r="AB6">
        <f>COUNTIFS($K$1:$K$400, "gaze and point", $S$1:$S$400, "1")</f>
        <v>3</v>
      </c>
      <c r="AC6">
        <f>COUNTIFS($M$1:$M$400, "*front", $S$1:$S$400, "1")</f>
        <v>4</v>
      </c>
      <c r="AD6">
        <f>COUNTIFS($M$1:$M$400, "*periphery", $S$1:$S$400, "1")</f>
        <v>2</v>
      </c>
      <c r="AE6">
        <f>COUNTIFS($M$1:$M$400, "*back", $S$1:$S$400, "1")</f>
        <v>1</v>
      </c>
    </row>
    <row r="7" spans="1:34" x14ac:dyDescent="0.2">
      <c r="A7" t="s">
        <v>22</v>
      </c>
      <c r="B7" t="s">
        <v>765</v>
      </c>
      <c r="C7" t="s">
        <v>765</v>
      </c>
      <c r="P7">
        <v>1</v>
      </c>
      <c r="Q7" t="s">
        <v>27</v>
      </c>
    </row>
    <row r="8" spans="1:34" x14ac:dyDescent="0.2">
      <c r="A8" t="s">
        <v>22</v>
      </c>
      <c r="B8" t="s">
        <v>766</v>
      </c>
      <c r="C8" t="s">
        <v>766</v>
      </c>
      <c r="J8" t="s">
        <v>10</v>
      </c>
    </row>
    <row r="9" spans="1:34" x14ac:dyDescent="0.2">
      <c r="A9" t="s">
        <v>22</v>
      </c>
      <c r="B9" t="s">
        <v>767</v>
      </c>
      <c r="C9" t="s">
        <v>767</v>
      </c>
      <c r="P9">
        <v>1</v>
      </c>
      <c r="Q9" t="s">
        <v>30</v>
      </c>
    </row>
    <row r="10" spans="1:34" x14ac:dyDescent="0.2">
      <c r="A10" t="s">
        <v>22</v>
      </c>
      <c r="B10" t="s">
        <v>768</v>
      </c>
      <c r="C10" t="s">
        <v>768</v>
      </c>
      <c r="J10" t="s">
        <v>10</v>
      </c>
    </row>
    <row r="11" spans="1:34" x14ac:dyDescent="0.2">
      <c r="A11" t="s">
        <v>22</v>
      </c>
      <c r="B11" t="s">
        <v>769</v>
      </c>
      <c r="C11" t="s">
        <v>769</v>
      </c>
      <c r="P11">
        <v>1</v>
      </c>
      <c r="Q11" t="s">
        <v>33</v>
      </c>
    </row>
    <row r="12" spans="1:34" x14ac:dyDescent="0.2">
      <c r="A12" t="s">
        <v>22</v>
      </c>
      <c r="B12" t="s">
        <v>770</v>
      </c>
      <c r="C12" t="s">
        <v>770</v>
      </c>
      <c r="J12" t="s">
        <v>10</v>
      </c>
    </row>
    <row r="13" spans="1:34" x14ac:dyDescent="0.2">
      <c r="A13" t="s">
        <v>22</v>
      </c>
      <c r="B13" t="s">
        <v>771</v>
      </c>
      <c r="C13" t="s">
        <v>771</v>
      </c>
      <c r="P13">
        <v>1</v>
      </c>
      <c r="Q13" t="s">
        <v>35</v>
      </c>
    </row>
    <row r="14" spans="1:34" x14ac:dyDescent="0.2">
      <c r="A14" t="s">
        <v>22</v>
      </c>
      <c r="B14" t="s">
        <v>772</v>
      </c>
      <c r="C14" t="s">
        <v>772</v>
      </c>
      <c r="J14" t="s">
        <v>10</v>
      </c>
    </row>
    <row r="15" spans="1:34" x14ac:dyDescent="0.2">
      <c r="A15" t="s">
        <v>22</v>
      </c>
      <c r="B15" t="s">
        <v>773</v>
      </c>
      <c r="C15" t="s">
        <v>773</v>
      </c>
      <c r="P15">
        <v>1</v>
      </c>
      <c r="Q15" t="s">
        <v>38</v>
      </c>
    </row>
    <row r="16" spans="1:34" x14ac:dyDescent="0.2">
      <c r="A16" t="s">
        <v>22</v>
      </c>
      <c r="B16" t="s">
        <v>774</v>
      </c>
      <c r="C16" t="s">
        <v>774</v>
      </c>
      <c r="J16" t="s">
        <v>10</v>
      </c>
    </row>
    <row r="17" spans="1:20" x14ac:dyDescent="0.2">
      <c r="A17" t="s">
        <v>22</v>
      </c>
      <c r="B17" t="s">
        <v>775</v>
      </c>
      <c r="C17" t="s">
        <v>775</v>
      </c>
      <c r="P17">
        <v>1</v>
      </c>
      <c r="Q17" t="s">
        <v>41</v>
      </c>
    </row>
    <row r="18" spans="1:20" x14ac:dyDescent="0.2">
      <c r="A18" t="s">
        <v>22</v>
      </c>
      <c r="B18" t="s">
        <v>776</v>
      </c>
      <c r="C18" t="s">
        <v>776</v>
      </c>
      <c r="D18" s="2" t="s">
        <v>5101</v>
      </c>
      <c r="G18" t="s">
        <v>43</v>
      </c>
    </row>
    <row r="19" spans="1:20" x14ac:dyDescent="0.2">
      <c r="A19" t="s">
        <v>22</v>
      </c>
      <c r="B19" t="s">
        <v>4895</v>
      </c>
      <c r="C19" t="s">
        <v>4895</v>
      </c>
      <c r="E19">
        <v>1</v>
      </c>
      <c r="F19" t="s">
        <v>44</v>
      </c>
      <c r="K19" t="s">
        <v>45</v>
      </c>
      <c r="M19" t="s">
        <v>46</v>
      </c>
      <c r="S19">
        <v>1</v>
      </c>
      <c r="T19">
        <v>1</v>
      </c>
    </row>
    <row r="20" spans="1:20" x14ac:dyDescent="0.2">
      <c r="A20" t="s">
        <v>22</v>
      </c>
      <c r="B20" t="s">
        <v>777</v>
      </c>
      <c r="C20" t="s">
        <v>778</v>
      </c>
      <c r="H20" t="s">
        <v>49</v>
      </c>
      <c r="I20" t="s">
        <v>50</v>
      </c>
      <c r="L20" t="s">
        <v>51</v>
      </c>
    </row>
    <row r="21" spans="1:20" x14ac:dyDescent="0.2">
      <c r="A21" t="s">
        <v>22</v>
      </c>
      <c r="B21" t="s">
        <v>779</v>
      </c>
      <c r="C21" t="s">
        <v>780</v>
      </c>
      <c r="H21" t="s">
        <v>49</v>
      </c>
      <c r="I21" t="s">
        <v>53</v>
      </c>
      <c r="L21" t="s">
        <v>51</v>
      </c>
    </row>
    <row r="22" spans="1:20" x14ac:dyDescent="0.2">
      <c r="A22" t="s">
        <v>22</v>
      </c>
      <c r="B22" t="s">
        <v>781</v>
      </c>
      <c r="C22" t="s">
        <v>782</v>
      </c>
      <c r="H22" t="s">
        <v>49</v>
      </c>
      <c r="I22" t="s">
        <v>50</v>
      </c>
      <c r="L22" t="s">
        <v>68</v>
      </c>
      <c r="O22" t="s">
        <v>79</v>
      </c>
    </row>
    <row r="23" spans="1:20" x14ac:dyDescent="0.2">
      <c r="A23" t="s">
        <v>22</v>
      </c>
      <c r="B23" t="s">
        <v>783</v>
      </c>
      <c r="C23" t="s">
        <v>784</v>
      </c>
      <c r="H23" t="s">
        <v>49</v>
      </c>
      <c r="I23" t="s">
        <v>53</v>
      </c>
      <c r="L23" t="s">
        <v>68</v>
      </c>
      <c r="O23" t="s">
        <v>79</v>
      </c>
    </row>
    <row r="24" spans="1:20" x14ac:dyDescent="0.2">
      <c r="A24" t="s">
        <v>22</v>
      </c>
      <c r="B24" t="s">
        <v>785</v>
      </c>
      <c r="C24" t="s">
        <v>785</v>
      </c>
      <c r="J24" t="s">
        <v>10</v>
      </c>
    </row>
    <row r="25" spans="1:20" x14ac:dyDescent="0.2">
      <c r="A25" t="s">
        <v>22</v>
      </c>
      <c r="B25" t="s">
        <v>786</v>
      </c>
      <c r="C25" t="s">
        <v>786</v>
      </c>
      <c r="G25" t="s">
        <v>60</v>
      </c>
    </row>
    <row r="26" spans="1:20" x14ac:dyDescent="0.2">
      <c r="A26" t="s">
        <v>22</v>
      </c>
      <c r="B26" t="s">
        <v>787</v>
      </c>
      <c r="C26" t="s">
        <v>787</v>
      </c>
      <c r="G26" t="s">
        <v>62</v>
      </c>
    </row>
    <row r="27" spans="1:20" x14ac:dyDescent="0.2">
      <c r="A27" t="s">
        <v>22</v>
      </c>
      <c r="B27" t="s">
        <v>787</v>
      </c>
      <c r="C27" t="s">
        <v>787</v>
      </c>
      <c r="E27">
        <v>0</v>
      </c>
      <c r="F27" t="s">
        <v>44</v>
      </c>
      <c r="K27" t="s">
        <v>64</v>
      </c>
      <c r="M27" t="s">
        <v>65</v>
      </c>
      <c r="S27">
        <v>0</v>
      </c>
      <c r="T27">
        <v>0</v>
      </c>
    </row>
    <row r="28" spans="1:20" x14ac:dyDescent="0.2">
      <c r="A28" t="s">
        <v>22</v>
      </c>
      <c r="B28" t="s">
        <v>788</v>
      </c>
      <c r="C28" t="s">
        <v>789</v>
      </c>
      <c r="H28" t="s">
        <v>49</v>
      </c>
      <c r="L28" t="s">
        <v>57</v>
      </c>
    </row>
    <row r="29" spans="1:20" x14ac:dyDescent="0.2">
      <c r="A29" t="s">
        <v>22</v>
      </c>
      <c r="B29" t="s">
        <v>790</v>
      </c>
      <c r="C29" t="s">
        <v>791</v>
      </c>
      <c r="D29" s="2" t="s">
        <v>792</v>
      </c>
      <c r="H29" t="s">
        <v>49</v>
      </c>
      <c r="I29" t="s">
        <v>53</v>
      </c>
      <c r="L29" t="s">
        <v>105</v>
      </c>
      <c r="O29" t="s">
        <v>203</v>
      </c>
    </row>
    <row r="30" spans="1:20" x14ac:dyDescent="0.2">
      <c r="A30" t="s">
        <v>22</v>
      </c>
      <c r="B30" t="s">
        <v>793</v>
      </c>
      <c r="C30" t="s">
        <v>794</v>
      </c>
      <c r="H30" t="s">
        <v>49</v>
      </c>
      <c r="L30" t="s">
        <v>57</v>
      </c>
    </row>
    <row r="31" spans="1:20" x14ac:dyDescent="0.2">
      <c r="A31" t="s">
        <v>22</v>
      </c>
      <c r="B31" t="s">
        <v>795</v>
      </c>
      <c r="C31" t="s">
        <v>795</v>
      </c>
      <c r="J31" t="s">
        <v>10</v>
      </c>
    </row>
    <row r="32" spans="1:20" x14ac:dyDescent="0.2">
      <c r="A32" t="s">
        <v>22</v>
      </c>
      <c r="B32" t="s">
        <v>796</v>
      </c>
      <c r="C32" t="s">
        <v>796</v>
      </c>
      <c r="H32" t="s">
        <v>49</v>
      </c>
      <c r="I32" t="s">
        <v>53</v>
      </c>
      <c r="L32" t="s">
        <v>51</v>
      </c>
    </row>
    <row r="33" spans="1:20" x14ac:dyDescent="0.2">
      <c r="A33" t="s">
        <v>22</v>
      </c>
      <c r="B33" t="s">
        <v>797</v>
      </c>
      <c r="C33" t="s">
        <v>797</v>
      </c>
      <c r="G33" t="s">
        <v>60</v>
      </c>
    </row>
    <row r="34" spans="1:20" x14ac:dyDescent="0.2">
      <c r="A34" t="s">
        <v>22</v>
      </c>
      <c r="B34" t="s">
        <v>798</v>
      </c>
      <c r="C34" t="s">
        <v>798</v>
      </c>
      <c r="G34" t="s">
        <v>78</v>
      </c>
    </row>
    <row r="35" spans="1:20" x14ac:dyDescent="0.2">
      <c r="A35" t="s">
        <v>22</v>
      </c>
      <c r="B35" t="s">
        <v>798</v>
      </c>
      <c r="C35" t="s">
        <v>798</v>
      </c>
      <c r="E35">
        <v>1</v>
      </c>
      <c r="F35" t="s">
        <v>44</v>
      </c>
      <c r="K35" t="s">
        <v>45</v>
      </c>
      <c r="M35" t="s">
        <v>79</v>
      </c>
      <c r="S35">
        <v>1</v>
      </c>
      <c r="T35">
        <v>1</v>
      </c>
    </row>
    <row r="36" spans="1:20" x14ac:dyDescent="0.2">
      <c r="A36" t="s">
        <v>22</v>
      </c>
      <c r="B36" t="s">
        <v>799</v>
      </c>
      <c r="C36" t="s">
        <v>800</v>
      </c>
      <c r="H36" t="s">
        <v>49</v>
      </c>
      <c r="L36" t="s">
        <v>57</v>
      </c>
    </row>
    <row r="37" spans="1:20" x14ac:dyDescent="0.2">
      <c r="A37" t="s">
        <v>22</v>
      </c>
      <c r="B37" t="s">
        <v>801</v>
      </c>
      <c r="C37" t="s">
        <v>802</v>
      </c>
      <c r="H37" t="s">
        <v>49</v>
      </c>
      <c r="I37" t="s">
        <v>50</v>
      </c>
      <c r="L37" t="s">
        <v>51</v>
      </c>
    </row>
    <row r="38" spans="1:20" x14ac:dyDescent="0.2">
      <c r="A38" t="s">
        <v>22</v>
      </c>
      <c r="B38" t="s">
        <v>803</v>
      </c>
      <c r="C38" t="s">
        <v>804</v>
      </c>
      <c r="H38" t="s">
        <v>49</v>
      </c>
      <c r="I38" t="s">
        <v>53</v>
      </c>
      <c r="L38" t="s">
        <v>51</v>
      </c>
    </row>
    <row r="39" spans="1:20" x14ac:dyDescent="0.2">
      <c r="A39" t="s">
        <v>22</v>
      </c>
      <c r="B39" t="s">
        <v>805</v>
      </c>
      <c r="C39" t="s">
        <v>806</v>
      </c>
      <c r="H39" t="s">
        <v>49</v>
      </c>
      <c r="I39" t="s">
        <v>53</v>
      </c>
      <c r="L39" t="s">
        <v>68</v>
      </c>
      <c r="O39" t="s">
        <v>116</v>
      </c>
    </row>
    <row r="40" spans="1:20" x14ac:dyDescent="0.2">
      <c r="A40" t="s">
        <v>22</v>
      </c>
      <c r="B40" t="s">
        <v>807</v>
      </c>
      <c r="C40" t="s">
        <v>807</v>
      </c>
      <c r="J40" t="s">
        <v>10</v>
      </c>
    </row>
    <row r="41" spans="1:20" x14ac:dyDescent="0.2">
      <c r="A41" t="s">
        <v>22</v>
      </c>
      <c r="B41" t="s">
        <v>808</v>
      </c>
      <c r="C41" t="s">
        <v>808</v>
      </c>
      <c r="G41" t="s">
        <v>60</v>
      </c>
    </row>
    <row r="42" spans="1:20" x14ac:dyDescent="0.2">
      <c r="A42" t="s">
        <v>22</v>
      </c>
      <c r="B42" t="s">
        <v>809</v>
      </c>
      <c r="C42" t="s">
        <v>809</v>
      </c>
      <c r="G42" t="s">
        <v>94</v>
      </c>
    </row>
    <row r="43" spans="1:20" x14ac:dyDescent="0.2">
      <c r="A43" t="s">
        <v>22</v>
      </c>
      <c r="B43" t="s">
        <v>809</v>
      </c>
      <c r="C43" t="s">
        <v>809</v>
      </c>
      <c r="E43">
        <v>0</v>
      </c>
      <c r="F43" t="s">
        <v>44</v>
      </c>
      <c r="K43" t="s">
        <v>45</v>
      </c>
      <c r="M43" t="s">
        <v>96</v>
      </c>
      <c r="S43">
        <v>0</v>
      </c>
      <c r="T43">
        <v>0</v>
      </c>
    </row>
    <row r="44" spans="1:20" x14ac:dyDescent="0.2">
      <c r="A44" t="s">
        <v>22</v>
      </c>
      <c r="B44" t="s">
        <v>810</v>
      </c>
      <c r="C44" t="s">
        <v>811</v>
      </c>
      <c r="H44" t="s">
        <v>49</v>
      </c>
      <c r="I44" t="s">
        <v>50</v>
      </c>
      <c r="L44" t="s">
        <v>68</v>
      </c>
      <c r="O44" t="s">
        <v>46</v>
      </c>
    </row>
    <row r="45" spans="1:20" x14ac:dyDescent="0.2">
      <c r="A45" t="s">
        <v>22</v>
      </c>
      <c r="B45" t="s">
        <v>812</v>
      </c>
      <c r="C45" t="s">
        <v>813</v>
      </c>
      <c r="H45" t="s">
        <v>49</v>
      </c>
      <c r="I45" t="s">
        <v>53</v>
      </c>
      <c r="L45" t="s">
        <v>68</v>
      </c>
      <c r="O45" t="s">
        <v>46</v>
      </c>
    </row>
    <row r="46" spans="1:20" x14ac:dyDescent="0.2">
      <c r="A46" t="s">
        <v>22</v>
      </c>
      <c r="B46" t="s">
        <v>814</v>
      </c>
      <c r="C46" t="s">
        <v>815</v>
      </c>
      <c r="H46" t="s">
        <v>49</v>
      </c>
      <c r="L46" t="s">
        <v>57</v>
      </c>
    </row>
    <row r="47" spans="1:20" x14ac:dyDescent="0.2">
      <c r="A47" t="s">
        <v>22</v>
      </c>
      <c r="B47" t="s">
        <v>816</v>
      </c>
      <c r="C47" t="s">
        <v>817</v>
      </c>
      <c r="H47" t="s">
        <v>49</v>
      </c>
      <c r="I47" t="s">
        <v>50</v>
      </c>
      <c r="L47" t="s">
        <v>68</v>
      </c>
      <c r="O47" t="s">
        <v>65</v>
      </c>
    </row>
    <row r="48" spans="1:20" x14ac:dyDescent="0.2">
      <c r="A48" t="s">
        <v>22</v>
      </c>
      <c r="B48" t="s">
        <v>818</v>
      </c>
      <c r="C48" t="s">
        <v>819</v>
      </c>
      <c r="H48" t="s">
        <v>49</v>
      </c>
      <c r="I48" t="s">
        <v>53</v>
      </c>
      <c r="L48" t="s">
        <v>68</v>
      </c>
      <c r="O48" t="s">
        <v>65</v>
      </c>
    </row>
    <row r="49" spans="1:20" x14ac:dyDescent="0.2">
      <c r="A49" t="s">
        <v>22</v>
      </c>
      <c r="B49" t="s">
        <v>820</v>
      </c>
      <c r="C49" t="s">
        <v>820</v>
      </c>
      <c r="J49" t="s">
        <v>10</v>
      </c>
    </row>
    <row r="50" spans="1:20" x14ac:dyDescent="0.2">
      <c r="A50" t="s">
        <v>22</v>
      </c>
      <c r="B50" t="s">
        <v>821</v>
      </c>
      <c r="C50" t="s">
        <v>821</v>
      </c>
      <c r="H50" t="s">
        <v>49</v>
      </c>
      <c r="I50" t="s">
        <v>53</v>
      </c>
      <c r="L50" t="s">
        <v>51</v>
      </c>
    </row>
    <row r="51" spans="1:20" x14ac:dyDescent="0.2">
      <c r="A51" t="s">
        <v>22</v>
      </c>
      <c r="B51" t="s">
        <v>822</v>
      </c>
      <c r="C51" t="s">
        <v>822</v>
      </c>
      <c r="G51" t="s">
        <v>60</v>
      </c>
    </row>
    <row r="52" spans="1:20" x14ac:dyDescent="0.2">
      <c r="A52" t="s">
        <v>22</v>
      </c>
      <c r="B52" t="s">
        <v>823</v>
      </c>
      <c r="C52" t="s">
        <v>823</v>
      </c>
      <c r="G52" t="s">
        <v>114</v>
      </c>
    </row>
    <row r="53" spans="1:20" x14ac:dyDescent="0.2">
      <c r="A53" t="s">
        <v>22</v>
      </c>
      <c r="B53" t="s">
        <v>823</v>
      </c>
      <c r="C53" t="s">
        <v>823</v>
      </c>
      <c r="E53">
        <v>1</v>
      </c>
      <c r="F53" t="s">
        <v>44</v>
      </c>
      <c r="K53" t="s">
        <v>115</v>
      </c>
      <c r="M53" t="s">
        <v>116</v>
      </c>
      <c r="S53">
        <v>1</v>
      </c>
      <c r="T53">
        <v>1</v>
      </c>
    </row>
    <row r="54" spans="1:20" x14ac:dyDescent="0.2">
      <c r="A54" t="s">
        <v>22</v>
      </c>
      <c r="B54" t="s">
        <v>824</v>
      </c>
      <c r="C54" t="s">
        <v>825</v>
      </c>
      <c r="H54" t="s">
        <v>49</v>
      </c>
      <c r="I54" t="s">
        <v>50</v>
      </c>
      <c r="L54" t="s">
        <v>51</v>
      </c>
    </row>
    <row r="55" spans="1:20" x14ac:dyDescent="0.2">
      <c r="A55" t="s">
        <v>22</v>
      </c>
      <c r="B55" t="s">
        <v>826</v>
      </c>
      <c r="C55" t="s">
        <v>827</v>
      </c>
      <c r="H55" t="s">
        <v>49</v>
      </c>
      <c r="I55" t="s">
        <v>53</v>
      </c>
      <c r="L55" t="s">
        <v>51</v>
      </c>
    </row>
    <row r="56" spans="1:20" x14ac:dyDescent="0.2">
      <c r="A56" t="s">
        <v>22</v>
      </c>
      <c r="B56" t="s">
        <v>828</v>
      </c>
      <c r="C56" t="s">
        <v>829</v>
      </c>
      <c r="H56" t="s">
        <v>49</v>
      </c>
      <c r="L56" t="s">
        <v>57</v>
      </c>
    </row>
    <row r="57" spans="1:20" x14ac:dyDescent="0.2">
      <c r="A57" t="s">
        <v>22</v>
      </c>
      <c r="B57" t="s">
        <v>830</v>
      </c>
      <c r="C57" t="s">
        <v>830</v>
      </c>
      <c r="J57" t="s">
        <v>10</v>
      </c>
    </row>
    <row r="58" spans="1:20" x14ac:dyDescent="0.2">
      <c r="A58" t="s">
        <v>22</v>
      </c>
      <c r="B58" t="s">
        <v>831</v>
      </c>
      <c r="C58" t="s">
        <v>831</v>
      </c>
      <c r="G58" t="s">
        <v>60</v>
      </c>
    </row>
    <row r="59" spans="1:20" x14ac:dyDescent="0.2">
      <c r="A59" t="s">
        <v>22</v>
      </c>
      <c r="B59" t="s">
        <v>832</v>
      </c>
      <c r="C59" t="s">
        <v>832</v>
      </c>
      <c r="G59" t="s">
        <v>122</v>
      </c>
    </row>
    <row r="60" spans="1:20" x14ac:dyDescent="0.2">
      <c r="A60" t="s">
        <v>22</v>
      </c>
      <c r="B60" t="s">
        <v>832</v>
      </c>
      <c r="C60" t="s">
        <v>832</v>
      </c>
      <c r="E60">
        <v>1</v>
      </c>
      <c r="F60" t="s">
        <v>44</v>
      </c>
      <c r="K60" t="s">
        <v>115</v>
      </c>
      <c r="M60" t="s">
        <v>65</v>
      </c>
      <c r="S60">
        <v>1</v>
      </c>
      <c r="T60">
        <v>1</v>
      </c>
    </row>
    <row r="61" spans="1:20" x14ac:dyDescent="0.2">
      <c r="A61" t="s">
        <v>22</v>
      </c>
      <c r="B61" t="s">
        <v>833</v>
      </c>
      <c r="C61" t="s">
        <v>834</v>
      </c>
      <c r="H61" t="s">
        <v>49</v>
      </c>
      <c r="L61" t="s">
        <v>57</v>
      </c>
    </row>
    <row r="62" spans="1:20" x14ac:dyDescent="0.2">
      <c r="A62" t="s">
        <v>22</v>
      </c>
      <c r="B62" t="s">
        <v>835</v>
      </c>
      <c r="C62" t="s">
        <v>836</v>
      </c>
      <c r="H62" t="s">
        <v>49</v>
      </c>
      <c r="I62" t="s">
        <v>50</v>
      </c>
      <c r="L62" t="s">
        <v>51</v>
      </c>
    </row>
    <row r="63" spans="1:20" x14ac:dyDescent="0.2">
      <c r="A63" t="s">
        <v>22</v>
      </c>
      <c r="B63" t="s">
        <v>837</v>
      </c>
      <c r="C63" t="s">
        <v>838</v>
      </c>
      <c r="H63" t="s">
        <v>49</v>
      </c>
      <c r="I63" t="s">
        <v>53</v>
      </c>
      <c r="L63" t="s">
        <v>51</v>
      </c>
    </row>
    <row r="64" spans="1:20" x14ac:dyDescent="0.2">
      <c r="A64" t="s">
        <v>22</v>
      </c>
      <c r="B64" t="s">
        <v>839</v>
      </c>
      <c r="C64" t="s">
        <v>839</v>
      </c>
      <c r="J64" t="s">
        <v>10</v>
      </c>
    </row>
    <row r="65" spans="1:20" x14ac:dyDescent="0.2">
      <c r="A65" t="s">
        <v>22</v>
      </c>
      <c r="B65" t="s">
        <v>840</v>
      </c>
      <c r="C65" t="s">
        <v>840</v>
      </c>
      <c r="G65" t="s">
        <v>60</v>
      </c>
    </row>
    <row r="66" spans="1:20" x14ac:dyDescent="0.2">
      <c r="A66" t="s">
        <v>22</v>
      </c>
      <c r="B66" t="s">
        <v>841</v>
      </c>
      <c r="C66" t="s">
        <v>841</v>
      </c>
      <c r="G66" t="s">
        <v>131</v>
      </c>
    </row>
    <row r="67" spans="1:20" x14ac:dyDescent="0.2">
      <c r="A67" t="s">
        <v>22</v>
      </c>
      <c r="B67" t="s">
        <v>841</v>
      </c>
      <c r="C67" t="s">
        <v>841</v>
      </c>
      <c r="E67">
        <v>0</v>
      </c>
      <c r="F67" t="s">
        <v>44</v>
      </c>
      <c r="K67" t="s">
        <v>64</v>
      </c>
      <c r="M67" t="s">
        <v>116</v>
      </c>
      <c r="S67">
        <v>0</v>
      </c>
      <c r="T67">
        <v>0</v>
      </c>
    </row>
    <row r="68" spans="1:20" x14ac:dyDescent="0.2">
      <c r="A68" t="s">
        <v>22</v>
      </c>
      <c r="B68" t="s">
        <v>842</v>
      </c>
      <c r="C68" t="s">
        <v>843</v>
      </c>
      <c r="H68" t="s">
        <v>49</v>
      </c>
      <c r="L68" t="s">
        <v>57</v>
      </c>
    </row>
    <row r="69" spans="1:20" x14ac:dyDescent="0.2">
      <c r="A69" t="s">
        <v>22</v>
      </c>
      <c r="B69" t="s">
        <v>844</v>
      </c>
      <c r="C69" t="s">
        <v>845</v>
      </c>
      <c r="H69" t="s">
        <v>49</v>
      </c>
      <c r="I69" t="s">
        <v>50</v>
      </c>
      <c r="L69" t="s">
        <v>68</v>
      </c>
      <c r="O69" t="s">
        <v>65</v>
      </c>
    </row>
    <row r="70" spans="1:20" x14ac:dyDescent="0.2">
      <c r="A70" t="s">
        <v>22</v>
      </c>
      <c r="B70" t="s">
        <v>846</v>
      </c>
      <c r="C70" t="s">
        <v>847</v>
      </c>
      <c r="H70" t="s">
        <v>49</v>
      </c>
      <c r="I70" t="s">
        <v>53</v>
      </c>
      <c r="L70" t="s">
        <v>68</v>
      </c>
      <c r="O70" t="s">
        <v>65</v>
      </c>
    </row>
    <row r="71" spans="1:20" x14ac:dyDescent="0.2">
      <c r="A71" t="s">
        <v>22</v>
      </c>
      <c r="B71" t="s">
        <v>848</v>
      </c>
      <c r="C71" t="s">
        <v>848</v>
      </c>
      <c r="J71" t="s">
        <v>10</v>
      </c>
    </row>
    <row r="72" spans="1:20" x14ac:dyDescent="0.2">
      <c r="A72" t="s">
        <v>22</v>
      </c>
      <c r="B72" t="s">
        <v>849</v>
      </c>
      <c r="C72" t="s">
        <v>849</v>
      </c>
      <c r="H72" t="s">
        <v>49</v>
      </c>
      <c r="I72" t="s">
        <v>53</v>
      </c>
      <c r="L72" t="s">
        <v>51</v>
      </c>
    </row>
    <row r="73" spans="1:20" x14ac:dyDescent="0.2">
      <c r="A73" t="s">
        <v>22</v>
      </c>
      <c r="B73" t="s">
        <v>850</v>
      </c>
      <c r="C73" t="s">
        <v>850</v>
      </c>
      <c r="G73" t="s">
        <v>60</v>
      </c>
    </row>
    <row r="74" spans="1:20" x14ac:dyDescent="0.2">
      <c r="A74" t="s">
        <v>22</v>
      </c>
      <c r="B74" t="s">
        <v>851</v>
      </c>
      <c r="C74" t="s">
        <v>851</v>
      </c>
      <c r="G74" t="s">
        <v>139</v>
      </c>
    </row>
    <row r="75" spans="1:20" x14ac:dyDescent="0.2">
      <c r="A75" t="s">
        <v>22</v>
      </c>
      <c r="B75" t="s">
        <v>852</v>
      </c>
      <c r="C75" t="s">
        <v>852</v>
      </c>
      <c r="E75">
        <v>0</v>
      </c>
      <c r="F75" t="s">
        <v>44</v>
      </c>
      <c r="K75" s="5" t="s">
        <v>142</v>
      </c>
      <c r="M75" s="5" t="s">
        <v>142</v>
      </c>
      <c r="S75">
        <v>0</v>
      </c>
      <c r="T75">
        <v>0</v>
      </c>
    </row>
    <row r="76" spans="1:20" x14ac:dyDescent="0.2">
      <c r="A76" t="s">
        <v>22</v>
      </c>
      <c r="B76" t="s">
        <v>853</v>
      </c>
      <c r="C76" t="s">
        <v>854</v>
      </c>
      <c r="H76" t="s">
        <v>49</v>
      </c>
      <c r="L76" t="s">
        <v>57</v>
      </c>
    </row>
    <row r="77" spans="1:20" x14ac:dyDescent="0.2">
      <c r="A77" t="s">
        <v>22</v>
      </c>
      <c r="B77" t="s">
        <v>855</v>
      </c>
      <c r="C77" t="s">
        <v>856</v>
      </c>
      <c r="H77" t="s">
        <v>49</v>
      </c>
      <c r="L77" t="s">
        <v>105</v>
      </c>
      <c r="O77" t="s">
        <v>106</v>
      </c>
    </row>
    <row r="78" spans="1:20" x14ac:dyDescent="0.2">
      <c r="A78" t="s">
        <v>22</v>
      </c>
      <c r="B78" t="s">
        <v>857</v>
      </c>
      <c r="C78" t="s">
        <v>858</v>
      </c>
      <c r="H78" t="s">
        <v>49</v>
      </c>
      <c r="I78" t="s">
        <v>50</v>
      </c>
      <c r="L78" t="s">
        <v>68</v>
      </c>
      <c r="O78" t="s">
        <v>46</v>
      </c>
    </row>
    <row r="79" spans="1:20" x14ac:dyDescent="0.2">
      <c r="A79" t="s">
        <v>22</v>
      </c>
      <c r="B79" t="s">
        <v>859</v>
      </c>
      <c r="C79" t="s">
        <v>860</v>
      </c>
      <c r="H79" t="s">
        <v>49</v>
      </c>
      <c r="I79" t="s">
        <v>53</v>
      </c>
      <c r="L79" t="s">
        <v>68</v>
      </c>
      <c r="O79" t="s">
        <v>46</v>
      </c>
    </row>
    <row r="80" spans="1:20" x14ac:dyDescent="0.2">
      <c r="A80" t="s">
        <v>22</v>
      </c>
      <c r="B80" t="s">
        <v>861</v>
      </c>
      <c r="C80" t="s">
        <v>862</v>
      </c>
      <c r="H80" t="s">
        <v>49</v>
      </c>
      <c r="L80" t="s">
        <v>57</v>
      </c>
    </row>
    <row r="81" spans="1:20" x14ac:dyDescent="0.2">
      <c r="A81" t="s">
        <v>22</v>
      </c>
      <c r="B81" t="s">
        <v>863</v>
      </c>
      <c r="C81" t="s">
        <v>864</v>
      </c>
      <c r="H81" t="s">
        <v>49</v>
      </c>
      <c r="I81" t="s">
        <v>50</v>
      </c>
      <c r="L81" t="s">
        <v>68</v>
      </c>
      <c r="O81" t="s">
        <v>65</v>
      </c>
    </row>
    <row r="82" spans="1:20" x14ac:dyDescent="0.2">
      <c r="A82" t="s">
        <v>22</v>
      </c>
      <c r="B82" t="s">
        <v>865</v>
      </c>
      <c r="C82" t="s">
        <v>866</v>
      </c>
      <c r="H82" t="s">
        <v>49</v>
      </c>
      <c r="I82" t="s">
        <v>53</v>
      </c>
      <c r="L82" t="s">
        <v>68</v>
      </c>
      <c r="O82" t="s">
        <v>65</v>
      </c>
    </row>
    <row r="83" spans="1:20" x14ac:dyDescent="0.2">
      <c r="A83" t="s">
        <v>22</v>
      </c>
      <c r="B83" t="s">
        <v>867</v>
      </c>
      <c r="C83" t="s">
        <v>868</v>
      </c>
      <c r="D83" s="2" t="s">
        <v>869</v>
      </c>
      <c r="H83" t="s">
        <v>49</v>
      </c>
      <c r="L83" t="s">
        <v>105</v>
      </c>
      <c r="O83" t="s">
        <v>870</v>
      </c>
    </row>
    <row r="84" spans="1:20" x14ac:dyDescent="0.2">
      <c r="A84" t="s">
        <v>22</v>
      </c>
      <c r="B84" t="s">
        <v>871</v>
      </c>
      <c r="C84" t="s">
        <v>872</v>
      </c>
      <c r="H84" t="s">
        <v>49</v>
      </c>
      <c r="I84" t="s">
        <v>50</v>
      </c>
      <c r="L84" t="s">
        <v>68</v>
      </c>
      <c r="O84" t="s">
        <v>116</v>
      </c>
    </row>
    <row r="85" spans="1:20" x14ac:dyDescent="0.2">
      <c r="A85" t="s">
        <v>22</v>
      </c>
      <c r="B85" t="s">
        <v>873</v>
      </c>
      <c r="C85" t="s">
        <v>215</v>
      </c>
      <c r="H85" t="s">
        <v>49</v>
      </c>
      <c r="I85" t="s">
        <v>53</v>
      </c>
      <c r="L85" t="s">
        <v>68</v>
      </c>
      <c r="O85" t="s">
        <v>116</v>
      </c>
    </row>
    <row r="86" spans="1:20" x14ac:dyDescent="0.2">
      <c r="A86" t="s">
        <v>22</v>
      </c>
      <c r="B86" t="s">
        <v>874</v>
      </c>
      <c r="C86" t="s">
        <v>216</v>
      </c>
      <c r="D86" s="2" t="s">
        <v>875</v>
      </c>
      <c r="H86" t="s">
        <v>49</v>
      </c>
      <c r="L86" t="s">
        <v>105</v>
      </c>
      <c r="O86" t="s">
        <v>608</v>
      </c>
    </row>
    <row r="87" spans="1:20" x14ac:dyDescent="0.2">
      <c r="A87" t="s">
        <v>22</v>
      </c>
      <c r="B87" t="s">
        <v>876</v>
      </c>
      <c r="C87" t="s">
        <v>877</v>
      </c>
      <c r="H87" t="s">
        <v>49</v>
      </c>
      <c r="I87" t="s">
        <v>50</v>
      </c>
      <c r="L87" t="s">
        <v>68</v>
      </c>
      <c r="O87" t="s">
        <v>79</v>
      </c>
    </row>
    <row r="88" spans="1:20" x14ac:dyDescent="0.2">
      <c r="A88" t="s">
        <v>22</v>
      </c>
      <c r="B88" t="s">
        <v>878</v>
      </c>
      <c r="C88" t="s">
        <v>879</v>
      </c>
      <c r="H88" t="s">
        <v>49</v>
      </c>
      <c r="I88" t="s">
        <v>53</v>
      </c>
      <c r="L88" t="s">
        <v>68</v>
      </c>
      <c r="O88" t="s">
        <v>79</v>
      </c>
    </row>
    <row r="89" spans="1:20" x14ac:dyDescent="0.2">
      <c r="A89" t="s">
        <v>22</v>
      </c>
      <c r="B89" t="s">
        <v>219</v>
      </c>
      <c r="C89" t="s">
        <v>880</v>
      </c>
      <c r="H89" t="s">
        <v>49</v>
      </c>
      <c r="L89" t="s">
        <v>105</v>
      </c>
      <c r="O89" t="s">
        <v>106</v>
      </c>
    </row>
    <row r="90" spans="1:20" x14ac:dyDescent="0.2">
      <c r="A90" t="s">
        <v>22</v>
      </c>
      <c r="B90" t="s">
        <v>881</v>
      </c>
      <c r="C90" t="s">
        <v>881</v>
      </c>
      <c r="G90" t="s">
        <v>60</v>
      </c>
    </row>
    <row r="91" spans="1:20" x14ac:dyDescent="0.2">
      <c r="A91" t="s">
        <v>22</v>
      </c>
      <c r="B91" t="s">
        <v>882</v>
      </c>
      <c r="C91" t="s">
        <v>882</v>
      </c>
      <c r="G91" t="s">
        <v>147</v>
      </c>
    </row>
    <row r="92" spans="1:20" x14ac:dyDescent="0.2">
      <c r="A92" t="s">
        <v>22</v>
      </c>
      <c r="B92" t="s">
        <v>882</v>
      </c>
      <c r="C92" t="s">
        <v>882</v>
      </c>
      <c r="E92">
        <v>0</v>
      </c>
      <c r="F92" t="s">
        <v>44</v>
      </c>
      <c r="K92" t="s">
        <v>115</v>
      </c>
      <c r="M92" t="s">
        <v>149</v>
      </c>
      <c r="S92">
        <v>0</v>
      </c>
      <c r="T92">
        <v>0</v>
      </c>
    </row>
    <row r="93" spans="1:20" x14ac:dyDescent="0.2">
      <c r="A93" t="s">
        <v>22</v>
      </c>
      <c r="B93" t="s">
        <v>883</v>
      </c>
      <c r="C93" t="s">
        <v>884</v>
      </c>
      <c r="H93" t="s">
        <v>49</v>
      </c>
      <c r="L93" t="s">
        <v>57</v>
      </c>
    </row>
    <row r="94" spans="1:20" x14ac:dyDescent="0.2">
      <c r="A94" t="s">
        <v>22</v>
      </c>
      <c r="B94" t="s">
        <v>885</v>
      </c>
      <c r="C94" t="s">
        <v>886</v>
      </c>
      <c r="H94" t="s">
        <v>49</v>
      </c>
      <c r="L94" t="s">
        <v>82</v>
      </c>
      <c r="N94" t="s">
        <v>152</v>
      </c>
    </row>
    <row r="95" spans="1:20" x14ac:dyDescent="0.2">
      <c r="A95" t="s">
        <v>22</v>
      </c>
      <c r="B95" t="s">
        <v>887</v>
      </c>
      <c r="C95" t="s">
        <v>887</v>
      </c>
      <c r="H95" t="s">
        <v>49</v>
      </c>
      <c r="I95" t="s">
        <v>50</v>
      </c>
      <c r="L95" t="s">
        <v>68</v>
      </c>
      <c r="O95" t="s">
        <v>116</v>
      </c>
    </row>
    <row r="96" spans="1:20" x14ac:dyDescent="0.2">
      <c r="A96" t="s">
        <v>22</v>
      </c>
      <c r="B96" t="s">
        <v>888</v>
      </c>
      <c r="C96" t="s">
        <v>889</v>
      </c>
      <c r="H96" t="s">
        <v>49</v>
      </c>
      <c r="I96" t="s">
        <v>53</v>
      </c>
      <c r="L96" t="s">
        <v>68</v>
      </c>
      <c r="O96" t="s">
        <v>116</v>
      </c>
    </row>
    <row r="97" spans="1:20" x14ac:dyDescent="0.2">
      <c r="A97" t="s">
        <v>22</v>
      </c>
      <c r="B97" t="s">
        <v>890</v>
      </c>
      <c r="C97" t="s">
        <v>890</v>
      </c>
      <c r="J97" t="s">
        <v>10</v>
      </c>
    </row>
    <row r="98" spans="1:20" x14ac:dyDescent="0.2">
      <c r="A98" t="s">
        <v>22</v>
      </c>
      <c r="B98" t="s">
        <v>891</v>
      </c>
      <c r="C98" t="s">
        <v>891</v>
      </c>
      <c r="H98" t="s">
        <v>49</v>
      </c>
      <c r="I98" t="s">
        <v>53</v>
      </c>
      <c r="L98" t="s">
        <v>51</v>
      </c>
    </row>
    <row r="99" spans="1:20" x14ac:dyDescent="0.2">
      <c r="A99" t="s">
        <v>22</v>
      </c>
      <c r="B99" t="s">
        <v>664</v>
      </c>
      <c r="C99" t="s">
        <v>664</v>
      </c>
      <c r="G99" t="s">
        <v>60</v>
      </c>
    </row>
    <row r="100" spans="1:20" s="37" customFormat="1" x14ac:dyDescent="0.2">
      <c r="A100" s="37" t="s">
        <v>22</v>
      </c>
      <c r="B100" s="37" t="s">
        <v>892</v>
      </c>
      <c r="C100" s="37" t="s">
        <v>892</v>
      </c>
      <c r="D100" s="38" t="s">
        <v>893</v>
      </c>
      <c r="R100" s="37" t="s">
        <v>318</v>
      </c>
    </row>
    <row r="101" spans="1:20" x14ac:dyDescent="0.2">
      <c r="A101" t="s">
        <v>22</v>
      </c>
      <c r="B101" t="s">
        <v>894</v>
      </c>
      <c r="C101" t="s">
        <v>894</v>
      </c>
      <c r="D101" s="2" t="s">
        <v>895</v>
      </c>
      <c r="G101" t="s">
        <v>159</v>
      </c>
    </row>
    <row r="102" spans="1:20" x14ac:dyDescent="0.2">
      <c r="A102" t="s">
        <v>22</v>
      </c>
      <c r="B102" t="s">
        <v>894</v>
      </c>
      <c r="C102" t="s">
        <v>894</v>
      </c>
      <c r="E102">
        <v>1</v>
      </c>
      <c r="F102" t="s">
        <v>44</v>
      </c>
      <c r="K102" t="s">
        <v>64</v>
      </c>
      <c r="M102" t="s">
        <v>149</v>
      </c>
      <c r="S102">
        <v>1</v>
      </c>
      <c r="T102">
        <v>1</v>
      </c>
    </row>
    <row r="103" spans="1:20" x14ac:dyDescent="0.2">
      <c r="A103" t="s">
        <v>22</v>
      </c>
      <c r="B103" t="s">
        <v>896</v>
      </c>
      <c r="C103" t="s">
        <v>897</v>
      </c>
      <c r="H103" t="s">
        <v>49</v>
      </c>
      <c r="L103" t="s">
        <v>57</v>
      </c>
    </row>
    <row r="104" spans="1:20" x14ac:dyDescent="0.2">
      <c r="A104" t="s">
        <v>22</v>
      </c>
      <c r="B104" t="s">
        <v>898</v>
      </c>
      <c r="C104" t="s">
        <v>899</v>
      </c>
      <c r="H104" t="s">
        <v>49</v>
      </c>
      <c r="I104" t="s">
        <v>50</v>
      </c>
      <c r="L104" t="s">
        <v>51</v>
      </c>
    </row>
    <row r="105" spans="1:20" x14ac:dyDescent="0.2">
      <c r="A105" t="s">
        <v>22</v>
      </c>
      <c r="B105" t="s">
        <v>900</v>
      </c>
      <c r="C105" t="s">
        <v>901</v>
      </c>
      <c r="H105" t="s">
        <v>49</v>
      </c>
      <c r="I105" t="s">
        <v>53</v>
      </c>
      <c r="L105" t="s">
        <v>51</v>
      </c>
    </row>
    <row r="106" spans="1:20" x14ac:dyDescent="0.2">
      <c r="A106" t="s">
        <v>22</v>
      </c>
      <c r="B106" t="s">
        <v>902</v>
      </c>
      <c r="C106" t="s">
        <v>903</v>
      </c>
      <c r="H106" t="s">
        <v>49</v>
      </c>
      <c r="I106" t="s">
        <v>50</v>
      </c>
      <c r="L106" t="s">
        <v>68</v>
      </c>
      <c r="O106" t="s">
        <v>79</v>
      </c>
    </row>
    <row r="107" spans="1:20" x14ac:dyDescent="0.2">
      <c r="A107" t="s">
        <v>22</v>
      </c>
      <c r="B107" t="s">
        <v>904</v>
      </c>
      <c r="C107" t="s">
        <v>905</v>
      </c>
      <c r="H107" t="s">
        <v>49</v>
      </c>
      <c r="I107" t="s">
        <v>53</v>
      </c>
      <c r="L107" t="s">
        <v>68</v>
      </c>
      <c r="O107" t="s">
        <v>79</v>
      </c>
    </row>
    <row r="108" spans="1:20" x14ac:dyDescent="0.2">
      <c r="A108" t="s">
        <v>22</v>
      </c>
      <c r="B108" t="s">
        <v>906</v>
      </c>
      <c r="C108" t="s">
        <v>907</v>
      </c>
      <c r="D108" s="2" t="s">
        <v>908</v>
      </c>
      <c r="K108" s="1" t="s">
        <v>64</v>
      </c>
      <c r="M108" s="1" t="s">
        <v>149</v>
      </c>
      <c r="R108" t="s">
        <v>327</v>
      </c>
    </row>
    <row r="109" spans="1:20" x14ac:dyDescent="0.2">
      <c r="A109" t="s">
        <v>22</v>
      </c>
      <c r="B109" t="s">
        <v>909</v>
      </c>
      <c r="C109" t="s">
        <v>909</v>
      </c>
      <c r="D109" s="2" t="s">
        <v>910</v>
      </c>
      <c r="F109" t="s">
        <v>44</v>
      </c>
    </row>
    <row r="110" spans="1:20" x14ac:dyDescent="0.2">
      <c r="A110" t="s">
        <v>22</v>
      </c>
      <c r="B110" t="s">
        <v>911</v>
      </c>
      <c r="C110" t="s">
        <v>912</v>
      </c>
      <c r="H110" t="s">
        <v>49</v>
      </c>
      <c r="I110" t="s">
        <v>53</v>
      </c>
      <c r="L110" t="s">
        <v>68</v>
      </c>
      <c r="O110" t="s">
        <v>116</v>
      </c>
    </row>
    <row r="111" spans="1:20" x14ac:dyDescent="0.2">
      <c r="A111" t="s">
        <v>22</v>
      </c>
      <c r="B111" t="s">
        <v>913</v>
      </c>
      <c r="C111" t="s">
        <v>914</v>
      </c>
      <c r="H111" t="s">
        <v>49</v>
      </c>
      <c r="L111" t="s">
        <v>57</v>
      </c>
    </row>
    <row r="112" spans="1:20" x14ac:dyDescent="0.2">
      <c r="A112" t="s">
        <v>22</v>
      </c>
      <c r="B112" t="s">
        <v>915</v>
      </c>
      <c r="C112" t="s">
        <v>916</v>
      </c>
      <c r="H112" t="s">
        <v>49</v>
      </c>
      <c r="I112" t="s">
        <v>50</v>
      </c>
      <c r="L112" t="s">
        <v>68</v>
      </c>
      <c r="O112" t="s">
        <v>79</v>
      </c>
    </row>
    <row r="113" spans="1:20" x14ac:dyDescent="0.2">
      <c r="A113" t="s">
        <v>22</v>
      </c>
      <c r="B113" t="s">
        <v>917</v>
      </c>
      <c r="C113" t="s">
        <v>918</v>
      </c>
      <c r="H113" t="s">
        <v>49</v>
      </c>
      <c r="I113" t="s">
        <v>53</v>
      </c>
      <c r="L113" t="s">
        <v>68</v>
      </c>
      <c r="O113" t="s">
        <v>79</v>
      </c>
    </row>
    <row r="114" spans="1:20" x14ac:dyDescent="0.2">
      <c r="A114" t="s">
        <v>22</v>
      </c>
      <c r="B114" t="s">
        <v>919</v>
      </c>
      <c r="C114" t="s">
        <v>920</v>
      </c>
      <c r="H114" t="s">
        <v>49</v>
      </c>
      <c r="I114" t="s">
        <v>50</v>
      </c>
      <c r="L114" t="s">
        <v>51</v>
      </c>
    </row>
    <row r="115" spans="1:20" x14ac:dyDescent="0.2">
      <c r="A115" t="s">
        <v>22</v>
      </c>
      <c r="B115" t="s">
        <v>921</v>
      </c>
      <c r="C115" t="s">
        <v>922</v>
      </c>
      <c r="H115" t="s">
        <v>49</v>
      </c>
      <c r="I115" t="s">
        <v>53</v>
      </c>
      <c r="L115" t="s">
        <v>51</v>
      </c>
    </row>
    <row r="116" spans="1:20" x14ac:dyDescent="0.2">
      <c r="A116" t="s">
        <v>22</v>
      </c>
      <c r="B116" t="s">
        <v>923</v>
      </c>
      <c r="C116" t="s">
        <v>923</v>
      </c>
      <c r="J116" t="s">
        <v>10</v>
      </c>
    </row>
    <row r="117" spans="1:20" x14ac:dyDescent="0.2">
      <c r="A117" t="s">
        <v>22</v>
      </c>
      <c r="B117" t="s">
        <v>924</v>
      </c>
      <c r="C117" t="s">
        <v>924</v>
      </c>
      <c r="G117" t="s">
        <v>60</v>
      </c>
    </row>
    <row r="118" spans="1:20" x14ac:dyDescent="0.2">
      <c r="A118" t="s">
        <v>22</v>
      </c>
      <c r="B118" t="s">
        <v>925</v>
      </c>
      <c r="C118" t="s">
        <v>925</v>
      </c>
      <c r="G118" t="s">
        <v>168</v>
      </c>
    </row>
    <row r="119" spans="1:20" x14ac:dyDescent="0.2">
      <c r="A119" t="s">
        <v>22</v>
      </c>
      <c r="B119" t="s">
        <v>925</v>
      </c>
      <c r="C119" t="s">
        <v>925</v>
      </c>
      <c r="E119">
        <v>1</v>
      </c>
      <c r="F119" t="s">
        <v>44</v>
      </c>
      <c r="K119" t="s">
        <v>64</v>
      </c>
      <c r="M119" t="s">
        <v>46</v>
      </c>
      <c r="S119">
        <v>1</v>
      </c>
      <c r="T119">
        <v>1</v>
      </c>
    </row>
    <row r="120" spans="1:20" x14ac:dyDescent="0.2">
      <c r="A120" t="s">
        <v>22</v>
      </c>
      <c r="B120" t="s">
        <v>926</v>
      </c>
      <c r="C120" t="s">
        <v>927</v>
      </c>
      <c r="H120" t="s">
        <v>49</v>
      </c>
      <c r="I120" t="s">
        <v>53</v>
      </c>
      <c r="L120" t="s">
        <v>51</v>
      </c>
    </row>
    <row r="121" spans="1:20" x14ac:dyDescent="0.2">
      <c r="A121" t="s">
        <v>22</v>
      </c>
      <c r="B121" t="s">
        <v>928</v>
      </c>
      <c r="C121" t="s">
        <v>929</v>
      </c>
      <c r="H121" t="s">
        <v>49</v>
      </c>
      <c r="L121" t="s">
        <v>105</v>
      </c>
      <c r="O121" t="s">
        <v>870</v>
      </c>
    </row>
    <row r="122" spans="1:20" x14ac:dyDescent="0.2">
      <c r="A122" t="s">
        <v>22</v>
      </c>
      <c r="B122" t="s">
        <v>930</v>
      </c>
      <c r="C122" t="s">
        <v>931</v>
      </c>
      <c r="H122" t="s">
        <v>49</v>
      </c>
      <c r="I122" t="s">
        <v>50</v>
      </c>
      <c r="L122" t="s">
        <v>68</v>
      </c>
      <c r="O122" t="s">
        <v>46</v>
      </c>
    </row>
    <row r="123" spans="1:20" x14ac:dyDescent="0.2">
      <c r="A123" t="s">
        <v>22</v>
      </c>
      <c r="B123" t="s">
        <v>932</v>
      </c>
      <c r="C123" t="s">
        <v>933</v>
      </c>
      <c r="H123" t="s">
        <v>49</v>
      </c>
      <c r="I123" t="s">
        <v>53</v>
      </c>
      <c r="L123" t="s">
        <v>68</v>
      </c>
      <c r="O123" t="s">
        <v>65</v>
      </c>
    </row>
    <row r="124" spans="1:20" x14ac:dyDescent="0.2">
      <c r="A124" t="s">
        <v>22</v>
      </c>
      <c r="B124" t="s">
        <v>934</v>
      </c>
      <c r="C124" t="s">
        <v>934</v>
      </c>
      <c r="D124" s="2" t="s">
        <v>935</v>
      </c>
      <c r="J124" t="s">
        <v>10</v>
      </c>
    </row>
    <row r="125" spans="1:20" x14ac:dyDescent="0.2">
      <c r="A125" t="s">
        <v>22</v>
      </c>
      <c r="B125" t="s">
        <v>936</v>
      </c>
      <c r="C125" t="s">
        <v>936</v>
      </c>
      <c r="G125" t="s">
        <v>60</v>
      </c>
    </row>
    <row r="126" spans="1:20" x14ac:dyDescent="0.2">
      <c r="A126" t="s">
        <v>22</v>
      </c>
      <c r="B126" t="s">
        <v>937</v>
      </c>
      <c r="C126" t="s">
        <v>937</v>
      </c>
      <c r="G126" t="s">
        <v>176</v>
      </c>
    </row>
    <row r="127" spans="1:20" x14ac:dyDescent="0.2">
      <c r="A127" t="s">
        <v>22</v>
      </c>
      <c r="B127" t="s">
        <v>938</v>
      </c>
      <c r="C127" t="s">
        <v>938</v>
      </c>
      <c r="E127">
        <v>0</v>
      </c>
      <c r="F127" t="s">
        <v>44</v>
      </c>
      <c r="K127" s="5" t="s">
        <v>142</v>
      </c>
      <c r="M127" s="5" t="s">
        <v>142</v>
      </c>
      <c r="S127">
        <v>0</v>
      </c>
      <c r="T127">
        <v>0</v>
      </c>
    </row>
    <row r="128" spans="1:20" x14ac:dyDescent="0.2">
      <c r="A128" t="s">
        <v>22</v>
      </c>
      <c r="B128" t="s">
        <v>939</v>
      </c>
      <c r="C128" t="s">
        <v>940</v>
      </c>
      <c r="H128" t="s">
        <v>49</v>
      </c>
      <c r="I128" t="s">
        <v>53</v>
      </c>
      <c r="L128" t="s">
        <v>68</v>
      </c>
      <c r="O128" t="s">
        <v>46</v>
      </c>
    </row>
    <row r="129" spans="1:20" x14ac:dyDescent="0.2">
      <c r="A129" t="s">
        <v>22</v>
      </c>
      <c r="B129" t="s">
        <v>941</v>
      </c>
      <c r="C129" t="s">
        <v>942</v>
      </c>
      <c r="H129" t="s">
        <v>49</v>
      </c>
      <c r="I129" t="s">
        <v>50</v>
      </c>
      <c r="L129" t="s">
        <v>68</v>
      </c>
      <c r="O129" t="s">
        <v>65</v>
      </c>
    </row>
    <row r="130" spans="1:20" x14ac:dyDescent="0.2">
      <c r="A130" t="s">
        <v>22</v>
      </c>
      <c r="B130" t="s">
        <v>943</v>
      </c>
      <c r="C130" t="s">
        <v>944</v>
      </c>
      <c r="H130" t="s">
        <v>49</v>
      </c>
      <c r="I130" t="s">
        <v>53</v>
      </c>
      <c r="L130" t="s">
        <v>68</v>
      </c>
      <c r="O130" t="s">
        <v>65</v>
      </c>
    </row>
    <row r="131" spans="1:20" x14ac:dyDescent="0.2">
      <c r="A131" t="s">
        <v>22</v>
      </c>
      <c r="B131" t="s">
        <v>945</v>
      </c>
      <c r="C131" t="s">
        <v>946</v>
      </c>
      <c r="H131" t="s">
        <v>49</v>
      </c>
      <c r="L131" t="s">
        <v>105</v>
      </c>
      <c r="O131" t="s">
        <v>870</v>
      </c>
    </row>
    <row r="132" spans="1:20" x14ac:dyDescent="0.2">
      <c r="A132" t="s">
        <v>22</v>
      </c>
      <c r="B132" t="s">
        <v>947</v>
      </c>
      <c r="C132" t="s">
        <v>948</v>
      </c>
      <c r="H132" t="s">
        <v>49</v>
      </c>
      <c r="I132" t="s">
        <v>50</v>
      </c>
      <c r="L132" t="s">
        <v>68</v>
      </c>
      <c r="O132" t="s">
        <v>46</v>
      </c>
    </row>
    <row r="133" spans="1:20" x14ac:dyDescent="0.2">
      <c r="A133" t="s">
        <v>22</v>
      </c>
      <c r="B133" t="s">
        <v>949</v>
      </c>
      <c r="C133" t="s">
        <v>950</v>
      </c>
      <c r="H133" t="s">
        <v>49</v>
      </c>
      <c r="I133" t="s">
        <v>53</v>
      </c>
      <c r="L133" t="s">
        <v>68</v>
      </c>
      <c r="O133" t="s">
        <v>116</v>
      </c>
    </row>
    <row r="134" spans="1:20" x14ac:dyDescent="0.2">
      <c r="A134" t="s">
        <v>22</v>
      </c>
      <c r="B134" t="s">
        <v>951</v>
      </c>
      <c r="C134" t="s">
        <v>952</v>
      </c>
      <c r="D134" s="2" t="s">
        <v>953</v>
      </c>
      <c r="H134" t="s">
        <v>49</v>
      </c>
      <c r="L134" t="s">
        <v>105</v>
      </c>
      <c r="O134" t="s">
        <v>106</v>
      </c>
    </row>
    <row r="135" spans="1:20" x14ac:dyDescent="0.2">
      <c r="A135" t="s">
        <v>22</v>
      </c>
      <c r="B135" t="s">
        <v>954</v>
      </c>
      <c r="C135" t="s">
        <v>954</v>
      </c>
      <c r="G135" t="s">
        <v>60</v>
      </c>
    </row>
    <row r="136" spans="1:20" x14ac:dyDescent="0.2">
      <c r="A136" t="s">
        <v>22</v>
      </c>
      <c r="B136" t="s">
        <v>955</v>
      </c>
      <c r="C136" t="s">
        <v>955</v>
      </c>
      <c r="G136" t="s">
        <v>188</v>
      </c>
    </row>
    <row r="137" spans="1:20" x14ac:dyDescent="0.2">
      <c r="A137" t="s">
        <v>22</v>
      </c>
      <c r="B137" t="s">
        <v>955</v>
      </c>
      <c r="C137" t="s">
        <v>955</v>
      </c>
      <c r="E137">
        <v>1</v>
      </c>
      <c r="F137" t="s">
        <v>44</v>
      </c>
      <c r="K137" t="s">
        <v>64</v>
      </c>
      <c r="M137" t="s">
        <v>79</v>
      </c>
      <c r="S137">
        <v>0</v>
      </c>
      <c r="T137">
        <v>0</v>
      </c>
    </row>
    <row r="138" spans="1:20" x14ac:dyDescent="0.2">
      <c r="A138" t="s">
        <v>22</v>
      </c>
      <c r="B138" t="s">
        <v>956</v>
      </c>
      <c r="C138" t="s">
        <v>957</v>
      </c>
      <c r="H138" t="s">
        <v>49</v>
      </c>
      <c r="L138" t="s">
        <v>57</v>
      </c>
    </row>
    <row r="139" spans="1:20" x14ac:dyDescent="0.2">
      <c r="A139" t="s">
        <v>22</v>
      </c>
      <c r="B139" t="s">
        <v>958</v>
      </c>
      <c r="C139" t="s">
        <v>959</v>
      </c>
      <c r="H139" t="s">
        <v>49</v>
      </c>
      <c r="I139" t="s">
        <v>50</v>
      </c>
      <c r="L139" t="s">
        <v>68</v>
      </c>
      <c r="O139" t="s">
        <v>116</v>
      </c>
    </row>
    <row r="140" spans="1:20" x14ac:dyDescent="0.2">
      <c r="A140" t="s">
        <v>22</v>
      </c>
      <c r="B140" t="s">
        <v>960</v>
      </c>
      <c r="C140" t="s">
        <v>961</v>
      </c>
      <c r="H140" t="s">
        <v>49</v>
      </c>
      <c r="I140" t="s">
        <v>53</v>
      </c>
      <c r="L140" t="s">
        <v>68</v>
      </c>
      <c r="O140" t="s">
        <v>116</v>
      </c>
    </row>
    <row r="141" spans="1:20" x14ac:dyDescent="0.2">
      <c r="A141" t="s">
        <v>22</v>
      </c>
      <c r="B141" t="s">
        <v>962</v>
      </c>
      <c r="C141" t="s">
        <v>963</v>
      </c>
      <c r="H141" t="s">
        <v>49</v>
      </c>
      <c r="I141" t="s">
        <v>50</v>
      </c>
      <c r="L141" t="s">
        <v>51</v>
      </c>
    </row>
    <row r="142" spans="1:20" x14ac:dyDescent="0.2">
      <c r="A142" t="s">
        <v>22</v>
      </c>
      <c r="B142" t="s">
        <v>964</v>
      </c>
      <c r="C142" t="s">
        <v>965</v>
      </c>
      <c r="H142" t="s">
        <v>49</v>
      </c>
      <c r="I142" t="s">
        <v>53</v>
      </c>
      <c r="L142" t="s">
        <v>51</v>
      </c>
    </row>
    <row r="143" spans="1:20" x14ac:dyDescent="0.2">
      <c r="A143" t="s">
        <v>22</v>
      </c>
      <c r="B143" t="s">
        <v>966</v>
      </c>
      <c r="C143" t="s">
        <v>966</v>
      </c>
      <c r="J143" t="s">
        <v>10</v>
      </c>
    </row>
    <row r="144" spans="1:20" x14ac:dyDescent="0.2">
      <c r="A144" t="s">
        <v>22</v>
      </c>
      <c r="B144" t="s">
        <v>967</v>
      </c>
      <c r="C144" t="s">
        <v>967</v>
      </c>
      <c r="G144" t="s">
        <v>60</v>
      </c>
    </row>
    <row r="145" spans="1:20" x14ac:dyDescent="0.2">
      <c r="A145" t="s">
        <v>22</v>
      </c>
      <c r="B145" t="s">
        <v>968</v>
      </c>
      <c r="C145" t="s">
        <v>968</v>
      </c>
      <c r="G145" t="s">
        <v>198</v>
      </c>
    </row>
    <row r="146" spans="1:20" x14ac:dyDescent="0.2">
      <c r="A146" t="s">
        <v>22</v>
      </c>
      <c r="B146" t="s">
        <v>968</v>
      </c>
      <c r="C146" t="s">
        <v>968</v>
      </c>
      <c r="E146">
        <v>1</v>
      </c>
      <c r="F146" t="s">
        <v>44</v>
      </c>
      <c r="K146" t="s">
        <v>45</v>
      </c>
      <c r="M146" t="s">
        <v>65</v>
      </c>
      <c r="S146">
        <v>0</v>
      </c>
      <c r="T146">
        <v>0</v>
      </c>
    </row>
    <row r="147" spans="1:20" x14ac:dyDescent="0.2">
      <c r="A147" t="s">
        <v>22</v>
      </c>
      <c r="B147" t="s">
        <v>969</v>
      </c>
      <c r="C147" t="s">
        <v>970</v>
      </c>
      <c r="D147" s="2" t="s">
        <v>971</v>
      </c>
      <c r="H147" t="s">
        <v>49</v>
      </c>
      <c r="L147" t="s">
        <v>105</v>
      </c>
      <c r="O147" t="s">
        <v>608</v>
      </c>
    </row>
    <row r="148" spans="1:20" x14ac:dyDescent="0.2">
      <c r="A148" t="s">
        <v>22</v>
      </c>
      <c r="B148" t="s">
        <v>972</v>
      </c>
      <c r="C148" t="s">
        <v>972</v>
      </c>
      <c r="H148" t="s">
        <v>49</v>
      </c>
      <c r="I148" t="s">
        <v>50</v>
      </c>
      <c r="L148" t="s">
        <v>68</v>
      </c>
      <c r="O148" t="s">
        <v>116</v>
      </c>
    </row>
    <row r="149" spans="1:20" x14ac:dyDescent="0.2">
      <c r="A149" t="s">
        <v>22</v>
      </c>
      <c r="B149" t="s">
        <v>973</v>
      </c>
      <c r="C149" t="s">
        <v>974</v>
      </c>
      <c r="H149" t="s">
        <v>49</v>
      </c>
      <c r="I149" t="s">
        <v>53</v>
      </c>
      <c r="L149" t="s">
        <v>68</v>
      </c>
      <c r="O149" t="s">
        <v>116</v>
      </c>
    </row>
    <row r="150" spans="1:20" x14ac:dyDescent="0.2">
      <c r="A150" t="s">
        <v>22</v>
      </c>
      <c r="B150" t="s">
        <v>975</v>
      </c>
      <c r="C150" t="s">
        <v>976</v>
      </c>
      <c r="H150" t="s">
        <v>49</v>
      </c>
      <c r="L150" t="s">
        <v>57</v>
      </c>
    </row>
    <row r="151" spans="1:20" x14ac:dyDescent="0.2">
      <c r="A151" t="s">
        <v>22</v>
      </c>
      <c r="B151" t="s">
        <v>977</v>
      </c>
      <c r="C151" t="s">
        <v>978</v>
      </c>
      <c r="H151" t="s">
        <v>49</v>
      </c>
      <c r="I151" t="s">
        <v>50</v>
      </c>
      <c r="L151" t="s">
        <v>51</v>
      </c>
    </row>
    <row r="152" spans="1:20" x14ac:dyDescent="0.2">
      <c r="A152" t="s">
        <v>22</v>
      </c>
      <c r="B152" t="s">
        <v>979</v>
      </c>
      <c r="C152" t="s">
        <v>980</v>
      </c>
      <c r="H152" t="s">
        <v>49</v>
      </c>
      <c r="I152" t="s">
        <v>53</v>
      </c>
      <c r="L152" t="s">
        <v>51</v>
      </c>
    </row>
    <row r="153" spans="1:20" x14ac:dyDescent="0.2">
      <c r="A153" t="s">
        <v>22</v>
      </c>
      <c r="B153" t="s">
        <v>981</v>
      </c>
      <c r="C153" t="s">
        <v>981</v>
      </c>
      <c r="J153" t="s">
        <v>10</v>
      </c>
    </row>
    <row r="154" spans="1:20" x14ac:dyDescent="0.2">
      <c r="A154" t="s">
        <v>22</v>
      </c>
      <c r="B154" t="s">
        <v>982</v>
      </c>
      <c r="C154" t="s">
        <v>982</v>
      </c>
      <c r="G154" t="s">
        <v>60</v>
      </c>
    </row>
    <row r="155" spans="1:20" x14ac:dyDescent="0.2">
      <c r="A155" t="s">
        <v>22</v>
      </c>
      <c r="B155" t="s">
        <v>983</v>
      </c>
      <c r="C155" t="s">
        <v>983</v>
      </c>
      <c r="G155" t="s">
        <v>214</v>
      </c>
    </row>
    <row r="156" spans="1:20" x14ac:dyDescent="0.2">
      <c r="A156" t="s">
        <v>22</v>
      </c>
      <c r="B156" t="s">
        <v>983</v>
      </c>
      <c r="C156" t="s">
        <v>983</v>
      </c>
      <c r="E156">
        <v>1</v>
      </c>
      <c r="F156" t="s">
        <v>44</v>
      </c>
      <c r="K156" t="s">
        <v>115</v>
      </c>
      <c r="M156" t="s">
        <v>46</v>
      </c>
      <c r="S156">
        <v>1</v>
      </c>
      <c r="T156">
        <v>1</v>
      </c>
    </row>
    <row r="157" spans="1:20" x14ac:dyDescent="0.2">
      <c r="A157" t="s">
        <v>22</v>
      </c>
      <c r="B157" t="s">
        <v>984</v>
      </c>
      <c r="C157" t="s">
        <v>985</v>
      </c>
      <c r="D157" s="2" t="s">
        <v>986</v>
      </c>
      <c r="H157" t="s">
        <v>49</v>
      </c>
      <c r="I157" t="s">
        <v>53</v>
      </c>
      <c r="L157" t="s">
        <v>51</v>
      </c>
    </row>
    <row r="158" spans="1:20" x14ac:dyDescent="0.2">
      <c r="A158" t="s">
        <v>22</v>
      </c>
      <c r="B158" t="s">
        <v>987</v>
      </c>
      <c r="C158" t="s">
        <v>987</v>
      </c>
      <c r="J158" t="s">
        <v>10</v>
      </c>
    </row>
    <row r="159" spans="1:20" x14ac:dyDescent="0.2">
      <c r="A159" t="s">
        <v>22</v>
      </c>
      <c r="B159" t="s">
        <v>988</v>
      </c>
      <c r="C159" t="s">
        <v>988</v>
      </c>
      <c r="G159" t="s">
        <v>60</v>
      </c>
    </row>
    <row r="160" spans="1:20" x14ac:dyDescent="0.2">
      <c r="A160" t="s">
        <v>22</v>
      </c>
      <c r="B160" t="s">
        <v>989</v>
      </c>
      <c r="C160" t="s">
        <v>989</v>
      </c>
      <c r="G160" t="s">
        <v>222</v>
      </c>
    </row>
    <row r="161" spans="1:20" x14ac:dyDescent="0.2">
      <c r="A161" t="s">
        <v>22</v>
      </c>
      <c r="B161" t="s">
        <v>989</v>
      </c>
      <c r="C161" t="s">
        <v>989</v>
      </c>
      <c r="E161">
        <v>0</v>
      </c>
      <c r="F161" t="s">
        <v>44</v>
      </c>
      <c r="K161" t="s">
        <v>64</v>
      </c>
      <c r="M161" t="s">
        <v>96</v>
      </c>
      <c r="S161">
        <v>0</v>
      </c>
      <c r="T161">
        <v>0</v>
      </c>
    </row>
    <row r="162" spans="1:20" x14ac:dyDescent="0.2">
      <c r="A162" t="s">
        <v>22</v>
      </c>
      <c r="B162" t="s">
        <v>990</v>
      </c>
      <c r="C162" t="s">
        <v>991</v>
      </c>
      <c r="H162" t="s">
        <v>49</v>
      </c>
      <c r="I162" t="s">
        <v>53</v>
      </c>
      <c r="L162" t="s">
        <v>68</v>
      </c>
      <c r="O162" t="s">
        <v>116</v>
      </c>
    </row>
    <row r="163" spans="1:20" x14ac:dyDescent="0.2">
      <c r="A163" t="s">
        <v>22</v>
      </c>
      <c r="B163" t="s">
        <v>992</v>
      </c>
      <c r="C163" t="s">
        <v>993</v>
      </c>
      <c r="H163" t="s">
        <v>49</v>
      </c>
      <c r="I163" t="s">
        <v>50</v>
      </c>
      <c r="L163" t="s">
        <v>68</v>
      </c>
      <c r="O163" t="s">
        <v>46</v>
      </c>
    </row>
    <row r="164" spans="1:20" x14ac:dyDescent="0.2">
      <c r="A164" t="s">
        <v>22</v>
      </c>
      <c r="B164" t="s">
        <v>994</v>
      </c>
      <c r="C164" t="s">
        <v>995</v>
      </c>
      <c r="H164" t="s">
        <v>49</v>
      </c>
      <c r="I164" t="s">
        <v>53</v>
      </c>
      <c r="K164" t="s">
        <v>64</v>
      </c>
      <c r="L164" t="s">
        <v>68</v>
      </c>
      <c r="M164" t="s">
        <v>96</v>
      </c>
      <c r="O164" t="s">
        <v>46</v>
      </c>
    </row>
    <row r="165" spans="1:20" x14ac:dyDescent="0.2">
      <c r="A165" t="s">
        <v>22</v>
      </c>
      <c r="B165" t="s">
        <v>996</v>
      </c>
      <c r="C165" t="s">
        <v>996</v>
      </c>
      <c r="D165" s="2" t="s">
        <v>997</v>
      </c>
      <c r="F165" t="s">
        <v>44</v>
      </c>
    </row>
    <row r="166" spans="1:20" x14ac:dyDescent="0.2">
      <c r="A166" t="s">
        <v>22</v>
      </c>
      <c r="B166" t="s">
        <v>998</v>
      </c>
      <c r="C166" t="s">
        <v>999</v>
      </c>
      <c r="H166" t="s">
        <v>49</v>
      </c>
      <c r="L166" t="s">
        <v>57</v>
      </c>
    </row>
    <row r="167" spans="1:20" x14ac:dyDescent="0.2">
      <c r="A167" t="s">
        <v>22</v>
      </c>
      <c r="B167" t="s">
        <v>1000</v>
      </c>
      <c r="C167" t="s">
        <v>1001</v>
      </c>
      <c r="D167" s="2" t="s">
        <v>1002</v>
      </c>
      <c r="H167" t="s">
        <v>49</v>
      </c>
      <c r="L167" t="s">
        <v>105</v>
      </c>
      <c r="O167" t="s">
        <v>106</v>
      </c>
    </row>
    <row r="168" spans="1:20" x14ac:dyDescent="0.2">
      <c r="A168" t="s">
        <v>22</v>
      </c>
      <c r="B168" t="s">
        <v>1003</v>
      </c>
      <c r="C168" t="s">
        <v>1003</v>
      </c>
      <c r="J168" t="s">
        <v>10</v>
      </c>
    </row>
    <row r="169" spans="1:20" x14ac:dyDescent="0.2">
      <c r="A169" t="s">
        <v>22</v>
      </c>
      <c r="B169" t="s">
        <v>1004</v>
      </c>
      <c r="C169" t="s">
        <v>1004</v>
      </c>
      <c r="H169" t="s">
        <v>49</v>
      </c>
      <c r="I169" t="s">
        <v>53</v>
      </c>
      <c r="L169" t="s">
        <v>51</v>
      </c>
    </row>
    <row r="170" spans="1:20" x14ac:dyDescent="0.2">
      <c r="A170" t="s">
        <v>22</v>
      </c>
      <c r="B170" t="s">
        <v>1005</v>
      </c>
      <c r="C170" t="s">
        <v>1005</v>
      </c>
      <c r="G170" t="s">
        <v>60</v>
      </c>
    </row>
    <row r="171" spans="1:20" x14ac:dyDescent="0.2">
      <c r="A171" t="s">
        <v>22</v>
      </c>
      <c r="B171" t="s">
        <v>1006</v>
      </c>
      <c r="C171" t="s">
        <v>1006</v>
      </c>
      <c r="G171" t="s">
        <v>230</v>
      </c>
    </row>
    <row r="172" spans="1:20" x14ac:dyDescent="0.2">
      <c r="A172" t="s">
        <v>22</v>
      </c>
      <c r="B172" t="s">
        <v>1006</v>
      </c>
      <c r="C172" t="s">
        <v>1006</v>
      </c>
      <c r="E172">
        <v>1</v>
      </c>
      <c r="F172" t="s">
        <v>44</v>
      </c>
      <c r="K172" t="s">
        <v>115</v>
      </c>
      <c r="M172" t="s">
        <v>96</v>
      </c>
      <c r="S172">
        <v>0</v>
      </c>
      <c r="T172">
        <v>0</v>
      </c>
    </row>
    <row r="173" spans="1:20" x14ac:dyDescent="0.2">
      <c r="A173" t="s">
        <v>22</v>
      </c>
      <c r="B173" t="s">
        <v>1007</v>
      </c>
      <c r="C173" t="s">
        <v>1008</v>
      </c>
      <c r="H173" t="s">
        <v>49</v>
      </c>
      <c r="I173" t="s">
        <v>53</v>
      </c>
      <c r="L173" t="s">
        <v>68</v>
      </c>
      <c r="O173" t="s">
        <v>65</v>
      </c>
    </row>
    <row r="174" spans="1:20" x14ac:dyDescent="0.2">
      <c r="A174" t="s">
        <v>22</v>
      </c>
      <c r="B174" t="s">
        <v>1009</v>
      </c>
      <c r="C174" t="s">
        <v>1010</v>
      </c>
      <c r="D174" s="2" t="s">
        <v>1011</v>
      </c>
      <c r="H174" t="s">
        <v>49</v>
      </c>
      <c r="I174" t="s">
        <v>53</v>
      </c>
      <c r="L174" t="s">
        <v>68</v>
      </c>
      <c r="O174" t="s">
        <v>65</v>
      </c>
    </row>
    <row r="175" spans="1:20" x14ac:dyDescent="0.2">
      <c r="A175" t="s">
        <v>22</v>
      </c>
      <c r="B175" t="s">
        <v>1012</v>
      </c>
      <c r="C175" t="s">
        <v>1013</v>
      </c>
      <c r="D175" s="2" t="s">
        <v>1014</v>
      </c>
      <c r="H175" t="s">
        <v>49</v>
      </c>
      <c r="I175" t="s">
        <v>53</v>
      </c>
      <c r="L175" t="s">
        <v>68</v>
      </c>
      <c r="O175" t="s">
        <v>65</v>
      </c>
    </row>
    <row r="176" spans="1:20" x14ac:dyDescent="0.2">
      <c r="A176" t="s">
        <v>22</v>
      </c>
      <c r="B176" t="s">
        <v>1015</v>
      </c>
      <c r="C176" t="s">
        <v>1016</v>
      </c>
      <c r="H176" t="s">
        <v>49</v>
      </c>
      <c r="L176" t="s">
        <v>105</v>
      </c>
      <c r="O176" t="s">
        <v>870</v>
      </c>
    </row>
    <row r="177" spans="1:20" x14ac:dyDescent="0.2">
      <c r="A177" t="s">
        <v>22</v>
      </c>
      <c r="B177" t="s">
        <v>1017</v>
      </c>
      <c r="C177" t="s">
        <v>1018</v>
      </c>
      <c r="H177" t="s">
        <v>49</v>
      </c>
      <c r="I177" t="s">
        <v>50</v>
      </c>
      <c r="L177" t="s">
        <v>51</v>
      </c>
    </row>
    <row r="178" spans="1:20" x14ac:dyDescent="0.2">
      <c r="A178" t="s">
        <v>22</v>
      </c>
      <c r="B178" t="s">
        <v>1019</v>
      </c>
      <c r="C178" t="s">
        <v>1020</v>
      </c>
      <c r="H178" t="s">
        <v>49</v>
      </c>
      <c r="I178" t="s">
        <v>53</v>
      </c>
      <c r="L178" t="s">
        <v>51</v>
      </c>
    </row>
    <row r="179" spans="1:20" x14ac:dyDescent="0.2">
      <c r="A179" t="s">
        <v>22</v>
      </c>
      <c r="B179" t="s">
        <v>1021</v>
      </c>
      <c r="C179" t="s">
        <v>1021</v>
      </c>
      <c r="J179" t="s">
        <v>10</v>
      </c>
    </row>
    <row r="180" spans="1:20" x14ac:dyDescent="0.2">
      <c r="A180" t="s">
        <v>22</v>
      </c>
      <c r="B180" t="s">
        <v>1022</v>
      </c>
      <c r="C180" t="s">
        <v>1022</v>
      </c>
      <c r="G180" t="s">
        <v>60</v>
      </c>
    </row>
    <row r="181" spans="1:20" x14ac:dyDescent="0.2">
      <c r="A181" t="s">
        <v>22</v>
      </c>
      <c r="B181" t="s">
        <v>1023</v>
      </c>
      <c r="C181" t="s">
        <v>1023</v>
      </c>
      <c r="G181" t="s">
        <v>239</v>
      </c>
    </row>
    <row r="182" spans="1:20" x14ac:dyDescent="0.2">
      <c r="A182" t="s">
        <v>22</v>
      </c>
      <c r="B182" t="s">
        <v>1023</v>
      </c>
      <c r="C182" t="s">
        <v>1023</v>
      </c>
      <c r="E182">
        <v>1</v>
      </c>
      <c r="F182" t="s">
        <v>44</v>
      </c>
      <c r="K182" t="s">
        <v>45</v>
      </c>
      <c r="M182" t="s">
        <v>116</v>
      </c>
      <c r="S182">
        <v>0</v>
      </c>
      <c r="T182">
        <v>0</v>
      </c>
    </row>
    <row r="183" spans="1:20" x14ac:dyDescent="0.2">
      <c r="A183" t="s">
        <v>22</v>
      </c>
      <c r="B183" t="s">
        <v>1024</v>
      </c>
      <c r="C183" t="s">
        <v>1025</v>
      </c>
      <c r="H183" t="s">
        <v>49</v>
      </c>
      <c r="I183" t="s">
        <v>53</v>
      </c>
      <c r="L183" t="s">
        <v>68</v>
      </c>
      <c r="O183" t="s">
        <v>46</v>
      </c>
    </row>
    <row r="184" spans="1:20" x14ac:dyDescent="0.2">
      <c r="A184" t="s">
        <v>22</v>
      </c>
      <c r="B184" t="s">
        <v>1026</v>
      </c>
      <c r="C184" t="s">
        <v>1027</v>
      </c>
      <c r="H184" t="s">
        <v>49</v>
      </c>
      <c r="L184" t="s">
        <v>57</v>
      </c>
    </row>
    <row r="185" spans="1:20" x14ac:dyDescent="0.2">
      <c r="A185" t="s">
        <v>22</v>
      </c>
      <c r="B185" t="s">
        <v>1028</v>
      </c>
      <c r="C185" t="s">
        <v>1029</v>
      </c>
      <c r="H185" t="s">
        <v>49</v>
      </c>
      <c r="L185" t="s">
        <v>105</v>
      </c>
      <c r="O185" t="s">
        <v>106</v>
      </c>
    </row>
    <row r="186" spans="1:20" x14ac:dyDescent="0.2">
      <c r="A186" t="s">
        <v>22</v>
      </c>
      <c r="B186" t="s">
        <v>1030</v>
      </c>
      <c r="C186" t="s">
        <v>745</v>
      </c>
      <c r="H186" t="s">
        <v>49</v>
      </c>
      <c r="I186" t="s">
        <v>50</v>
      </c>
      <c r="L186" t="s">
        <v>51</v>
      </c>
    </row>
    <row r="187" spans="1:20" x14ac:dyDescent="0.2">
      <c r="A187" t="s">
        <v>22</v>
      </c>
      <c r="B187" t="s">
        <v>1031</v>
      </c>
      <c r="C187" t="s">
        <v>1032</v>
      </c>
      <c r="H187" t="s">
        <v>49</v>
      </c>
      <c r="I187" t="s">
        <v>53</v>
      </c>
      <c r="L187" t="s">
        <v>51</v>
      </c>
    </row>
    <row r="188" spans="1:20" x14ac:dyDescent="0.2">
      <c r="A188" t="s">
        <v>22</v>
      </c>
      <c r="B188" t="s">
        <v>1033</v>
      </c>
      <c r="C188" t="s">
        <v>1033</v>
      </c>
      <c r="J188" t="s">
        <v>10</v>
      </c>
    </row>
    <row r="189" spans="1:20" x14ac:dyDescent="0.2">
      <c r="A189" t="s">
        <v>22</v>
      </c>
      <c r="B189" t="s">
        <v>1034</v>
      </c>
      <c r="C189" t="s">
        <v>1034</v>
      </c>
      <c r="G189" t="s">
        <v>60</v>
      </c>
    </row>
    <row r="190" spans="1:20" x14ac:dyDescent="0.2">
      <c r="A190" t="s">
        <v>22</v>
      </c>
      <c r="B190" t="s">
        <v>1035</v>
      </c>
      <c r="C190" t="s">
        <v>1035</v>
      </c>
      <c r="G190" t="s">
        <v>247</v>
      </c>
    </row>
    <row r="191" spans="1:20" x14ac:dyDescent="0.2">
      <c r="A191" t="s">
        <v>22</v>
      </c>
      <c r="B191" t="s">
        <v>1035</v>
      </c>
      <c r="C191" t="s">
        <v>1035</v>
      </c>
      <c r="E191">
        <v>0</v>
      </c>
      <c r="F191" t="s">
        <v>44</v>
      </c>
      <c r="K191" t="s">
        <v>45</v>
      </c>
      <c r="M191" t="s">
        <v>149</v>
      </c>
      <c r="S191">
        <v>0</v>
      </c>
      <c r="T191">
        <v>0</v>
      </c>
    </row>
    <row r="192" spans="1:20" x14ac:dyDescent="0.2">
      <c r="A192" t="s">
        <v>22</v>
      </c>
      <c r="B192" t="s">
        <v>1036</v>
      </c>
      <c r="C192" t="s">
        <v>1037</v>
      </c>
      <c r="H192" t="s">
        <v>49</v>
      </c>
      <c r="L192" t="s">
        <v>57</v>
      </c>
    </row>
    <row r="193" spans="1:20" x14ac:dyDescent="0.2">
      <c r="A193" t="s">
        <v>22</v>
      </c>
      <c r="B193" t="s">
        <v>1038</v>
      </c>
      <c r="C193" t="s">
        <v>1039</v>
      </c>
      <c r="H193" t="s">
        <v>49</v>
      </c>
      <c r="L193" t="s">
        <v>82</v>
      </c>
      <c r="N193" t="s">
        <v>152</v>
      </c>
    </row>
    <row r="194" spans="1:20" x14ac:dyDescent="0.2">
      <c r="A194" t="s">
        <v>22</v>
      </c>
      <c r="B194" t="s">
        <v>1040</v>
      </c>
      <c r="C194" t="s">
        <v>1041</v>
      </c>
      <c r="D194" s="2" t="s">
        <v>1042</v>
      </c>
      <c r="H194" t="s">
        <v>49</v>
      </c>
      <c r="L194" t="s">
        <v>105</v>
      </c>
      <c r="O194" t="s">
        <v>106</v>
      </c>
    </row>
    <row r="195" spans="1:20" x14ac:dyDescent="0.2">
      <c r="A195" t="s">
        <v>22</v>
      </c>
      <c r="B195" t="s">
        <v>1043</v>
      </c>
      <c r="C195" t="s">
        <v>1043</v>
      </c>
      <c r="J195" t="s">
        <v>10</v>
      </c>
    </row>
    <row r="196" spans="1:20" x14ac:dyDescent="0.2">
      <c r="A196" t="s">
        <v>22</v>
      </c>
      <c r="B196" t="s">
        <v>1044</v>
      </c>
      <c r="C196" t="s">
        <v>1044</v>
      </c>
      <c r="H196" t="s">
        <v>49</v>
      </c>
      <c r="I196" t="s">
        <v>53</v>
      </c>
      <c r="L196" t="s">
        <v>51</v>
      </c>
    </row>
    <row r="197" spans="1:20" x14ac:dyDescent="0.2">
      <c r="A197" t="s">
        <v>22</v>
      </c>
      <c r="B197" t="s">
        <v>1045</v>
      </c>
      <c r="C197" t="s">
        <v>1045</v>
      </c>
      <c r="G197" t="s">
        <v>60</v>
      </c>
    </row>
    <row r="198" spans="1:20" x14ac:dyDescent="0.2">
      <c r="A198" t="s">
        <v>22</v>
      </c>
      <c r="B198" t="s">
        <v>1046</v>
      </c>
      <c r="C198" t="s">
        <v>1046</v>
      </c>
      <c r="G198" t="s">
        <v>256</v>
      </c>
    </row>
    <row r="199" spans="1:20" x14ac:dyDescent="0.2">
      <c r="A199" t="s">
        <v>22</v>
      </c>
      <c r="B199" t="s">
        <v>1046</v>
      </c>
      <c r="C199" t="s">
        <v>1046</v>
      </c>
      <c r="E199">
        <v>1</v>
      </c>
      <c r="F199" t="s">
        <v>44</v>
      </c>
      <c r="K199" t="s">
        <v>115</v>
      </c>
      <c r="M199" t="s">
        <v>79</v>
      </c>
      <c r="S199">
        <v>0</v>
      </c>
      <c r="T199">
        <v>0</v>
      </c>
    </row>
    <row r="200" spans="1:20" x14ac:dyDescent="0.2">
      <c r="A200" t="s">
        <v>22</v>
      </c>
      <c r="B200" t="s">
        <v>1047</v>
      </c>
      <c r="C200" t="s">
        <v>1047</v>
      </c>
    </row>
    <row r="201" spans="1:20" x14ac:dyDescent="0.2">
      <c r="A201" t="s">
        <v>22</v>
      </c>
      <c r="B201" t="s">
        <v>1048</v>
      </c>
      <c r="C201" t="s">
        <v>1049</v>
      </c>
      <c r="H201" t="s">
        <v>49</v>
      </c>
      <c r="L201" t="s">
        <v>82</v>
      </c>
      <c r="N201" t="s">
        <v>83</v>
      </c>
    </row>
    <row r="202" spans="1:20" x14ac:dyDescent="0.2">
      <c r="A202" t="s">
        <v>22</v>
      </c>
      <c r="B202" t="s">
        <v>1050</v>
      </c>
      <c r="C202" t="s">
        <v>1051</v>
      </c>
      <c r="H202" t="s">
        <v>49</v>
      </c>
      <c r="I202" t="s">
        <v>50</v>
      </c>
      <c r="L202" t="s">
        <v>51</v>
      </c>
    </row>
    <row r="203" spans="1:20" x14ac:dyDescent="0.2">
      <c r="A203" t="s">
        <v>22</v>
      </c>
      <c r="B203" t="s">
        <v>1052</v>
      </c>
      <c r="C203" t="s">
        <v>1053</v>
      </c>
      <c r="H203" t="s">
        <v>49</v>
      </c>
      <c r="I203" t="s">
        <v>53</v>
      </c>
      <c r="L203" t="s">
        <v>51</v>
      </c>
    </row>
    <row r="204" spans="1:20" x14ac:dyDescent="0.2">
      <c r="A204" t="s">
        <v>22</v>
      </c>
      <c r="B204" t="s">
        <v>1054</v>
      </c>
      <c r="C204" t="s">
        <v>1054</v>
      </c>
      <c r="D204" s="2" t="s">
        <v>1055</v>
      </c>
      <c r="G204" t="s">
        <v>60</v>
      </c>
      <c r="J204" t="s">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T26"/>
  <sheetViews>
    <sheetView tabSelected="1" workbookViewId="0">
      <selection activeCell="V5" sqref="V5"/>
    </sheetView>
  </sheetViews>
  <sheetFormatPr baseColWidth="10" defaultColWidth="7.33203125" defaultRowHeight="15" x14ac:dyDescent="0.2"/>
  <cols>
    <col min="4" max="4" width="7.33203125" style="2"/>
  </cols>
  <sheetData>
    <row r="1" spans="1:20" x14ac:dyDescent="0.2">
      <c r="A1" t="s">
        <v>1056</v>
      </c>
      <c r="T1" t="s">
        <v>264</v>
      </c>
    </row>
    <row r="2" spans="1:20" x14ac:dyDescent="0.2">
      <c r="A2" t="s">
        <v>1</v>
      </c>
      <c r="B2" t="s">
        <v>2</v>
      </c>
      <c r="C2" t="s">
        <v>3</v>
      </c>
      <c r="D2" s="2" t="s">
        <v>4</v>
      </c>
      <c r="E2" t="s">
        <v>5</v>
      </c>
      <c r="F2" t="s">
        <v>6</v>
      </c>
      <c r="G2" t="s">
        <v>7</v>
      </c>
      <c r="H2" t="s">
        <v>8</v>
      </c>
      <c r="I2" t="s">
        <v>9</v>
      </c>
      <c r="J2" t="s">
        <v>10</v>
      </c>
      <c r="K2" t="s">
        <v>11</v>
      </c>
      <c r="L2" t="s">
        <v>12</v>
      </c>
      <c r="M2" t="s">
        <v>13</v>
      </c>
      <c r="N2" t="s">
        <v>14</v>
      </c>
      <c r="O2" t="s">
        <v>15</v>
      </c>
      <c r="P2" t="s">
        <v>16</v>
      </c>
      <c r="Q2" t="s">
        <v>17</v>
      </c>
      <c r="R2" t="s">
        <v>18</v>
      </c>
      <c r="S2" t="s">
        <v>5097</v>
      </c>
      <c r="T2" t="s">
        <v>264</v>
      </c>
    </row>
    <row r="3" spans="1:20" x14ac:dyDescent="0.2">
      <c r="A3" t="s">
        <v>19</v>
      </c>
      <c r="B3" t="s">
        <v>20</v>
      </c>
      <c r="C3" t="s">
        <v>20</v>
      </c>
    </row>
    <row r="4" spans="1:20" x14ac:dyDescent="0.2">
      <c r="A4" t="s">
        <v>21</v>
      </c>
      <c r="B4" t="s">
        <v>20</v>
      </c>
      <c r="C4" t="s">
        <v>20</v>
      </c>
    </row>
    <row r="5" spans="1:20" x14ac:dyDescent="0.2">
      <c r="A5" t="s">
        <v>22</v>
      </c>
      <c r="B5" t="s">
        <v>1057</v>
      </c>
      <c r="C5" t="s">
        <v>1057</v>
      </c>
      <c r="G5" t="s">
        <v>24</v>
      </c>
    </row>
    <row r="6" spans="1:20" x14ac:dyDescent="0.2">
      <c r="A6" t="s">
        <v>22</v>
      </c>
      <c r="B6" t="s">
        <v>1058</v>
      </c>
      <c r="C6" t="s">
        <v>1058</v>
      </c>
      <c r="J6" t="s">
        <v>10</v>
      </c>
    </row>
    <row r="7" spans="1:20" x14ac:dyDescent="0.2">
      <c r="A7" t="s">
        <v>22</v>
      </c>
      <c r="B7" t="s">
        <v>1059</v>
      </c>
      <c r="C7" t="s">
        <v>1059</v>
      </c>
      <c r="P7">
        <v>1</v>
      </c>
      <c r="Q7" t="s">
        <v>27</v>
      </c>
    </row>
    <row r="8" spans="1:20" x14ac:dyDescent="0.2">
      <c r="A8" t="s">
        <v>22</v>
      </c>
      <c r="B8" t="s">
        <v>1060</v>
      </c>
      <c r="C8" t="s">
        <v>1060</v>
      </c>
      <c r="J8" t="s">
        <v>10</v>
      </c>
    </row>
    <row r="9" spans="1:20" x14ac:dyDescent="0.2">
      <c r="A9" t="s">
        <v>22</v>
      </c>
      <c r="B9" t="s">
        <v>1061</v>
      </c>
      <c r="C9" t="s">
        <v>1061</v>
      </c>
      <c r="P9">
        <v>1</v>
      </c>
      <c r="Q9" t="s">
        <v>30</v>
      </c>
    </row>
    <row r="10" spans="1:20" x14ac:dyDescent="0.2">
      <c r="A10" t="s">
        <v>22</v>
      </c>
      <c r="B10" t="s">
        <v>1062</v>
      </c>
      <c r="C10" t="s">
        <v>1062</v>
      </c>
      <c r="J10" t="s">
        <v>10</v>
      </c>
    </row>
    <row r="11" spans="1:20" x14ac:dyDescent="0.2">
      <c r="A11" t="s">
        <v>22</v>
      </c>
      <c r="B11" t="s">
        <v>1063</v>
      </c>
      <c r="C11" t="s">
        <v>1063</v>
      </c>
      <c r="P11">
        <v>1</v>
      </c>
      <c r="Q11" t="s">
        <v>33</v>
      </c>
    </row>
    <row r="12" spans="1:20" x14ac:dyDescent="0.2">
      <c r="A12" t="s">
        <v>22</v>
      </c>
      <c r="B12" t="s">
        <v>1064</v>
      </c>
      <c r="C12" t="s">
        <v>1064</v>
      </c>
      <c r="J12" t="s">
        <v>10</v>
      </c>
    </row>
    <row r="13" spans="1:20" x14ac:dyDescent="0.2">
      <c r="A13" t="s">
        <v>22</v>
      </c>
      <c r="B13" t="s">
        <v>1065</v>
      </c>
      <c r="C13" t="s">
        <v>1065</v>
      </c>
      <c r="P13">
        <v>1</v>
      </c>
      <c r="Q13" t="s">
        <v>35</v>
      </c>
    </row>
    <row r="14" spans="1:20" x14ac:dyDescent="0.2">
      <c r="A14" t="s">
        <v>22</v>
      </c>
      <c r="B14" t="s">
        <v>1066</v>
      </c>
      <c r="C14" t="s">
        <v>1066</v>
      </c>
      <c r="J14" t="s">
        <v>10</v>
      </c>
    </row>
    <row r="15" spans="1:20" x14ac:dyDescent="0.2">
      <c r="A15" t="s">
        <v>22</v>
      </c>
      <c r="B15" t="s">
        <v>1067</v>
      </c>
      <c r="C15" t="s">
        <v>1067</v>
      </c>
      <c r="P15">
        <v>1</v>
      </c>
      <c r="Q15" t="s">
        <v>38</v>
      </c>
    </row>
    <row r="16" spans="1:20" x14ac:dyDescent="0.2">
      <c r="A16" t="s">
        <v>22</v>
      </c>
      <c r="B16" t="s">
        <v>1068</v>
      </c>
      <c r="C16" t="s">
        <v>1068</v>
      </c>
      <c r="J16" t="s">
        <v>10</v>
      </c>
    </row>
    <row r="17" spans="1:19" x14ac:dyDescent="0.2">
      <c r="A17" t="s">
        <v>22</v>
      </c>
      <c r="B17" t="s">
        <v>1069</v>
      </c>
      <c r="C17" t="s">
        <v>1069</v>
      </c>
      <c r="D17" s="2" t="s">
        <v>1070</v>
      </c>
      <c r="P17">
        <v>1</v>
      </c>
      <c r="Q17" t="s">
        <v>41</v>
      </c>
    </row>
    <row r="18" spans="1:19" x14ac:dyDescent="0.2">
      <c r="A18" t="s">
        <v>22</v>
      </c>
      <c r="B18" t="s">
        <v>1071</v>
      </c>
      <c r="C18" t="s">
        <v>1071</v>
      </c>
      <c r="G18" t="s">
        <v>24</v>
      </c>
    </row>
    <row r="19" spans="1:19" x14ac:dyDescent="0.2">
      <c r="A19" t="s">
        <v>22</v>
      </c>
      <c r="B19" t="s">
        <v>1072</v>
      </c>
      <c r="C19" t="s">
        <v>1072</v>
      </c>
      <c r="D19" s="2" t="s">
        <v>5101</v>
      </c>
      <c r="G19" t="s">
        <v>43</v>
      </c>
    </row>
    <row r="20" spans="1:19" x14ac:dyDescent="0.2">
      <c r="A20" t="s">
        <v>22</v>
      </c>
      <c r="B20" t="s">
        <v>1072</v>
      </c>
      <c r="C20" t="s">
        <v>1072</v>
      </c>
      <c r="K20" t="s">
        <v>45</v>
      </c>
      <c r="M20" t="s">
        <v>46</v>
      </c>
    </row>
    <row r="21" spans="1:19" x14ac:dyDescent="0.2">
      <c r="A21" t="s">
        <v>22</v>
      </c>
      <c r="B21" t="s">
        <v>1073</v>
      </c>
      <c r="C21" t="s">
        <v>1073</v>
      </c>
      <c r="F21" t="s">
        <v>44</v>
      </c>
    </row>
    <row r="22" spans="1:19" x14ac:dyDescent="0.2">
      <c r="A22" t="s">
        <v>22</v>
      </c>
      <c r="B22" t="s">
        <v>1073</v>
      </c>
      <c r="C22" t="s">
        <v>1074</v>
      </c>
      <c r="H22" t="s">
        <v>49</v>
      </c>
      <c r="L22" t="s">
        <v>57</v>
      </c>
    </row>
    <row r="23" spans="1:19" x14ac:dyDescent="0.2">
      <c r="A23" t="s">
        <v>22</v>
      </c>
      <c r="B23" t="s">
        <v>1074</v>
      </c>
      <c r="C23" t="s">
        <v>1075</v>
      </c>
      <c r="H23" t="s">
        <v>49</v>
      </c>
      <c r="I23" t="s">
        <v>50</v>
      </c>
      <c r="L23" t="s">
        <v>51</v>
      </c>
    </row>
    <row r="24" spans="1:19" x14ac:dyDescent="0.2">
      <c r="A24" t="s">
        <v>22</v>
      </c>
      <c r="B24" t="s">
        <v>1075</v>
      </c>
      <c r="C24" t="s">
        <v>1076</v>
      </c>
      <c r="E24">
        <v>1</v>
      </c>
      <c r="H24" t="s">
        <v>49</v>
      </c>
      <c r="I24" t="s">
        <v>53</v>
      </c>
      <c r="L24" t="s">
        <v>51</v>
      </c>
      <c r="S24">
        <v>1</v>
      </c>
    </row>
    <row r="25" spans="1:19" x14ac:dyDescent="0.2">
      <c r="A25" t="s">
        <v>22</v>
      </c>
      <c r="B25" t="s">
        <v>1077</v>
      </c>
      <c r="C25" t="s">
        <v>1077</v>
      </c>
      <c r="J25" t="s">
        <v>10</v>
      </c>
    </row>
    <row r="26" spans="1:19" x14ac:dyDescent="0.2">
      <c r="A26" t="s">
        <v>22</v>
      </c>
      <c r="B26" t="s">
        <v>1078</v>
      </c>
      <c r="C26" t="s">
        <v>1078</v>
      </c>
      <c r="G26" t="s">
        <v>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180"/>
  <sheetViews>
    <sheetView topLeftCell="A153" workbookViewId="0">
      <selection activeCell="A129" sqref="A129:XFD129"/>
    </sheetView>
  </sheetViews>
  <sheetFormatPr baseColWidth="10" defaultColWidth="8.83203125" defaultRowHeight="15" x14ac:dyDescent="0.2"/>
  <cols>
    <col min="1" max="3" width="7.33203125" customWidth="1"/>
    <col min="4" max="4" width="7.33203125" style="2" customWidth="1"/>
    <col min="5" max="19" width="7.33203125" customWidth="1"/>
  </cols>
  <sheetData>
    <row r="1" spans="1:34" x14ac:dyDescent="0.2">
      <c r="A1" t="s">
        <v>265</v>
      </c>
      <c r="T1" t="s">
        <v>264</v>
      </c>
      <c r="X1" t="s">
        <v>5170</v>
      </c>
      <c r="Y1" t="s">
        <v>5106</v>
      </c>
      <c r="Z1" t="s">
        <v>5107</v>
      </c>
      <c r="AA1" t="s">
        <v>5108</v>
      </c>
      <c r="AB1" t="s">
        <v>5109</v>
      </c>
      <c r="AC1" t="s">
        <v>5110</v>
      </c>
      <c r="AD1" t="s">
        <v>5111</v>
      </c>
      <c r="AE1" t="s">
        <v>5112</v>
      </c>
      <c r="AF1" t="s">
        <v>5113</v>
      </c>
      <c r="AG1" t="s">
        <v>5114</v>
      </c>
      <c r="AH1" t="s">
        <v>142</v>
      </c>
    </row>
    <row r="2" spans="1:34" x14ac:dyDescent="0.2">
      <c r="A2" t="s">
        <v>1</v>
      </c>
      <c r="B2" t="s">
        <v>2</v>
      </c>
      <c r="C2" t="s">
        <v>3</v>
      </c>
      <c r="D2" s="2" t="s">
        <v>4</v>
      </c>
      <c r="E2" t="s">
        <v>5</v>
      </c>
      <c r="F2" t="s">
        <v>6</v>
      </c>
      <c r="G2" t="s">
        <v>7</v>
      </c>
      <c r="H2" t="s">
        <v>8</v>
      </c>
      <c r="I2" t="s">
        <v>9</v>
      </c>
      <c r="J2" t="s">
        <v>10</v>
      </c>
      <c r="K2" t="s">
        <v>11</v>
      </c>
      <c r="L2" t="s">
        <v>12</v>
      </c>
      <c r="M2" t="s">
        <v>13</v>
      </c>
      <c r="N2" t="s">
        <v>14</v>
      </c>
      <c r="O2" t="s">
        <v>15</v>
      </c>
      <c r="P2" t="s">
        <v>16</v>
      </c>
      <c r="Q2" t="s">
        <v>17</v>
      </c>
      <c r="R2" t="s">
        <v>18</v>
      </c>
      <c r="S2" t="s">
        <v>5097</v>
      </c>
      <c r="T2" t="s">
        <v>5102</v>
      </c>
      <c r="X2" t="s">
        <v>5171</v>
      </c>
      <c r="Y2">
        <f>COUNTIFS($K$1:$K$500, "gaze", $M1:$M500, "*front")</f>
        <v>2</v>
      </c>
      <c r="Z2">
        <f>COUNTIFS($K$1:$K$500, "gaze", $M1:$M500, "*periphery")</f>
        <v>3</v>
      </c>
      <c r="AA2">
        <f>COUNTIFS($K$1:$K$500, "gaze", $M1:$M500, "*back")</f>
        <v>1</v>
      </c>
      <c r="AB2">
        <f>COUNTIFS($K$1:$K$500, "point", $M1:$M500, "*front")</f>
        <v>2</v>
      </c>
      <c r="AC2">
        <f>COUNTIFS($K$1:$K$500, "point", $M1:$M500, "*periphery")</f>
        <v>2</v>
      </c>
      <c r="AD2">
        <f>COUNTIFS($K$1:$K$500, "point", $M1:$M500, "*back")</f>
        <v>2</v>
      </c>
      <c r="AE2">
        <f>COUNTIFS($K$1:$K$500, "gaze and point", $M1:$M500, "*front")</f>
        <v>2</v>
      </c>
      <c r="AF2">
        <f>COUNTIFS($K$1:$K$500, "gaze and point", $M1:$M500, "*periphery")</f>
        <v>2</v>
      </c>
      <c r="AG2">
        <f>COUNTIFS($K$1:$K$500, "gaze and point", $M1:$M500, "*back")</f>
        <v>2</v>
      </c>
      <c r="AH2">
        <f>COUNTIF($K$1:$K$400, "baseline")</f>
        <v>2</v>
      </c>
    </row>
    <row r="3" spans="1:34" x14ac:dyDescent="0.2">
      <c r="A3" t="s">
        <v>19</v>
      </c>
      <c r="B3" t="s">
        <v>20</v>
      </c>
      <c r="C3" t="s">
        <v>20</v>
      </c>
      <c r="Y3">
        <f>COUNTIFS($M$1:$M$400, "*front", $S$1:$S$400, "1",$K$1:$K$400, "gaze")</f>
        <v>0</v>
      </c>
      <c r="Z3">
        <f>COUNTIFS($M$1:$M$400, "*periphery", $S$1:$S$400, "1", $K$1:$K$400, "gaze")</f>
        <v>1</v>
      </c>
      <c r="AA3">
        <f>COUNTIFS($M$1:$M$400, "*back", $S$1:$S$400, "1", $K$1:$K$400, "gaze")</f>
        <v>0</v>
      </c>
      <c r="AB3">
        <f>COUNTIFS($M$1:$M$400, "*front", $S$1:$S$400, "1", $K$1:$K$400, "point")</f>
        <v>2</v>
      </c>
      <c r="AC3">
        <f>COUNTIFS($M$1:$M$400, "*periphery", $S$1:$S$400, "1", $K$1:$K$400, "point")</f>
        <v>0</v>
      </c>
      <c r="AD3">
        <f>COUNTIFS($M$1:$M$400, "*back", $S$1:$S$400, "1", $K$1:$K$400, "point")</f>
        <v>0</v>
      </c>
      <c r="AE3">
        <f>COUNTIFS($M$1:$M$400, "*front", $S$1:$S$400, "1", $K$1:$K$400, "gaze and point")</f>
        <v>2</v>
      </c>
      <c r="AF3">
        <f>COUNTIFS($M$1:$M$400, "*periphery", $S$1:$S$400, "1", $K$1:$K$400, "gaze and point")</f>
        <v>1</v>
      </c>
      <c r="AG3">
        <f>COUNTIFS($M$1:$M$400, "*periphery", $S$1:$S$400, "1", $K$1:$K$400, "gaze and point")</f>
        <v>1</v>
      </c>
      <c r="AH3">
        <f>COUNTIFS($S$1:$S$400, "1", $K$1:$K$400, "baseline")</f>
        <v>0</v>
      </c>
    </row>
    <row r="4" spans="1:34" x14ac:dyDescent="0.2">
      <c r="A4" t="s">
        <v>21</v>
      </c>
      <c r="B4" t="s">
        <v>20</v>
      </c>
      <c r="C4" t="s">
        <v>20</v>
      </c>
      <c r="X4" t="s">
        <v>5172</v>
      </c>
      <c r="Y4" t="s">
        <v>5179</v>
      </c>
      <c r="Z4" t="s">
        <v>5173</v>
      </c>
      <c r="AA4" t="s">
        <v>5174</v>
      </c>
      <c r="AB4" t="s">
        <v>5175</v>
      </c>
      <c r="AC4" t="s">
        <v>5176</v>
      </c>
      <c r="AD4" t="s">
        <v>5177</v>
      </c>
      <c r="AE4" t="s">
        <v>5178</v>
      </c>
    </row>
    <row r="5" spans="1:34" x14ac:dyDescent="0.2">
      <c r="A5" t="s">
        <v>22</v>
      </c>
      <c r="B5" t="s">
        <v>1079</v>
      </c>
      <c r="C5" t="s">
        <v>1079</v>
      </c>
      <c r="G5" t="s">
        <v>24</v>
      </c>
      <c r="Y5">
        <f>SUM(Y2:AH2)</f>
        <v>20</v>
      </c>
      <c r="Z5">
        <f>COUNTIF($K$1:$K$400, "gaze")</f>
        <v>6</v>
      </c>
      <c r="AA5" s="7">
        <f>COUNTIF($K$1:$K$400, "point")</f>
        <v>6</v>
      </c>
      <c r="AB5">
        <f>COUNTIF($K$1:$K$400, "gaze and point")</f>
        <v>6</v>
      </c>
      <c r="AC5">
        <f>COUNTIF($M$1:$M$400, "*front")</f>
        <v>6</v>
      </c>
      <c r="AD5">
        <f>COUNTIF($M$1:$M$400, "*periphery")</f>
        <v>7</v>
      </c>
      <c r="AE5">
        <f>COUNTIF($M$1:$M$400, "*back")</f>
        <v>5</v>
      </c>
    </row>
    <row r="6" spans="1:34" x14ac:dyDescent="0.2">
      <c r="A6" t="s">
        <v>22</v>
      </c>
      <c r="B6" t="s">
        <v>1080</v>
      </c>
      <c r="C6" t="s">
        <v>1080</v>
      </c>
      <c r="J6" t="s">
        <v>10</v>
      </c>
      <c r="Z6">
        <f>COUNTIFS($K$1:$K$400, "gaze", $S$1:$S$400, "1")</f>
        <v>1</v>
      </c>
      <c r="AA6">
        <f>COUNTIFS($K$1:$K$400, "point", $S$1:$S$400, "1")</f>
        <v>2</v>
      </c>
      <c r="AB6">
        <f>COUNTIFS($K$1:$K$400, "gaze and point", $S$1:$S$400, "1")</f>
        <v>3</v>
      </c>
      <c r="AC6">
        <f>COUNTIFS($M$1:$M$400, "*front", $S$1:$S$400, "1")</f>
        <v>4</v>
      </c>
      <c r="AD6">
        <f>COUNTIFS($M$1:$M$400, "*periphery", $S$1:$S$400, "1")</f>
        <v>2</v>
      </c>
      <c r="AE6">
        <f>COUNTIFS($M$1:$M$400, "*back", $S$1:$S$400, "1")</f>
        <v>0</v>
      </c>
    </row>
    <row r="7" spans="1:34" x14ac:dyDescent="0.2">
      <c r="A7" t="s">
        <v>22</v>
      </c>
      <c r="B7" t="s">
        <v>1081</v>
      </c>
      <c r="C7" t="s">
        <v>1082</v>
      </c>
      <c r="P7">
        <v>1</v>
      </c>
      <c r="Q7" t="s">
        <v>27</v>
      </c>
    </row>
    <row r="8" spans="1:34" x14ac:dyDescent="0.2">
      <c r="A8" t="s">
        <v>22</v>
      </c>
      <c r="B8" t="s">
        <v>1083</v>
      </c>
      <c r="C8" t="s">
        <v>1084</v>
      </c>
      <c r="D8" s="2" t="s">
        <v>1085</v>
      </c>
      <c r="R8" t="s">
        <v>327</v>
      </c>
    </row>
    <row r="9" spans="1:34" x14ac:dyDescent="0.2">
      <c r="A9" t="s">
        <v>22</v>
      </c>
      <c r="B9" t="s">
        <v>1086</v>
      </c>
      <c r="C9" t="s">
        <v>1086</v>
      </c>
      <c r="J9" t="s">
        <v>10</v>
      </c>
    </row>
    <row r="10" spans="1:34" x14ac:dyDescent="0.2">
      <c r="A10" t="s">
        <v>22</v>
      </c>
      <c r="B10" t="s">
        <v>1087</v>
      </c>
      <c r="C10" t="s">
        <v>1087</v>
      </c>
      <c r="P10">
        <v>1</v>
      </c>
      <c r="Q10" t="s">
        <v>27</v>
      </c>
    </row>
    <row r="11" spans="1:34" x14ac:dyDescent="0.2">
      <c r="A11" t="s">
        <v>22</v>
      </c>
      <c r="B11" t="s">
        <v>1088</v>
      </c>
      <c r="C11" t="s">
        <v>1088</v>
      </c>
      <c r="J11" t="s">
        <v>10</v>
      </c>
    </row>
    <row r="12" spans="1:34" x14ac:dyDescent="0.2">
      <c r="A12" t="s">
        <v>22</v>
      </c>
      <c r="B12" t="s">
        <v>1089</v>
      </c>
      <c r="C12" t="s">
        <v>1089</v>
      </c>
      <c r="P12">
        <v>1</v>
      </c>
      <c r="Q12" t="s">
        <v>30</v>
      </c>
    </row>
    <row r="13" spans="1:34" x14ac:dyDescent="0.2">
      <c r="A13" t="s">
        <v>22</v>
      </c>
      <c r="B13" t="s">
        <v>1090</v>
      </c>
      <c r="C13" t="s">
        <v>1090</v>
      </c>
      <c r="J13" t="s">
        <v>10</v>
      </c>
    </row>
    <row r="14" spans="1:34" x14ac:dyDescent="0.2">
      <c r="A14" t="s">
        <v>22</v>
      </c>
      <c r="B14" t="s">
        <v>1091</v>
      </c>
      <c r="C14" t="s">
        <v>1091</v>
      </c>
      <c r="P14">
        <v>1</v>
      </c>
      <c r="Q14" t="s">
        <v>33</v>
      </c>
    </row>
    <row r="15" spans="1:34" x14ac:dyDescent="0.2">
      <c r="A15" t="s">
        <v>22</v>
      </c>
      <c r="B15" t="s">
        <v>1092</v>
      </c>
      <c r="C15" t="s">
        <v>1092</v>
      </c>
      <c r="J15" t="s">
        <v>10</v>
      </c>
    </row>
    <row r="16" spans="1:34" x14ac:dyDescent="0.2">
      <c r="A16" t="s">
        <v>22</v>
      </c>
      <c r="B16" t="s">
        <v>1093</v>
      </c>
      <c r="C16" t="s">
        <v>1093</v>
      </c>
      <c r="P16">
        <v>1</v>
      </c>
      <c r="Q16" t="s">
        <v>35</v>
      </c>
    </row>
    <row r="17" spans="1:20" x14ac:dyDescent="0.2">
      <c r="A17" t="s">
        <v>22</v>
      </c>
      <c r="B17" t="s">
        <v>1094</v>
      </c>
      <c r="C17" t="s">
        <v>1094</v>
      </c>
      <c r="J17" t="s">
        <v>10</v>
      </c>
    </row>
    <row r="18" spans="1:20" x14ac:dyDescent="0.2">
      <c r="A18" t="s">
        <v>22</v>
      </c>
      <c r="B18" t="s">
        <v>1095</v>
      </c>
      <c r="C18" t="s">
        <v>1095</v>
      </c>
      <c r="P18">
        <v>1</v>
      </c>
      <c r="Q18" t="s">
        <v>38</v>
      </c>
    </row>
    <row r="19" spans="1:20" x14ac:dyDescent="0.2">
      <c r="A19" t="s">
        <v>22</v>
      </c>
      <c r="B19" t="s">
        <v>1096</v>
      </c>
      <c r="C19" t="s">
        <v>1096</v>
      </c>
      <c r="J19" t="s">
        <v>10</v>
      </c>
    </row>
    <row r="20" spans="1:20" x14ac:dyDescent="0.2">
      <c r="A20" t="s">
        <v>22</v>
      </c>
      <c r="B20" t="s">
        <v>1097</v>
      </c>
      <c r="C20" t="s">
        <v>1097</v>
      </c>
      <c r="P20">
        <v>1</v>
      </c>
      <c r="Q20" t="s">
        <v>41</v>
      </c>
    </row>
    <row r="21" spans="1:20" x14ac:dyDescent="0.2">
      <c r="A21" t="s">
        <v>22</v>
      </c>
      <c r="B21" t="s">
        <v>1098</v>
      </c>
      <c r="C21" t="s">
        <v>1098</v>
      </c>
      <c r="D21" s="2" t="s">
        <v>5101</v>
      </c>
      <c r="G21" t="s">
        <v>43</v>
      </c>
    </row>
    <row r="22" spans="1:20" x14ac:dyDescent="0.2">
      <c r="A22" t="s">
        <v>22</v>
      </c>
      <c r="B22" t="s">
        <v>1099</v>
      </c>
      <c r="C22" t="s">
        <v>1099</v>
      </c>
      <c r="E22">
        <v>1</v>
      </c>
      <c r="F22" t="s">
        <v>44</v>
      </c>
      <c r="K22" t="s">
        <v>45</v>
      </c>
      <c r="M22" t="s">
        <v>46</v>
      </c>
      <c r="S22">
        <v>1</v>
      </c>
      <c r="T22">
        <v>1</v>
      </c>
    </row>
    <row r="23" spans="1:20" x14ac:dyDescent="0.2">
      <c r="A23" t="s">
        <v>22</v>
      </c>
      <c r="B23" t="s">
        <v>1100</v>
      </c>
      <c r="C23" t="s">
        <v>1101</v>
      </c>
      <c r="H23" t="s">
        <v>49</v>
      </c>
      <c r="I23" t="s">
        <v>50</v>
      </c>
      <c r="L23" t="s">
        <v>51</v>
      </c>
    </row>
    <row r="24" spans="1:20" x14ac:dyDescent="0.2">
      <c r="A24" t="s">
        <v>22</v>
      </c>
      <c r="B24" t="s">
        <v>1102</v>
      </c>
      <c r="C24" t="s">
        <v>1103</v>
      </c>
      <c r="H24" t="s">
        <v>49</v>
      </c>
      <c r="I24" t="s">
        <v>53</v>
      </c>
      <c r="L24" t="s">
        <v>51</v>
      </c>
    </row>
    <row r="25" spans="1:20" x14ac:dyDescent="0.2">
      <c r="A25" t="s">
        <v>22</v>
      </c>
      <c r="B25" t="s">
        <v>1103</v>
      </c>
      <c r="C25" t="s">
        <v>1103</v>
      </c>
      <c r="J25" t="s">
        <v>10</v>
      </c>
    </row>
    <row r="26" spans="1:20" x14ac:dyDescent="0.2">
      <c r="A26" t="s">
        <v>22</v>
      </c>
      <c r="B26" t="s">
        <v>1104</v>
      </c>
      <c r="C26" t="s">
        <v>1104</v>
      </c>
      <c r="G26" t="s">
        <v>60</v>
      </c>
    </row>
    <row r="27" spans="1:20" x14ac:dyDescent="0.2">
      <c r="A27" t="s">
        <v>22</v>
      </c>
      <c r="B27" t="s">
        <v>29</v>
      </c>
      <c r="C27" t="s">
        <v>29</v>
      </c>
      <c r="G27" t="s">
        <v>62</v>
      </c>
    </row>
    <row r="28" spans="1:20" x14ac:dyDescent="0.2">
      <c r="A28" t="s">
        <v>22</v>
      </c>
      <c r="B28" t="s">
        <v>1099</v>
      </c>
      <c r="C28" t="s">
        <v>1099</v>
      </c>
      <c r="E28">
        <v>0</v>
      </c>
      <c r="F28" t="s">
        <v>44</v>
      </c>
      <c r="K28" t="s">
        <v>64</v>
      </c>
      <c r="M28" t="s">
        <v>65</v>
      </c>
      <c r="S28">
        <v>0</v>
      </c>
      <c r="T28">
        <v>0</v>
      </c>
    </row>
    <row r="29" spans="1:20" x14ac:dyDescent="0.2">
      <c r="A29" t="s">
        <v>22</v>
      </c>
      <c r="B29" t="s">
        <v>1105</v>
      </c>
      <c r="C29" t="s">
        <v>1106</v>
      </c>
      <c r="H29" t="s">
        <v>49</v>
      </c>
      <c r="L29" t="s">
        <v>57</v>
      </c>
    </row>
    <row r="30" spans="1:20" x14ac:dyDescent="0.2">
      <c r="A30" t="s">
        <v>22</v>
      </c>
      <c r="B30" t="s">
        <v>1106</v>
      </c>
      <c r="C30" t="s">
        <v>1107</v>
      </c>
      <c r="H30" t="s">
        <v>49</v>
      </c>
      <c r="I30" t="s">
        <v>50</v>
      </c>
      <c r="L30" t="s">
        <v>68</v>
      </c>
      <c r="O30" t="s">
        <v>46</v>
      </c>
    </row>
    <row r="31" spans="1:20" x14ac:dyDescent="0.2">
      <c r="A31" t="s">
        <v>22</v>
      </c>
      <c r="B31" t="s">
        <v>1107</v>
      </c>
      <c r="C31" t="s">
        <v>1108</v>
      </c>
      <c r="H31" t="s">
        <v>49</v>
      </c>
      <c r="I31" t="s">
        <v>53</v>
      </c>
      <c r="L31" t="s">
        <v>68</v>
      </c>
      <c r="O31" t="s">
        <v>46</v>
      </c>
    </row>
    <row r="32" spans="1:20" x14ac:dyDescent="0.2">
      <c r="A32" t="s">
        <v>22</v>
      </c>
      <c r="B32" t="s">
        <v>1109</v>
      </c>
      <c r="C32" t="s">
        <v>1110</v>
      </c>
      <c r="H32" t="s">
        <v>49</v>
      </c>
      <c r="L32" t="s">
        <v>57</v>
      </c>
    </row>
    <row r="33" spans="1:20" x14ac:dyDescent="0.2">
      <c r="A33" t="s">
        <v>22</v>
      </c>
      <c r="B33" t="s">
        <v>1110</v>
      </c>
      <c r="C33" t="s">
        <v>1110</v>
      </c>
      <c r="J33" t="s">
        <v>10</v>
      </c>
    </row>
    <row r="34" spans="1:20" x14ac:dyDescent="0.2">
      <c r="A34" t="s">
        <v>22</v>
      </c>
      <c r="B34" t="s">
        <v>1111</v>
      </c>
      <c r="C34" t="s">
        <v>1111</v>
      </c>
      <c r="H34" t="s">
        <v>49</v>
      </c>
      <c r="I34" t="s">
        <v>53</v>
      </c>
      <c r="L34" t="s">
        <v>51</v>
      </c>
    </row>
    <row r="35" spans="1:20" x14ac:dyDescent="0.2">
      <c r="A35" t="s">
        <v>22</v>
      </c>
      <c r="B35" t="s">
        <v>1112</v>
      </c>
      <c r="C35" t="s">
        <v>1112</v>
      </c>
      <c r="G35" t="s">
        <v>60</v>
      </c>
    </row>
    <row r="36" spans="1:20" x14ac:dyDescent="0.2">
      <c r="A36" t="s">
        <v>22</v>
      </c>
      <c r="B36" t="s">
        <v>1113</v>
      </c>
      <c r="C36" t="s">
        <v>1113</v>
      </c>
      <c r="G36" t="s">
        <v>78</v>
      </c>
    </row>
    <row r="37" spans="1:20" x14ac:dyDescent="0.2">
      <c r="A37" t="s">
        <v>22</v>
      </c>
      <c r="B37" t="s">
        <v>1099</v>
      </c>
      <c r="C37" t="s">
        <v>1099</v>
      </c>
      <c r="E37">
        <v>0</v>
      </c>
      <c r="F37" t="s">
        <v>44</v>
      </c>
      <c r="K37" t="s">
        <v>45</v>
      </c>
      <c r="M37" t="s">
        <v>79</v>
      </c>
      <c r="S37">
        <v>0</v>
      </c>
      <c r="T37">
        <v>0</v>
      </c>
    </row>
    <row r="38" spans="1:20" x14ac:dyDescent="0.2">
      <c r="A38" t="s">
        <v>22</v>
      </c>
      <c r="B38" t="s">
        <v>1114</v>
      </c>
      <c r="C38" t="s">
        <v>1115</v>
      </c>
      <c r="H38" t="s">
        <v>49</v>
      </c>
      <c r="L38" t="s">
        <v>57</v>
      </c>
    </row>
    <row r="39" spans="1:20" x14ac:dyDescent="0.2">
      <c r="A39" t="s">
        <v>22</v>
      </c>
      <c r="B39" t="s">
        <v>1116</v>
      </c>
      <c r="C39" t="s">
        <v>1117</v>
      </c>
      <c r="H39" t="s">
        <v>49</v>
      </c>
      <c r="I39" t="s">
        <v>53</v>
      </c>
      <c r="L39" t="s">
        <v>82</v>
      </c>
      <c r="N39" t="s">
        <v>152</v>
      </c>
      <c r="O39" t="s">
        <v>116</v>
      </c>
    </row>
    <row r="40" spans="1:20" x14ac:dyDescent="0.2">
      <c r="A40" t="s">
        <v>22</v>
      </c>
      <c r="B40" t="s">
        <v>1118</v>
      </c>
      <c r="C40" t="s">
        <v>1119</v>
      </c>
      <c r="H40" t="s">
        <v>49</v>
      </c>
      <c r="L40" t="s">
        <v>57</v>
      </c>
    </row>
    <row r="41" spans="1:20" x14ac:dyDescent="0.2">
      <c r="A41" t="s">
        <v>22</v>
      </c>
      <c r="B41" t="s">
        <v>1120</v>
      </c>
      <c r="C41" t="s">
        <v>1120</v>
      </c>
      <c r="J41" t="s">
        <v>10</v>
      </c>
    </row>
    <row r="42" spans="1:20" x14ac:dyDescent="0.2">
      <c r="A42" t="s">
        <v>22</v>
      </c>
      <c r="B42" t="s">
        <v>1121</v>
      </c>
      <c r="C42" t="s">
        <v>1121</v>
      </c>
      <c r="H42" t="s">
        <v>49</v>
      </c>
      <c r="I42" t="s">
        <v>53</v>
      </c>
      <c r="L42" t="s">
        <v>51</v>
      </c>
    </row>
    <row r="43" spans="1:20" x14ac:dyDescent="0.2">
      <c r="A43" t="s">
        <v>22</v>
      </c>
      <c r="B43" t="s">
        <v>1122</v>
      </c>
      <c r="C43" t="s">
        <v>1122</v>
      </c>
      <c r="G43" t="s">
        <v>60</v>
      </c>
    </row>
    <row r="44" spans="1:20" x14ac:dyDescent="0.2">
      <c r="A44" t="s">
        <v>22</v>
      </c>
      <c r="B44" t="s">
        <v>1123</v>
      </c>
      <c r="C44" t="s">
        <v>1123</v>
      </c>
      <c r="G44" t="s">
        <v>94</v>
      </c>
    </row>
    <row r="45" spans="1:20" x14ac:dyDescent="0.2">
      <c r="A45" t="s">
        <v>22</v>
      </c>
      <c r="B45" t="s">
        <v>1099</v>
      </c>
      <c r="C45" t="s">
        <v>1099</v>
      </c>
      <c r="E45">
        <v>0</v>
      </c>
      <c r="F45" t="s">
        <v>44</v>
      </c>
      <c r="K45" t="s">
        <v>45</v>
      </c>
      <c r="M45" t="s">
        <v>96</v>
      </c>
      <c r="S45">
        <v>0</v>
      </c>
      <c r="T45">
        <v>0</v>
      </c>
    </row>
    <row r="46" spans="1:20" x14ac:dyDescent="0.2">
      <c r="A46" t="s">
        <v>22</v>
      </c>
      <c r="B46" t="s">
        <v>1124</v>
      </c>
      <c r="C46" t="s">
        <v>1125</v>
      </c>
      <c r="H46" t="s">
        <v>49</v>
      </c>
      <c r="L46" t="s">
        <v>57</v>
      </c>
    </row>
    <row r="47" spans="1:20" x14ac:dyDescent="0.2">
      <c r="A47" t="s">
        <v>22</v>
      </c>
      <c r="B47" t="s">
        <v>1126</v>
      </c>
      <c r="C47" t="s">
        <v>1127</v>
      </c>
      <c r="H47" t="s">
        <v>49</v>
      </c>
      <c r="L47" t="s">
        <v>82</v>
      </c>
      <c r="N47" t="s">
        <v>152</v>
      </c>
    </row>
    <row r="48" spans="1:20" x14ac:dyDescent="0.2">
      <c r="A48" t="s">
        <v>22</v>
      </c>
      <c r="B48" t="s">
        <v>1128</v>
      </c>
      <c r="C48" t="s">
        <v>1129</v>
      </c>
      <c r="H48" t="s">
        <v>49</v>
      </c>
      <c r="I48" t="s">
        <v>53</v>
      </c>
      <c r="L48" t="s">
        <v>68</v>
      </c>
      <c r="O48" t="s">
        <v>46</v>
      </c>
    </row>
    <row r="49" spans="1:20" x14ac:dyDescent="0.2">
      <c r="A49" t="s">
        <v>22</v>
      </c>
      <c r="B49" t="s">
        <v>1130</v>
      </c>
      <c r="C49" t="s">
        <v>1131</v>
      </c>
      <c r="H49" t="s">
        <v>49</v>
      </c>
      <c r="L49" t="s">
        <v>57</v>
      </c>
    </row>
    <row r="50" spans="1:20" x14ac:dyDescent="0.2">
      <c r="A50" t="s">
        <v>22</v>
      </c>
      <c r="B50" t="s">
        <v>1131</v>
      </c>
      <c r="C50" t="s">
        <v>1131</v>
      </c>
      <c r="D50" s="2" t="s">
        <v>1132</v>
      </c>
      <c r="J50" t="s">
        <v>10</v>
      </c>
    </row>
    <row r="51" spans="1:20" x14ac:dyDescent="0.2">
      <c r="A51" t="s">
        <v>22</v>
      </c>
      <c r="B51" t="s">
        <v>1133</v>
      </c>
      <c r="C51" t="s">
        <v>1133</v>
      </c>
      <c r="G51" t="s">
        <v>60</v>
      </c>
    </row>
    <row r="52" spans="1:20" x14ac:dyDescent="0.2">
      <c r="A52" t="s">
        <v>22</v>
      </c>
      <c r="B52" t="s">
        <v>1134</v>
      </c>
      <c r="C52" t="s">
        <v>1134</v>
      </c>
      <c r="G52" t="s">
        <v>114</v>
      </c>
    </row>
    <row r="53" spans="1:20" x14ac:dyDescent="0.2">
      <c r="A53" t="s">
        <v>22</v>
      </c>
      <c r="B53" t="s">
        <v>1136</v>
      </c>
      <c r="C53" t="s">
        <v>1136</v>
      </c>
      <c r="D53" s="2" t="s">
        <v>1137</v>
      </c>
      <c r="R53" t="s">
        <v>318</v>
      </c>
    </row>
    <row r="54" spans="1:20" x14ac:dyDescent="0.2">
      <c r="A54" t="s">
        <v>22</v>
      </c>
      <c r="B54" t="s">
        <v>1138</v>
      </c>
      <c r="C54" t="s">
        <v>1139</v>
      </c>
      <c r="H54" t="s">
        <v>49</v>
      </c>
      <c r="L54" t="s">
        <v>57</v>
      </c>
    </row>
    <row r="55" spans="1:20" x14ac:dyDescent="0.2">
      <c r="A55" t="s">
        <v>22</v>
      </c>
      <c r="B55" t="s">
        <v>1140</v>
      </c>
      <c r="C55" t="s">
        <v>1140</v>
      </c>
      <c r="E55">
        <v>1</v>
      </c>
      <c r="F55" t="s">
        <v>44</v>
      </c>
      <c r="K55" s="1" t="s">
        <v>115</v>
      </c>
      <c r="M55" s="1" t="s">
        <v>116</v>
      </c>
      <c r="S55">
        <v>1</v>
      </c>
      <c r="T55">
        <v>1</v>
      </c>
    </row>
    <row r="56" spans="1:20" x14ac:dyDescent="0.2">
      <c r="A56" t="s">
        <v>22</v>
      </c>
      <c r="B56" t="s">
        <v>1141</v>
      </c>
      <c r="C56" t="s">
        <v>1142</v>
      </c>
      <c r="H56" t="s">
        <v>49</v>
      </c>
      <c r="I56" t="s">
        <v>50</v>
      </c>
      <c r="L56" t="s">
        <v>51</v>
      </c>
    </row>
    <row r="57" spans="1:20" x14ac:dyDescent="0.2">
      <c r="A57" t="s">
        <v>22</v>
      </c>
      <c r="B57" t="s">
        <v>1143</v>
      </c>
      <c r="C57" t="s">
        <v>1144</v>
      </c>
      <c r="H57" t="s">
        <v>49</v>
      </c>
      <c r="I57" t="s">
        <v>53</v>
      </c>
      <c r="L57" t="s">
        <v>51</v>
      </c>
    </row>
    <row r="58" spans="1:20" x14ac:dyDescent="0.2">
      <c r="A58" t="s">
        <v>22</v>
      </c>
      <c r="B58" t="s">
        <v>1145</v>
      </c>
      <c r="C58" t="s">
        <v>1146</v>
      </c>
      <c r="H58" t="s">
        <v>49</v>
      </c>
      <c r="I58" t="s">
        <v>50</v>
      </c>
      <c r="L58" t="s">
        <v>68</v>
      </c>
      <c r="O58" t="s">
        <v>79</v>
      </c>
    </row>
    <row r="59" spans="1:20" x14ac:dyDescent="0.2">
      <c r="A59" t="s">
        <v>22</v>
      </c>
      <c r="B59" t="s">
        <v>1147</v>
      </c>
      <c r="C59" t="s">
        <v>1148</v>
      </c>
      <c r="H59" t="s">
        <v>49</v>
      </c>
      <c r="I59" t="s">
        <v>53</v>
      </c>
      <c r="L59" t="s">
        <v>68</v>
      </c>
      <c r="O59" t="s">
        <v>79</v>
      </c>
    </row>
    <row r="60" spans="1:20" x14ac:dyDescent="0.2">
      <c r="A60" t="s">
        <v>22</v>
      </c>
      <c r="B60" t="s">
        <v>1148</v>
      </c>
      <c r="C60" t="s">
        <v>1148</v>
      </c>
      <c r="J60" t="s">
        <v>10</v>
      </c>
    </row>
    <row r="61" spans="1:20" x14ac:dyDescent="0.2">
      <c r="A61" t="s">
        <v>22</v>
      </c>
      <c r="B61" t="s">
        <v>1149</v>
      </c>
      <c r="C61" t="s">
        <v>1149</v>
      </c>
      <c r="G61" t="s">
        <v>60</v>
      </c>
    </row>
    <row r="62" spans="1:20" x14ac:dyDescent="0.2">
      <c r="A62" t="s">
        <v>22</v>
      </c>
      <c r="B62" t="s">
        <v>1150</v>
      </c>
      <c r="C62" t="s">
        <v>1150</v>
      </c>
      <c r="G62" t="s">
        <v>122</v>
      </c>
    </row>
    <row r="63" spans="1:20" x14ac:dyDescent="0.2">
      <c r="A63" t="s">
        <v>22</v>
      </c>
      <c r="B63" t="s">
        <v>1151</v>
      </c>
      <c r="C63" t="s">
        <v>1151</v>
      </c>
      <c r="E63">
        <v>0</v>
      </c>
      <c r="F63" t="s">
        <v>44</v>
      </c>
      <c r="K63" t="s">
        <v>115</v>
      </c>
      <c r="M63" t="s">
        <v>65</v>
      </c>
      <c r="S63">
        <v>0</v>
      </c>
      <c r="T63">
        <v>0</v>
      </c>
    </row>
    <row r="64" spans="1:20" x14ac:dyDescent="0.2">
      <c r="A64" t="s">
        <v>22</v>
      </c>
      <c r="B64" t="s">
        <v>1152</v>
      </c>
      <c r="C64" t="s">
        <v>1153</v>
      </c>
      <c r="H64" t="s">
        <v>49</v>
      </c>
      <c r="L64" t="s">
        <v>57</v>
      </c>
    </row>
    <row r="65" spans="1:20" x14ac:dyDescent="0.2">
      <c r="A65" t="s">
        <v>22</v>
      </c>
      <c r="B65" t="s">
        <v>1153</v>
      </c>
      <c r="C65" t="s">
        <v>1153</v>
      </c>
      <c r="J65" t="s">
        <v>10</v>
      </c>
    </row>
    <row r="66" spans="1:20" x14ac:dyDescent="0.2">
      <c r="A66" t="s">
        <v>22</v>
      </c>
      <c r="B66" t="s">
        <v>1154</v>
      </c>
      <c r="C66" t="s">
        <v>1154</v>
      </c>
      <c r="H66" t="s">
        <v>49</v>
      </c>
      <c r="I66" t="s">
        <v>53</v>
      </c>
      <c r="L66" t="s">
        <v>51</v>
      </c>
    </row>
    <row r="67" spans="1:20" x14ac:dyDescent="0.2">
      <c r="A67" t="s">
        <v>22</v>
      </c>
      <c r="B67" t="s">
        <v>1155</v>
      </c>
      <c r="C67" t="s">
        <v>1155</v>
      </c>
      <c r="G67" t="s">
        <v>60</v>
      </c>
    </row>
    <row r="68" spans="1:20" x14ac:dyDescent="0.2">
      <c r="A68" t="s">
        <v>22</v>
      </c>
      <c r="B68" t="s">
        <v>1156</v>
      </c>
      <c r="C68" t="s">
        <v>1156</v>
      </c>
      <c r="G68" t="s">
        <v>131</v>
      </c>
    </row>
    <row r="69" spans="1:20" x14ac:dyDescent="0.2">
      <c r="A69" t="s">
        <v>22</v>
      </c>
      <c r="B69" t="s">
        <v>1157</v>
      </c>
      <c r="C69" t="s">
        <v>1157</v>
      </c>
      <c r="E69">
        <v>0</v>
      </c>
      <c r="F69" t="s">
        <v>44</v>
      </c>
      <c r="K69" t="s">
        <v>64</v>
      </c>
      <c r="M69" t="s">
        <v>46</v>
      </c>
      <c r="S69">
        <v>0</v>
      </c>
      <c r="T69">
        <v>0</v>
      </c>
    </row>
    <row r="70" spans="1:20" x14ac:dyDescent="0.2">
      <c r="A70" t="s">
        <v>22</v>
      </c>
      <c r="B70" t="s">
        <v>1158</v>
      </c>
      <c r="C70" t="s">
        <v>1159</v>
      </c>
      <c r="H70" t="s">
        <v>49</v>
      </c>
      <c r="L70" t="s">
        <v>57</v>
      </c>
    </row>
    <row r="71" spans="1:20" x14ac:dyDescent="0.2">
      <c r="A71" t="s">
        <v>22</v>
      </c>
      <c r="B71" t="s">
        <v>1160</v>
      </c>
      <c r="C71" t="s">
        <v>1161</v>
      </c>
      <c r="H71" t="s">
        <v>49</v>
      </c>
      <c r="I71" t="s">
        <v>50</v>
      </c>
      <c r="L71" t="s">
        <v>68</v>
      </c>
      <c r="O71" t="s">
        <v>46</v>
      </c>
    </row>
    <row r="72" spans="1:20" x14ac:dyDescent="0.2">
      <c r="A72" t="s">
        <v>22</v>
      </c>
      <c r="B72" t="s">
        <v>1161</v>
      </c>
      <c r="C72" t="s">
        <v>1162</v>
      </c>
      <c r="H72" t="s">
        <v>49</v>
      </c>
      <c r="I72" t="s">
        <v>53</v>
      </c>
      <c r="L72" t="s">
        <v>68</v>
      </c>
      <c r="O72" t="s">
        <v>46</v>
      </c>
    </row>
    <row r="73" spans="1:20" x14ac:dyDescent="0.2">
      <c r="A73" t="s">
        <v>22</v>
      </c>
      <c r="B73" t="s">
        <v>1163</v>
      </c>
      <c r="C73" t="s">
        <v>1164</v>
      </c>
      <c r="H73" t="s">
        <v>49</v>
      </c>
      <c r="L73" t="s">
        <v>57</v>
      </c>
    </row>
    <row r="74" spans="1:20" x14ac:dyDescent="0.2">
      <c r="A74" t="s">
        <v>22</v>
      </c>
      <c r="B74" t="s">
        <v>1164</v>
      </c>
      <c r="C74" t="s">
        <v>1164</v>
      </c>
      <c r="J74" t="s">
        <v>10</v>
      </c>
    </row>
    <row r="75" spans="1:20" x14ac:dyDescent="0.2">
      <c r="A75" t="s">
        <v>22</v>
      </c>
      <c r="B75" t="s">
        <v>74</v>
      </c>
      <c r="C75" t="s">
        <v>74</v>
      </c>
      <c r="H75" t="s">
        <v>49</v>
      </c>
      <c r="I75" t="s">
        <v>53</v>
      </c>
      <c r="L75" t="s">
        <v>51</v>
      </c>
    </row>
    <row r="76" spans="1:20" x14ac:dyDescent="0.2">
      <c r="A76" t="s">
        <v>22</v>
      </c>
      <c r="B76" t="s">
        <v>1165</v>
      </c>
      <c r="C76" t="s">
        <v>1165</v>
      </c>
      <c r="G76" t="s">
        <v>60</v>
      </c>
    </row>
    <row r="77" spans="1:20" x14ac:dyDescent="0.2">
      <c r="A77" t="s">
        <v>22</v>
      </c>
      <c r="B77" t="s">
        <v>1166</v>
      </c>
      <c r="C77" t="s">
        <v>1166</v>
      </c>
      <c r="G77" t="s">
        <v>139</v>
      </c>
    </row>
    <row r="78" spans="1:20" x14ac:dyDescent="0.2">
      <c r="A78" t="s">
        <v>22</v>
      </c>
      <c r="B78" t="s">
        <v>1166</v>
      </c>
      <c r="C78" t="s">
        <v>1166</v>
      </c>
      <c r="E78">
        <v>0</v>
      </c>
      <c r="F78" t="s">
        <v>44</v>
      </c>
      <c r="K78" t="s">
        <v>142</v>
      </c>
      <c r="M78" t="s">
        <v>142</v>
      </c>
      <c r="S78">
        <v>0</v>
      </c>
      <c r="T78">
        <v>0</v>
      </c>
    </row>
    <row r="79" spans="1:20" x14ac:dyDescent="0.2">
      <c r="A79" t="s">
        <v>22</v>
      </c>
      <c r="B79" t="s">
        <v>1167</v>
      </c>
      <c r="C79" t="s">
        <v>1168</v>
      </c>
      <c r="H79" t="s">
        <v>49</v>
      </c>
      <c r="L79" t="s">
        <v>57</v>
      </c>
    </row>
    <row r="80" spans="1:20" x14ac:dyDescent="0.2">
      <c r="A80" t="s">
        <v>22</v>
      </c>
      <c r="B80" t="s">
        <v>1169</v>
      </c>
      <c r="C80" t="s">
        <v>1170</v>
      </c>
      <c r="D80" s="2" t="s">
        <v>1171</v>
      </c>
      <c r="H80" t="s">
        <v>49</v>
      </c>
      <c r="L80" t="s">
        <v>105</v>
      </c>
      <c r="O80" t="s">
        <v>106</v>
      </c>
    </row>
    <row r="81" spans="1:20" x14ac:dyDescent="0.2">
      <c r="A81" t="s">
        <v>22</v>
      </c>
      <c r="B81" t="s">
        <v>1172</v>
      </c>
      <c r="C81" t="s">
        <v>1173</v>
      </c>
      <c r="H81" t="s">
        <v>49</v>
      </c>
      <c r="L81" t="s">
        <v>57</v>
      </c>
    </row>
    <row r="82" spans="1:20" x14ac:dyDescent="0.2">
      <c r="A82" t="s">
        <v>22</v>
      </c>
      <c r="B82" t="s">
        <v>1174</v>
      </c>
      <c r="C82" t="s">
        <v>81</v>
      </c>
      <c r="D82" s="2" t="s">
        <v>1175</v>
      </c>
      <c r="H82" t="s">
        <v>49</v>
      </c>
      <c r="L82" t="s">
        <v>105</v>
      </c>
      <c r="O82" t="s">
        <v>106</v>
      </c>
    </row>
    <row r="83" spans="1:20" x14ac:dyDescent="0.2">
      <c r="A83" t="s">
        <v>22</v>
      </c>
      <c r="B83" t="s">
        <v>1176</v>
      </c>
      <c r="C83" t="s">
        <v>1176</v>
      </c>
      <c r="G83" t="s">
        <v>60</v>
      </c>
    </row>
    <row r="84" spans="1:20" x14ac:dyDescent="0.2">
      <c r="A84" t="s">
        <v>22</v>
      </c>
      <c r="B84" t="s">
        <v>1177</v>
      </c>
      <c r="C84" t="s">
        <v>1177</v>
      </c>
      <c r="G84" t="s">
        <v>147</v>
      </c>
    </row>
    <row r="85" spans="1:20" x14ac:dyDescent="0.2">
      <c r="A85" t="s">
        <v>22</v>
      </c>
      <c r="B85" t="s">
        <v>1157</v>
      </c>
      <c r="C85" t="s">
        <v>1157</v>
      </c>
      <c r="E85">
        <v>0</v>
      </c>
      <c r="F85" t="s">
        <v>44</v>
      </c>
      <c r="K85" t="s">
        <v>115</v>
      </c>
      <c r="M85" t="s">
        <v>149</v>
      </c>
      <c r="S85">
        <v>0</v>
      </c>
      <c r="T85">
        <v>0</v>
      </c>
    </row>
    <row r="86" spans="1:20" x14ac:dyDescent="0.2">
      <c r="A86" t="s">
        <v>22</v>
      </c>
      <c r="B86" t="s">
        <v>1178</v>
      </c>
      <c r="C86" t="s">
        <v>1179</v>
      </c>
      <c r="H86" t="s">
        <v>49</v>
      </c>
      <c r="L86" t="s">
        <v>82</v>
      </c>
      <c r="N86" t="s">
        <v>152</v>
      </c>
    </row>
    <row r="87" spans="1:20" x14ac:dyDescent="0.2">
      <c r="A87" t="s">
        <v>22</v>
      </c>
      <c r="B87" t="s">
        <v>1180</v>
      </c>
      <c r="C87" t="s">
        <v>1181</v>
      </c>
      <c r="H87" t="s">
        <v>49</v>
      </c>
      <c r="I87" t="s">
        <v>50</v>
      </c>
      <c r="L87" t="s">
        <v>68</v>
      </c>
      <c r="O87" t="s">
        <v>116</v>
      </c>
    </row>
    <row r="88" spans="1:20" x14ac:dyDescent="0.2">
      <c r="A88" t="s">
        <v>22</v>
      </c>
      <c r="B88" t="s">
        <v>1182</v>
      </c>
      <c r="C88" t="s">
        <v>1183</v>
      </c>
      <c r="H88" t="s">
        <v>49</v>
      </c>
      <c r="I88" t="s">
        <v>53</v>
      </c>
      <c r="L88" t="s">
        <v>68</v>
      </c>
      <c r="O88" t="s">
        <v>116</v>
      </c>
    </row>
    <row r="89" spans="1:20" x14ac:dyDescent="0.2">
      <c r="A89" t="s">
        <v>22</v>
      </c>
      <c r="B89" t="s">
        <v>1184</v>
      </c>
      <c r="C89" t="s">
        <v>1185</v>
      </c>
      <c r="H89" t="s">
        <v>49</v>
      </c>
      <c r="L89" t="s">
        <v>105</v>
      </c>
      <c r="O89" t="s">
        <v>608</v>
      </c>
    </row>
    <row r="90" spans="1:20" x14ac:dyDescent="0.2">
      <c r="A90" t="s">
        <v>22</v>
      </c>
      <c r="B90" t="s">
        <v>1186</v>
      </c>
      <c r="C90" t="s">
        <v>1186</v>
      </c>
      <c r="J90" t="s">
        <v>10</v>
      </c>
    </row>
    <row r="91" spans="1:20" x14ac:dyDescent="0.2">
      <c r="A91" t="s">
        <v>22</v>
      </c>
      <c r="B91" t="s">
        <v>1187</v>
      </c>
      <c r="C91" t="s">
        <v>1187</v>
      </c>
      <c r="H91" t="s">
        <v>49</v>
      </c>
      <c r="I91" t="s">
        <v>53</v>
      </c>
      <c r="L91" t="s">
        <v>51</v>
      </c>
    </row>
    <row r="92" spans="1:20" x14ac:dyDescent="0.2">
      <c r="A92" t="s">
        <v>22</v>
      </c>
      <c r="B92" t="s">
        <v>1188</v>
      </c>
      <c r="C92" t="s">
        <v>1188</v>
      </c>
      <c r="G92" t="s">
        <v>60</v>
      </c>
    </row>
    <row r="93" spans="1:20" x14ac:dyDescent="0.2">
      <c r="A93" t="s">
        <v>22</v>
      </c>
      <c r="B93" t="s">
        <v>1189</v>
      </c>
      <c r="C93" t="s">
        <v>1189</v>
      </c>
      <c r="G93" t="s">
        <v>159</v>
      </c>
    </row>
    <row r="94" spans="1:20" x14ac:dyDescent="0.2">
      <c r="A94" t="s">
        <v>22</v>
      </c>
      <c r="B94" t="s">
        <v>1157</v>
      </c>
      <c r="C94" t="s">
        <v>1157</v>
      </c>
      <c r="E94">
        <v>0</v>
      </c>
      <c r="F94" t="s">
        <v>44</v>
      </c>
      <c r="K94" t="s">
        <v>64</v>
      </c>
      <c r="M94" t="s">
        <v>149</v>
      </c>
      <c r="S94">
        <v>0</v>
      </c>
      <c r="T94">
        <v>0</v>
      </c>
    </row>
    <row r="95" spans="1:20" x14ac:dyDescent="0.2">
      <c r="A95" t="s">
        <v>22</v>
      </c>
      <c r="B95" t="s">
        <v>1190</v>
      </c>
      <c r="C95" t="s">
        <v>1191</v>
      </c>
      <c r="H95" t="s">
        <v>49</v>
      </c>
      <c r="L95" t="s">
        <v>57</v>
      </c>
    </row>
    <row r="96" spans="1:20" x14ac:dyDescent="0.2">
      <c r="A96" t="s">
        <v>22</v>
      </c>
      <c r="B96" t="s">
        <v>1192</v>
      </c>
      <c r="C96" t="s">
        <v>1193</v>
      </c>
      <c r="H96" t="s">
        <v>49</v>
      </c>
      <c r="L96" t="s">
        <v>105</v>
      </c>
      <c r="O96" t="s">
        <v>401</v>
      </c>
    </row>
    <row r="97" spans="1:20" x14ac:dyDescent="0.2">
      <c r="A97" t="s">
        <v>22</v>
      </c>
      <c r="B97" t="s">
        <v>1194</v>
      </c>
      <c r="C97" t="s">
        <v>1194</v>
      </c>
      <c r="J97" t="s">
        <v>10</v>
      </c>
    </row>
    <row r="98" spans="1:20" x14ac:dyDescent="0.2">
      <c r="A98" t="s">
        <v>22</v>
      </c>
      <c r="B98" t="s">
        <v>1195</v>
      </c>
      <c r="C98" t="s">
        <v>1195</v>
      </c>
      <c r="H98" t="s">
        <v>49</v>
      </c>
      <c r="I98" t="s">
        <v>53</v>
      </c>
      <c r="L98" t="s">
        <v>51</v>
      </c>
    </row>
    <row r="99" spans="1:20" x14ac:dyDescent="0.2">
      <c r="A99" t="s">
        <v>22</v>
      </c>
      <c r="B99" t="s">
        <v>1196</v>
      </c>
      <c r="C99" t="s">
        <v>1196</v>
      </c>
      <c r="G99" t="s">
        <v>60</v>
      </c>
    </row>
    <row r="100" spans="1:20" x14ac:dyDescent="0.2">
      <c r="A100" t="s">
        <v>22</v>
      </c>
      <c r="B100" t="s">
        <v>1197</v>
      </c>
      <c r="C100" t="s">
        <v>1197</v>
      </c>
      <c r="G100" t="s">
        <v>168</v>
      </c>
    </row>
    <row r="101" spans="1:20" x14ac:dyDescent="0.2">
      <c r="A101" t="s">
        <v>22</v>
      </c>
      <c r="B101" t="s">
        <v>1198</v>
      </c>
      <c r="C101" t="s">
        <v>1198</v>
      </c>
      <c r="E101">
        <v>0</v>
      </c>
      <c r="F101" t="s">
        <v>44</v>
      </c>
      <c r="K101" t="s">
        <v>64</v>
      </c>
      <c r="M101" t="s">
        <v>46</v>
      </c>
      <c r="S101">
        <v>0</v>
      </c>
      <c r="T101">
        <v>0</v>
      </c>
    </row>
    <row r="102" spans="1:20" x14ac:dyDescent="0.2">
      <c r="A102" t="s">
        <v>22</v>
      </c>
      <c r="B102" t="s">
        <v>1200</v>
      </c>
      <c r="C102" t="s">
        <v>1201</v>
      </c>
      <c r="H102" t="s">
        <v>49</v>
      </c>
      <c r="L102" t="s">
        <v>57</v>
      </c>
    </row>
    <row r="103" spans="1:20" x14ac:dyDescent="0.2">
      <c r="A103" t="s">
        <v>22</v>
      </c>
      <c r="B103" t="s">
        <v>1201</v>
      </c>
      <c r="C103" t="s">
        <v>1201</v>
      </c>
      <c r="J103" t="s">
        <v>10</v>
      </c>
    </row>
    <row r="104" spans="1:20" x14ac:dyDescent="0.2">
      <c r="A104" t="s">
        <v>22</v>
      </c>
      <c r="B104" t="s">
        <v>1202</v>
      </c>
      <c r="C104" t="s">
        <v>1202</v>
      </c>
      <c r="H104" t="s">
        <v>49</v>
      </c>
      <c r="I104" t="s">
        <v>53</v>
      </c>
      <c r="L104" t="s">
        <v>51</v>
      </c>
    </row>
    <row r="105" spans="1:20" x14ac:dyDescent="0.2">
      <c r="A105" t="s">
        <v>22</v>
      </c>
      <c r="B105" t="s">
        <v>1203</v>
      </c>
      <c r="C105" t="s">
        <v>1203</v>
      </c>
      <c r="G105" t="s">
        <v>60</v>
      </c>
    </row>
    <row r="106" spans="1:20" x14ac:dyDescent="0.2">
      <c r="A106" t="s">
        <v>22</v>
      </c>
      <c r="B106" t="s">
        <v>1204</v>
      </c>
      <c r="C106" t="s">
        <v>1204</v>
      </c>
      <c r="G106" t="s">
        <v>176</v>
      </c>
    </row>
    <row r="107" spans="1:20" x14ac:dyDescent="0.2">
      <c r="A107" t="s">
        <v>22</v>
      </c>
      <c r="B107" t="s">
        <v>1204</v>
      </c>
      <c r="C107" t="s">
        <v>1204</v>
      </c>
      <c r="E107">
        <v>0</v>
      </c>
      <c r="F107" t="s">
        <v>44</v>
      </c>
      <c r="K107" t="s">
        <v>142</v>
      </c>
      <c r="M107" t="s">
        <v>142</v>
      </c>
      <c r="S107">
        <v>0</v>
      </c>
      <c r="T107">
        <v>0</v>
      </c>
    </row>
    <row r="108" spans="1:20" x14ac:dyDescent="0.2">
      <c r="A108" t="s">
        <v>22</v>
      </c>
      <c r="B108" t="s">
        <v>1205</v>
      </c>
      <c r="C108" t="s">
        <v>1206</v>
      </c>
      <c r="H108" t="s">
        <v>49</v>
      </c>
      <c r="L108" t="s">
        <v>57</v>
      </c>
    </row>
    <row r="109" spans="1:20" x14ac:dyDescent="0.2">
      <c r="A109" t="s">
        <v>22</v>
      </c>
      <c r="B109" t="s">
        <v>1207</v>
      </c>
      <c r="C109" t="s">
        <v>1208</v>
      </c>
      <c r="D109" s="2" t="s">
        <v>1209</v>
      </c>
      <c r="H109" t="s">
        <v>49</v>
      </c>
      <c r="L109" t="s">
        <v>105</v>
      </c>
      <c r="O109" t="s">
        <v>106</v>
      </c>
    </row>
    <row r="110" spans="1:20" x14ac:dyDescent="0.2">
      <c r="A110" t="s">
        <v>22</v>
      </c>
      <c r="B110" t="s">
        <v>1210</v>
      </c>
      <c r="C110" t="s">
        <v>1211</v>
      </c>
      <c r="H110" t="s">
        <v>49</v>
      </c>
      <c r="L110" t="s">
        <v>57</v>
      </c>
    </row>
    <row r="111" spans="1:20" x14ac:dyDescent="0.2">
      <c r="A111" t="s">
        <v>22</v>
      </c>
      <c r="B111" t="s">
        <v>1212</v>
      </c>
      <c r="C111" t="s">
        <v>1213</v>
      </c>
      <c r="H111" t="s">
        <v>49</v>
      </c>
      <c r="I111" t="s">
        <v>50</v>
      </c>
      <c r="L111" t="s">
        <v>68</v>
      </c>
      <c r="O111" t="s">
        <v>46</v>
      </c>
    </row>
    <row r="112" spans="1:20" x14ac:dyDescent="0.2">
      <c r="A112" t="s">
        <v>22</v>
      </c>
      <c r="B112" t="s">
        <v>1214</v>
      </c>
      <c r="C112" t="s">
        <v>1215</v>
      </c>
      <c r="H112" t="s">
        <v>49</v>
      </c>
      <c r="I112" t="s">
        <v>53</v>
      </c>
      <c r="L112" t="s">
        <v>68</v>
      </c>
      <c r="O112" t="s">
        <v>46</v>
      </c>
    </row>
    <row r="113" spans="1:20" x14ac:dyDescent="0.2">
      <c r="A113" t="s">
        <v>22</v>
      </c>
      <c r="B113" t="s">
        <v>1216</v>
      </c>
      <c r="C113" t="s">
        <v>1217</v>
      </c>
      <c r="H113" t="s">
        <v>49</v>
      </c>
      <c r="L113" t="s">
        <v>57</v>
      </c>
    </row>
    <row r="114" spans="1:20" x14ac:dyDescent="0.2">
      <c r="A114" t="s">
        <v>22</v>
      </c>
      <c r="B114" t="s">
        <v>1217</v>
      </c>
      <c r="C114" t="s">
        <v>1217</v>
      </c>
      <c r="G114" t="s">
        <v>60</v>
      </c>
    </row>
    <row r="115" spans="1:20" s="37" customFormat="1" x14ac:dyDescent="0.2">
      <c r="A115" s="37" t="s">
        <v>22</v>
      </c>
      <c r="B115" s="37" t="s">
        <v>1218</v>
      </c>
      <c r="C115" s="37" t="s">
        <v>1219</v>
      </c>
      <c r="D115" s="38" t="s">
        <v>1220</v>
      </c>
      <c r="R115" s="37" t="s">
        <v>327</v>
      </c>
    </row>
    <row r="116" spans="1:20" x14ac:dyDescent="0.2">
      <c r="A116" t="s">
        <v>22</v>
      </c>
      <c r="B116" t="s">
        <v>1221</v>
      </c>
      <c r="C116" t="s">
        <v>1221</v>
      </c>
      <c r="G116" t="s">
        <v>188</v>
      </c>
    </row>
    <row r="117" spans="1:20" x14ac:dyDescent="0.2">
      <c r="A117" t="s">
        <v>22</v>
      </c>
      <c r="B117" t="s">
        <v>1198</v>
      </c>
      <c r="C117" t="s">
        <v>1198</v>
      </c>
      <c r="E117">
        <v>1</v>
      </c>
      <c r="F117" t="s">
        <v>44</v>
      </c>
      <c r="K117" t="s">
        <v>64</v>
      </c>
      <c r="M117" t="s">
        <v>79</v>
      </c>
      <c r="S117">
        <v>1</v>
      </c>
      <c r="T117">
        <v>1</v>
      </c>
    </row>
    <row r="118" spans="1:20" x14ac:dyDescent="0.2">
      <c r="A118" t="s">
        <v>22</v>
      </c>
      <c r="B118" t="s">
        <v>1223</v>
      </c>
      <c r="C118" t="s">
        <v>1224</v>
      </c>
      <c r="H118" t="s">
        <v>49</v>
      </c>
      <c r="L118" t="s">
        <v>57</v>
      </c>
    </row>
    <row r="119" spans="1:20" x14ac:dyDescent="0.2">
      <c r="A119" t="s">
        <v>22</v>
      </c>
      <c r="B119" t="s">
        <v>1225</v>
      </c>
      <c r="C119" t="s">
        <v>1226</v>
      </c>
      <c r="H119" t="s">
        <v>49</v>
      </c>
      <c r="I119" t="s">
        <v>50</v>
      </c>
      <c r="L119" t="s">
        <v>51</v>
      </c>
    </row>
    <row r="120" spans="1:20" x14ac:dyDescent="0.2">
      <c r="A120" t="s">
        <v>22</v>
      </c>
      <c r="B120" t="s">
        <v>1227</v>
      </c>
      <c r="C120" t="s">
        <v>1228</v>
      </c>
      <c r="H120" t="s">
        <v>49</v>
      </c>
      <c r="I120" t="s">
        <v>53</v>
      </c>
      <c r="L120" t="s">
        <v>51</v>
      </c>
    </row>
    <row r="121" spans="1:20" x14ac:dyDescent="0.2">
      <c r="A121" t="s">
        <v>22</v>
      </c>
      <c r="B121" t="s">
        <v>1229</v>
      </c>
      <c r="C121" t="s">
        <v>1230</v>
      </c>
      <c r="H121" t="s">
        <v>49</v>
      </c>
      <c r="I121" t="s">
        <v>50</v>
      </c>
      <c r="L121" t="s">
        <v>68</v>
      </c>
      <c r="O121" t="s">
        <v>149</v>
      </c>
    </row>
    <row r="122" spans="1:20" x14ac:dyDescent="0.2">
      <c r="A122" t="s">
        <v>22</v>
      </c>
      <c r="B122" t="s">
        <v>1231</v>
      </c>
      <c r="C122" t="s">
        <v>1232</v>
      </c>
      <c r="H122" t="s">
        <v>49</v>
      </c>
      <c r="I122" t="s">
        <v>53</v>
      </c>
      <c r="L122" t="s">
        <v>68</v>
      </c>
      <c r="O122" t="s">
        <v>149</v>
      </c>
    </row>
    <row r="123" spans="1:20" x14ac:dyDescent="0.2">
      <c r="A123" t="s">
        <v>22</v>
      </c>
      <c r="B123" t="s">
        <v>1232</v>
      </c>
      <c r="C123" t="s">
        <v>1232</v>
      </c>
      <c r="J123" t="s">
        <v>10</v>
      </c>
    </row>
    <row r="124" spans="1:20" x14ac:dyDescent="0.2">
      <c r="A124" t="s">
        <v>22</v>
      </c>
      <c r="B124" t="s">
        <v>1233</v>
      </c>
      <c r="C124" t="s">
        <v>1233</v>
      </c>
      <c r="G124" t="s">
        <v>60</v>
      </c>
    </row>
    <row r="125" spans="1:20" x14ac:dyDescent="0.2">
      <c r="A125" t="s">
        <v>22</v>
      </c>
      <c r="B125" t="s">
        <v>1234</v>
      </c>
      <c r="C125" t="s">
        <v>1234</v>
      </c>
      <c r="G125" t="s">
        <v>198</v>
      </c>
    </row>
    <row r="126" spans="1:20" x14ac:dyDescent="0.2">
      <c r="A126" t="s">
        <v>22</v>
      </c>
      <c r="B126" t="s">
        <v>1235</v>
      </c>
      <c r="C126" t="s">
        <v>1235</v>
      </c>
      <c r="E126">
        <v>0</v>
      </c>
      <c r="F126" t="s">
        <v>44</v>
      </c>
      <c r="K126" t="s">
        <v>45</v>
      </c>
      <c r="M126" t="s">
        <v>65</v>
      </c>
      <c r="S126">
        <v>0</v>
      </c>
      <c r="T126">
        <v>0</v>
      </c>
    </row>
    <row r="127" spans="1:20" x14ac:dyDescent="0.2">
      <c r="A127" t="s">
        <v>22</v>
      </c>
      <c r="B127" t="s">
        <v>1236</v>
      </c>
      <c r="C127" t="s">
        <v>1237</v>
      </c>
      <c r="H127" t="s">
        <v>49</v>
      </c>
      <c r="L127" t="s">
        <v>82</v>
      </c>
      <c r="N127" t="s">
        <v>152</v>
      </c>
    </row>
    <row r="128" spans="1:20" x14ac:dyDescent="0.2">
      <c r="A128" t="s">
        <v>22</v>
      </c>
      <c r="B128" t="s">
        <v>806</v>
      </c>
      <c r="C128" t="s">
        <v>1238</v>
      </c>
      <c r="H128" t="s">
        <v>49</v>
      </c>
      <c r="L128" t="s">
        <v>105</v>
      </c>
      <c r="O128" t="s">
        <v>106</v>
      </c>
    </row>
    <row r="129" spans="1:20" s="37" customFormat="1" x14ac:dyDescent="0.2">
      <c r="A129" s="37" t="s">
        <v>22</v>
      </c>
      <c r="B129" s="37" t="s">
        <v>1239</v>
      </c>
      <c r="C129" s="37" t="s">
        <v>1240</v>
      </c>
      <c r="D129" s="38" t="s">
        <v>1241</v>
      </c>
      <c r="R129" s="37" t="s">
        <v>327</v>
      </c>
    </row>
    <row r="130" spans="1:20" x14ac:dyDescent="0.2">
      <c r="A130" t="s">
        <v>22</v>
      </c>
      <c r="B130" t="s">
        <v>1242</v>
      </c>
      <c r="C130" t="s">
        <v>1243</v>
      </c>
      <c r="H130" t="s">
        <v>49</v>
      </c>
      <c r="L130" t="s">
        <v>57</v>
      </c>
    </row>
    <row r="131" spans="1:20" x14ac:dyDescent="0.2">
      <c r="A131" t="s">
        <v>22</v>
      </c>
      <c r="B131" t="s">
        <v>1243</v>
      </c>
      <c r="C131" t="s">
        <v>1243</v>
      </c>
      <c r="J131" t="s">
        <v>10</v>
      </c>
    </row>
    <row r="132" spans="1:20" x14ac:dyDescent="0.2">
      <c r="A132" t="s">
        <v>22</v>
      </c>
      <c r="B132" t="s">
        <v>1244</v>
      </c>
      <c r="C132" t="s">
        <v>1244</v>
      </c>
      <c r="H132" t="s">
        <v>49</v>
      </c>
      <c r="I132" t="s">
        <v>53</v>
      </c>
      <c r="L132" t="s">
        <v>51</v>
      </c>
    </row>
    <row r="133" spans="1:20" x14ac:dyDescent="0.2">
      <c r="A133" t="s">
        <v>22</v>
      </c>
      <c r="B133" t="s">
        <v>1245</v>
      </c>
      <c r="C133" t="s">
        <v>1245</v>
      </c>
      <c r="G133" t="s">
        <v>60</v>
      </c>
    </row>
    <row r="134" spans="1:20" x14ac:dyDescent="0.2">
      <c r="A134" t="s">
        <v>22</v>
      </c>
      <c r="B134" t="s">
        <v>1246</v>
      </c>
      <c r="C134" t="s">
        <v>1246</v>
      </c>
      <c r="G134" t="s">
        <v>214</v>
      </c>
    </row>
    <row r="135" spans="1:20" x14ac:dyDescent="0.2">
      <c r="A135" t="s">
        <v>22</v>
      </c>
      <c r="B135" t="s">
        <v>1235</v>
      </c>
      <c r="C135" t="s">
        <v>1235</v>
      </c>
      <c r="E135">
        <v>1</v>
      </c>
      <c r="F135" t="s">
        <v>44</v>
      </c>
      <c r="K135" t="s">
        <v>115</v>
      </c>
      <c r="M135" t="s">
        <v>46</v>
      </c>
      <c r="S135">
        <v>1</v>
      </c>
      <c r="T135">
        <v>1</v>
      </c>
    </row>
    <row r="136" spans="1:20" x14ac:dyDescent="0.2">
      <c r="A136" t="s">
        <v>22</v>
      </c>
      <c r="B136" t="s">
        <v>1247</v>
      </c>
      <c r="C136" t="s">
        <v>1248</v>
      </c>
      <c r="H136" t="s">
        <v>49</v>
      </c>
      <c r="L136" t="s">
        <v>57</v>
      </c>
    </row>
    <row r="137" spans="1:20" x14ac:dyDescent="0.2">
      <c r="A137" t="s">
        <v>22</v>
      </c>
      <c r="B137" t="s">
        <v>1249</v>
      </c>
      <c r="C137" t="s">
        <v>1250</v>
      </c>
      <c r="H137" t="s">
        <v>49</v>
      </c>
      <c r="I137" t="s">
        <v>50</v>
      </c>
      <c r="L137" t="s">
        <v>51</v>
      </c>
    </row>
    <row r="138" spans="1:20" x14ac:dyDescent="0.2">
      <c r="A138" t="s">
        <v>22</v>
      </c>
      <c r="B138" t="s">
        <v>1251</v>
      </c>
      <c r="C138" t="s">
        <v>1252</v>
      </c>
      <c r="H138" t="s">
        <v>49</v>
      </c>
      <c r="I138" t="s">
        <v>53</v>
      </c>
      <c r="L138" t="s">
        <v>51</v>
      </c>
    </row>
    <row r="139" spans="1:20" x14ac:dyDescent="0.2">
      <c r="A139" t="s">
        <v>22</v>
      </c>
      <c r="B139" t="s">
        <v>1252</v>
      </c>
      <c r="C139" t="s">
        <v>1252</v>
      </c>
      <c r="J139" t="s">
        <v>10</v>
      </c>
    </row>
    <row r="140" spans="1:20" x14ac:dyDescent="0.2">
      <c r="A140" t="s">
        <v>22</v>
      </c>
      <c r="B140" t="s">
        <v>1253</v>
      </c>
      <c r="C140" t="s">
        <v>1253</v>
      </c>
      <c r="G140" t="s">
        <v>60</v>
      </c>
    </row>
    <row r="141" spans="1:20" x14ac:dyDescent="0.2">
      <c r="A141" t="s">
        <v>22</v>
      </c>
      <c r="B141" t="s">
        <v>1254</v>
      </c>
      <c r="C141" t="s">
        <v>1254</v>
      </c>
      <c r="G141" t="s">
        <v>222</v>
      </c>
    </row>
    <row r="142" spans="1:20" x14ac:dyDescent="0.2">
      <c r="A142" t="s">
        <v>22</v>
      </c>
      <c r="B142" t="s">
        <v>1235</v>
      </c>
      <c r="C142" t="s">
        <v>1235</v>
      </c>
      <c r="E142">
        <v>0</v>
      </c>
      <c r="F142" t="s">
        <v>44</v>
      </c>
      <c r="K142" t="s">
        <v>64</v>
      </c>
      <c r="M142" t="s">
        <v>65</v>
      </c>
      <c r="S142">
        <v>0</v>
      </c>
      <c r="T142">
        <v>0</v>
      </c>
    </row>
    <row r="143" spans="1:20" x14ac:dyDescent="0.2">
      <c r="A143" t="s">
        <v>22</v>
      </c>
      <c r="B143" t="s">
        <v>1255</v>
      </c>
      <c r="C143" t="s">
        <v>1256</v>
      </c>
      <c r="H143" t="s">
        <v>49</v>
      </c>
      <c r="L143" t="s">
        <v>57</v>
      </c>
    </row>
    <row r="144" spans="1:20" x14ac:dyDescent="0.2">
      <c r="A144" t="s">
        <v>22</v>
      </c>
      <c r="B144" t="s">
        <v>1257</v>
      </c>
      <c r="C144" t="s">
        <v>1258</v>
      </c>
      <c r="H144" t="s">
        <v>49</v>
      </c>
      <c r="L144" t="s">
        <v>105</v>
      </c>
      <c r="O144" t="s">
        <v>106</v>
      </c>
    </row>
    <row r="145" spans="1:20" x14ac:dyDescent="0.2">
      <c r="A145" t="s">
        <v>22</v>
      </c>
      <c r="B145" t="s">
        <v>1259</v>
      </c>
      <c r="C145" t="s">
        <v>1260</v>
      </c>
      <c r="H145" t="s">
        <v>49</v>
      </c>
      <c r="L145" t="s">
        <v>105</v>
      </c>
      <c r="O145" t="s">
        <v>411</v>
      </c>
    </row>
    <row r="146" spans="1:20" x14ac:dyDescent="0.2">
      <c r="A146" t="s">
        <v>22</v>
      </c>
      <c r="B146" t="s">
        <v>1261</v>
      </c>
      <c r="C146" t="s">
        <v>1262</v>
      </c>
      <c r="H146" t="s">
        <v>49</v>
      </c>
      <c r="L146" t="s">
        <v>105</v>
      </c>
      <c r="O146" t="s">
        <v>106</v>
      </c>
    </row>
    <row r="147" spans="1:20" x14ac:dyDescent="0.2">
      <c r="A147" t="s">
        <v>22</v>
      </c>
      <c r="B147" t="s">
        <v>1262</v>
      </c>
      <c r="C147" t="s">
        <v>1262</v>
      </c>
      <c r="J147" t="s">
        <v>10</v>
      </c>
    </row>
    <row r="148" spans="1:20" x14ac:dyDescent="0.2">
      <c r="A148" t="s">
        <v>22</v>
      </c>
      <c r="B148" t="s">
        <v>1263</v>
      </c>
      <c r="C148" t="s">
        <v>1263</v>
      </c>
      <c r="H148" t="s">
        <v>49</v>
      </c>
      <c r="I148" t="s">
        <v>53</v>
      </c>
      <c r="L148" t="s">
        <v>51</v>
      </c>
    </row>
    <row r="149" spans="1:20" x14ac:dyDescent="0.2">
      <c r="A149" t="s">
        <v>22</v>
      </c>
      <c r="B149" t="s">
        <v>1264</v>
      </c>
      <c r="C149" t="s">
        <v>1264</v>
      </c>
      <c r="G149" t="s">
        <v>60</v>
      </c>
    </row>
    <row r="150" spans="1:20" x14ac:dyDescent="0.2">
      <c r="A150" t="s">
        <v>22</v>
      </c>
      <c r="B150" t="s">
        <v>1265</v>
      </c>
      <c r="C150" t="s">
        <v>1265</v>
      </c>
      <c r="G150" t="s">
        <v>230</v>
      </c>
    </row>
    <row r="151" spans="1:20" x14ac:dyDescent="0.2">
      <c r="A151" t="s">
        <v>22</v>
      </c>
      <c r="B151" t="s">
        <v>1235</v>
      </c>
      <c r="C151" t="s">
        <v>1235</v>
      </c>
      <c r="E151">
        <v>1</v>
      </c>
      <c r="F151" t="s">
        <v>44</v>
      </c>
      <c r="K151" t="s">
        <v>115</v>
      </c>
      <c r="M151" t="s">
        <v>96</v>
      </c>
      <c r="S151">
        <v>0</v>
      </c>
      <c r="T151">
        <v>0</v>
      </c>
    </row>
    <row r="152" spans="1:20" x14ac:dyDescent="0.2">
      <c r="A152" t="s">
        <v>22</v>
      </c>
      <c r="B152" t="s">
        <v>1266</v>
      </c>
      <c r="C152" t="s">
        <v>1267</v>
      </c>
      <c r="H152" t="s">
        <v>49</v>
      </c>
      <c r="L152" t="s">
        <v>57</v>
      </c>
    </row>
    <row r="153" spans="1:20" x14ac:dyDescent="0.2">
      <c r="A153" t="s">
        <v>22</v>
      </c>
      <c r="B153" t="s">
        <v>1268</v>
      </c>
      <c r="C153" t="s">
        <v>1269</v>
      </c>
      <c r="H153" t="s">
        <v>49</v>
      </c>
      <c r="L153" t="s">
        <v>82</v>
      </c>
      <c r="N153" t="s">
        <v>83</v>
      </c>
    </row>
    <row r="154" spans="1:20" x14ac:dyDescent="0.2">
      <c r="A154" t="s">
        <v>22</v>
      </c>
      <c r="B154" t="s">
        <v>1270</v>
      </c>
      <c r="C154" t="s">
        <v>1271</v>
      </c>
      <c r="H154" t="s">
        <v>49</v>
      </c>
      <c r="I154" t="s">
        <v>53</v>
      </c>
      <c r="L154" t="s">
        <v>51</v>
      </c>
    </row>
    <row r="155" spans="1:20" x14ac:dyDescent="0.2">
      <c r="A155" t="s">
        <v>22</v>
      </c>
      <c r="B155" t="s">
        <v>1272</v>
      </c>
      <c r="C155" t="s">
        <v>1272</v>
      </c>
      <c r="J155" t="s">
        <v>10</v>
      </c>
    </row>
    <row r="156" spans="1:20" x14ac:dyDescent="0.2">
      <c r="A156" t="s">
        <v>22</v>
      </c>
      <c r="B156" t="s">
        <v>1273</v>
      </c>
      <c r="C156" t="s">
        <v>1273</v>
      </c>
      <c r="G156" t="s">
        <v>60</v>
      </c>
    </row>
    <row r="157" spans="1:20" x14ac:dyDescent="0.2">
      <c r="A157" t="s">
        <v>22</v>
      </c>
      <c r="B157" t="s">
        <v>649</v>
      </c>
      <c r="C157" t="s">
        <v>649</v>
      </c>
      <c r="G157" t="s">
        <v>239</v>
      </c>
    </row>
    <row r="158" spans="1:20" x14ac:dyDescent="0.2">
      <c r="A158" t="s">
        <v>22</v>
      </c>
      <c r="B158" t="s">
        <v>1274</v>
      </c>
      <c r="C158" t="s">
        <v>1274</v>
      </c>
      <c r="E158">
        <v>1</v>
      </c>
      <c r="F158" t="s">
        <v>44</v>
      </c>
      <c r="K158" t="s">
        <v>45</v>
      </c>
      <c r="M158" t="s">
        <v>116</v>
      </c>
      <c r="S158">
        <v>1</v>
      </c>
      <c r="T158">
        <v>1</v>
      </c>
    </row>
    <row r="159" spans="1:20" x14ac:dyDescent="0.2">
      <c r="A159" t="s">
        <v>22</v>
      </c>
      <c r="B159" t="s">
        <v>1275</v>
      </c>
      <c r="C159" t="s">
        <v>1276</v>
      </c>
      <c r="H159" t="s">
        <v>49</v>
      </c>
      <c r="L159" t="s">
        <v>57</v>
      </c>
    </row>
    <row r="160" spans="1:20" x14ac:dyDescent="0.2">
      <c r="A160" t="s">
        <v>22</v>
      </c>
      <c r="B160" t="s">
        <v>1277</v>
      </c>
      <c r="C160" t="s">
        <v>1278</v>
      </c>
      <c r="H160" t="s">
        <v>49</v>
      </c>
      <c r="I160" t="s">
        <v>50</v>
      </c>
      <c r="L160" t="s">
        <v>51</v>
      </c>
    </row>
    <row r="161" spans="1:20" x14ac:dyDescent="0.2">
      <c r="A161" t="s">
        <v>22</v>
      </c>
      <c r="B161" t="s">
        <v>1279</v>
      </c>
      <c r="C161" t="s">
        <v>1280</v>
      </c>
      <c r="H161" t="s">
        <v>49</v>
      </c>
      <c r="I161" t="s">
        <v>53</v>
      </c>
      <c r="L161" t="s">
        <v>51</v>
      </c>
    </row>
    <row r="162" spans="1:20" x14ac:dyDescent="0.2">
      <c r="A162" t="s">
        <v>22</v>
      </c>
      <c r="B162" t="s">
        <v>1280</v>
      </c>
      <c r="C162" t="s">
        <v>1280</v>
      </c>
      <c r="J162" t="s">
        <v>10</v>
      </c>
    </row>
    <row r="163" spans="1:20" x14ac:dyDescent="0.2">
      <c r="A163" t="s">
        <v>22</v>
      </c>
      <c r="B163" t="s">
        <v>1281</v>
      </c>
      <c r="C163" t="s">
        <v>1281</v>
      </c>
      <c r="G163" t="s">
        <v>60</v>
      </c>
    </row>
    <row r="164" spans="1:20" x14ac:dyDescent="0.2">
      <c r="A164" t="s">
        <v>22</v>
      </c>
      <c r="B164" t="s">
        <v>1282</v>
      </c>
      <c r="C164" t="s">
        <v>1282</v>
      </c>
      <c r="G164" t="s">
        <v>247</v>
      </c>
    </row>
    <row r="165" spans="1:20" x14ac:dyDescent="0.2">
      <c r="A165" t="s">
        <v>22</v>
      </c>
      <c r="B165" t="s">
        <v>1274</v>
      </c>
      <c r="C165" t="s">
        <v>1274</v>
      </c>
      <c r="E165">
        <v>0</v>
      </c>
      <c r="F165" t="s">
        <v>44</v>
      </c>
      <c r="K165" t="s">
        <v>45</v>
      </c>
      <c r="M165" t="s">
        <v>149</v>
      </c>
      <c r="S165">
        <v>0</v>
      </c>
      <c r="T165">
        <v>0</v>
      </c>
    </row>
    <row r="166" spans="1:20" x14ac:dyDescent="0.2">
      <c r="A166" t="s">
        <v>22</v>
      </c>
      <c r="B166" t="s">
        <v>1283</v>
      </c>
      <c r="C166" t="s">
        <v>1284</v>
      </c>
      <c r="H166" t="s">
        <v>49</v>
      </c>
      <c r="L166" t="s">
        <v>82</v>
      </c>
      <c r="N166" t="s">
        <v>152</v>
      </c>
    </row>
    <row r="167" spans="1:20" x14ac:dyDescent="0.2">
      <c r="A167" t="s">
        <v>22</v>
      </c>
      <c r="B167" t="s">
        <v>1284</v>
      </c>
      <c r="C167" t="s">
        <v>1285</v>
      </c>
      <c r="H167" t="s">
        <v>49</v>
      </c>
      <c r="I167" t="s">
        <v>50</v>
      </c>
      <c r="L167" t="s">
        <v>68</v>
      </c>
      <c r="O167" t="s">
        <v>116</v>
      </c>
    </row>
    <row r="168" spans="1:20" x14ac:dyDescent="0.2">
      <c r="A168" t="s">
        <v>22</v>
      </c>
      <c r="B168" t="s">
        <v>1285</v>
      </c>
      <c r="C168" t="s">
        <v>1286</v>
      </c>
      <c r="H168" t="s">
        <v>49</v>
      </c>
      <c r="I168" t="s">
        <v>53</v>
      </c>
      <c r="L168" t="s">
        <v>68</v>
      </c>
      <c r="O168" t="s">
        <v>116</v>
      </c>
    </row>
    <row r="169" spans="1:20" x14ac:dyDescent="0.2">
      <c r="A169" t="s">
        <v>22</v>
      </c>
      <c r="B169" t="s">
        <v>1287</v>
      </c>
      <c r="C169" t="s">
        <v>1288</v>
      </c>
      <c r="H169" t="s">
        <v>49</v>
      </c>
      <c r="L169" t="s">
        <v>57</v>
      </c>
    </row>
    <row r="170" spans="1:20" x14ac:dyDescent="0.2">
      <c r="A170" t="s">
        <v>22</v>
      </c>
      <c r="B170" t="s">
        <v>1289</v>
      </c>
      <c r="C170" t="s">
        <v>1290</v>
      </c>
      <c r="H170" t="s">
        <v>49</v>
      </c>
      <c r="L170" t="s">
        <v>82</v>
      </c>
      <c r="N170" t="s">
        <v>152</v>
      </c>
    </row>
    <row r="171" spans="1:20" x14ac:dyDescent="0.2">
      <c r="A171" t="s">
        <v>22</v>
      </c>
      <c r="B171" t="s">
        <v>1291</v>
      </c>
      <c r="C171" t="s">
        <v>1291</v>
      </c>
      <c r="J171" t="s">
        <v>10</v>
      </c>
    </row>
    <row r="172" spans="1:20" x14ac:dyDescent="0.2">
      <c r="A172" t="s">
        <v>22</v>
      </c>
      <c r="B172" t="s">
        <v>1292</v>
      </c>
      <c r="C172" t="s">
        <v>1292</v>
      </c>
      <c r="H172" t="s">
        <v>49</v>
      </c>
      <c r="I172" t="s">
        <v>53</v>
      </c>
      <c r="L172" t="s">
        <v>51</v>
      </c>
    </row>
    <row r="173" spans="1:20" x14ac:dyDescent="0.2">
      <c r="A173" t="s">
        <v>22</v>
      </c>
      <c r="B173" t="s">
        <v>1293</v>
      </c>
      <c r="C173" t="s">
        <v>1293</v>
      </c>
      <c r="G173" t="s">
        <v>60</v>
      </c>
    </row>
    <row r="174" spans="1:20" x14ac:dyDescent="0.2">
      <c r="A174" t="s">
        <v>22</v>
      </c>
      <c r="B174" t="s">
        <v>887</v>
      </c>
      <c r="C174" t="s">
        <v>887</v>
      </c>
      <c r="G174" t="s">
        <v>256</v>
      </c>
    </row>
    <row r="175" spans="1:20" x14ac:dyDescent="0.2">
      <c r="A175" t="s">
        <v>22</v>
      </c>
      <c r="B175" t="s">
        <v>1294</v>
      </c>
      <c r="C175" t="s">
        <v>1294</v>
      </c>
      <c r="E175">
        <v>1</v>
      </c>
      <c r="F175" t="s">
        <v>44</v>
      </c>
      <c r="K175" t="s">
        <v>115</v>
      </c>
      <c r="M175" t="s">
        <v>79</v>
      </c>
      <c r="S175">
        <v>1</v>
      </c>
      <c r="T175">
        <v>1</v>
      </c>
    </row>
    <row r="176" spans="1:20" x14ac:dyDescent="0.2">
      <c r="A176" t="s">
        <v>22</v>
      </c>
      <c r="B176" t="s">
        <v>1295</v>
      </c>
      <c r="C176" t="s">
        <v>1296</v>
      </c>
      <c r="H176" t="s">
        <v>49</v>
      </c>
      <c r="L176" t="s">
        <v>57</v>
      </c>
    </row>
    <row r="177" spans="1:12" x14ac:dyDescent="0.2">
      <c r="A177" t="s">
        <v>22</v>
      </c>
      <c r="B177" t="s">
        <v>1297</v>
      </c>
      <c r="C177" t="s">
        <v>1298</v>
      </c>
      <c r="H177" t="s">
        <v>49</v>
      </c>
      <c r="I177" t="s">
        <v>50</v>
      </c>
      <c r="L177" t="s">
        <v>51</v>
      </c>
    </row>
    <row r="178" spans="1:12" x14ac:dyDescent="0.2">
      <c r="A178" t="s">
        <v>22</v>
      </c>
      <c r="B178" t="s">
        <v>1299</v>
      </c>
      <c r="C178" t="s">
        <v>1300</v>
      </c>
      <c r="H178" t="s">
        <v>49</v>
      </c>
      <c r="I178" t="s">
        <v>53</v>
      </c>
      <c r="L178" t="s">
        <v>51</v>
      </c>
    </row>
    <row r="179" spans="1:12" x14ac:dyDescent="0.2">
      <c r="A179" t="s">
        <v>22</v>
      </c>
      <c r="B179" t="s">
        <v>1300</v>
      </c>
      <c r="C179" t="s">
        <v>1300</v>
      </c>
      <c r="J179" t="s">
        <v>10</v>
      </c>
    </row>
    <row r="180" spans="1:12" x14ac:dyDescent="0.2">
      <c r="A180" t="s">
        <v>22</v>
      </c>
      <c r="B180" t="s">
        <v>1301</v>
      </c>
      <c r="C180" t="s">
        <v>1301</v>
      </c>
      <c r="G180"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AI163"/>
  <sheetViews>
    <sheetView topLeftCell="M140" zoomScale="125" workbookViewId="0">
      <selection activeCell="T16" sqref="T16"/>
    </sheetView>
  </sheetViews>
  <sheetFormatPr baseColWidth="10" defaultColWidth="8.83203125" defaultRowHeight="15" x14ac:dyDescent="0.2"/>
  <cols>
    <col min="1" max="3" width="7.33203125" customWidth="1"/>
    <col min="4" max="4" width="7.33203125" style="2" customWidth="1"/>
    <col min="5" max="19" width="7.33203125" customWidth="1"/>
    <col min="20" max="20" width="7.33203125" style="52" customWidth="1"/>
    <col min="21" max="21" width="8.83203125" customWidth="1"/>
  </cols>
  <sheetData>
    <row r="1" spans="1:35" x14ac:dyDescent="0.2">
      <c r="A1" t="s">
        <v>265</v>
      </c>
      <c r="U1" t="s">
        <v>264</v>
      </c>
      <c r="Y1" t="s">
        <v>5170</v>
      </c>
      <c r="Z1" t="s">
        <v>5106</v>
      </c>
      <c r="AA1" t="s">
        <v>5107</v>
      </c>
      <c r="AB1" t="s">
        <v>5108</v>
      </c>
      <c r="AC1" t="s">
        <v>5109</v>
      </c>
      <c r="AD1" t="s">
        <v>5110</v>
      </c>
      <c r="AE1" t="s">
        <v>5111</v>
      </c>
      <c r="AF1" t="s">
        <v>5112</v>
      </c>
      <c r="AG1" t="s">
        <v>5113</v>
      </c>
      <c r="AH1" t="s">
        <v>5114</v>
      </c>
      <c r="AI1" t="s">
        <v>142</v>
      </c>
    </row>
    <row r="2" spans="1:35" x14ac:dyDescent="0.2">
      <c r="A2" t="s">
        <v>1</v>
      </c>
      <c r="B2" t="s">
        <v>2</v>
      </c>
      <c r="C2" t="s">
        <v>3</v>
      </c>
      <c r="D2" s="2" t="s">
        <v>4</v>
      </c>
      <c r="E2" t="s">
        <v>5</v>
      </c>
      <c r="F2" t="s">
        <v>6</v>
      </c>
      <c r="G2" t="s">
        <v>7</v>
      </c>
      <c r="H2" t="s">
        <v>8</v>
      </c>
      <c r="I2" t="s">
        <v>9</v>
      </c>
      <c r="J2" t="s">
        <v>10</v>
      </c>
      <c r="K2" t="s">
        <v>11</v>
      </c>
      <c r="L2" t="s">
        <v>12</v>
      </c>
      <c r="M2" t="s">
        <v>13</v>
      </c>
      <c r="N2" t="s">
        <v>14</v>
      </c>
      <c r="O2" t="s">
        <v>15</v>
      </c>
      <c r="P2" t="s">
        <v>16</v>
      </c>
      <c r="Q2" t="s">
        <v>17</v>
      </c>
      <c r="R2" t="s">
        <v>18</v>
      </c>
      <c r="S2" t="s">
        <v>5097</v>
      </c>
      <c r="T2" s="52" t="s">
        <v>5186</v>
      </c>
      <c r="U2" t="s">
        <v>5102</v>
      </c>
      <c r="Y2" t="s">
        <v>5171</v>
      </c>
      <c r="Z2">
        <f>COUNTIFS($K$1:$K$500, "gaze", $M1:$M500, "*front")</f>
        <v>3</v>
      </c>
      <c r="AA2">
        <f>COUNTIFS($K$1:$K$500, "gaze", $M1:$M500, "*periphery")</f>
        <v>2</v>
      </c>
      <c r="AB2">
        <f>COUNTIFS($K$1:$K$500, "gaze", $M1:$M500, "*back")</f>
        <v>1</v>
      </c>
      <c r="AC2">
        <f>COUNTIFS($K$1:$K$500, "point", $M1:$M500, "*front")</f>
        <v>2</v>
      </c>
      <c r="AD2">
        <f>COUNTIFS($K$1:$K$500, "point", $M1:$M500, "*periphery")</f>
        <v>3</v>
      </c>
      <c r="AE2">
        <f>COUNTIFS($K$1:$K$500, "point", $M1:$M500, "*back")</f>
        <v>1</v>
      </c>
      <c r="AF2">
        <f>COUNTIFS($K$1:$K$500, "gaze and point", $M1:$M500, "*front")</f>
        <v>2</v>
      </c>
      <c r="AG2">
        <f>COUNTIFS($K$1:$K$500, "gaze and point", $M1:$M500, "*periphery")</f>
        <v>3</v>
      </c>
      <c r="AH2">
        <f>COUNTIFS($K$1:$K$500, "gaze and point", $M1:$M500, "*back")</f>
        <v>2</v>
      </c>
      <c r="AI2">
        <f>COUNTIF($K$1:$K$400, "baseline")</f>
        <v>2</v>
      </c>
    </row>
    <row r="3" spans="1:35" x14ac:dyDescent="0.2">
      <c r="A3" t="s">
        <v>19</v>
      </c>
      <c r="B3" t="s">
        <v>20</v>
      </c>
      <c r="C3" t="s">
        <v>20</v>
      </c>
      <c r="Z3">
        <f>COUNTIFS($M$1:$M$400, "*front", $S$1:$S$400, "1",$K$1:$K$400, "gaze")</f>
        <v>1</v>
      </c>
      <c r="AA3">
        <f>COUNTIFS($M$1:$M$400, "*periphery", $S$1:$S$400, "1", $K$1:$K$400, "gaze")</f>
        <v>1</v>
      </c>
      <c r="AB3">
        <f>COUNTIFS($M$1:$M$400, "*back", $S$1:$S$400, "1", $K$1:$K$400, "gaze")</f>
        <v>0</v>
      </c>
      <c r="AC3">
        <f>COUNTIFS($M$1:$M$400, "*front", $S$1:$S$400, "1", $K$1:$K$400, "point")</f>
        <v>0</v>
      </c>
      <c r="AD3">
        <f>COUNTIFS($M$1:$M$400, "*periphery", $S$1:$S$400, "1", $K$1:$K$400, "point")</f>
        <v>0</v>
      </c>
      <c r="AE3">
        <f>COUNTIFS($M$1:$M$400, "*back", $S$1:$S$400, "1", $K$1:$K$400, "point")</f>
        <v>0</v>
      </c>
      <c r="AF3">
        <f>COUNTIFS($M$1:$M$400, "*front", $S$1:$S$400, "1", $K$1:$K$400, "gaze and point")</f>
        <v>1</v>
      </c>
      <c r="AG3">
        <f>COUNTIFS($M$1:$M$400, "*periphery", $S$1:$S$400, "1", $K$1:$K$400, "gaze and point")</f>
        <v>0</v>
      </c>
      <c r="AH3">
        <f>COUNTIFS($M$1:$M$400, "*periphery", $S$1:$S$400, "1", $K$1:$K$400, "gaze and point")</f>
        <v>0</v>
      </c>
      <c r="AI3">
        <f>COUNTIFS($S$1:$S$400, "1", $K$1:$K$400, "baseline")</f>
        <v>0</v>
      </c>
    </row>
    <row r="4" spans="1:35" x14ac:dyDescent="0.2">
      <c r="A4" t="s">
        <v>21</v>
      </c>
      <c r="B4" t="s">
        <v>20</v>
      </c>
      <c r="C4" t="s">
        <v>20</v>
      </c>
      <c r="Y4" t="s">
        <v>5172</v>
      </c>
      <c r="Z4" t="s">
        <v>5179</v>
      </c>
      <c r="AA4" t="s">
        <v>5173</v>
      </c>
      <c r="AB4" t="s">
        <v>5174</v>
      </c>
      <c r="AC4" t="s">
        <v>5175</v>
      </c>
      <c r="AD4" t="s">
        <v>5176</v>
      </c>
      <c r="AE4" t="s">
        <v>5177</v>
      </c>
      <c r="AF4" t="s">
        <v>5178</v>
      </c>
    </row>
    <row r="5" spans="1:35" x14ac:dyDescent="0.2">
      <c r="A5" t="s">
        <v>22</v>
      </c>
      <c r="B5" t="s">
        <v>1302</v>
      </c>
      <c r="C5" t="s">
        <v>1302</v>
      </c>
      <c r="G5" t="s">
        <v>24</v>
      </c>
      <c r="Z5">
        <f>SUM(Z2:AI2)</f>
        <v>21</v>
      </c>
      <c r="AA5">
        <f>COUNTIF($K$1:$K$400, "gaze")</f>
        <v>6</v>
      </c>
      <c r="AB5" s="7">
        <f>COUNTIF($K$1:$K$400, "point")</f>
        <v>6</v>
      </c>
      <c r="AC5">
        <f>COUNTIF($K$1:$K$400, "gaze and point")</f>
        <v>7</v>
      </c>
      <c r="AD5">
        <f>COUNTIF($M$1:$M$400, "*front")</f>
        <v>7</v>
      </c>
      <c r="AE5">
        <f>COUNTIF($M$1:$M$400, "*periphery")</f>
        <v>8</v>
      </c>
      <c r="AF5">
        <f>COUNTIF($M$1:$M$400, "*back")</f>
        <v>4</v>
      </c>
    </row>
    <row r="6" spans="1:35" x14ac:dyDescent="0.2">
      <c r="A6" t="s">
        <v>22</v>
      </c>
      <c r="B6" t="s">
        <v>1303</v>
      </c>
      <c r="C6" t="s">
        <v>1303</v>
      </c>
      <c r="J6" t="s">
        <v>10</v>
      </c>
      <c r="AA6">
        <f>COUNTIFS($K$1:$K$400, "gaze", $S$1:$S$400, "1")</f>
        <v>2</v>
      </c>
      <c r="AB6">
        <f>COUNTIFS($K$1:$K$400, "point", $S$1:$S$400, "1")</f>
        <v>0</v>
      </c>
      <c r="AC6">
        <f>COUNTIFS($K$1:$K$400, "gaze and point", $S$1:$S$400, "1")</f>
        <v>1</v>
      </c>
      <c r="AD6">
        <f>COUNTIFS($M$1:$M$400, "*front", $S$1:$S$400, "1")</f>
        <v>2</v>
      </c>
      <c r="AE6">
        <f>COUNTIFS($M$1:$M$400, "*periphery", $S$1:$S$400, "1")</f>
        <v>1</v>
      </c>
      <c r="AF6">
        <f>COUNTIFS($M$1:$M$400, "*back", $S$1:$S$400, "1")</f>
        <v>0</v>
      </c>
    </row>
    <row r="7" spans="1:35" x14ac:dyDescent="0.2">
      <c r="A7" t="s">
        <v>22</v>
      </c>
      <c r="B7" t="s">
        <v>1304</v>
      </c>
      <c r="C7" t="s">
        <v>1304</v>
      </c>
      <c r="P7">
        <v>1</v>
      </c>
      <c r="Q7" t="s">
        <v>27</v>
      </c>
    </row>
    <row r="8" spans="1:35" x14ac:dyDescent="0.2">
      <c r="A8" t="s">
        <v>22</v>
      </c>
      <c r="B8" t="s">
        <v>1305</v>
      </c>
      <c r="C8" t="s">
        <v>1305</v>
      </c>
      <c r="J8" t="s">
        <v>10</v>
      </c>
    </row>
    <row r="9" spans="1:35" x14ac:dyDescent="0.2">
      <c r="A9" t="s">
        <v>22</v>
      </c>
      <c r="B9" t="s">
        <v>1306</v>
      </c>
      <c r="C9" t="s">
        <v>1306</v>
      </c>
      <c r="P9">
        <v>1</v>
      </c>
      <c r="Q9" t="s">
        <v>30</v>
      </c>
    </row>
    <row r="10" spans="1:35" x14ac:dyDescent="0.2">
      <c r="A10" t="s">
        <v>22</v>
      </c>
      <c r="B10" t="s">
        <v>1307</v>
      </c>
      <c r="C10" t="s">
        <v>1307</v>
      </c>
      <c r="J10" t="s">
        <v>10</v>
      </c>
    </row>
    <row r="11" spans="1:35" x14ac:dyDescent="0.2">
      <c r="A11" t="s">
        <v>22</v>
      </c>
      <c r="B11" t="s">
        <v>1308</v>
      </c>
      <c r="C11" t="s">
        <v>1308</v>
      </c>
      <c r="P11">
        <v>1</v>
      </c>
      <c r="Q11" t="s">
        <v>33</v>
      </c>
    </row>
    <row r="12" spans="1:35" x14ac:dyDescent="0.2">
      <c r="A12" t="s">
        <v>22</v>
      </c>
      <c r="B12" t="s">
        <v>1309</v>
      </c>
      <c r="C12" t="s">
        <v>1309</v>
      </c>
      <c r="J12" t="s">
        <v>10</v>
      </c>
    </row>
    <row r="13" spans="1:35" x14ac:dyDescent="0.2">
      <c r="A13" t="s">
        <v>22</v>
      </c>
      <c r="B13" t="s">
        <v>1310</v>
      </c>
      <c r="C13" t="s">
        <v>1310</v>
      </c>
      <c r="P13">
        <v>1</v>
      </c>
      <c r="Q13" t="s">
        <v>35</v>
      </c>
    </row>
    <row r="14" spans="1:35" x14ac:dyDescent="0.2">
      <c r="A14" t="s">
        <v>22</v>
      </c>
      <c r="B14" t="s">
        <v>1311</v>
      </c>
      <c r="C14" t="s">
        <v>1311</v>
      </c>
      <c r="J14" t="s">
        <v>10</v>
      </c>
    </row>
    <row r="15" spans="1:35" x14ac:dyDescent="0.2">
      <c r="A15" t="s">
        <v>22</v>
      </c>
      <c r="B15" t="s">
        <v>1312</v>
      </c>
      <c r="C15" t="s">
        <v>1312</v>
      </c>
      <c r="P15">
        <v>1</v>
      </c>
      <c r="Q15" t="s">
        <v>38</v>
      </c>
    </row>
    <row r="16" spans="1:35" x14ac:dyDescent="0.2">
      <c r="A16" t="s">
        <v>22</v>
      </c>
      <c r="B16" t="s">
        <v>1313</v>
      </c>
      <c r="C16" t="s">
        <v>1313</v>
      </c>
      <c r="J16" t="s">
        <v>10</v>
      </c>
    </row>
    <row r="17" spans="1:21" x14ac:dyDescent="0.2">
      <c r="A17" t="s">
        <v>22</v>
      </c>
      <c r="B17" t="s">
        <v>1314</v>
      </c>
      <c r="C17" t="s">
        <v>1314</v>
      </c>
      <c r="P17">
        <v>1</v>
      </c>
      <c r="Q17" t="s">
        <v>41</v>
      </c>
    </row>
    <row r="18" spans="1:21" x14ac:dyDescent="0.2">
      <c r="A18" t="s">
        <v>22</v>
      </c>
      <c r="B18" t="s">
        <v>1315</v>
      </c>
      <c r="C18" t="s">
        <v>1315</v>
      </c>
      <c r="D18" s="2" t="s">
        <v>5101</v>
      </c>
      <c r="G18" t="s">
        <v>43</v>
      </c>
    </row>
    <row r="19" spans="1:21" x14ac:dyDescent="0.2">
      <c r="A19" t="s">
        <v>22</v>
      </c>
      <c r="B19" t="s">
        <v>1316</v>
      </c>
      <c r="C19" t="s">
        <v>1316</v>
      </c>
      <c r="E19">
        <v>0</v>
      </c>
      <c r="F19" t="s">
        <v>44</v>
      </c>
      <c r="K19" t="s">
        <v>45</v>
      </c>
      <c r="M19" t="s">
        <v>46</v>
      </c>
      <c r="S19">
        <v>0</v>
      </c>
      <c r="T19" s="1"/>
      <c r="U19">
        <v>0</v>
      </c>
    </row>
    <row r="20" spans="1:21" x14ac:dyDescent="0.2">
      <c r="A20" t="s">
        <v>22</v>
      </c>
      <c r="B20" t="s">
        <v>1317</v>
      </c>
      <c r="C20" t="s">
        <v>1318</v>
      </c>
      <c r="H20" t="s">
        <v>49</v>
      </c>
      <c r="L20" t="s">
        <v>57</v>
      </c>
    </row>
    <row r="21" spans="1:21" x14ac:dyDescent="0.2">
      <c r="A21" t="s">
        <v>22</v>
      </c>
      <c r="B21" t="s">
        <v>1319</v>
      </c>
      <c r="C21" t="s">
        <v>1320</v>
      </c>
      <c r="H21" t="s">
        <v>49</v>
      </c>
      <c r="L21" t="s">
        <v>105</v>
      </c>
      <c r="O21" t="s">
        <v>411</v>
      </c>
    </row>
    <row r="22" spans="1:21" x14ac:dyDescent="0.2">
      <c r="A22" t="s">
        <v>22</v>
      </c>
      <c r="B22" t="s">
        <v>1321</v>
      </c>
      <c r="C22" t="s">
        <v>1321</v>
      </c>
      <c r="J22" t="s">
        <v>10</v>
      </c>
    </row>
    <row r="23" spans="1:21" x14ac:dyDescent="0.2">
      <c r="A23" t="s">
        <v>22</v>
      </c>
      <c r="B23" t="s">
        <v>1322</v>
      </c>
      <c r="C23" t="s">
        <v>1322</v>
      </c>
      <c r="H23" t="s">
        <v>49</v>
      </c>
      <c r="I23" t="s">
        <v>53</v>
      </c>
      <c r="L23" t="s">
        <v>51</v>
      </c>
    </row>
    <row r="24" spans="1:21" x14ac:dyDescent="0.2">
      <c r="A24" t="s">
        <v>22</v>
      </c>
      <c r="B24" t="s">
        <v>1323</v>
      </c>
      <c r="C24" t="s">
        <v>1323</v>
      </c>
      <c r="G24" t="s">
        <v>60</v>
      </c>
    </row>
    <row r="25" spans="1:21" x14ac:dyDescent="0.2">
      <c r="A25" t="s">
        <v>22</v>
      </c>
      <c r="B25" t="s">
        <v>1324</v>
      </c>
      <c r="C25" t="s">
        <v>1324</v>
      </c>
      <c r="G25" t="s">
        <v>62</v>
      </c>
    </row>
    <row r="26" spans="1:21" x14ac:dyDescent="0.2">
      <c r="A26" t="s">
        <v>22</v>
      </c>
      <c r="B26" t="s">
        <v>1325</v>
      </c>
      <c r="C26" t="s">
        <v>1325</v>
      </c>
      <c r="E26">
        <v>1</v>
      </c>
      <c r="F26" t="s">
        <v>44</v>
      </c>
      <c r="K26" t="s">
        <v>64</v>
      </c>
      <c r="M26" t="s">
        <v>65</v>
      </c>
      <c r="S26">
        <v>1</v>
      </c>
      <c r="U26">
        <v>1</v>
      </c>
    </row>
    <row r="27" spans="1:21" x14ac:dyDescent="0.2">
      <c r="A27" t="s">
        <v>22</v>
      </c>
      <c r="B27" t="s">
        <v>1326</v>
      </c>
      <c r="C27" t="s">
        <v>1327</v>
      </c>
      <c r="H27" t="s">
        <v>49</v>
      </c>
      <c r="L27" t="s">
        <v>57</v>
      </c>
    </row>
    <row r="28" spans="1:21" x14ac:dyDescent="0.2">
      <c r="A28" t="s">
        <v>22</v>
      </c>
      <c r="B28" t="s">
        <v>1074</v>
      </c>
      <c r="C28" t="s">
        <v>1074</v>
      </c>
      <c r="H28" t="s">
        <v>49</v>
      </c>
      <c r="I28" t="s">
        <v>50</v>
      </c>
      <c r="L28" t="s">
        <v>51</v>
      </c>
    </row>
    <row r="29" spans="1:21" x14ac:dyDescent="0.2">
      <c r="A29" t="s">
        <v>22</v>
      </c>
      <c r="B29" t="s">
        <v>1328</v>
      </c>
      <c r="C29" t="s">
        <v>1329</v>
      </c>
      <c r="H29" t="s">
        <v>49</v>
      </c>
      <c r="I29" t="s">
        <v>53</v>
      </c>
      <c r="L29" t="s">
        <v>51</v>
      </c>
    </row>
    <row r="30" spans="1:21" x14ac:dyDescent="0.2">
      <c r="A30" t="s">
        <v>22</v>
      </c>
      <c r="B30" t="s">
        <v>1330</v>
      </c>
      <c r="C30" t="s">
        <v>1330</v>
      </c>
      <c r="J30" t="s">
        <v>10</v>
      </c>
    </row>
    <row r="31" spans="1:21" x14ac:dyDescent="0.2">
      <c r="A31" t="s">
        <v>22</v>
      </c>
      <c r="B31" t="s">
        <v>1331</v>
      </c>
      <c r="C31" t="s">
        <v>1331</v>
      </c>
      <c r="G31" t="s">
        <v>60</v>
      </c>
    </row>
    <row r="32" spans="1:21" x14ac:dyDescent="0.2">
      <c r="A32" t="s">
        <v>22</v>
      </c>
      <c r="B32" t="s">
        <v>1332</v>
      </c>
      <c r="C32" t="s">
        <v>1332</v>
      </c>
      <c r="G32" t="s">
        <v>78</v>
      </c>
    </row>
    <row r="33" spans="1:21" x14ac:dyDescent="0.2">
      <c r="A33" t="s">
        <v>22</v>
      </c>
      <c r="B33" t="s">
        <v>1333</v>
      </c>
      <c r="C33" t="s">
        <v>1333</v>
      </c>
      <c r="E33">
        <v>0</v>
      </c>
      <c r="F33" t="s">
        <v>44</v>
      </c>
      <c r="K33" t="s">
        <v>45</v>
      </c>
      <c r="M33" t="s">
        <v>79</v>
      </c>
      <c r="S33">
        <v>0</v>
      </c>
      <c r="T33" s="1"/>
      <c r="U33">
        <v>0</v>
      </c>
    </row>
    <row r="34" spans="1:21" x14ac:dyDescent="0.2">
      <c r="A34" t="s">
        <v>22</v>
      </c>
      <c r="B34" t="s">
        <v>1334</v>
      </c>
      <c r="C34" t="s">
        <v>1335</v>
      </c>
      <c r="D34" s="2" t="s">
        <v>1336</v>
      </c>
      <c r="H34" t="s">
        <v>49</v>
      </c>
      <c r="L34" t="s">
        <v>105</v>
      </c>
      <c r="O34" t="s">
        <v>411</v>
      </c>
    </row>
    <row r="35" spans="1:21" x14ac:dyDescent="0.2">
      <c r="A35" t="s">
        <v>22</v>
      </c>
      <c r="B35" t="s">
        <v>1337</v>
      </c>
      <c r="C35" t="s">
        <v>1338</v>
      </c>
      <c r="H35" t="s">
        <v>49</v>
      </c>
      <c r="L35" t="s">
        <v>57</v>
      </c>
    </row>
    <row r="36" spans="1:21" x14ac:dyDescent="0.2">
      <c r="A36" t="s">
        <v>22</v>
      </c>
      <c r="B36" t="s">
        <v>1339</v>
      </c>
      <c r="C36" t="s">
        <v>1340</v>
      </c>
      <c r="H36" t="s">
        <v>49</v>
      </c>
      <c r="L36" t="s">
        <v>105</v>
      </c>
      <c r="O36" t="s">
        <v>411</v>
      </c>
    </row>
    <row r="37" spans="1:21" x14ac:dyDescent="0.2">
      <c r="A37" t="s">
        <v>22</v>
      </c>
      <c r="B37" t="s">
        <v>1333</v>
      </c>
      <c r="C37" t="s">
        <v>1333</v>
      </c>
      <c r="J37" t="s">
        <v>10</v>
      </c>
    </row>
    <row r="38" spans="1:21" x14ac:dyDescent="0.2">
      <c r="A38" t="s">
        <v>22</v>
      </c>
      <c r="B38" t="s">
        <v>1341</v>
      </c>
      <c r="C38" t="s">
        <v>1341</v>
      </c>
      <c r="H38" t="s">
        <v>49</v>
      </c>
      <c r="I38" t="s">
        <v>53</v>
      </c>
      <c r="L38" t="s">
        <v>51</v>
      </c>
    </row>
    <row r="39" spans="1:21" x14ac:dyDescent="0.2">
      <c r="A39" t="s">
        <v>22</v>
      </c>
      <c r="B39" t="s">
        <v>1342</v>
      </c>
      <c r="C39" t="s">
        <v>1342</v>
      </c>
      <c r="G39" t="s">
        <v>60</v>
      </c>
    </row>
    <row r="40" spans="1:21" x14ac:dyDescent="0.2">
      <c r="A40" t="s">
        <v>22</v>
      </c>
      <c r="B40" t="s">
        <v>1343</v>
      </c>
      <c r="C40" t="s">
        <v>1343</v>
      </c>
      <c r="G40" t="s">
        <v>94</v>
      </c>
    </row>
    <row r="41" spans="1:21" x14ac:dyDescent="0.2">
      <c r="A41" t="s">
        <v>22</v>
      </c>
      <c r="B41" t="s">
        <v>1344</v>
      </c>
      <c r="C41" t="s">
        <v>1344</v>
      </c>
      <c r="E41">
        <v>0</v>
      </c>
      <c r="F41" t="s">
        <v>44</v>
      </c>
      <c r="K41" t="s">
        <v>45</v>
      </c>
      <c r="M41" t="s">
        <v>65</v>
      </c>
      <c r="S41">
        <v>0</v>
      </c>
      <c r="T41" s="1"/>
      <c r="U41">
        <v>0</v>
      </c>
    </row>
    <row r="42" spans="1:21" x14ac:dyDescent="0.2">
      <c r="A42" t="s">
        <v>22</v>
      </c>
      <c r="B42" t="s">
        <v>1345</v>
      </c>
      <c r="C42" t="s">
        <v>1346</v>
      </c>
      <c r="H42" t="s">
        <v>49</v>
      </c>
      <c r="L42" t="s">
        <v>57</v>
      </c>
    </row>
    <row r="43" spans="1:21" x14ac:dyDescent="0.2">
      <c r="A43" t="s">
        <v>22</v>
      </c>
      <c r="B43" t="s">
        <v>1347</v>
      </c>
      <c r="C43" t="s">
        <v>1348</v>
      </c>
      <c r="H43" t="s">
        <v>49</v>
      </c>
      <c r="L43" t="s">
        <v>105</v>
      </c>
      <c r="O43" t="s">
        <v>401</v>
      </c>
    </row>
    <row r="44" spans="1:21" x14ac:dyDescent="0.2">
      <c r="A44" t="s">
        <v>22</v>
      </c>
      <c r="B44" t="s">
        <v>1349</v>
      </c>
      <c r="C44" t="s">
        <v>1350</v>
      </c>
      <c r="H44" t="s">
        <v>49</v>
      </c>
      <c r="I44" t="s">
        <v>53</v>
      </c>
      <c r="L44" t="s">
        <v>68</v>
      </c>
      <c r="O44" t="s">
        <v>79</v>
      </c>
    </row>
    <row r="45" spans="1:21" x14ac:dyDescent="0.2">
      <c r="A45" t="s">
        <v>22</v>
      </c>
      <c r="B45" t="s">
        <v>1351</v>
      </c>
      <c r="C45" t="s">
        <v>1351</v>
      </c>
      <c r="D45" s="2" t="s">
        <v>1352</v>
      </c>
      <c r="J45" t="s">
        <v>10</v>
      </c>
    </row>
    <row r="46" spans="1:21" x14ac:dyDescent="0.2">
      <c r="A46" t="s">
        <v>22</v>
      </c>
      <c r="B46" t="s">
        <v>1353</v>
      </c>
      <c r="C46" t="s">
        <v>1353</v>
      </c>
      <c r="G46" t="s">
        <v>60</v>
      </c>
    </row>
    <row r="47" spans="1:21" x14ac:dyDescent="0.2">
      <c r="A47" t="s">
        <v>22</v>
      </c>
      <c r="B47" t="s">
        <v>1354</v>
      </c>
      <c r="C47" t="s">
        <v>1354</v>
      </c>
      <c r="G47" t="s">
        <v>114</v>
      </c>
    </row>
    <row r="48" spans="1:21" x14ac:dyDescent="0.2">
      <c r="A48" t="s">
        <v>22</v>
      </c>
      <c r="B48" t="s">
        <v>1344</v>
      </c>
      <c r="C48" t="s">
        <v>1344</v>
      </c>
      <c r="E48">
        <v>1</v>
      </c>
      <c r="F48" t="s">
        <v>44</v>
      </c>
      <c r="K48" t="s">
        <v>115</v>
      </c>
      <c r="M48" t="s">
        <v>116</v>
      </c>
      <c r="S48">
        <v>1</v>
      </c>
      <c r="T48" s="1"/>
      <c r="U48">
        <v>1</v>
      </c>
    </row>
    <row r="49" spans="1:21" x14ac:dyDescent="0.2">
      <c r="A49" t="s">
        <v>22</v>
      </c>
      <c r="B49" t="s">
        <v>1355</v>
      </c>
      <c r="C49" t="s">
        <v>1356</v>
      </c>
      <c r="H49" t="s">
        <v>49</v>
      </c>
      <c r="L49" t="s">
        <v>57</v>
      </c>
    </row>
    <row r="50" spans="1:21" x14ac:dyDescent="0.2">
      <c r="A50" t="s">
        <v>22</v>
      </c>
      <c r="B50" t="s">
        <v>1357</v>
      </c>
      <c r="C50" t="s">
        <v>1357</v>
      </c>
      <c r="H50" t="s">
        <v>49</v>
      </c>
      <c r="I50" t="s">
        <v>50</v>
      </c>
      <c r="L50" t="s">
        <v>51</v>
      </c>
    </row>
    <row r="51" spans="1:21" x14ac:dyDescent="0.2">
      <c r="A51" t="s">
        <v>22</v>
      </c>
      <c r="B51" t="s">
        <v>1358</v>
      </c>
      <c r="C51" t="s">
        <v>1359</v>
      </c>
      <c r="H51" t="s">
        <v>49</v>
      </c>
      <c r="I51" t="s">
        <v>53</v>
      </c>
      <c r="L51" t="s">
        <v>51</v>
      </c>
    </row>
    <row r="52" spans="1:21" x14ac:dyDescent="0.2">
      <c r="A52" t="s">
        <v>22</v>
      </c>
      <c r="B52" t="s">
        <v>1360</v>
      </c>
      <c r="C52" t="s">
        <v>1360</v>
      </c>
      <c r="J52" t="s">
        <v>10</v>
      </c>
    </row>
    <row r="53" spans="1:21" x14ac:dyDescent="0.2">
      <c r="A53" t="s">
        <v>22</v>
      </c>
      <c r="B53" t="s">
        <v>1361</v>
      </c>
      <c r="C53" t="s">
        <v>1361</v>
      </c>
      <c r="G53" t="s">
        <v>60</v>
      </c>
    </row>
    <row r="54" spans="1:21" x14ac:dyDescent="0.2">
      <c r="A54" t="s">
        <v>22</v>
      </c>
      <c r="B54" t="s">
        <v>1362</v>
      </c>
      <c r="C54" t="s">
        <v>1362</v>
      </c>
      <c r="G54" t="s">
        <v>122</v>
      </c>
    </row>
    <row r="55" spans="1:21" x14ac:dyDescent="0.2">
      <c r="A55" t="s">
        <v>22</v>
      </c>
      <c r="B55" t="s">
        <v>1363</v>
      </c>
      <c r="C55" t="s">
        <v>1363</v>
      </c>
      <c r="E55">
        <v>0</v>
      </c>
      <c r="F55" t="s">
        <v>44</v>
      </c>
      <c r="K55" t="s">
        <v>115</v>
      </c>
      <c r="M55" t="s">
        <v>65</v>
      </c>
      <c r="S55">
        <v>0</v>
      </c>
      <c r="T55" s="1"/>
      <c r="U55">
        <v>0</v>
      </c>
    </row>
    <row r="56" spans="1:21" x14ac:dyDescent="0.2">
      <c r="A56" t="s">
        <v>22</v>
      </c>
      <c r="B56" t="s">
        <v>1364</v>
      </c>
      <c r="C56" t="s">
        <v>1365</v>
      </c>
      <c r="H56" t="s">
        <v>49</v>
      </c>
      <c r="L56" t="s">
        <v>57</v>
      </c>
    </row>
    <row r="57" spans="1:21" x14ac:dyDescent="0.2">
      <c r="A57" t="s">
        <v>22</v>
      </c>
      <c r="B57" t="s">
        <v>1366</v>
      </c>
      <c r="C57" t="s">
        <v>1366</v>
      </c>
      <c r="J57" t="s">
        <v>10</v>
      </c>
    </row>
    <row r="58" spans="1:21" x14ac:dyDescent="0.2">
      <c r="A58" t="s">
        <v>22</v>
      </c>
      <c r="B58" t="s">
        <v>1367</v>
      </c>
      <c r="C58" t="s">
        <v>1367</v>
      </c>
      <c r="H58" t="s">
        <v>49</v>
      </c>
      <c r="I58" t="s">
        <v>53</v>
      </c>
      <c r="L58" t="s">
        <v>51</v>
      </c>
    </row>
    <row r="59" spans="1:21" x14ac:dyDescent="0.2">
      <c r="A59" t="s">
        <v>22</v>
      </c>
      <c r="B59" t="s">
        <v>1368</v>
      </c>
      <c r="C59" t="s">
        <v>1368</v>
      </c>
      <c r="G59" t="s">
        <v>60</v>
      </c>
    </row>
    <row r="60" spans="1:21" x14ac:dyDescent="0.2">
      <c r="A60" t="s">
        <v>22</v>
      </c>
      <c r="B60" t="s">
        <v>1369</v>
      </c>
      <c r="C60" t="s">
        <v>1369</v>
      </c>
      <c r="G60" t="s">
        <v>131</v>
      </c>
    </row>
    <row r="61" spans="1:21" x14ac:dyDescent="0.2">
      <c r="A61" t="s">
        <v>22</v>
      </c>
      <c r="B61" t="s">
        <v>1363</v>
      </c>
      <c r="C61" t="s">
        <v>1363</v>
      </c>
      <c r="E61">
        <v>1</v>
      </c>
      <c r="F61" t="s">
        <v>44</v>
      </c>
      <c r="K61" t="s">
        <v>64</v>
      </c>
      <c r="M61" t="s">
        <v>116</v>
      </c>
      <c r="S61">
        <v>1</v>
      </c>
      <c r="T61" s="1"/>
      <c r="U61">
        <v>1</v>
      </c>
    </row>
    <row r="62" spans="1:21" x14ac:dyDescent="0.2">
      <c r="A62" t="s">
        <v>22</v>
      </c>
      <c r="B62" t="s">
        <v>1370</v>
      </c>
      <c r="C62" t="s">
        <v>1371</v>
      </c>
      <c r="H62" t="s">
        <v>49</v>
      </c>
      <c r="L62" t="s">
        <v>57</v>
      </c>
    </row>
    <row r="63" spans="1:21" x14ac:dyDescent="0.2">
      <c r="A63" t="s">
        <v>22</v>
      </c>
      <c r="B63" t="s">
        <v>1372</v>
      </c>
      <c r="C63" t="s">
        <v>1372</v>
      </c>
      <c r="H63" t="s">
        <v>49</v>
      </c>
      <c r="I63" t="s">
        <v>53</v>
      </c>
      <c r="L63" t="s">
        <v>51</v>
      </c>
    </row>
    <row r="64" spans="1:21" x14ac:dyDescent="0.2">
      <c r="A64" t="s">
        <v>22</v>
      </c>
      <c r="B64" t="s">
        <v>1373</v>
      </c>
      <c r="C64" t="s">
        <v>1374</v>
      </c>
      <c r="H64" t="s">
        <v>49</v>
      </c>
      <c r="I64" t="s">
        <v>53</v>
      </c>
      <c r="L64" t="s">
        <v>51</v>
      </c>
    </row>
    <row r="65" spans="1:21" x14ac:dyDescent="0.2">
      <c r="A65" t="s">
        <v>22</v>
      </c>
      <c r="B65" t="s">
        <v>1375</v>
      </c>
      <c r="C65" t="s">
        <v>1375</v>
      </c>
      <c r="J65" t="s">
        <v>10</v>
      </c>
    </row>
    <row r="66" spans="1:21" x14ac:dyDescent="0.2">
      <c r="A66" t="s">
        <v>22</v>
      </c>
      <c r="B66" t="s">
        <v>1376</v>
      </c>
      <c r="C66" t="s">
        <v>1376</v>
      </c>
      <c r="G66" t="s">
        <v>60</v>
      </c>
    </row>
    <row r="67" spans="1:21" x14ac:dyDescent="0.2">
      <c r="A67" t="s">
        <v>22</v>
      </c>
      <c r="B67" t="s">
        <v>1377</v>
      </c>
      <c r="C67" t="s">
        <v>1377</v>
      </c>
      <c r="G67" t="s">
        <v>139</v>
      </c>
    </row>
    <row r="68" spans="1:21" x14ac:dyDescent="0.2">
      <c r="A68" t="s">
        <v>22</v>
      </c>
      <c r="B68" t="s">
        <v>1378</v>
      </c>
      <c r="C68" t="s">
        <v>1378</v>
      </c>
      <c r="E68">
        <v>0</v>
      </c>
      <c r="F68" t="s">
        <v>44</v>
      </c>
      <c r="K68" t="s">
        <v>142</v>
      </c>
      <c r="M68" t="s">
        <v>142</v>
      </c>
      <c r="S68">
        <v>0</v>
      </c>
      <c r="T68" s="1"/>
      <c r="U68">
        <v>0</v>
      </c>
    </row>
    <row r="69" spans="1:21" x14ac:dyDescent="0.2">
      <c r="A69" t="s">
        <v>22</v>
      </c>
      <c r="B69" t="s">
        <v>1379</v>
      </c>
      <c r="C69" t="s">
        <v>1380</v>
      </c>
      <c r="H69" t="s">
        <v>49</v>
      </c>
      <c r="L69" t="s">
        <v>105</v>
      </c>
      <c r="O69" t="s">
        <v>106</v>
      </c>
    </row>
    <row r="70" spans="1:21" x14ac:dyDescent="0.2">
      <c r="A70" t="s">
        <v>22</v>
      </c>
      <c r="B70" t="s">
        <v>1381</v>
      </c>
      <c r="C70" t="s">
        <v>1382</v>
      </c>
      <c r="H70" t="s">
        <v>49</v>
      </c>
      <c r="L70" t="s">
        <v>57</v>
      </c>
    </row>
    <row r="71" spans="1:21" x14ac:dyDescent="0.2">
      <c r="A71" t="s">
        <v>22</v>
      </c>
      <c r="B71" t="s">
        <v>1383</v>
      </c>
      <c r="C71" t="s">
        <v>1384</v>
      </c>
      <c r="H71" t="s">
        <v>49</v>
      </c>
      <c r="L71" t="s">
        <v>105</v>
      </c>
      <c r="O71" t="s">
        <v>411</v>
      </c>
    </row>
    <row r="72" spans="1:21" x14ac:dyDescent="0.2">
      <c r="A72" t="s">
        <v>22</v>
      </c>
      <c r="B72" t="s">
        <v>1385</v>
      </c>
      <c r="C72" t="s">
        <v>1385</v>
      </c>
      <c r="G72" t="s">
        <v>60</v>
      </c>
    </row>
    <row r="73" spans="1:21" x14ac:dyDescent="0.2">
      <c r="A73" t="s">
        <v>22</v>
      </c>
      <c r="B73" t="s">
        <v>1386</v>
      </c>
      <c r="C73" t="s">
        <v>1387</v>
      </c>
      <c r="R73" t="s">
        <v>210</v>
      </c>
    </row>
    <row r="74" spans="1:21" x14ac:dyDescent="0.2">
      <c r="A74" t="s">
        <v>22</v>
      </c>
      <c r="B74" t="s">
        <v>1388</v>
      </c>
      <c r="C74" t="s">
        <v>1388</v>
      </c>
      <c r="G74" t="s">
        <v>147</v>
      </c>
    </row>
    <row r="75" spans="1:21" x14ac:dyDescent="0.2">
      <c r="A75" t="s">
        <v>22</v>
      </c>
      <c r="B75" t="s">
        <v>1388</v>
      </c>
      <c r="C75" t="s">
        <v>1388</v>
      </c>
      <c r="E75">
        <v>0</v>
      </c>
      <c r="F75" t="s">
        <v>44</v>
      </c>
      <c r="K75" t="s">
        <v>115</v>
      </c>
      <c r="M75" t="s">
        <v>149</v>
      </c>
      <c r="S75">
        <v>0</v>
      </c>
      <c r="T75" s="1"/>
      <c r="U75">
        <v>0</v>
      </c>
    </row>
    <row r="76" spans="1:21" x14ac:dyDescent="0.2">
      <c r="A76" t="s">
        <v>22</v>
      </c>
      <c r="B76" t="s">
        <v>1389</v>
      </c>
      <c r="C76" t="s">
        <v>1390</v>
      </c>
      <c r="H76" t="s">
        <v>49</v>
      </c>
      <c r="L76" t="s">
        <v>57</v>
      </c>
    </row>
    <row r="77" spans="1:21" x14ac:dyDescent="0.2">
      <c r="A77" t="s">
        <v>22</v>
      </c>
      <c r="B77" t="s">
        <v>1391</v>
      </c>
      <c r="C77" t="s">
        <v>1392</v>
      </c>
      <c r="H77" t="s">
        <v>49</v>
      </c>
      <c r="L77" t="s">
        <v>82</v>
      </c>
      <c r="N77" t="s">
        <v>152</v>
      </c>
    </row>
    <row r="78" spans="1:21" x14ac:dyDescent="0.2">
      <c r="A78" t="s">
        <v>22</v>
      </c>
      <c r="B78" t="s">
        <v>1393</v>
      </c>
      <c r="C78" t="s">
        <v>1393</v>
      </c>
      <c r="D78" s="2" t="s">
        <v>1394</v>
      </c>
      <c r="R78" t="s">
        <v>210</v>
      </c>
    </row>
    <row r="79" spans="1:21" x14ac:dyDescent="0.2">
      <c r="A79" t="s">
        <v>22</v>
      </c>
      <c r="B79" t="s">
        <v>1393</v>
      </c>
      <c r="C79" t="s">
        <v>1393</v>
      </c>
      <c r="D79" s="2" t="s">
        <v>1352</v>
      </c>
      <c r="J79" t="s">
        <v>10</v>
      </c>
    </row>
    <row r="80" spans="1:21" x14ac:dyDescent="0.2">
      <c r="A80" t="s">
        <v>22</v>
      </c>
      <c r="B80" t="s">
        <v>1395</v>
      </c>
      <c r="C80" t="s">
        <v>1395</v>
      </c>
      <c r="G80" t="s">
        <v>60</v>
      </c>
    </row>
    <row r="81" spans="1:21" x14ac:dyDescent="0.2">
      <c r="A81" t="s">
        <v>22</v>
      </c>
      <c r="B81" t="s">
        <v>1396</v>
      </c>
      <c r="C81" t="s">
        <v>1396</v>
      </c>
      <c r="G81" t="s">
        <v>159</v>
      </c>
    </row>
    <row r="82" spans="1:21" x14ac:dyDescent="0.2">
      <c r="A82" t="s">
        <v>22</v>
      </c>
      <c r="B82" t="s">
        <v>1396</v>
      </c>
      <c r="C82" t="s">
        <v>1396</v>
      </c>
      <c r="E82">
        <v>0</v>
      </c>
      <c r="F82" t="s">
        <v>44</v>
      </c>
      <c r="K82" t="s">
        <v>64</v>
      </c>
      <c r="M82" t="s">
        <v>46</v>
      </c>
      <c r="S82">
        <v>0</v>
      </c>
      <c r="T82" s="1"/>
      <c r="U82">
        <v>0</v>
      </c>
    </row>
    <row r="83" spans="1:21" x14ac:dyDescent="0.2">
      <c r="A83" t="s">
        <v>22</v>
      </c>
      <c r="B83" t="s">
        <v>1397</v>
      </c>
      <c r="C83" t="s">
        <v>1398</v>
      </c>
      <c r="H83" t="s">
        <v>49</v>
      </c>
      <c r="L83" t="s">
        <v>57</v>
      </c>
    </row>
    <row r="84" spans="1:21" x14ac:dyDescent="0.2">
      <c r="A84" t="s">
        <v>22</v>
      </c>
      <c r="B84" t="s">
        <v>1399</v>
      </c>
      <c r="C84" t="s">
        <v>1400</v>
      </c>
      <c r="D84" s="2" t="s">
        <v>438</v>
      </c>
      <c r="H84" t="s">
        <v>49</v>
      </c>
      <c r="L84" t="s">
        <v>105</v>
      </c>
      <c r="O84" t="s">
        <v>106</v>
      </c>
    </row>
    <row r="85" spans="1:21" x14ac:dyDescent="0.2">
      <c r="A85" t="s">
        <v>22</v>
      </c>
      <c r="B85" t="s">
        <v>1401</v>
      </c>
      <c r="C85" t="s">
        <v>1402</v>
      </c>
      <c r="H85" t="s">
        <v>49</v>
      </c>
      <c r="L85" t="s">
        <v>57</v>
      </c>
    </row>
    <row r="86" spans="1:21" x14ac:dyDescent="0.2">
      <c r="A86" t="s">
        <v>22</v>
      </c>
      <c r="B86" t="s">
        <v>1403</v>
      </c>
      <c r="C86" t="s">
        <v>1403</v>
      </c>
      <c r="D86" s="2" t="s">
        <v>1352</v>
      </c>
      <c r="J86" t="s">
        <v>10</v>
      </c>
    </row>
    <row r="87" spans="1:21" x14ac:dyDescent="0.2">
      <c r="A87" t="s">
        <v>22</v>
      </c>
      <c r="B87" t="s">
        <v>1404</v>
      </c>
      <c r="C87" t="s">
        <v>1404</v>
      </c>
      <c r="G87" t="s">
        <v>60</v>
      </c>
    </row>
    <row r="88" spans="1:21" x14ac:dyDescent="0.2">
      <c r="A88" t="s">
        <v>22</v>
      </c>
      <c r="B88" t="s">
        <v>1405</v>
      </c>
      <c r="C88" t="s">
        <v>1405</v>
      </c>
      <c r="G88" t="s">
        <v>168</v>
      </c>
    </row>
    <row r="89" spans="1:21" x14ac:dyDescent="0.2">
      <c r="A89" t="s">
        <v>22</v>
      </c>
      <c r="B89" t="s">
        <v>1406</v>
      </c>
      <c r="C89" t="s">
        <v>1406</v>
      </c>
      <c r="E89">
        <v>0</v>
      </c>
      <c r="F89" t="s">
        <v>44</v>
      </c>
      <c r="K89" t="s">
        <v>64</v>
      </c>
      <c r="M89" t="s">
        <v>46</v>
      </c>
      <c r="S89">
        <v>0</v>
      </c>
      <c r="T89" s="1"/>
      <c r="U89">
        <v>0</v>
      </c>
    </row>
    <row r="90" spans="1:21" x14ac:dyDescent="0.2">
      <c r="A90" t="s">
        <v>22</v>
      </c>
      <c r="B90" t="s">
        <v>1408</v>
      </c>
      <c r="C90" t="s">
        <v>563</v>
      </c>
      <c r="D90" s="2" t="s">
        <v>1409</v>
      </c>
      <c r="H90" t="s">
        <v>49</v>
      </c>
      <c r="L90" t="s">
        <v>57</v>
      </c>
    </row>
    <row r="91" spans="1:21" x14ac:dyDescent="0.2">
      <c r="A91" t="s">
        <v>22</v>
      </c>
      <c r="B91" t="s">
        <v>1410</v>
      </c>
      <c r="C91" t="s">
        <v>1410</v>
      </c>
      <c r="J91" t="s">
        <v>10</v>
      </c>
    </row>
    <row r="92" spans="1:21" x14ac:dyDescent="0.2">
      <c r="A92" t="s">
        <v>22</v>
      </c>
      <c r="B92" t="s">
        <v>1411</v>
      </c>
      <c r="C92" t="s">
        <v>1411</v>
      </c>
      <c r="H92" t="s">
        <v>49</v>
      </c>
      <c r="I92" t="s">
        <v>53</v>
      </c>
      <c r="L92" t="s">
        <v>51</v>
      </c>
    </row>
    <row r="93" spans="1:21" x14ac:dyDescent="0.2">
      <c r="A93" t="s">
        <v>22</v>
      </c>
      <c r="B93" t="s">
        <v>1412</v>
      </c>
      <c r="C93" t="s">
        <v>1412</v>
      </c>
      <c r="G93" t="s">
        <v>60</v>
      </c>
    </row>
    <row r="94" spans="1:21" x14ac:dyDescent="0.2">
      <c r="A94" t="s">
        <v>22</v>
      </c>
      <c r="B94" t="s">
        <v>1413</v>
      </c>
      <c r="C94" t="s">
        <v>1413</v>
      </c>
      <c r="G94" t="s">
        <v>176</v>
      </c>
    </row>
    <row r="95" spans="1:21" x14ac:dyDescent="0.2">
      <c r="A95" t="s">
        <v>22</v>
      </c>
      <c r="B95" t="s">
        <v>1414</v>
      </c>
      <c r="C95" t="s">
        <v>1414</v>
      </c>
      <c r="E95">
        <v>0</v>
      </c>
      <c r="F95" t="s">
        <v>44</v>
      </c>
      <c r="K95" t="s">
        <v>142</v>
      </c>
      <c r="M95" t="s">
        <v>142</v>
      </c>
      <c r="S95">
        <v>0</v>
      </c>
      <c r="T95" s="1"/>
      <c r="U95">
        <v>0</v>
      </c>
    </row>
    <row r="96" spans="1:21" x14ac:dyDescent="0.2">
      <c r="A96" t="s">
        <v>22</v>
      </c>
      <c r="B96" t="s">
        <v>1415</v>
      </c>
      <c r="C96" t="s">
        <v>1416</v>
      </c>
      <c r="H96" t="s">
        <v>49</v>
      </c>
      <c r="L96" t="s">
        <v>105</v>
      </c>
      <c r="O96" t="s">
        <v>411</v>
      </c>
    </row>
    <row r="97" spans="1:21" x14ac:dyDescent="0.2">
      <c r="A97" t="s">
        <v>22</v>
      </c>
      <c r="B97" t="s">
        <v>1417</v>
      </c>
      <c r="C97" t="s">
        <v>1418</v>
      </c>
      <c r="H97" t="s">
        <v>49</v>
      </c>
      <c r="L97" t="s">
        <v>57</v>
      </c>
    </row>
    <row r="98" spans="1:21" x14ac:dyDescent="0.2">
      <c r="A98" t="s">
        <v>22</v>
      </c>
      <c r="B98" t="s">
        <v>1419</v>
      </c>
      <c r="C98" t="s">
        <v>1419</v>
      </c>
      <c r="G98" t="s">
        <v>60</v>
      </c>
    </row>
    <row r="99" spans="1:21" x14ac:dyDescent="0.2">
      <c r="A99" t="s">
        <v>22</v>
      </c>
      <c r="B99" t="s">
        <v>1420</v>
      </c>
      <c r="C99" t="s">
        <v>1420</v>
      </c>
      <c r="G99" t="s">
        <v>188</v>
      </c>
    </row>
    <row r="100" spans="1:21" x14ac:dyDescent="0.2">
      <c r="A100" t="s">
        <v>22</v>
      </c>
      <c r="B100" t="s">
        <v>1420</v>
      </c>
      <c r="C100" t="s">
        <v>1420</v>
      </c>
      <c r="E100">
        <v>0</v>
      </c>
      <c r="F100" t="s">
        <v>44</v>
      </c>
      <c r="K100" t="s">
        <v>64</v>
      </c>
      <c r="M100" t="s">
        <v>79</v>
      </c>
      <c r="S100">
        <v>0</v>
      </c>
      <c r="T100" s="1"/>
      <c r="U100">
        <v>0</v>
      </c>
    </row>
    <row r="101" spans="1:21" x14ac:dyDescent="0.2">
      <c r="A101" t="s">
        <v>22</v>
      </c>
      <c r="B101" t="s">
        <v>1421</v>
      </c>
      <c r="C101" t="s">
        <v>1422</v>
      </c>
      <c r="H101" t="s">
        <v>49</v>
      </c>
      <c r="L101" t="s">
        <v>57</v>
      </c>
    </row>
    <row r="102" spans="1:21" x14ac:dyDescent="0.2">
      <c r="A102" t="s">
        <v>22</v>
      </c>
      <c r="B102" t="s">
        <v>1423</v>
      </c>
      <c r="C102" t="s">
        <v>1424</v>
      </c>
      <c r="H102" t="s">
        <v>49</v>
      </c>
      <c r="L102" t="s">
        <v>105</v>
      </c>
      <c r="O102" t="s">
        <v>411</v>
      </c>
    </row>
    <row r="103" spans="1:21" x14ac:dyDescent="0.2">
      <c r="A103" t="s">
        <v>22</v>
      </c>
      <c r="B103" t="s">
        <v>1425</v>
      </c>
      <c r="C103" t="s">
        <v>1426</v>
      </c>
      <c r="H103" t="s">
        <v>49</v>
      </c>
      <c r="L103" t="s">
        <v>105</v>
      </c>
      <c r="O103" t="s">
        <v>411</v>
      </c>
    </row>
    <row r="104" spans="1:21" x14ac:dyDescent="0.2">
      <c r="A104" t="s">
        <v>22</v>
      </c>
      <c r="B104" t="s">
        <v>1427</v>
      </c>
      <c r="C104" t="s">
        <v>1428</v>
      </c>
      <c r="H104" t="s">
        <v>49</v>
      </c>
      <c r="L104" t="s">
        <v>57</v>
      </c>
    </row>
    <row r="105" spans="1:21" x14ac:dyDescent="0.2">
      <c r="A105" t="s">
        <v>22</v>
      </c>
      <c r="B105" t="s">
        <v>1429</v>
      </c>
      <c r="C105" t="s">
        <v>1429</v>
      </c>
      <c r="J105" t="s">
        <v>10</v>
      </c>
    </row>
    <row r="106" spans="1:21" x14ac:dyDescent="0.2">
      <c r="A106" t="s">
        <v>22</v>
      </c>
      <c r="B106" t="s">
        <v>1430</v>
      </c>
      <c r="C106" t="s">
        <v>1430</v>
      </c>
      <c r="H106" t="s">
        <v>49</v>
      </c>
      <c r="I106" t="s">
        <v>53</v>
      </c>
      <c r="L106" t="s">
        <v>51</v>
      </c>
    </row>
    <row r="107" spans="1:21" x14ac:dyDescent="0.2">
      <c r="A107" t="s">
        <v>22</v>
      </c>
      <c r="B107" t="s">
        <v>1431</v>
      </c>
      <c r="C107" t="s">
        <v>1431</v>
      </c>
      <c r="G107" t="s">
        <v>60</v>
      </c>
    </row>
    <row r="108" spans="1:21" x14ac:dyDescent="0.2">
      <c r="A108" t="s">
        <v>22</v>
      </c>
      <c r="B108" t="s">
        <v>1432</v>
      </c>
      <c r="C108" t="s">
        <v>1432</v>
      </c>
      <c r="G108" t="s">
        <v>198</v>
      </c>
    </row>
    <row r="109" spans="1:21" x14ac:dyDescent="0.2">
      <c r="A109" t="s">
        <v>22</v>
      </c>
      <c r="B109" t="s">
        <v>1432</v>
      </c>
      <c r="C109" t="s">
        <v>1432</v>
      </c>
      <c r="E109">
        <v>0</v>
      </c>
      <c r="F109" t="s">
        <v>44</v>
      </c>
      <c r="K109" t="s">
        <v>45</v>
      </c>
      <c r="M109" t="s">
        <v>65</v>
      </c>
      <c r="S109">
        <v>0</v>
      </c>
      <c r="T109" s="1"/>
      <c r="U109">
        <v>0</v>
      </c>
    </row>
    <row r="110" spans="1:21" x14ac:dyDescent="0.2">
      <c r="A110" t="s">
        <v>22</v>
      </c>
      <c r="B110" t="s">
        <v>1433</v>
      </c>
      <c r="C110" t="s">
        <v>1434</v>
      </c>
      <c r="H110" t="s">
        <v>49</v>
      </c>
      <c r="L110" t="s">
        <v>57</v>
      </c>
    </row>
    <row r="111" spans="1:21" x14ac:dyDescent="0.2">
      <c r="A111" t="s">
        <v>22</v>
      </c>
      <c r="B111" t="s">
        <v>1435</v>
      </c>
      <c r="C111" t="s">
        <v>1436</v>
      </c>
      <c r="H111" t="s">
        <v>49</v>
      </c>
      <c r="I111" t="s">
        <v>50</v>
      </c>
      <c r="L111" t="s">
        <v>68</v>
      </c>
      <c r="O111" t="s">
        <v>116</v>
      </c>
    </row>
    <row r="112" spans="1:21" x14ac:dyDescent="0.2">
      <c r="A112" t="s">
        <v>22</v>
      </c>
      <c r="B112" t="s">
        <v>1437</v>
      </c>
      <c r="C112" t="s">
        <v>1438</v>
      </c>
      <c r="H112" t="s">
        <v>49</v>
      </c>
      <c r="I112" t="s">
        <v>53</v>
      </c>
      <c r="L112" t="s">
        <v>68</v>
      </c>
      <c r="O112" t="s">
        <v>116</v>
      </c>
    </row>
    <row r="113" spans="1:21" x14ac:dyDescent="0.2">
      <c r="A113" t="s">
        <v>22</v>
      </c>
      <c r="B113" t="s">
        <v>1439</v>
      </c>
      <c r="C113" t="s">
        <v>1439</v>
      </c>
      <c r="J113" t="s">
        <v>10</v>
      </c>
    </row>
    <row r="114" spans="1:21" x14ac:dyDescent="0.2">
      <c r="A114" t="s">
        <v>22</v>
      </c>
      <c r="B114" t="s">
        <v>1440</v>
      </c>
      <c r="C114" t="s">
        <v>1440</v>
      </c>
      <c r="H114" t="s">
        <v>49</v>
      </c>
      <c r="I114" t="s">
        <v>53</v>
      </c>
      <c r="L114" t="s">
        <v>51</v>
      </c>
    </row>
    <row r="115" spans="1:21" x14ac:dyDescent="0.2">
      <c r="A115" t="s">
        <v>22</v>
      </c>
      <c r="B115" t="s">
        <v>1441</v>
      </c>
      <c r="C115" t="s">
        <v>1441</v>
      </c>
      <c r="G115" t="s">
        <v>60</v>
      </c>
    </row>
    <row r="116" spans="1:21" x14ac:dyDescent="0.2">
      <c r="A116" t="s">
        <v>22</v>
      </c>
      <c r="B116" t="s">
        <v>1442</v>
      </c>
      <c r="C116" t="s">
        <v>1442</v>
      </c>
      <c r="G116" t="s">
        <v>214</v>
      </c>
    </row>
    <row r="117" spans="1:21" x14ac:dyDescent="0.2">
      <c r="A117" t="s">
        <v>22</v>
      </c>
      <c r="B117" t="s">
        <v>20</v>
      </c>
      <c r="C117" t="s">
        <v>20</v>
      </c>
      <c r="E117">
        <v>0</v>
      </c>
      <c r="F117" t="s">
        <v>44</v>
      </c>
      <c r="K117" t="s">
        <v>115</v>
      </c>
      <c r="M117" t="s">
        <v>46</v>
      </c>
      <c r="S117">
        <v>0</v>
      </c>
      <c r="T117" s="1"/>
      <c r="U117">
        <v>0</v>
      </c>
    </row>
    <row r="118" spans="1:21" x14ac:dyDescent="0.2">
      <c r="A118" t="s">
        <v>22</v>
      </c>
      <c r="B118" t="s">
        <v>1443</v>
      </c>
      <c r="C118" t="s">
        <v>1444</v>
      </c>
      <c r="H118" t="s">
        <v>49</v>
      </c>
      <c r="L118" t="s">
        <v>57</v>
      </c>
    </row>
    <row r="119" spans="1:21" x14ac:dyDescent="0.2">
      <c r="A119" t="s">
        <v>22</v>
      </c>
      <c r="B119" t="s">
        <v>1445</v>
      </c>
      <c r="C119" t="s">
        <v>172</v>
      </c>
      <c r="H119" t="s">
        <v>49</v>
      </c>
      <c r="L119" t="s">
        <v>105</v>
      </c>
      <c r="O119" t="s">
        <v>411</v>
      </c>
    </row>
    <row r="120" spans="1:21" x14ac:dyDescent="0.2">
      <c r="A120" t="s">
        <v>22</v>
      </c>
      <c r="B120" t="s">
        <v>172</v>
      </c>
      <c r="C120" t="s">
        <v>1446</v>
      </c>
      <c r="D120" s="2" t="s">
        <v>1447</v>
      </c>
      <c r="H120" t="s">
        <v>49</v>
      </c>
      <c r="L120" t="s">
        <v>105</v>
      </c>
      <c r="O120" t="s">
        <v>608</v>
      </c>
    </row>
    <row r="121" spans="1:21" x14ac:dyDescent="0.2">
      <c r="A121" t="s">
        <v>22</v>
      </c>
      <c r="B121" t="s">
        <v>1448</v>
      </c>
      <c r="C121" t="s">
        <v>1448</v>
      </c>
      <c r="J121" t="s">
        <v>10</v>
      </c>
    </row>
    <row r="122" spans="1:21" x14ac:dyDescent="0.2">
      <c r="A122" t="s">
        <v>22</v>
      </c>
      <c r="B122" t="s">
        <v>1449</v>
      </c>
      <c r="C122" t="s">
        <v>1449</v>
      </c>
      <c r="H122" t="s">
        <v>49</v>
      </c>
      <c r="I122" t="s">
        <v>53</v>
      </c>
      <c r="L122" t="s">
        <v>51</v>
      </c>
    </row>
    <row r="123" spans="1:21" x14ac:dyDescent="0.2">
      <c r="A123" t="s">
        <v>22</v>
      </c>
      <c r="B123" t="s">
        <v>1450</v>
      </c>
      <c r="C123" t="s">
        <v>1450</v>
      </c>
      <c r="G123" t="s">
        <v>60</v>
      </c>
    </row>
    <row r="124" spans="1:21" x14ac:dyDescent="0.2">
      <c r="A124" t="s">
        <v>22</v>
      </c>
      <c r="B124" t="s">
        <v>1451</v>
      </c>
      <c r="C124" t="s">
        <v>1451</v>
      </c>
      <c r="G124" t="s">
        <v>222</v>
      </c>
    </row>
    <row r="125" spans="1:21" x14ac:dyDescent="0.2">
      <c r="A125" t="s">
        <v>22</v>
      </c>
      <c r="B125" t="s">
        <v>1451</v>
      </c>
      <c r="C125" t="s">
        <v>1451</v>
      </c>
      <c r="E125">
        <v>0</v>
      </c>
      <c r="F125" t="s">
        <v>44</v>
      </c>
      <c r="K125" t="s">
        <v>64</v>
      </c>
      <c r="M125" t="s">
        <v>96</v>
      </c>
      <c r="S125">
        <v>0</v>
      </c>
      <c r="T125" s="1"/>
      <c r="U125">
        <v>0</v>
      </c>
    </row>
    <row r="126" spans="1:21" x14ac:dyDescent="0.2">
      <c r="A126" t="s">
        <v>22</v>
      </c>
      <c r="B126" t="s">
        <v>1452</v>
      </c>
      <c r="C126" t="s">
        <v>1453</v>
      </c>
      <c r="H126" t="s">
        <v>49</v>
      </c>
      <c r="L126" t="s">
        <v>105</v>
      </c>
      <c r="O126" t="s">
        <v>411</v>
      </c>
    </row>
    <row r="127" spans="1:21" x14ac:dyDescent="0.2">
      <c r="A127" t="s">
        <v>22</v>
      </c>
      <c r="B127" t="s">
        <v>1454</v>
      </c>
      <c r="C127" t="s">
        <v>1455</v>
      </c>
      <c r="D127" s="2" t="s">
        <v>1456</v>
      </c>
      <c r="H127" t="s">
        <v>49</v>
      </c>
      <c r="L127" t="s">
        <v>105</v>
      </c>
      <c r="O127" t="s">
        <v>106</v>
      </c>
    </row>
    <row r="128" spans="1:21" x14ac:dyDescent="0.2">
      <c r="A128" t="s">
        <v>22</v>
      </c>
      <c r="B128" t="s">
        <v>1457</v>
      </c>
      <c r="C128" t="s">
        <v>1458</v>
      </c>
      <c r="H128" t="s">
        <v>49</v>
      </c>
      <c r="L128" t="s">
        <v>57</v>
      </c>
    </row>
    <row r="129" spans="1:21" x14ac:dyDescent="0.2">
      <c r="A129" t="s">
        <v>22</v>
      </c>
      <c r="B129" t="s">
        <v>1459</v>
      </c>
      <c r="C129" t="s">
        <v>1459</v>
      </c>
      <c r="D129" s="2" t="s">
        <v>1352</v>
      </c>
      <c r="J129" t="s">
        <v>10</v>
      </c>
    </row>
    <row r="130" spans="1:21" x14ac:dyDescent="0.2">
      <c r="A130" t="s">
        <v>22</v>
      </c>
      <c r="B130" t="s">
        <v>1460</v>
      </c>
      <c r="C130" t="s">
        <v>1460</v>
      </c>
      <c r="G130" t="s">
        <v>60</v>
      </c>
    </row>
    <row r="131" spans="1:21" x14ac:dyDescent="0.2">
      <c r="A131" t="s">
        <v>22</v>
      </c>
      <c r="B131" t="s">
        <v>629</v>
      </c>
      <c r="C131" t="s">
        <v>629</v>
      </c>
      <c r="G131" t="s">
        <v>230</v>
      </c>
    </row>
    <row r="132" spans="1:21" x14ac:dyDescent="0.2">
      <c r="A132" t="s">
        <v>22</v>
      </c>
      <c r="B132" t="s">
        <v>629</v>
      </c>
      <c r="C132" t="s">
        <v>629</v>
      </c>
      <c r="E132">
        <v>0</v>
      </c>
      <c r="F132" t="s">
        <v>44</v>
      </c>
      <c r="K132" t="s">
        <v>115</v>
      </c>
      <c r="M132" t="s">
        <v>96</v>
      </c>
      <c r="S132">
        <v>0</v>
      </c>
      <c r="T132" s="1"/>
      <c r="U132">
        <v>0</v>
      </c>
    </row>
    <row r="133" spans="1:21" x14ac:dyDescent="0.2">
      <c r="A133" t="s">
        <v>22</v>
      </c>
      <c r="B133" t="s">
        <v>630</v>
      </c>
      <c r="C133" t="s">
        <v>630</v>
      </c>
    </row>
    <row r="134" spans="1:21" x14ac:dyDescent="0.2">
      <c r="A134" t="s">
        <v>22</v>
      </c>
      <c r="B134" t="s">
        <v>630</v>
      </c>
      <c r="C134" t="s">
        <v>1461</v>
      </c>
      <c r="H134" t="s">
        <v>49</v>
      </c>
      <c r="L134" t="s">
        <v>57</v>
      </c>
    </row>
    <row r="135" spans="1:21" x14ac:dyDescent="0.2">
      <c r="A135" t="s">
        <v>22</v>
      </c>
      <c r="B135" t="s">
        <v>1462</v>
      </c>
      <c r="C135" t="s">
        <v>1463</v>
      </c>
      <c r="H135" t="s">
        <v>49</v>
      </c>
      <c r="L135" t="s">
        <v>105</v>
      </c>
      <c r="O135" t="s">
        <v>411</v>
      </c>
    </row>
    <row r="136" spans="1:21" x14ac:dyDescent="0.2">
      <c r="A136" t="s">
        <v>22</v>
      </c>
      <c r="B136" t="s">
        <v>1464</v>
      </c>
      <c r="C136" t="s">
        <v>1464</v>
      </c>
      <c r="D136" s="2" t="s">
        <v>1465</v>
      </c>
      <c r="J136" t="s">
        <v>10</v>
      </c>
    </row>
    <row r="137" spans="1:21" x14ac:dyDescent="0.2">
      <c r="A137" t="s">
        <v>22</v>
      </c>
      <c r="B137" t="s">
        <v>1466</v>
      </c>
      <c r="C137" t="s">
        <v>1466</v>
      </c>
      <c r="G137" t="s">
        <v>60</v>
      </c>
    </row>
    <row r="138" spans="1:21" x14ac:dyDescent="0.2">
      <c r="A138" t="s">
        <v>22</v>
      </c>
      <c r="B138" t="s">
        <v>1467</v>
      </c>
      <c r="C138" t="s">
        <v>1467</v>
      </c>
      <c r="G138" t="s">
        <v>239</v>
      </c>
    </row>
    <row r="139" spans="1:21" x14ac:dyDescent="0.2">
      <c r="A139" t="s">
        <v>22</v>
      </c>
      <c r="B139" t="s">
        <v>1468</v>
      </c>
      <c r="C139" t="s">
        <v>1468</v>
      </c>
      <c r="E139">
        <v>0</v>
      </c>
      <c r="F139" t="s">
        <v>44</v>
      </c>
      <c r="K139" t="s">
        <v>45</v>
      </c>
      <c r="M139" t="s">
        <v>116</v>
      </c>
      <c r="S139">
        <v>0</v>
      </c>
      <c r="T139" s="1"/>
      <c r="U139">
        <v>0</v>
      </c>
    </row>
    <row r="140" spans="1:21" x14ac:dyDescent="0.2">
      <c r="A140" t="s">
        <v>22</v>
      </c>
      <c r="B140" t="s">
        <v>1469</v>
      </c>
      <c r="C140" t="s">
        <v>1470</v>
      </c>
      <c r="D140" s="2" t="s">
        <v>1471</v>
      </c>
      <c r="H140" t="s">
        <v>49</v>
      </c>
      <c r="L140" t="s">
        <v>105</v>
      </c>
      <c r="O140" t="s">
        <v>106</v>
      </c>
    </row>
    <row r="141" spans="1:21" x14ac:dyDescent="0.2">
      <c r="A141" t="s">
        <v>22</v>
      </c>
      <c r="B141" t="s">
        <v>1472</v>
      </c>
      <c r="C141" t="s">
        <v>1473</v>
      </c>
      <c r="H141" t="s">
        <v>49</v>
      </c>
      <c r="L141" t="s">
        <v>57</v>
      </c>
    </row>
    <row r="142" spans="1:21" x14ac:dyDescent="0.2">
      <c r="A142" t="s">
        <v>22</v>
      </c>
      <c r="B142" t="s">
        <v>1474</v>
      </c>
      <c r="C142" t="s">
        <v>1474</v>
      </c>
      <c r="J142" t="s">
        <v>10</v>
      </c>
    </row>
    <row r="143" spans="1:21" x14ac:dyDescent="0.2">
      <c r="A143" t="s">
        <v>22</v>
      </c>
      <c r="B143" t="s">
        <v>1475</v>
      </c>
      <c r="C143" t="s">
        <v>1475</v>
      </c>
      <c r="H143" t="s">
        <v>49</v>
      </c>
      <c r="I143" t="s">
        <v>53</v>
      </c>
      <c r="L143" t="s">
        <v>51</v>
      </c>
    </row>
    <row r="144" spans="1:21" x14ac:dyDescent="0.2">
      <c r="A144" t="s">
        <v>22</v>
      </c>
      <c r="B144" t="s">
        <v>1476</v>
      </c>
      <c r="C144" t="s">
        <v>1476</v>
      </c>
      <c r="G144" t="s">
        <v>60</v>
      </c>
    </row>
    <row r="145" spans="1:21" x14ac:dyDescent="0.2">
      <c r="A145" t="s">
        <v>22</v>
      </c>
      <c r="B145" t="s">
        <v>1477</v>
      </c>
      <c r="C145" t="s">
        <v>1477</v>
      </c>
      <c r="G145" t="s">
        <v>247</v>
      </c>
    </row>
    <row r="146" spans="1:21" x14ac:dyDescent="0.2">
      <c r="A146" t="s">
        <v>22</v>
      </c>
      <c r="B146" t="s">
        <v>1477</v>
      </c>
      <c r="C146" t="s">
        <v>1477</v>
      </c>
      <c r="E146">
        <v>0</v>
      </c>
      <c r="F146" t="s">
        <v>44</v>
      </c>
      <c r="K146" t="s">
        <v>45</v>
      </c>
      <c r="M146" t="s">
        <v>149</v>
      </c>
      <c r="S146">
        <v>0</v>
      </c>
      <c r="T146" s="1"/>
      <c r="U146">
        <v>0</v>
      </c>
    </row>
    <row r="147" spans="1:21" x14ac:dyDescent="0.2">
      <c r="A147" t="s">
        <v>22</v>
      </c>
      <c r="B147" t="s">
        <v>1478</v>
      </c>
      <c r="C147" t="s">
        <v>1479</v>
      </c>
      <c r="H147" t="s">
        <v>49</v>
      </c>
      <c r="L147" t="s">
        <v>57</v>
      </c>
    </row>
    <row r="148" spans="1:21" x14ac:dyDescent="0.2">
      <c r="A148" t="s">
        <v>22</v>
      </c>
      <c r="B148" t="s">
        <v>1480</v>
      </c>
      <c r="C148" t="s">
        <v>1481</v>
      </c>
      <c r="D148" s="2" t="s">
        <v>438</v>
      </c>
      <c r="H148" t="s">
        <v>49</v>
      </c>
      <c r="L148" t="s">
        <v>105</v>
      </c>
      <c r="O148" t="s">
        <v>401</v>
      </c>
    </row>
    <row r="149" spans="1:21" x14ac:dyDescent="0.2">
      <c r="A149" t="s">
        <v>22</v>
      </c>
      <c r="B149" t="s">
        <v>1482</v>
      </c>
      <c r="C149" t="s">
        <v>1482</v>
      </c>
      <c r="D149" s="2" t="s">
        <v>1352</v>
      </c>
      <c r="J149" t="s">
        <v>10</v>
      </c>
    </row>
    <row r="150" spans="1:21" x14ac:dyDescent="0.2">
      <c r="A150" t="s">
        <v>22</v>
      </c>
      <c r="B150" t="s">
        <v>1483</v>
      </c>
      <c r="C150" t="s">
        <v>1483</v>
      </c>
      <c r="G150" t="s">
        <v>60</v>
      </c>
    </row>
    <row r="151" spans="1:21" x14ac:dyDescent="0.2">
      <c r="A151" t="s">
        <v>22</v>
      </c>
      <c r="B151" t="s">
        <v>1484</v>
      </c>
      <c r="C151" t="s">
        <v>1484</v>
      </c>
      <c r="G151" t="s">
        <v>256</v>
      </c>
    </row>
    <row r="152" spans="1:21" x14ac:dyDescent="0.2">
      <c r="A152" t="s">
        <v>22</v>
      </c>
      <c r="B152" t="s">
        <v>1485</v>
      </c>
      <c r="C152" t="s">
        <v>1485</v>
      </c>
      <c r="E152">
        <v>0</v>
      </c>
      <c r="F152" t="s">
        <v>44</v>
      </c>
      <c r="K152" t="s">
        <v>115</v>
      </c>
      <c r="M152" t="s">
        <v>79</v>
      </c>
      <c r="S152">
        <v>0</v>
      </c>
      <c r="T152" s="1"/>
      <c r="U152">
        <v>0</v>
      </c>
    </row>
    <row r="153" spans="1:21" x14ac:dyDescent="0.2">
      <c r="A153" t="s">
        <v>22</v>
      </c>
      <c r="B153" t="s">
        <v>1486</v>
      </c>
      <c r="C153" t="s">
        <v>1487</v>
      </c>
      <c r="H153" t="s">
        <v>49</v>
      </c>
      <c r="L153" t="s">
        <v>105</v>
      </c>
      <c r="O153" t="s">
        <v>1488</v>
      </c>
    </row>
    <row r="154" spans="1:21" x14ac:dyDescent="0.2">
      <c r="A154" t="s">
        <v>22</v>
      </c>
      <c r="B154" t="s">
        <v>1489</v>
      </c>
      <c r="C154" t="s">
        <v>1490</v>
      </c>
      <c r="H154" t="s">
        <v>49</v>
      </c>
      <c r="L154" t="s">
        <v>57</v>
      </c>
    </row>
    <row r="155" spans="1:21" x14ac:dyDescent="0.2">
      <c r="A155" t="s">
        <v>22</v>
      </c>
      <c r="B155" t="s">
        <v>1491</v>
      </c>
      <c r="C155" t="s">
        <v>1491</v>
      </c>
      <c r="H155" t="s">
        <v>49</v>
      </c>
      <c r="I155" t="s">
        <v>50</v>
      </c>
      <c r="L155" t="s">
        <v>68</v>
      </c>
      <c r="O155" t="s">
        <v>116</v>
      </c>
    </row>
    <row r="156" spans="1:21" x14ac:dyDescent="0.2">
      <c r="A156" t="s">
        <v>22</v>
      </c>
      <c r="B156" t="s">
        <v>1492</v>
      </c>
      <c r="C156" t="s">
        <v>1493</v>
      </c>
      <c r="H156" t="s">
        <v>49</v>
      </c>
      <c r="I156" t="s">
        <v>53</v>
      </c>
      <c r="K156" s="4"/>
      <c r="L156" t="s">
        <v>68</v>
      </c>
      <c r="M156" s="4"/>
      <c r="O156" t="s">
        <v>116</v>
      </c>
    </row>
    <row r="157" spans="1:21" x14ac:dyDescent="0.2">
      <c r="A157" t="s">
        <v>22</v>
      </c>
      <c r="B157" t="s">
        <v>1494</v>
      </c>
      <c r="C157" t="s">
        <v>1494</v>
      </c>
      <c r="D157" s="2" t="s">
        <v>1495</v>
      </c>
      <c r="F157" t="s">
        <v>44</v>
      </c>
      <c r="K157" s="1" t="s">
        <v>115</v>
      </c>
      <c r="M157" s="1" t="s">
        <v>79</v>
      </c>
      <c r="T157" s="1"/>
    </row>
    <row r="158" spans="1:21" x14ac:dyDescent="0.2">
      <c r="A158" t="s">
        <v>22</v>
      </c>
      <c r="B158" t="s">
        <v>1496</v>
      </c>
      <c r="C158" t="s">
        <v>1497</v>
      </c>
      <c r="H158" t="s">
        <v>49</v>
      </c>
      <c r="L158" t="s">
        <v>57</v>
      </c>
    </row>
    <row r="159" spans="1:21" x14ac:dyDescent="0.2">
      <c r="A159" t="s">
        <v>22</v>
      </c>
      <c r="B159" t="s">
        <v>1498</v>
      </c>
      <c r="C159" t="s">
        <v>303</v>
      </c>
      <c r="H159" t="s">
        <v>49</v>
      </c>
      <c r="I159" t="s">
        <v>50</v>
      </c>
      <c r="L159" t="s">
        <v>68</v>
      </c>
      <c r="O159" t="s">
        <v>116</v>
      </c>
    </row>
    <row r="160" spans="1:21" x14ac:dyDescent="0.2">
      <c r="A160" t="s">
        <v>22</v>
      </c>
      <c r="B160" t="s">
        <v>1499</v>
      </c>
      <c r="C160" t="s">
        <v>1500</v>
      </c>
      <c r="H160" t="s">
        <v>49</v>
      </c>
      <c r="I160" t="s">
        <v>53</v>
      </c>
      <c r="L160" t="s">
        <v>68</v>
      </c>
      <c r="O160" t="s">
        <v>116</v>
      </c>
    </row>
    <row r="161" spans="1:12" x14ac:dyDescent="0.2">
      <c r="A161" t="s">
        <v>22</v>
      </c>
      <c r="B161" t="s">
        <v>1501</v>
      </c>
      <c r="C161" t="s">
        <v>1501</v>
      </c>
      <c r="J161" t="s">
        <v>10</v>
      </c>
    </row>
    <row r="162" spans="1:12" x14ac:dyDescent="0.2">
      <c r="A162" t="s">
        <v>22</v>
      </c>
      <c r="B162" t="s">
        <v>1502</v>
      </c>
      <c r="C162" t="s">
        <v>1503</v>
      </c>
      <c r="D162" s="2" t="s">
        <v>1504</v>
      </c>
      <c r="H162" t="s">
        <v>49</v>
      </c>
      <c r="I162" t="s">
        <v>53</v>
      </c>
      <c r="L162" t="s">
        <v>51</v>
      </c>
    </row>
    <row r="163" spans="1:12" x14ac:dyDescent="0.2">
      <c r="A163" t="s">
        <v>22</v>
      </c>
      <c r="B163" t="s">
        <v>1505</v>
      </c>
      <c r="C163" t="s">
        <v>1505</v>
      </c>
      <c r="G163" t="s">
        <v>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AI179"/>
  <sheetViews>
    <sheetView workbookViewId="0">
      <selection activeCell="T20" sqref="T20"/>
    </sheetView>
  </sheetViews>
  <sheetFormatPr baseColWidth="10" defaultColWidth="8.83203125" defaultRowHeight="15" x14ac:dyDescent="0.2"/>
  <cols>
    <col min="1" max="3" width="7.33203125" customWidth="1"/>
    <col min="4" max="4" width="7.33203125" style="2" customWidth="1"/>
    <col min="5" max="18" width="7.33203125" customWidth="1"/>
    <col min="19" max="19" width="7.33203125" hidden="1" customWidth="1"/>
    <col min="20" max="20" width="7.33203125" style="53" customWidth="1"/>
    <col min="21" max="21" width="0" hidden="1" customWidth="1"/>
  </cols>
  <sheetData>
    <row r="1" spans="1:35" x14ac:dyDescent="0.2">
      <c r="A1" t="s">
        <v>265</v>
      </c>
      <c r="U1" t="s">
        <v>264</v>
      </c>
      <c r="Y1" t="s">
        <v>5170</v>
      </c>
      <c r="Z1" t="s">
        <v>5106</v>
      </c>
      <c r="AA1" t="s">
        <v>5107</v>
      </c>
      <c r="AB1" t="s">
        <v>5108</v>
      </c>
      <c r="AC1" t="s">
        <v>5109</v>
      </c>
      <c r="AD1" t="s">
        <v>5110</v>
      </c>
      <c r="AE1" t="s">
        <v>5111</v>
      </c>
      <c r="AF1" t="s">
        <v>5112</v>
      </c>
      <c r="AG1" t="s">
        <v>5113</v>
      </c>
      <c r="AH1" t="s">
        <v>5114</v>
      </c>
      <c r="AI1" t="s">
        <v>142</v>
      </c>
    </row>
    <row r="2" spans="1:35" x14ac:dyDescent="0.2">
      <c r="A2" t="s">
        <v>1</v>
      </c>
      <c r="B2" t="s">
        <v>2</v>
      </c>
      <c r="C2" t="s">
        <v>3</v>
      </c>
      <c r="D2" s="2" t="s">
        <v>4</v>
      </c>
      <c r="E2" t="s">
        <v>5</v>
      </c>
      <c r="F2" t="s">
        <v>6</v>
      </c>
      <c r="G2" t="s">
        <v>7</v>
      </c>
      <c r="H2" t="s">
        <v>8</v>
      </c>
      <c r="I2" t="s">
        <v>9</v>
      </c>
      <c r="J2" t="s">
        <v>10</v>
      </c>
      <c r="K2" t="s">
        <v>11</v>
      </c>
      <c r="L2" t="s">
        <v>12</v>
      </c>
      <c r="M2" t="s">
        <v>13</v>
      </c>
      <c r="N2" t="s">
        <v>14</v>
      </c>
      <c r="O2" t="s">
        <v>15</v>
      </c>
      <c r="P2" t="s">
        <v>16</v>
      </c>
      <c r="Q2" t="s">
        <v>17</v>
      </c>
      <c r="R2" t="s">
        <v>18</v>
      </c>
      <c r="S2" t="s">
        <v>5097</v>
      </c>
      <c r="T2" s="53" t="s">
        <v>5187</v>
      </c>
      <c r="U2" t="s">
        <v>5103</v>
      </c>
      <c r="Y2" t="s">
        <v>5171</v>
      </c>
      <c r="Z2">
        <f>COUNTIFS($K$1:$K$500, "gaze", $M1:$M500, "*front")</f>
        <v>2</v>
      </c>
      <c r="AA2">
        <f>COUNTIFS($K$1:$K$500, "gaze", $M1:$M500, "*periphery")</f>
        <v>2</v>
      </c>
      <c r="AB2">
        <f>COUNTIFS($K$1:$K$500, "gaze", $M1:$M500, "*back")</f>
        <v>2</v>
      </c>
      <c r="AC2">
        <f>COUNTIFS($K$1:$K$500, "point", $M1:$M500, "*front")</f>
        <v>2</v>
      </c>
      <c r="AD2">
        <f>COUNTIFS($K$1:$K$500, "point", $M1:$M500, "*periphery")</f>
        <v>2</v>
      </c>
      <c r="AE2">
        <f>COUNTIFS($K$1:$K$500, "point", $M1:$M500, "*back")</f>
        <v>2</v>
      </c>
      <c r="AF2">
        <f>COUNTIFS($K$1:$K$500, "gaze and point", $M1:$M500, "*front")</f>
        <v>2</v>
      </c>
      <c r="AG2">
        <f>COUNTIFS($K$1:$K$500, "gaze and point", $M1:$M500, "*periphery")</f>
        <v>2</v>
      </c>
      <c r="AH2">
        <f>COUNTIFS($K$1:$K$500, "gaze and point", $M1:$M500, "*back")</f>
        <v>2</v>
      </c>
      <c r="AI2">
        <f>COUNTIF($K$1:$K$400, "baseline")</f>
        <v>2</v>
      </c>
    </row>
    <row r="3" spans="1:35" x14ac:dyDescent="0.2">
      <c r="A3" t="s">
        <v>19</v>
      </c>
      <c r="B3" t="s">
        <v>20</v>
      </c>
      <c r="C3" t="s">
        <v>20</v>
      </c>
      <c r="Z3">
        <f>COUNTIFS($M$1:$M$400, "*front", $S$1:$S$400, "1",$K$1:$K$400, "gaze")</f>
        <v>1</v>
      </c>
      <c r="AA3">
        <f>COUNTIFS($M$1:$M$400, "*periphery", $S$1:$S$400, "1", $K$1:$K$400, "gaze")</f>
        <v>0</v>
      </c>
      <c r="AB3">
        <f>COUNTIFS($M$1:$M$400, "*back", $S$1:$S$400, "1", $K$1:$K$400, "gaze")</f>
        <v>0</v>
      </c>
      <c r="AC3">
        <f>COUNTIFS($M$1:$M$400, "*front", $S$1:$S$400, "1", $K$1:$K$400, "point")</f>
        <v>2</v>
      </c>
      <c r="AD3">
        <f>COUNTIFS($M$1:$M$400, "*periphery", $S$1:$S$400, "1", $K$1:$K$400, "point")</f>
        <v>0</v>
      </c>
      <c r="AE3">
        <f>COUNTIFS($M$1:$M$400, "*back", $S$1:$S$400, "1", $K$1:$K$400, "point")</f>
        <v>0</v>
      </c>
      <c r="AF3">
        <f>COUNTIFS($M$1:$M$400, "*front", $S$1:$S$400, "1", $K$1:$K$400, "gaze and point")</f>
        <v>2</v>
      </c>
      <c r="AG3">
        <f>COUNTIFS($M$1:$M$400, "*periphery", $S$1:$S$400, "1", $K$1:$K$400, "gaze and point")</f>
        <v>0</v>
      </c>
      <c r="AH3">
        <f>COUNTIFS($M$1:$M$400, "*periphery", $S$1:$S$400, "1", $K$1:$K$400, "gaze and point")</f>
        <v>0</v>
      </c>
      <c r="AI3">
        <f>COUNTIFS($S$1:$S$400, "1", $K$1:$K$400, "baseline")</f>
        <v>0</v>
      </c>
    </row>
    <row r="4" spans="1:35" x14ac:dyDescent="0.2">
      <c r="A4" t="s">
        <v>21</v>
      </c>
      <c r="B4" t="s">
        <v>20</v>
      </c>
      <c r="C4" t="s">
        <v>20</v>
      </c>
      <c r="Y4" t="s">
        <v>5172</v>
      </c>
      <c r="Z4" t="s">
        <v>5179</v>
      </c>
      <c r="AA4" t="s">
        <v>5173</v>
      </c>
      <c r="AB4" t="s">
        <v>5174</v>
      </c>
      <c r="AC4" t="s">
        <v>5175</v>
      </c>
      <c r="AD4" t="s">
        <v>5176</v>
      </c>
      <c r="AE4" t="s">
        <v>5177</v>
      </c>
      <c r="AF4" t="s">
        <v>5178</v>
      </c>
    </row>
    <row r="5" spans="1:35" x14ac:dyDescent="0.2">
      <c r="A5" t="s">
        <v>22</v>
      </c>
      <c r="B5" t="s">
        <v>1506</v>
      </c>
      <c r="C5" t="s">
        <v>1506</v>
      </c>
      <c r="G5" t="s">
        <v>24</v>
      </c>
      <c r="Z5">
        <f>SUM(Z2:AI2)</f>
        <v>20</v>
      </c>
      <c r="AA5">
        <f>COUNTIF($K$1:$K$400, "gaze")</f>
        <v>6</v>
      </c>
      <c r="AB5" s="7">
        <f>COUNTIF($K$1:$K$400, "point")</f>
        <v>6</v>
      </c>
      <c r="AC5">
        <f>COUNTIF($K$1:$K$400, "gaze and point")</f>
        <v>6</v>
      </c>
      <c r="AD5">
        <f>COUNTIF($M$1:$M$400, "*front")</f>
        <v>6</v>
      </c>
      <c r="AE5">
        <f>COUNTIF($M$1:$M$400, "*periphery")</f>
        <v>6</v>
      </c>
      <c r="AF5">
        <f>COUNTIF($M$1:$M$400, "*back")</f>
        <v>6</v>
      </c>
    </row>
    <row r="6" spans="1:35" x14ac:dyDescent="0.2">
      <c r="A6" t="s">
        <v>22</v>
      </c>
      <c r="B6" t="s">
        <v>1507</v>
      </c>
      <c r="C6" t="s">
        <v>1507</v>
      </c>
      <c r="J6" t="s">
        <v>10</v>
      </c>
      <c r="AA6">
        <f>COUNTIFS($K$1:$K$400, "gaze", $S$1:$S$400, "1")</f>
        <v>1</v>
      </c>
      <c r="AB6">
        <f>COUNTIFS($K$1:$K$400, "point", $S$1:$S$400, "1")</f>
        <v>2</v>
      </c>
      <c r="AC6">
        <f>COUNTIFS($K$1:$K$400, "gaze and point", $S$1:$S$400, "1")</f>
        <v>2</v>
      </c>
      <c r="AD6">
        <f>COUNTIFS($M$1:$M$400, "*front", $S$1:$S$400, "1")</f>
        <v>5</v>
      </c>
      <c r="AE6">
        <f>COUNTIFS($M$1:$M$400, "*periphery", $S$1:$S$400, "1")</f>
        <v>0</v>
      </c>
      <c r="AF6">
        <f>COUNTIFS($M$1:$M$400, "*back", $S$1:$S$400, "1")</f>
        <v>0</v>
      </c>
    </row>
    <row r="7" spans="1:35" x14ac:dyDescent="0.2">
      <c r="A7" t="s">
        <v>22</v>
      </c>
      <c r="B7" t="s">
        <v>1508</v>
      </c>
      <c r="C7" t="s">
        <v>1508</v>
      </c>
      <c r="P7">
        <v>1</v>
      </c>
      <c r="Q7" t="s">
        <v>27</v>
      </c>
    </row>
    <row r="8" spans="1:35" x14ac:dyDescent="0.2">
      <c r="A8" t="s">
        <v>22</v>
      </c>
      <c r="B8" t="s">
        <v>1509</v>
      </c>
      <c r="C8" t="s">
        <v>1509</v>
      </c>
      <c r="J8" t="s">
        <v>10</v>
      </c>
    </row>
    <row r="9" spans="1:35" x14ac:dyDescent="0.2">
      <c r="A9" t="s">
        <v>22</v>
      </c>
      <c r="B9" t="s">
        <v>1510</v>
      </c>
      <c r="C9" t="s">
        <v>1510</v>
      </c>
      <c r="P9">
        <v>1</v>
      </c>
      <c r="Q9" t="s">
        <v>30</v>
      </c>
    </row>
    <row r="10" spans="1:35" x14ac:dyDescent="0.2">
      <c r="A10" t="s">
        <v>22</v>
      </c>
      <c r="B10" t="s">
        <v>1511</v>
      </c>
      <c r="C10" t="s">
        <v>1511</v>
      </c>
      <c r="J10" t="s">
        <v>10</v>
      </c>
    </row>
    <row r="11" spans="1:35" x14ac:dyDescent="0.2">
      <c r="A11" t="s">
        <v>22</v>
      </c>
      <c r="B11" t="s">
        <v>1512</v>
      </c>
      <c r="C11" t="s">
        <v>1512</v>
      </c>
      <c r="P11">
        <v>1</v>
      </c>
      <c r="Q11" t="s">
        <v>33</v>
      </c>
    </row>
    <row r="12" spans="1:35" x14ac:dyDescent="0.2">
      <c r="A12" t="s">
        <v>22</v>
      </c>
      <c r="B12" t="s">
        <v>1513</v>
      </c>
      <c r="C12" t="s">
        <v>1513</v>
      </c>
      <c r="J12" t="s">
        <v>10</v>
      </c>
    </row>
    <row r="13" spans="1:35" x14ac:dyDescent="0.2">
      <c r="A13" t="s">
        <v>22</v>
      </c>
      <c r="B13" t="s">
        <v>1514</v>
      </c>
      <c r="C13" t="s">
        <v>1514</v>
      </c>
      <c r="P13">
        <v>1</v>
      </c>
      <c r="Q13" t="s">
        <v>35</v>
      </c>
    </row>
    <row r="14" spans="1:35" x14ac:dyDescent="0.2">
      <c r="A14" t="s">
        <v>22</v>
      </c>
      <c r="B14" t="s">
        <v>1515</v>
      </c>
      <c r="C14" t="s">
        <v>1515</v>
      </c>
      <c r="J14" t="s">
        <v>10</v>
      </c>
    </row>
    <row r="15" spans="1:35" x14ac:dyDescent="0.2">
      <c r="A15" t="s">
        <v>22</v>
      </c>
      <c r="B15" t="s">
        <v>1516</v>
      </c>
      <c r="C15" t="s">
        <v>1516</v>
      </c>
      <c r="P15">
        <v>1</v>
      </c>
      <c r="Q15" t="s">
        <v>38</v>
      </c>
    </row>
    <row r="16" spans="1:35" x14ac:dyDescent="0.2">
      <c r="A16" t="s">
        <v>22</v>
      </c>
      <c r="B16" t="s">
        <v>1517</v>
      </c>
      <c r="C16" t="s">
        <v>1517</v>
      </c>
      <c r="J16" t="s">
        <v>10</v>
      </c>
    </row>
    <row r="17" spans="1:21" x14ac:dyDescent="0.2">
      <c r="A17" t="s">
        <v>22</v>
      </c>
      <c r="B17" t="s">
        <v>1518</v>
      </c>
      <c r="C17" t="s">
        <v>1518</v>
      </c>
      <c r="P17">
        <v>1</v>
      </c>
      <c r="Q17" t="s">
        <v>41</v>
      </c>
    </row>
    <row r="18" spans="1:21" x14ac:dyDescent="0.2">
      <c r="A18" t="s">
        <v>22</v>
      </c>
      <c r="B18" t="s">
        <v>1519</v>
      </c>
      <c r="C18" t="s">
        <v>1519</v>
      </c>
      <c r="D18" s="2" t="s">
        <v>5101</v>
      </c>
      <c r="G18" t="s">
        <v>43</v>
      </c>
    </row>
    <row r="19" spans="1:21" x14ac:dyDescent="0.2">
      <c r="A19" t="s">
        <v>22</v>
      </c>
      <c r="B19" t="s">
        <v>1520</v>
      </c>
      <c r="C19" t="s">
        <v>1520</v>
      </c>
      <c r="E19">
        <v>1</v>
      </c>
      <c r="F19" t="s">
        <v>44</v>
      </c>
      <c r="K19" t="s">
        <v>45</v>
      </c>
      <c r="M19" t="s">
        <v>46</v>
      </c>
      <c r="S19">
        <v>1</v>
      </c>
      <c r="U19">
        <v>1</v>
      </c>
    </row>
    <row r="20" spans="1:21" x14ac:dyDescent="0.2">
      <c r="A20" t="s">
        <v>22</v>
      </c>
      <c r="B20" t="s">
        <v>1522</v>
      </c>
      <c r="C20" t="s">
        <v>1523</v>
      </c>
      <c r="H20" t="s">
        <v>49</v>
      </c>
      <c r="L20" t="s">
        <v>57</v>
      </c>
    </row>
    <row r="21" spans="1:21" x14ac:dyDescent="0.2">
      <c r="A21" t="s">
        <v>22</v>
      </c>
      <c r="B21" t="s">
        <v>1524</v>
      </c>
      <c r="C21" t="s">
        <v>1525</v>
      </c>
      <c r="H21" t="s">
        <v>49</v>
      </c>
      <c r="I21" t="s">
        <v>50</v>
      </c>
      <c r="L21" t="s">
        <v>51</v>
      </c>
    </row>
    <row r="22" spans="1:21" x14ac:dyDescent="0.2">
      <c r="A22" t="s">
        <v>22</v>
      </c>
      <c r="B22" t="s">
        <v>1525</v>
      </c>
      <c r="C22" t="s">
        <v>1526</v>
      </c>
      <c r="H22" t="s">
        <v>49</v>
      </c>
      <c r="I22" t="s">
        <v>53</v>
      </c>
      <c r="L22" t="s">
        <v>51</v>
      </c>
    </row>
    <row r="23" spans="1:21" x14ac:dyDescent="0.2">
      <c r="A23" t="s">
        <v>22</v>
      </c>
      <c r="B23" t="s">
        <v>1526</v>
      </c>
      <c r="C23" t="s">
        <v>1526</v>
      </c>
      <c r="J23" t="s">
        <v>10</v>
      </c>
    </row>
    <row r="24" spans="1:21" x14ac:dyDescent="0.2">
      <c r="A24" t="s">
        <v>22</v>
      </c>
      <c r="B24" t="s">
        <v>1520</v>
      </c>
      <c r="C24" t="s">
        <v>1520</v>
      </c>
      <c r="G24" t="s">
        <v>60</v>
      </c>
    </row>
    <row r="25" spans="1:21" x14ac:dyDescent="0.2">
      <c r="A25" t="s">
        <v>22</v>
      </c>
      <c r="B25" t="s">
        <v>1527</v>
      </c>
      <c r="C25" t="s">
        <v>1527</v>
      </c>
      <c r="G25" t="s">
        <v>62</v>
      </c>
    </row>
    <row r="26" spans="1:21" x14ac:dyDescent="0.2">
      <c r="A26" t="s">
        <v>22</v>
      </c>
      <c r="B26" t="s">
        <v>1528</v>
      </c>
      <c r="C26" t="s">
        <v>1528</v>
      </c>
      <c r="E26">
        <v>0</v>
      </c>
      <c r="F26" t="s">
        <v>44</v>
      </c>
      <c r="K26" t="s">
        <v>64</v>
      </c>
      <c r="M26" t="s">
        <v>65</v>
      </c>
      <c r="S26">
        <v>0</v>
      </c>
      <c r="U26">
        <v>0</v>
      </c>
    </row>
    <row r="27" spans="1:21" x14ac:dyDescent="0.2">
      <c r="A27" t="s">
        <v>22</v>
      </c>
      <c r="B27" t="s">
        <v>1529</v>
      </c>
      <c r="C27" t="s">
        <v>1530</v>
      </c>
      <c r="H27" t="s">
        <v>49</v>
      </c>
      <c r="L27" t="s">
        <v>57</v>
      </c>
    </row>
    <row r="28" spans="1:21" x14ac:dyDescent="0.2">
      <c r="A28" t="s">
        <v>22</v>
      </c>
      <c r="B28" t="s">
        <v>1531</v>
      </c>
      <c r="C28" t="s">
        <v>1532</v>
      </c>
      <c r="H28" t="s">
        <v>49</v>
      </c>
      <c r="I28" t="s">
        <v>50</v>
      </c>
      <c r="L28" t="s">
        <v>68</v>
      </c>
      <c r="O28" t="s">
        <v>46</v>
      </c>
    </row>
    <row r="29" spans="1:21" x14ac:dyDescent="0.2">
      <c r="A29" t="s">
        <v>22</v>
      </c>
      <c r="B29" t="s">
        <v>1532</v>
      </c>
      <c r="C29" t="s">
        <v>1533</v>
      </c>
      <c r="H29" t="s">
        <v>49</v>
      </c>
      <c r="I29" t="s">
        <v>53</v>
      </c>
      <c r="L29" t="s">
        <v>68</v>
      </c>
      <c r="O29" t="s">
        <v>46</v>
      </c>
    </row>
    <row r="30" spans="1:21" x14ac:dyDescent="0.2">
      <c r="A30" t="s">
        <v>22</v>
      </c>
      <c r="B30" t="s">
        <v>1534</v>
      </c>
      <c r="C30" t="s">
        <v>1535</v>
      </c>
      <c r="H30" t="s">
        <v>49</v>
      </c>
      <c r="L30" t="s">
        <v>57</v>
      </c>
    </row>
    <row r="31" spans="1:21" x14ac:dyDescent="0.2">
      <c r="A31" t="s">
        <v>22</v>
      </c>
      <c r="B31" t="s">
        <v>1535</v>
      </c>
      <c r="C31" t="s">
        <v>1535</v>
      </c>
      <c r="J31" t="s">
        <v>10</v>
      </c>
    </row>
    <row r="32" spans="1:21" x14ac:dyDescent="0.2">
      <c r="A32" t="s">
        <v>22</v>
      </c>
      <c r="B32" t="s">
        <v>1536</v>
      </c>
      <c r="C32" t="s">
        <v>1536</v>
      </c>
      <c r="H32" t="s">
        <v>49</v>
      </c>
      <c r="I32" t="s">
        <v>53</v>
      </c>
      <c r="L32" t="s">
        <v>51</v>
      </c>
    </row>
    <row r="33" spans="1:21" x14ac:dyDescent="0.2">
      <c r="A33" t="s">
        <v>22</v>
      </c>
      <c r="B33" t="s">
        <v>1537</v>
      </c>
      <c r="C33" t="s">
        <v>1538</v>
      </c>
      <c r="D33" s="2" t="s">
        <v>1539</v>
      </c>
      <c r="R33" t="s">
        <v>520</v>
      </c>
    </row>
    <row r="34" spans="1:21" s="37" customFormat="1" x14ac:dyDescent="0.2">
      <c r="A34" s="37" t="s">
        <v>22</v>
      </c>
      <c r="B34" s="37" t="s">
        <v>1540</v>
      </c>
      <c r="C34" s="37" t="s">
        <v>1541</v>
      </c>
      <c r="D34" s="38" t="s">
        <v>1542</v>
      </c>
      <c r="R34" s="37" t="s">
        <v>327</v>
      </c>
      <c r="T34" s="53"/>
    </row>
    <row r="35" spans="1:21" x14ac:dyDescent="0.2">
      <c r="A35" t="s">
        <v>22</v>
      </c>
      <c r="B35" t="s">
        <v>1543</v>
      </c>
      <c r="C35" t="s">
        <v>1543</v>
      </c>
      <c r="G35" t="s">
        <v>78</v>
      </c>
    </row>
    <row r="36" spans="1:21" x14ac:dyDescent="0.2">
      <c r="A36" t="s">
        <v>22</v>
      </c>
      <c r="B36" t="s">
        <v>1528</v>
      </c>
      <c r="C36" t="s">
        <v>1528</v>
      </c>
      <c r="E36">
        <v>0</v>
      </c>
      <c r="F36" t="s">
        <v>44</v>
      </c>
      <c r="K36" t="s">
        <v>45</v>
      </c>
      <c r="M36" t="s">
        <v>79</v>
      </c>
      <c r="S36">
        <v>0</v>
      </c>
      <c r="U36">
        <v>0</v>
      </c>
    </row>
    <row r="37" spans="1:21" x14ac:dyDescent="0.2">
      <c r="A37" t="s">
        <v>22</v>
      </c>
      <c r="B37" t="s">
        <v>1544</v>
      </c>
      <c r="C37" t="s">
        <v>1545</v>
      </c>
      <c r="H37" t="s">
        <v>49</v>
      </c>
      <c r="L37" t="s">
        <v>82</v>
      </c>
      <c r="N37" t="s">
        <v>152</v>
      </c>
    </row>
    <row r="38" spans="1:21" x14ac:dyDescent="0.2">
      <c r="A38" t="s">
        <v>22</v>
      </c>
      <c r="B38" t="s">
        <v>1546</v>
      </c>
      <c r="C38" t="s">
        <v>1547</v>
      </c>
      <c r="H38" t="s">
        <v>49</v>
      </c>
      <c r="L38" t="s">
        <v>57</v>
      </c>
    </row>
    <row r="39" spans="1:21" x14ac:dyDescent="0.2">
      <c r="A39" t="s">
        <v>22</v>
      </c>
      <c r="B39" t="s">
        <v>1548</v>
      </c>
      <c r="C39" t="s">
        <v>1549</v>
      </c>
      <c r="H39" t="s">
        <v>49</v>
      </c>
      <c r="L39" t="s">
        <v>82</v>
      </c>
      <c r="N39" t="s">
        <v>152</v>
      </c>
    </row>
    <row r="40" spans="1:21" x14ac:dyDescent="0.2">
      <c r="A40" t="s">
        <v>22</v>
      </c>
      <c r="B40" t="s">
        <v>1549</v>
      </c>
      <c r="C40" t="s">
        <v>1549</v>
      </c>
      <c r="J40" t="s">
        <v>10</v>
      </c>
    </row>
    <row r="41" spans="1:21" x14ac:dyDescent="0.2">
      <c r="A41" t="s">
        <v>22</v>
      </c>
      <c r="B41" t="s">
        <v>1550</v>
      </c>
      <c r="C41" t="s">
        <v>1550</v>
      </c>
      <c r="H41" t="s">
        <v>49</v>
      </c>
      <c r="I41" t="s">
        <v>53</v>
      </c>
      <c r="L41" t="s">
        <v>51</v>
      </c>
    </row>
    <row r="42" spans="1:21" x14ac:dyDescent="0.2">
      <c r="A42" t="s">
        <v>22</v>
      </c>
      <c r="B42" t="s">
        <v>1551</v>
      </c>
      <c r="C42" t="s">
        <v>1551</v>
      </c>
      <c r="G42" t="s">
        <v>60</v>
      </c>
    </row>
    <row r="43" spans="1:21" x14ac:dyDescent="0.2">
      <c r="A43" t="s">
        <v>22</v>
      </c>
      <c r="B43" t="s">
        <v>1552</v>
      </c>
      <c r="C43" t="s">
        <v>1552</v>
      </c>
      <c r="G43" t="s">
        <v>94</v>
      </c>
    </row>
    <row r="44" spans="1:21" x14ac:dyDescent="0.2">
      <c r="A44" t="s">
        <v>22</v>
      </c>
      <c r="B44" t="s">
        <v>1553</v>
      </c>
      <c r="C44" t="s">
        <v>1553</v>
      </c>
      <c r="E44">
        <v>0</v>
      </c>
      <c r="F44" t="s">
        <v>44</v>
      </c>
      <c r="K44" t="s">
        <v>45</v>
      </c>
      <c r="M44" t="s">
        <v>96</v>
      </c>
      <c r="S44">
        <v>0</v>
      </c>
      <c r="U44">
        <v>0</v>
      </c>
    </row>
    <row r="45" spans="1:21" x14ac:dyDescent="0.2">
      <c r="A45" t="s">
        <v>22</v>
      </c>
      <c r="B45" t="s">
        <v>1555</v>
      </c>
      <c r="C45" t="s">
        <v>1556</v>
      </c>
      <c r="H45" t="s">
        <v>49</v>
      </c>
      <c r="L45" t="s">
        <v>57</v>
      </c>
    </row>
    <row r="46" spans="1:21" x14ac:dyDescent="0.2">
      <c r="A46" t="s">
        <v>22</v>
      </c>
      <c r="B46" t="s">
        <v>1557</v>
      </c>
      <c r="C46" t="s">
        <v>1558</v>
      </c>
      <c r="H46" t="s">
        <v>49</v>
      </c>
      <c r="L46" t="s">
        <v>82</v>
      </c>
      <c r="N46" t="s">
        <v>152</v>
      </c>
    </row>
    <row r="47" spans="1:21" x14ac:dyDescent="0.2">
      <c r="A47" t="s">
        <v>22</v>
      </c>
      <c r="B47" t="s">
        <v>1559</v>
      </c>
      <c r="C47" t="s">
        <v>1359</v>
      </c>
      <c r="H47" t="s">
        <v>49</v>
      </c>
      <c r="L47" t="s">
        <v>57</v>
      </c>
    </row>
    <row r="48" spans="1:21" x14ac:dyDescent="0.2">
      <c r="A48" t="s">
        <v>22</v>
      </c>
      <c r="B48" t="s">
        <v>1560</v>
      </c>
      <c r="C48" t="s">
        <v>1560</v>
      </c>
      <c r="J48" t="s">
        <v>10</v>
      </c>
    </row>
    <row r="49" spans="1:21" x14ac:dyDescent="0.2">
      <c r="A49" t="s">
        <v>22</v>
      </c>
      <c r="B49" t="s">
        <v>1561</v>
      </c>
      <c r="C49" t="s">
        <v>1561</v>
      </c>
      <c r="H49" t="s">
        <v>49</v>
      </c>
      <c r="I49" t="s">
        <v>53</v>
      </c>
      <c r="L49" t="s">
        <v>51</v>
      </c>
    </row>
    <row r="50" spans="1:21" x14ac:dyDescent="0.2">
      <c r="A50" t="s">
        <v>22</v>
      </c>
      <c r="B50" t="s">
        <v>1553</v>
      </c>
      <c r="C50" t="s">
        <v>1553</v>
      </c>
      <c r="G50" t="s">
        <v>60</v>
      </c>
    </row>
    <row r="51" spans="1:21" x14ac:dyDescent="0.2">
      <c r="A51" t="s">
        <v>22</v>
      </c>
      <c r="B51" t="s">
        <v>1562</v>
      </c>
      <c r="C51" t="s">
        <v>1562</v>
      </c>
      <c r="G51" t="s">
        <v>114</v>
      </c>
    </row>
    <row r="52" spans="1:21" x14ac:dyDescent="0.2">
      <c r="A52" t="s">
        <v>22</v>
      </c>
      <c r="B52" t="s">
        <v>1563</v>
      </c>
      <c r="C52" t="s">
        <v>1563</v>
      </c>
      <c r="E52">
        <v>1</v>
      </c>
      <c r="F52" t="s">
        <v>44</v>
      </c>
      <c r="K52" t="s">
        <v>115</v>
      </c>
      <c r="M52" t="s">
        <v>116</v>
      </c>
      <c r="S52">
        <v>1</v>
      </c>
      <c r="U52">
        <v>1</v>
      </c>
    </row>
    <row r="53" spans="1:21" x14ac:dyDescent="0.2">
      <c r="A53" t="s">
        <v>22</v>
      </c>
      <c r="B53" t="s">
        <v>1564</v>
      </c>
      <c r="C53" t="s">
        <v>1173</v>
      </c>
      <c r="H53" t="s">
        <v>49</v>
      </c>
      <c r="L53" t="s">
        <v>57</v>
      </c>
    </row>
    <row r="54" spans="1:21" x14ac:dyDescent="0.2">
      <c r="A54" t="s">
        <v>22</v>
      </c>
      <c r="B54" t="s">
        <v>1173</v>
      </c>
      <c r="C54" t="s">
        <v>1174</v>
      </c>
      <c r="H54" t="s">
        <v>49</v>
      </c>
      <c r="I54" t="s">
        <v>50</v>
      </c>
      <c r="L54" t="s">
        <v>51</v>
      </c>
    </row>
    <row r="55" spans="1:21" x14ac:dyDescent="0.2">
      <c r="A55" t="s">
        <v>22</v>
      </c>
      <c r="B55" t="s">
        <v>1174</v>
      </c>
      <c r="C55" t="s">
        <v>1565</v>
      </c>
      <c r="H55" t="s">
        <v>49</v>
      </c>
      <c r="I55" t="s">
        <v>53</v>
      </c>
      <c r="L55" t="s">
        <v>51</v>
      </c>
    </row>
    <row r="56" spans="1:21" x14ac:dyDescent="0.2">
      <c r="A56" t="s">
        <v>22</v>
      </c>
      <c r="B56" t="s">
        <v>88</v>
      </c>
      <c r="C56" t="s">
        <v>1566</v>
      </c>
      <c r="H56" t="s">
        <v>49</v>
      </c>
      <c r="L56" t="s">
        <v>57</v>
      </c>
    </row>
    <row r="57" spans="1:21" x14ac:dyDescent="0.2">
      <c r="A57" t="s">
        <v>22</v>
      </c>
      <c r="B57" t="s">
        <v>1566</v>
      </c>
      <c r="C57" t="s">
        <v>1566</v>
      </c>
      <c r="J57" t="s">
        <v>10</v>
      </c>
    </row>
    <row r="58" spans="1:21" x14ac:dyDescent="0.2">
      <c r="A58" t="s">
        <v>22</v>
      </c>
      <c r="B58" t="s">
        <v>1567</v>
      </c>
      <c r="C58" t="s">
        <v>1567</v>
      </c>
      <c r="G58" t="s">
        <v>60</v>
      </c>
    </row>
    <row r="59" spans="1:21" x14ac:dyDescent="0.2">
      <c r="A59" t="s">
        <v>22</v>
      </c>
      <c r="B59" t="s">
        <v>1568</v>
      </c>
      <c r="C59" t="s">
        <v>1568</v>
      </c>
      <c r="G59" t="s">
        <v>122</v>
      </c>
    </row>
    <row r="60" spans="1:21" x14ac:dyDescent="0.2">
      <c r="A60" t="s">
        <v>22</v>
      </c>
      <c r="B60" t="s">
        <v>1563</v>
      </c>
      <c r="C60" t="s">
        <v>1563</v>
      </c>
      <c r="E60">
        <v>0</v>
      </c>
      <c r="F60" t="s">
        <v>44</v>
      </c>
      <c r="K60" t="s">
        <v>115</v>
      </c>
      <c r="M60" t="s">
        <v>65</v>
      </c>
      <c r="S60">
        <v>0</v>
      </c>
      <c r="U60">
        <v>0</v>
      </c>
    </row>
    <row r="61" spans="1:21" x14ac:dyDescent="0.2">
      <c r="A61" t="s">
        <v>22</v>
      </c>
      <c r="B61" t="s">
        <v>1569</v>
      </c>
      <c r="C61" t="s">
        <v>1570</v>
      </c>
      <c r="H61" t="s">
        <v>49</v>
      </c>
      <c r="L61" t="s">
        <v>57</v>
      </c>
    </row>
    <row r="62" spans="1:21" x14ac:dyDescent="0.2">
      <c r="A62" t="s">
        <v>22</v>
      </c>
      <c r="B62" t="s">
        <v>1571</v>
      </c>
      <c r="C62" t="s">
        <v>1572</v>
      </c>
      <c r="H62" t="s">
        <v>49</v>
      </c>
      <c r="L62" t="s">
        <v>82</v>
      </c>
      <c r="N62" t="s">
        <v>152</v>
      </c>
    </row>
    <row r="63" spans="1:21" x14ac:dyDescent="0.2">
      <c r="A63" t="s">
        <v>22</v>
      </c>
      <c r="B63" t="s">
        <v>1573</v>
      </c>
      <c r="C63" t="s">
        <v>1574</v>
      </c>
      <c r="H63" t="s">
        <v>49</v>
      </c>
      <c r="L63" t="s">
        <v>57</v>
      </c>
    </row>
    <row r="64" spans="1:21" x14ac:dyDescent="0.2">
      <c r="A64" t="s">
        <v>22</v>
      </c>
      <c r="B64" t="s">
        <v>1575</v>
      </c>
      <c r="C64" t="s">
        <v>1576</v>
      </c>
      <c r="H64" t="s">
        <v>49</v>
      </c>
      <c r="L64" t="s">
        <v>82</v>
      </c>
      <c r="N64" t="s">
        <v>152</v>
      </c>
    </row>
    <row r="65" spans="1:21" x14ac:dyDescent="0.2">
      <c r="A65" t="s">
        <v>22</v>
      </c>
      <c r="B65" t="s">
        <v>1576</v>
      </c>
      <c r="C65" t="s">
        <v>1576</v>
      </c>
      <c r="J65" t="s">
        <v>10</v>
      </c>
    </row>
    <row r="66" spans="1:21" x14ac:dyDescent="0.2">
      <c r="A66" t="s">
        <v>22</v>
      </c>
      <c r="B66" t="s">
        <v>1577</v>
      </c>
      <c r="C66" t="s">
        <v>1577</v>
      </c>
      <c r="H66" t="s">
        <v>49</v>
      </c>
      <c r="I66" t="s">
        <v>53</v>
      </c>
      <c r="L66" t="s">
        <v>51</v>
      </c>
    </row>
    <row r="67" spans="1:21" x14ac:dyDescent="0.2">
      <c r="A67" t="s">
        <v>22</v>
      </c>
      <c r="B67" t="s">
        <v>1563</v>
      </c>
      <c r="C67" t="s">
        <v>1563</v>
      </c>
      <c r="G67" t="s">
        <v>60</v>
      </c>
    </row>
    <row r="68" spans="1:21" x14ac:dyDescent="0.2">
      <c r="A68" t="s">
        <v>22</v>
      </c>
      <c r="B68" t="s">
        <v>1578</v>
      </c>
      <c r="C68" t="s">
        <v>1578</v>
      </c>
      <c r="G68" t="s">
        <v>131</v>
      </c>
    </row>
    <row r="69" spans="1:21" x14ac:dyDescent="0.2">
      <c r="A69" t="s">
        <v>22</v>
      </c>
      <c r="B69" t="s">
        <v>1579</v>
      </c>
      <c r="C69" t="s">
        <v>1579</v>
      </c>
      <c r="E69">
        <v>0</v>
      </c>
      <c r="F69" t="s">
        <v>44</v>
      </c>
      <c r="K69" t="s">
        <v>64</v>
      </c>
      <c r="M69" t="s">
        <v>116</v>
      </c>
      <c r="S69">
        <v>0</v>
      </c>
      <c r="U69">
        <v>0</v>
      </c>
    </row>
    <row r="70" spans="1:21" x14ac:dyDescent="0.2">
      <c r="A70" t="s">
        <v>22</v>
      </c>
      <c r="B70" t="s">
        <v>1581</v>
      </c>
      <c r="C70" t="s">
        <v>1582</v>
      </c>
      <c r="H70" t="s">
        <v>49</v>
      </c>
      <c r="L70" t="s">
        <v>57</v>
      </c>
    </row>
    <row r="71" spans="1:21" x14ac:dyDescent="0.2">
      <c r="A71" t="s">
        <v>22</v>
      </c>
      <c r="B71" t="s">
        <v>1582</v>
      </c>
      <c r="C71" t="s">
        <v>1582</v>
      </c>
      <c r="J71" t="s">
        <v>10</v>
      </c>
    </row>
    <row r="72" spans="1:21" x14ac:dyDescent="0.2">
      <c r="A72" t="s">
        <v>22</v>
      </c>
      <c r="B72" t="s">
        <v>1583</v>
      </c>
      <c r="C72" t="s">
        <v>1583</v>
      </c>
      <c r="H72" t="s">
        <v>49</v>
      </c>
      <c r="I72" t="s">
        <v>53</v>
      </c>
      <c r="L72" t="s">
        <v>51</v>
      </c>
    </row>
    <row r="73" spans="1:21" x14ac:dyDescent="0.2">
      <c r="A73" t="s">
        <v>22</v>
      </c>
      <c r="B73" t="s">
        <v>1584</v>
      </c>
      <c r="C73" t="s">
        <v>1584</v>
      </c>
      <c r="G73" t="s">
        <v>60</v>
      </c>
    </row>
    <row r="74" spans="1:21" x14ac:dyDescent="0.2">
      <c r="A74" t="s">
        <v>22</v>
      </c>
      <c r="B74" t="s">
        <v>1585</v>
      </c>
      <c r="C74" t="s">
        <v>1585</v>
      </c>
      <c r="G74" t="s">
        <v>139</v>
      </c>
    </row>
    <row r="75" spans="1:21" x14ac:dyDescent="0.2">
      <c r="A75" t="s">
        <v>22</v>
      </c>
      <c r="B75" t="s">
        <v>1585</v>
      </c>
      <c r="C75" t="s">
        <v>1585</v>
      </c>
      <c r="E75">
        <v>0</v>
      </c>
      <c r="F75" t="s">
        <v>44</v>
      </c>
      <c r="K75" t="s">
        <v>142</v>
      </c>
      <c r="M75" t="s">
        <v>142</v>
      </c>
      <c r="S75">
        <v>0</v>
      </c>
      <c r="U75">
        <v>0</v>
      </c>
    </row>
    <row r="76" spans="1:21" x14ac:dyDescent="0.2">
      <c r="A76" t="s">
        <v>22</v>
      </c>
      <c r="B76" t="s">
        <v>1586</v>
      </c>
      <c r="C76" t="s">
        <v>1587</v>
      </c>
      <c r="H76" t="s">
        <v>49</v>
      </c>
      <c r="L76" t="s">
        <v>57</v>
      </c>
    </row>
    <row r="77" spans="1:21" x14ac:dyDescent="0.2">
      <c r="A77" t="s">
        <v>22</v>
      </c>
      <c r="B77" t="s">
        <v>1588</v>
      </c>
      <c r="C77" t="s">
        <v>1589</v>
      </c>
      <c r="H77" t="s">
        <v>49</v>
      </c>
      <c r="L77" t="s">
        <v>105</v>
      </c>
      <c r="O77" t="s">
        <v>1488</v>
      </c>
    </row>
    <row r="78" spans="1:21" x14ac:dyDescent="0.2">
      <c r="A78" t="s">
        <v>22</v>
      </c>
      <c r="B78" t="s">
        <v>1590</v>
      </c>
      <c r="C78" t="s">
        <v>1591</v>
      </c>
      <c r="H78" t="s">
        <v>49</v>
      </c>
      <c r="L78" t="s">
        <v>57</v>
      </c>
    </row>
    <row r="79" spans="1:21" x14ac:dyDescent="0.2">
      <c r="A79" t="s">
        <v>22</v>
      </c>
      <c r="B79" t="s">
        <v>1592</v>
      </c>
      <c r="C79" t="s">
        <v>1593</v>
      </c>
      <c r="H79" t="s">
        <v>49</v>
      </c>
      <c r="L79" t="s">
        <v>105</v>
      </c>
      <c r="O79" t="s">
        <v>401</v>
      </c>
    </row>
    <row r="80" spans="1:21" x14ac:dyDescent="0.2">
      <c r="A80" t="s">
        <v>22</v>
      </c>
      <c r="B80" t="s">
        <v>1594</v>
      </c>
      <c r="C80" t="s">
        <v>1595</v>
      </c>
      <c r="H80" t="s">
        <v>49</v>
      </c>
      <c r="I80" t="s">
        <v>50</v>
      </c>
      <c r="L80" t="s">
        <v>68</v>
      </c>
      <c r="O80" t="s">
        <v>79</v>
      </c>
    </row>
    <row r="81" spans="1:21" x14ac:dyDescent="0.2">
      <c r="A81" t="s">
        <v>22</v>
      </c>
      <c r="B81" t="s">
        <v>1596</v>
      </c>
      <c r="C81" t="s">
        <v>1597</v>
      </c>
      <c r="H81" t="s">
        <v>49</v>
      </c>
      <c r="I81" t="s">
        <v>53</v>
      </c>
      <c r="L81" t="s">
        <v>68</v>
      </c>
      <c r="O81" t="s">
        <v>79</v>
      </c>
    </row>
    <row r="82" spans="1:21" x14ac:dyDescent="0.2">
      <c r="A82" t="s">
        <v>22</v>
      </c>
      <c r="B82" t="s">
        <v>1598</v>
      </c>
      <c r="C82" t="s">
        <v>1598</v>
      </c>
      <c r="G82" t="s">
        <v>60</v>
      </c>
    </row>
    <row r="83" spans="1:21" x14ac:dyDescent="0.2">
      <c r="A83" t="s">
        <v>22</v>
      </c>
      <c r="B83" t="s">
        <v>1599</v>
      </c>
      <c r="C83" t="s">
        <v>1579</v>
      </c>
      <c r="D83" s="2" t="s">
        <v>1600</v>
      </c>
      <c r="R83" t="s">
        <v>210</v>
      </c>
    </row>
    <row r="84" spans="1:21" x14ac:dyDescent="0.2">
      <c r="A84" t="s">
        <v>22</v>
      </c>
      <c r="B84" t="s">
        <v>1601</v>
      </c>
      <c r="C84" t="s">
        <v>1601</v>
      </c>
      <c r="G84" t="s">
        <v>147</v>
      </c>
    </row>
    <row r="85" spans="1:21" x14ac:dyDescent="0.2">
      <c r="A85" t="s">
        <v>22</v>
      </c>
      <c r="B85" t="s">
        <v>1602</v>
      </c>
      <c r="C85" t="s">
        <v>1602</v>
      </c>
      <c r="E85">
        <v>0</v>
      </c>
      <c r="F85" t="s">
        <v>44</v>
      </c>
      <c r="K85" t="s">
        <v>115</v>
      </c>
      <c r="M85" t="s">
        <v>149</v>
      </c>
      <c r="S85">
        <v>0</v>
      </c>
      <c r="U85">
        <v>0</v>
      </c>
    </row>
    <row r="86" spans="1:21" x14ac:dyDescent="0.2">
      <c r="A86" t="s">
        <v>22</v>
      </c>
      <c r="B86" t="s">
        <v>1603</v>
      </c>
      <c r="C86" t="s">
        <v>1604</v>
      </c>
      <c r="H86" t="s">
        <v>49</v>
      </c>
      <c r="L86" t="s">
        <v>82</v>
      </c>
      <c r="N86" t="s">
        <v>152</v>
      </c>
    </row>
    <row r="87" spans="1:21" x14ac:dyDescent="0.2">
      <c r="A87" t="s">
        <v>22</v>
      </c>
      <c r="B87" t="s">
        <v>1605</v>
      </c>
      <c r="C87" t="s">
        <v>1606</v>
      </c>
      <c r="H87" t="s">
        <v>49</v>
      </c>
      <c r="L87" t="s">
        <v>57</v>
      </c>
    </row>
    <row r="88" spans="1:21" x14ac:dyDescent="0.2">
      <c r="A88" t="s">
        <v>22</v>
      </c>
      <c r="B88" t="s">
        <v>1607</v>
      </c>
      <c r="C88" t="s">
        <v>1608</v>
      </c>
      <c r="H88" t="s">
        <v>49</v>
      </c>
      <c r="I88" t="s">
        <v>50</v>
      </c>
      <c r="L88" t="s">
        <v>68</v>
      </c>
      <c r="O88" t="s">
        <v>116</v>
      </c>
    </row>
    <row r="89" spans="1:21" x14ac:dyDescent="0.2">
      <c r="A89" t="s">
        <v>22</v>
      </c>
      <c r="B89" t="s">
        <v>1609</v>
      </c>
      <c r="C89" t="s">
        <v>1610</v>
      </c>
      <c r="H89" t="s">
        <v>49</v>
      </c>
      <c r="I89" t="s">
        <v>53</v>
      </c>
      <c r="L89" t="s">
        <v>68</v>
      </c>
      <c r="O89" t="s">
        <v>116</v>
      </c>
    </row>
    <row r="90" spans="1:21" x14ac:dyDescent="0.2">
      <c r="A90" t="s">
        <v>22</v>
      </c>
      <c r="B90" t="s">
        <v>1610</v>
      </c>
      <c r="C90" t="s">
        <v>1611</v>
      </c>
      <c r="D90" s="2" t="s">
        <v>1612</v>
      </c>
      <c r="R90" t="s">
        <v>520</v>
      </c>
    </row>
    <row r="91" spans="1:21" x14ac:dyDescent="0.2">
      <c r="A91" t="s">
        <v>22</v>
      </c>
      <c r="B91" t="s">
        <v>1610</v>
      </c>
      <c r="C91" t="s">
        <v>1610</v>
      </c>
      <c r="D91" s="2" t="s">
        <v>1132</v>
      </c>
      <c r="J91" t="s">
        <v>10</v>
      </c>
    </row>
    <row r="92" spans="1:21" x14ac:dyDescent="0.2">
      <c r="A92" t="s">
        <v>22</v>
      </c>
      <c r="B92" t="s">
        <v>1602</v>
      </c>
      <c r="C92" t="s">
        <v>1602</v>
      </c>
      <c r="G92" t="s">
        <v>60</v>
      </c>
    </row>
    <row r="93" spans="1:21" x14ac:dyDescent="0.2">
      <c r="A93" t="s">
        <v>22</v>
      </c>
      <c r="B93" t="s">
        <v>1613</v>
      </c>
      <c r="C93" t="s">
        <v>1613</v>
      </c>
      <c r="G93" t="s">
        <v>159</v>
      </c>
    </row>
    <row r="94" spans="1:21" x14ac:dyDescent="0.2">
      <c r="A94" t="s">
        <v>22</v>
      </c>
      <c r="B94" t="s">
        <v>20</v>
      </c>
      <c r="C94" t="s">
        <v>20</v>
      </c>
      <c r="E94">
        <v>0</v>
      </c>
      <c r="F94" t="s">
        <v>44</v>
      </c>
      <c r="K94" t="s">
        <v>64</v>
      </c>
      <c r="M94" t="s">
        <v>149</v>
      </c>
      <c r="S94">
        <v>0</v>
      </c>
      <c r="U94">
        <v>0</v>
      </c>
    </row>
    <row r="95" spans="1:21" x14ac:dyDescent="0.2">
      <c r="A95" t="s">
        <v>22</v>
      </c>
      <c r="B95" t="s">
        <v>1614</v>
      </c>
      <c r="C95" t="s">
        <v>1615</v>
      </c>
      <c r="H95" t="s">
        <v>49</v>
      </c>
      <c r="L95" t="s">
        <v>57</v>
      </c>
    </row>
    <row r="96" spans="1:21" x14ac:dyDescent="0.2">
      <c r="A96" t="s">
        <v>22</v>
      </c>
      <c r="B96" t="s">
        <v>1615</v>
      </c>
      <c r="C96" t="s">
        <v>1615</v>
      </c>
      <c r="J96" t="s">
        <v>10</v>
      </c>
    </row>
    <row r="97" spans="1:21" x14ac:dyDescent="0.2">
      <c r="A97" t="s">
        <v>22</v>
      </c>
      <c r="B97" t="s">
        <v>1616</v>
      </c>
      <c r="C97" t="s">
        <v>1616</v>
      </c>
      <c r="H97" t="s">
        <v>49</v>
      </c>
      <c r="I97" t="s">
        <v>53</v>
      </c>
      <c r="L97" t="s">
        <v>51</v>
      </c>
    </row>
    <row r="98" spans="1:21" x14ac:dyDescent="0.2">
      <c r="A98" t="s">
        <v>22</v>
      </c>
      <c r="B98" t="s">
        <v>1617</v>
      </c>
      <c r="C98" t="s">
        <v>1617</v>
      </c>
      <c r="G98" t="s">
        <v>60</v>
      </c>
    </row>
    <row r="99" spans="1:21" x14ac:dyDescent="0.2">
      <c r="A99" t="s">
        <v>22</v>
      </c>
      <c r="B99" t="s">
        <v>1618</v>
      </c>
      <c r="C99" t="s">
        <v>1618</v>
      </c>
      <c r="G99" t="s">
        <v>168</v>
      </c>
    </row>
    <row r="100" spans="1:21" x14ac:dyDescent="0.2">
      <c r="A100" t="s">
        <v>22</v>
      </c>
      <c r="B100" t="s">
        <v>20</v>
      </c>
      <c r="C100" t="s">
        <v>20</v>
      </c>
      <c r="E100">
        <v>1</v>
      </c>
      <c r="F100" t="s">
        <v>44</v>
      </c>
      <c r="K100" t="s">
        <v>64</v>
      </c>
      <c r="M100" t="s">
        <v>46</v>
      </c>
      <c r="S100">
        <v>1</v>
      </c>
      <c r="U100">
        <v>1</v>
      </c>
    </row>
    <row r="101" spans="1:21" x14ac:dyDescent="0.2">
      <c r="A101" t="s">
        <v>22</v>
      </c>
      <c r="B101" t="s">
        <v>1619</v>
      </c>
      <c r="C101" t="s">
        <v>1620</v>
      </c>
      <c r="H101" t="s">
        <v>49</v>
      </c>
      <c r="L101" t="s">
        <v>57</v>
      </c>
    </row>
    <row r="102" spans="1:21" x14ac:dyDescent="0.2">
      <c r="A102" t="s">
        <v>22</v>
      </c>
      <c r="B102" t="s">
        <v>1621</v>
      </c>
      <c r="C102" t="s">
        <v>1621</v>
      </c>
      <c r="H102" t="s">
        <v>49</v>
      </c>
      <c r="I102" t="s">
        <v>50</v>
      </c>
      <c r="L102" t="s">
        <v>51</v>
      </c>
    </row>
    <row r="103" spans="1:21" x14ac:dyDescent="0.2">
      <c r="A103" t="s">
        <v>22</v>
      </c>
      <c r="B103" t="s">
        <v>1622</v>
      </c>
      <c r="C103" t="s">
        <v>1623</v>
      </c>
      <c r="H103" t="s">
        <v>49</v>
      </c>
      <c r="I103" t="s">
        <v>53</v>
      </c>
      <c r="L103" t="s">
        <v>51</v>
      </c>
    </row>
    <row r="104" spans="1:21" x14ac:dyDescent="0.2">
      <c r="A104" t="s">
        <v>22</v>
      </c>
      <c r="B104" t="s">
        <v>1624</v>
      </c>
      <c r="C104" t="s">
        <v>1624</v>
      </c>
      <c r="J104" t="s">
        <v>10</v>
      </c>
    </row>
    <row r="105" spans="1:21" x14ac:dyDescent="0.2">
      <c r="A105" t="s">
        <v>22</v>
      </c>
      <c r="B105" t="s">
        <v>1625</v>
      </c>
      <c r="C105" t="s">
        <v>1625</v>
      </c>
      <c r="G105" t="s">
        <v>60</v>
      </c>
    </row>
    <row r="106" spans="1:21" x14ac:dyDescent="0.2">
      <c r="A106" t="s">
        <v>22</v>
      </c>
      <c r="B106" t="s">
        <v>1626</v>
      </c>
      <c r="C106" t="s">
        <v>1626</v>
      </c>
      <c r="G106" t="s">
        <v>176</v>
      </c>
    </row>
    <row r="107" spans="1:21" x14ac:dyDescent="0.2">
      <c r="A107" t="s">
        <v>22</v>
      </c>
      <c r="B107" t="s">
        <v>1626</v>
      </c>
      <c r="C107" t="s">
        <v>1626</v>
      </c>
      <c r="E107">
        <v>0</v>
      </c>
      <c r="F107" t="s">
        <v>44</v>
      </c>
      <c r="K107" t="s">
        <v>142</v>
      </c>
      <c r="M107" t="s">
        <v>142</v>
      </c>
      <c r="S107">
        <v>0</v>
      </c>
      <c r="U107">
        <v>0</v>
      </c>
    </row>
    <row r="108" spans="1:21" x14ac:dyDescent="0.2">
      <c r="A108" t="s">
        <v>22</v>
      </c>
      <c r="B108" t="s">
        <v>1627</v>
      </c>
      <c r="C108" t="s">
        <v>1628</v>
      </c>
      <c r="H108" t="s">
        <v>49</v>
      </c>
      <c r="L108" t="s">
        <v>57</v>
      </c>
    </row>
    <row r="109" spans="1:21" x14ac:dyDescent="0.2">
      <c r="A109" t="s">
        <v>22</v>
      </c>
      <c r="B109" t="s">
        <v>1629</v>
      </c>
      <c r="C109" t="s">
        <v>1630</v>
      </c>
      <c r="H109" t="s">
        <v>49</v>
      </c>
      <c r="L109" t="s">
        <v>105</v>
      </c>
      <c r="O109" t="s">
        <v>1488</v>
      </c>
    </row>
    <row r="110" spans="1:21" x14ac:dyDescent="0.2">
      <c r="A110" t="s">
        <v>22</v>
      </c>
      <c r="B110" t="s">
        <v>1631</v>
      </c>
      <c r="C110" t="s">
        <v>1632</v>
      </c>
      <c r="H110" t="s">
        <v>49</v>
      </c>
      <c r="L110" t="s">
        <v>105</v>
      </c>
      <c r="O110" t="s">
        <v>401</v>
      </c>
    </row>
    <row r="111" spans="1:21" x14ac:dyDescent="0.2">
      <c r="A111" t="s">
        <v>22</v>
      </c>
      <c r="B111" t="s">
        <v>1633</v>
      </c>
      <c r="C111" t="s">
        <v>1633</v>
      </c>
      <c r="G111" t="s">
        <v>60</v>
      </c>
    </row>
    <row r="112" spans="1:21" x14ac:dyDescent="0.2">
      <c r="A112" t="s">
        <v>22</v>
      </c>
      <c r="B112" t="s">
        <v>1634</v>
      </c>
      <c r="C112" t="s">
        <v>1634</v>
      </c>
      <c r="G112" t="s">
        <v>188</v>
      </c>
    </row>
    <row r="113" spans="1:21" x14ac:dyDescent="0.2">
      <c r="A113" t="s">
        <v>22</v>
      </c>
      <c r="B113" t="s">
        <v>20</v>
      </c>
      <c r="C113" t="s">
        <v>20</v>
      </c>
      <c r="E113">
        <v>0</v>
      </c>
      <c r="F113" t="s">
        <v>44</v>
      </c>
      <c r="K113" t="s">
        <v>64</v>
      </c>
      <c r="M113" t="s">
        <v>79</v>
      </c>
      <c r="S113">
        <v>0</v>
      </c>
      <c r="U113">
        <v>0</v>
      </c>
    </row>
    <row r="114" spans="1:21" x14ac:dyDescent="0.2">
      <c r="A114" t="s">
        <v>22</v>
      </c>
      <c r="B114" t="s">
        <v>1636</v>
      </c>
      <c r="C114" t="s">
        <v>1637</v>
      </c>
      <c r="H114" t="s">
        <v>49</v>
      </c>
      <c r="L114" t="s">
        <v>57</v>
      </c>
    </row>
    <row r="115" spans="1:21" x14ac:dyDescent="0.2">
      <c r="A115" t="s">
        <v>22</v>
      </c>
      <c r="B115" t="s">
        <v>1638</v>
      </c>
      <c r="C115" t="s">
        <v>1639</v>
      </c>
      <c r="H115" t="s">
        <v>49</v>
      </c>
      <c r="I115" t="s">
        <v>50</v>
      </c>
      <c r="L115" t="s">
        <v>68</v>
      </c>
      <c r="O115" t="s">
        <v>116</v>
      </c>
    </row>
    <row r="116" spans="1:21" x14ac:dyDescent="0.2">
      <c r="A116" t="s">
        <v>22</v>
      </c>
      <c r="B116" t="s">
        <v>1640</v>
      </c>
      <c r="C116" t="s">
        <v>1641</v>
      </c>
      <c r="H116" t="s">
        <v>49</v>
      </c>
      <c r="I116" t="s">
        <v>53</v>
      </c>
      <c r="L116" t="s">
        <v>68</v>
      </c>
      <c r="O116" t="s">
        <v>116</v>
      </c>
    </row>
    <row r="117" spans="1:21" x14ac:dyDescent="0.2">
      <c r="A117" t="s">
        <v>22</v>
      </c>
      <c r="B117" t="s">
        <v>1642</v>
      </c>
      <c r="C117" t="s">
        <v>156</v>
      </c>
      <c r="H117" t="s">
        <v>49</v>
      </c>
      <c r="L117" t="s">
        <v>57</v>
      </c>
    </row>
    <row r="118" spans="1:21" x14ac:dyDescent="0.2">
      <c r="A118" t="s">
        <v>22</v>
      </c>
      <c r="B118" t="s">
        <v>156</v>
      </c>
      <c r="C118" t="s">
        <v>156</v>
      </c>
      <c r="J118" t="s">
        <v>10</v>
      </c>
    </row>
    <row r="119" spans="1:21" x14ac:dyDescent="0.2">
      <c r="A119" t="s">
        <v>22</v>
      </c>
      <c r="B119" t="s">
        <v>1643</v>
      </c>
      <c r="C119" t="s">
        <v>1643</v>
      </c>
      <c r="H119" t="s">
        <v>49</v>
      </c>
      <c r="I119" t="s">
        <v>53</v>
      </c>
      <c r="L119" t="s">
        <v>51</v>
      </c>
    </row>
    <row r="120" spans="1:21" x14ac:dyDescent="0.2">
      <c r="A120" t="s">
        <v>22</v>
      </c>
      <c r="B120" t="s">
        <v>1644</v>
      </c>
      <c r="C120" t="s">
        <v>1644</v>
      </c>
      <c r="G120" t="s">
        <v>60</v>
      </c>
    </row>
    <row r="121" spans="1:21" x14ac:dyDescent="0.2">
      <c r="A121" t="s">
        <v>22</v>
      </c>
      <c r="B121" t="s">
        <v>1645</v>
      </c>
      <c r="C121" t="s">
        <v>1645</v>
      </c>
      <c r="G121" t="s">
        <v>198</v>
      </c>
    </row>
    <row r="122" spans="1:21" x14ac:dyDescent="0.2">
      <c r="A122" t="s">
        <v>22</v>
      </c>
      <c r="B122" t="s">
        <v>20</v>
      </c>
      <c r="C122" t="s">
        <v>20</v>
      </c>
      <c r="E122">
        <v>1</v>
      </c>
      <c r="F122" t="s">
        <v>44</v>
      </c>
      <c r="K122" t="s">
        <v>45</v>
      </c>
      <c r="M122" t="s">
        <v>79</v>
      </c>
      <c r="S122">
        <v>0</v>
      </c>
      <c r="U122">
        <v>0</v>
      </c>
    </row>
    <row r="123" spans="1:21" x14ac:dyDescent="0.2">
      <c r="A123" t="s">
        <v>22</v>
      </c>
      <c r="B123" t="s">
        <v>1646</v>
      </c>
      <c r="C123" t="s">
        <v>1647</v>
      </c>
      <c r="H123" t="s">
        <v>49</v>
      </c>
      <c r="L123" t="s">
        <v>57</v>
      </c>
    </row>
    <row r="124" spans="1:21" x14ac:dyDescent="0.2">
      <c r="A124" t="s">
        <v>22</v>
      </c>
      <c r="B124" t="s">
        <v>1648</v>
      </c>
      <c r="C124" t="s">
        <v>1649</v>
      </c>
      <c r="H124" t="s">
        <v>49</v>
      </c>
      <c r="L124" t="s">
        <v>105</v>
      </c>
      <c r="O124" t="s">
        <v>106</v>
      </c>
    </row>
    <row r="125" spans="1:21" x14ac:dyDescent="0.2">
      <c r="A125" t="s">
        <v>22</v>
      </c>
      <c r="B125" t="s">
        <v>1650</v>
      </c>
      <c r="C125" t="s">
        <v>1651</v>
      </c>
      <c r="H125" t="s">
        <v>49</v>
      </c>
      <c r="L125" t="s">
        <v>57</v>
      </c>
    </row>
    <row r="126" spans="1:21" x14ac:dyDescent="0.2">
      <c r="A126" t="s">
        <v>22</v>
      </c>
      <c r="B126" t="s">
        <v>1652</v>
      </c>
      <c r="C126" t="s">
        <v>1653</v>
      </c>
      <c r="H126" t="s">
        <v>49</v>
      </c>
      <c r="L126" t="s">
        <v>82</v>
      </c>
      <c r="N126" t="s">
        <v>83</v>
      </c>
    </row>
    <row r="127" spans="1:21" x14ac:dyDescent="0.2">
      <c r="A127" t="s">
        <v>22</v>
      </c>
      <c r="B127" t="s">
        <v>1654</v>
      </c>
      <c r="C127" t="s">
        <v>1655</v>
      </c>
      <c r="H127" t="s">
        <v>49</v>
      </c>
      <c r="I127" t="s">
        <v>53</v>
      </c>
      <c r="L127" t="s">
        <v>51</v>
      </c>
    </row>
    <row r="128" spans="1:21" x14ac:dyDescent="0.2">
      <c r="A128" t="s">
        <v>22</v>
      </c>
      <c r="B128" t="s">
        <v>1656</v>
      </c>
      <c r="C128" t="s">
        <v>1656</v>
      </c>
      <c r="J128" t="s">
        <v>10</v>
      </c>
    </row>
    <row r="129" spans="1:21" x14ac:dyDescent="0.2">
      <c r="A129" t="s">
        <v>22</v>
      </c>
      <c r="B129" t="s">
        <v>1657</v>
      </c>
      <c r="C129" t="s">
        <v>1657</v>
      </c>
      <c r="G129" t="s">
        <v>60</v>
      </c>
    </row>
    <row r="130" spans="1:21" x14ac:dyDescent="0.2">
      <c r="A130" t="s">
        <v>22</v>
      </c>
      <c r="B130" t="s">
        <v>1658</v>
      </c>
      <c r="C130" t="s">
        <v>1658</v>
      </c>
      <c r="G130" t="s">
        <v>214</v>
      </c>
    </row>
    <row r="131" spans="1:21" x14ac:dyDescent="0.2">
      <c r="A131" t="s">
        <v>22</v>
      </c>
      <c r="B131" t="s">
        <v>20</v>
      </c>
      <c r="C131" t="s">
        <v>20</v>
      </c>
      <c r="E131">
        <v>1</v>
      </c>
      <c r="F131" t="s">
        <v>44</v>
      </c>
      <c r="K131" t="s">
        <v>115</v>
      </c>
      <c r="M131" t="s">
        <v>46</v>
      </c>
      <c r="S131">
        <v>1</v>
      </c>
      <c r="U131">
        <v>1</v>
      </c>
    </row>
    <row r="132" spans="1:21" x14ac:dyDescent="0.2">
      <c r="A132" t="s">
        <v>22</v>
      </c>
      <c r="B132" t="s">
        <v>1659</v>
      </c>
      <c r="C132" t="s">
        <v>1660</v>
      </c>
      <c r="H132" t="s">
        <v>49</v>
      </c>
      <c r="L132" t="s">
        <v>57</v>
      </c>
    </row>
    <row r="133" spans="1:21" x14ac:dyDescent="0.2">
      <c r="A133" t="s">
        <v>22</v>
      </c>
      <c r="B133" t="s">
        <v>1661</v>
      </c>
      <c r="C133" t="s">
        <v>1662</v>
      </c>
      <c r="H133" t="s">
        <v>49</v>
      </c>
      <c r="I133" t="s">
        <v>50</v>
      </c>
      <c r="L133" t="s">
        <v>51</v>
      </c>
    </row>
    <row r="134" spans="1:21" x14ac:dyDescent="0.2">
      <c r="A134" t="s">
        <v>22</v>
      </c>
      <c r="B134" t="s">
        <v>1662</v>
      </c>
      <c r="C134" t="s">
        <v>1663</v>
      </c>
      <c r="H134" t="s">
        <v>49</v>
      </c>
      <c r="I134" t="s">
        <v>53</v>
      </c>
      <c r="L134" t="s">
        <v>51</v>
      </c>
    </row>
    <row r="135" spans="1:21" x14ac:dyDescent="0.2">
      <c r="A135" t="s">
        <v>22</v>
      </c>
      <c r="B135" t="s">
        <v>1664</v>
      </c>
      <c r="C135" t="s">
        <v>1664</v>
      </c>
      <c r="J135" t="s">
        <v>10</v>
      </c>
    </row>
    <row r="136" spans="1:21" x14ac:dyDescent="0.2">
      <c r="A136" t="s">
        <v>22</v>
      </c>
      <c r="B136" t="s">
        <v>1664</v>
      </c>
      <c r="C136" t="s">
        <v>1665</v>
      </c>
      <c r="D136" s="2" t="s">
        <v>1666</v>
      </c>
      <c r="R136" t="s">
        <v>520</v>
      </c>
    </row>
    <row r="137" spans="1:21" x14ac:dyDescent="0.2">
      <c r="A137" t="s">
        <v>22</v>
      </c>
      <c r="B137" t="s">
        <v>1667</v>
      </c>
      <c r="C137" t="s">
        <v>1667</v>
      </c>
      <c r="G137" t="s">
        <v>60</v>
      </c>
    </row>
    <row r="138" spans="1:21" x14ac:dyDescent="0.2">
      <c r="A138" t="s">
        <v>22</v>
      </c>
      <c r="B138" t="s">
        <v>1668</v>
      </c>
      <c r="C138" t="s">
        <v>1668</v>
      </c>
      <c r="G138" t="s">
        <v>222</v>
      </c>
    </row>
    <row r="139" spans="1:21" x14ac:dyDescent="0.2">
      <c r="A139" t="s">
        <v>22</v>
      </c>
      <c r="B139" t="s">
        <v>20</v>
      </c>
      <c r="C139" t="s">
        <v>20</v>
      </c>
      <c r="E139">
        <v>0</v>
      </c>
      <c r="F139" t="s">
        <v>44</v>
      </c>
      <c r="K139" t="s">
        <v>64</v>
      </c>
      <c r="M139" t="s">
        <v>96</v>
      </c>
      <c r="S139">
        <v>0</v>
      </c>
      <c r="U139">
        <v>0</v>
      </c>
    </row>
    <row r="140" spans="1:21" x14ac:dyDescent="0.2">
      <c r="A140" t="s">
        <v>22</v>
      </c>
      <c r="B140" t="s">
        <v>1669</v>
      </c>
      <c r="C140" t="s">
        <v>1670</v>
      </c>
      <c r="H140" t="s">
        <v>49</v>
      </c>
      <c r="L140" t="s">
        <v>57</v>
      </c>
    </row>
    <row r="141" spans="1:21" x14ac:dyDescent="0.2">
      <c r="A141" t="s">
        <v>22</v>
      </c>
      <c r="B141" t="s">
        <v>1671</v>
      </c>
      <c r="C141" t="s">
        <v>1672</v>
      </c>
      <c r="H141" t="s">
        <v>49</v>
      </c>
      <c r="L141" t="s">
        <v>105</v>
      </c>
      <c r="O141" t="s">
        <v>106</v>
      </c>
    </row>
    <row r="142" spans="1:21" x14ac:dyDescent="0.2">
      <c r="A142" t="s">
        <v>22</v>
      </c>
      <c r="B142" t="s">
        <v>1673</v>
      </c>
      <c r="C142" t="s">
        <v>1674</v>
      </c>
      <c r="H142" t="s">
        <v>49</v>
      </c>
      <c r="I142" t="s">
        <v>50</v>
      </c>
      <c r="L142" t="s">
        <v>68</v>
      </c>
      <c r="O142" t="s">
        <v>46</v>
      </c>
    </row>
    <row r="143" spans="1:21" x14ac:dyDescent="0.2">
      <c r="A143" t="s">
        <v>22</v>
      </c>
      <c r="B143" t="s">
        <v>1675</v>
      </c>
      <c r="C143" t="s">
        <v>1676</v>
      </c>
      <c r="H143" t="s">
        <v>49</v>
      </c>
      <c r="I143" t="s">
        <v>53</v>
      </c>
      <c r="L143" t="s">
        <v>68</v>
      </c>
      <c r="O143" t="s">
        <v>46</v>
      </c>
    </row>
    <row r="144" spans="1:21" x14ac:dyDescent="0.2">
      <c r="A144" t="s">
        <v>22</v>
      </c>
      <c r="B144" t="s">
        <v>1677</v>
      </c>
      <c r="C144" t="s">
        <v>1678</v>
      </c>
      <c r="H144" t="s">
        <v>49</v>
      </c>
      <c r="L144" t="s">
        <v>57</v>
      </c>
    </row>
    <row r="145" spans="1:21" x14ac:dyDescent="0.2">
      <c r="A145" t="s">
        <v>22</v>
      </c>
      <c r="B145" t="s">
        <v>1678</v>
      </c>
      <c r="C145" t="s">
        <v>1678</v>
      </c>
      <c r="J145" t="s">
        <v>10</v>
      </c>
    </row>
    <row r="146" spans="1:21" x14ac:dyDescent="0.2">
      <c r="A146" t="s">
        <v>22</v>
      </c>
      <c r="B146" t="s">
        <v>1679</v>
      </c>
      <c r="C146" t="s">
        <v>1679</v>
      </c>
      <c r="H146" t="s">
        <v>49</v>
      </c>
      <c r="I146" t="s">
        <v>53</v>
      </c>
      <c r="L146" t="s">
        <v>51</v>
      </c>
    </row>
    <row r="147" spans="1:21" x14ac:dyDescent="0.2">
      <c r="A147" t="s">
        <v>22</v>
      </c>
      <c r="B147" t="s">
        <v>1680</v>
      </c>
      <c r="C147" t="s">
        <v>1680</v>
      </c>
      <c r="G147" t="s">
        <v>60</v>
      </c>
    </row>
    <row r="148" spans="1:21" x14ac:dyDescent="0.2">
      <c r="A148" t="s">
        <v>22</v>
      </c>
      <c r="B148" t="s">
        <v>1681</v>
      </c>
      <c r="C148" t="s">
        <v>1681</v>
      </c>
      <c r="G148" t="s">
        <v>230</v>
      </c>
    </row>
    <row r="149" spans="1:21" x14ac:dyDescent="0.2">
      <c r="A149" t="s">
        <v>22</v>
      </c>
      <c r="B149" t="s">
        <v>20</v>
      </c>
      <c r="C149" t="s">
        <v>20</v>
      </c>
      <c r="E149">
        <v>0</v>
      </c>
      <c r="F149" t="s">
        <v>44</v>
      </c>
      <c r="K149" t="s">
        <v>115</v>
      </c>
      <c r="M149" t="s">
        <v>96</v>
      </c>
      <c r="S149">
        <v>0</v>
      </c>
      <c r="U149">
        <v>0</v>
      </c>
    </row>
    <row r="150" spans="1:21" x14ac:dyDescent="0.2">
      <c r="A150" t="s">
        <v>22</v>
      </c>
      <c r="B150" t="s">
        <v>1682</v>
      </c>
      <c r="C150" t="s">
        <v>1683</v>
      </c>
      <c r="H150" t="s">
        <v>49</v>
      </c>
      <c r="L150" t="s">
        <v>57</v>
      </c>
    </row>
    <row r="151" spans="1:21" x14ac:dyDescent="0.2">
      <c r="A151" t="s">
        <v>22</v>
      </c>
      <c r="B151" t="s">
        <v>193</v>
      </c>
      <c r="C151" t="s">
        <v>1684</v>
      </c>
      <c r="H151" t="s">
        <v>49</v>
      </c>
      <c r="L151" t="s">
        <v>82</v>
      </c>
      <c r="N151" t="s">
        <v>152</v>
      </c>
    </row>
    <row r="152" spans="1:21" x14ac:dyDescent="0.2">
      <c r="A152" t="s">
        <v>22</v>
      </c>
      <c r="B152" t="s">
        <v>1685</v>
      </c>
      <c r="C152" t="s">
        <v>1686</v>
      </c>
      <c r="H152" t="s">
        <v>49</v>
      </c>
      <c r="L152" t="s">
        <v>57</v>
      </c>
    </row>
    <row r="153" spans="1:21" x14ac:dyDescent="0.2">
      <c r="A153" t="s">
        <v>22</v>
      </c>
      <c r="B153" t="s">
        <v>1687</v>
      </c>
      <c r="C153" t="s">
        <v>1687</v>
      </c>
      <c r="J153" t="s">
        <v>10</v>
      </c>
    </row>
    <row r="154" spans="1:21" x14ac:dyDescent="0.2">
      <c r="A154" t="s">
        <v>22</v>
      </c>
      <c r="B154" t="s">
        <v>1688</v>
      </c>
      <c r="C154" t="s">
        <v>1688</v>
      </c>
      <c r="H154" t="s">
        <v>49</v>
      </c>
      <c r="I154" t="s">
        <v>53</v>
      </c>
      <c r="L154" t="s">
        <v>51</v>
      </c>
    </row>
    <row r="155" spans="1:21" x14ac:dyDescent="0.2">
      <c r="A155" t="s">
        <v>22</v>
      </c>
      <c r="B155" t="s">
        <v>1689</v>
      </c>
      <c r="C155" t="s">
        <v>1689</v>
      </c>
      <c r="G155" t="s">
        <v>60</v>
      </c>
    </row>
    <row r="156" spans="1:21" x14ac:dyDescent="0.2">
      <c r="A156" t="s">
        <v>22</v>
      </c>
      <c r="B156" t="s">
        <v>1461</v>
      </c>
      <c r="C156" t="s">
        <v>1461</v>
      </c>
      <c r="G156" t="s">
        <v>239</v>
      </c>
    </row>
    <row r="157" spans="1:21" x14ac:dyDescent="0.2">
      <c r="A157" t="s">
        <v>22</v>
      </c>
      <c r="B157" t="s">
        <v>20</v>
      </c>
      <c r="C157" t="s">
        <v>20</v>
      </c>
      <c r="E157">
        <v>1</v>
      </c>
      <c r="F157" t="s">
        <v>44</v>
      </c>
      <c r="K157" t="s">
        <v>45</v>
      </c>
      <c r="M157" t="s">
        <v>116</v>
      </c>
      <c r="S157">
        <v>1</v>
      </c>
      <c r="U157">
        <v>1</v>
      </c>
    </row>
    <row r="158" spans="1:21" x14ac:dyDescent="0.2">
      <c r="A158" t="s">
        <v>22</v>
      </c>
      <c r="B158" t="s">
        <v>1690</v>
      </c>
      <c r="C158" t="s">
        <v>1691</v>
      </c>
      <c r="H158" t="s">
        <v>49</v>
      </c>
      <c r="L158" t="s">
        <v>57</v>
      </c>
    </row>
    <row r="159" spans="1:21" x14ac:dyDescent="0.2">
      <c r="A159" t="s">
        <v>22</v>
      </c>
      <c r="B159" t="s">
        <v>1691</v>
      </c>
      <c r="C159" t="s">
        <v>1692</v>
      </c>
      <c r="H159" t="s">
        <v>49</v>
      </c>
      <c r="I159" t="s">
        <v>50</v>
      </c>
      <c r="L159" t="s">
        <v>51</v>
      </c>
    </row>
    <row r="160" spans="1:21" x14ac:dyDescent="0.2">
      <c r="A160" t="s">
        <v>22</v>
      </c>
      <c r="B160" t="s">
        <v>1692</v>
      </c>
      <c r="C160" t="s">
        <v>1693</v>
      </c>
      <c r="H160" t="s">
        <v>49</v>
      </c>
      <c r="I160" t="s">
        <v>53</v>
      </c>
      <c r="L160" t="s">
        <v>51</v>
      </c>
    </row>
    <row r="161" spans="1:21" x14ac:dyDescent="0.2">
      <c r="A161" t="s">
        <v>22</v>
      </c>
      <c r="B161" t="s">
        <v>1694</v>
      </c>
      <c r="C161" t="s">
        <v>1694</v>
      </c>
      <c r="J161" t="s">
        <v>10</v>
      </c>
    </row>
    <row r="162" spans="1:21" x14ac:dyDescent="0.2">
      <c r="A162" t="s">
        <v>22</v>
      </c>
      <c r="B162" t="s">
        <v>1695</v>
      </c>
      <c r="C162" t="s">
        <v>1695</v>
      </c>
      <c r="G162" t="s">
        <v>60</v>
      </c>
    </row>
    <row r="163" spans="1:21" x14ac:dyDescent="0.2">
      <c r="A163" t="s">
        <v>22</v>
      </c>
      <c r="B163" t="s">
        <v>1696</v>
      </c>
      <c r="C163" t="s">
        <v>1697</v>
      </c>
      <c r="D163" s="2" t="s">
        <v>1698</v>
      </c>
      <c r="R163" t="s">
        <v>210</v>
      </c>
    </row>
    <row r="164" spans="1:21" x14ac:dyDescent="0.2">
      <c r="A164" t="s">
        <v>22</v>
      </c>
      <c r="B164" t="s">
        <v>1699</v>
      </c>
      <c r="C164" t="s">
        <v>1699</v>
      </c>
      <c r="G164" t="s">
        <v>247</v>
      </c>
    </row>
    <row r="165" spans="1:21" x14ac:dyDescent="0.2">
      <c r="A165" t="s">
        <v>22</v>
      </c>
      <c r="B165" t="s">
        <v>20</v>
      </c>
      <c r="C165" t="s">
        <v>20</v>
      </c>
      <c r="E165">
        <v>0</v>
      </c>
      <c r="F165" t="s">
        <v>44</v>
      </c>
      <c r="K165" t="s">
        <v>45</v>
      </c>
      <c r="M165" t="s">
        <v>149</v>
      </c>
      <c r="S165">
        <v>0</v>
      </c>
      <c r="U165">
        <v>0</v>
      </c>
    </row>
    <row r="166" spans="1:21" x14ac:dyDescent="0.2">
      <c r="A166" t="s">
        <v>22</v>
      </c>
      <c r="B166" t="s">
        <v>1700</v>
      </c>
      <c r="C166" t="s">
        <v>1701</v>
      </c>
      <c r="H166" t="s">
        <v>49</v>
      </c>
      <c r="L166" t="s">
        <v>57</v>
      </c>
    </row>
    <row r="167" spans="1:21" x14ac:dyDescent="0.2">
      <c r="A167" t="s">
        <v>22</v>
      </c>
      <c r="B167" t="s">
        <v>1702</v>
      </c>
      <c r="C167" t="s">
        <v>1703</v>
      </c>
      <c r="H167" t="s">
        <v>49</v>
      </c>
      <c r="I167" t="s">
        <v>50</v>
      </c>
      <c r="L167" t="s">
        <v>68</v>
      </c>
      <c r="O167" t="s">
        <v>79</v>
      </c>
    </row>
    <row r="168" spans="1:21" x14ac:dyDescent="0.2">
      <c r="A168" t="s">
        <v>22</v>
      </c>
      <c r="B168" t="s">
        <v>1703</v>
      </c>
      <c r="C168" t="s">
        <v>1704</v>
      </c>
      <c r="H168" t="s">
        <v>49</v>
      </c>
      <c r="I168" t="s">
        <v>53</v>
      </c>
      <c r="L168" t="s">
        <v>68</v>
      </c>
      <c r="O168" t="s">
        <v>79</v>
      </c>
    </row>
    <row r="169" spans="1:21" x14ac:dyDescent="0.2">
      <c r="A169" t="s">
        <v>22</v>
      </c>
      <c r="B169" t="s">
        <v>850</v>
      </c>
      <c r="C169" t="s">
        <v>850</v>
      </c>
      <c r="D169" s="2" t="s">
        <v>1132</v>
      </c>
      <c r="J169" t="s">
        <v>10</v>
      </c>
    </row>
    <row r="170" spans="1:21" x14ac:dyDescent="0.2">
      <c r="A170" t="s">
        <v>22</v>
      </c>
      <c r="B170" t="s">
        <v>1705</v>
      </c>
      <c r="C170" t="s">
        <v>1705</v>
      </c>
      <c r="G170" t="s">
        <v>60</v>
      </c>
    </row>
    <row r="171" spans="1:21" x14ac:dyDescent="0.2">
      <c r="A171" t="s">
        <v>22</v>
      </c>
      <c r="B171" t="s">
        <v>1706</v>
      </c>
      <c r="C171" t="s">
        <v>1706</v>
      </c>
      <c r="G171" t="s">
        <v>256</v>
      </c>
    </row>
    <row r="172" spans="1:21" x14ac:dyDescent="0.2">
      <c r="A172" t="s">
        <v>22</v>
      </c>
      <c r="B172" t="s">
        <v>20</v>
      </c>
      <c r="C172" t="s">
        <v>20</v>
      </c>
      <c r="E172">
        <v>0</v>
      </c>
      <c r="F172" t="s">
        <v>44</v>
      </c>
      <c r="K172" t="s">
        <v>115</v>
      </c>
      <c r="M172" t="s">
        <v>79</v>
      </c>
      <c r="S172">
        <v>0</v>
      </c>
      <c r="U172">
        <v>0</v>
      </c>
    </row>
    <row r="173" spans="1:21" x14ac:dyDescent="0.2">
      <c r="A173" t="s">
        <v>22</v>
      </c>
      <c r="B173" t="s">
        <v>1707</v>
      </c>
      <c r="C173" t="s">
        <v>1708</v>
      </c>
      <c r="H173" t="s">
        <v>49</v>
      </c>
      <c r="L173" t="s">
        <v>57</v>
      </c>
    </row>
    <row r="174" spans="1:21" x14ac:dyDescent="0.2">
      <c r="A174" t="s">
        <v>22</v>
      </c>
      <c r="B174" t="s">
        <v>1709</v>
      </c>
      <c r="C174" t="s">
        <v>1710</v>
      </c>
      <c r="H174" t="s">
        <v>49</v>
      </c>
      <c r="I174" t="s">
        <v>50</v>
      </c>
      <c r="L174" t="s">
        <v>68</v>
      </c>
      <c r="O174" t="s">
        <v>65</v>
      </c>
    </row>
    <row r="175" spans="1:21" x14ac:dyDescent="0.2">
      <c r="A175" t="s">
        <v>22</v>
      </c>
      <c r="B175" t="s">
        <v>1711</v>
      </c>
      <c r="C175" t="s">
        <v>1274</v>
      </c>
      <c r="H175" t="s">
        <v>49</v>
      </c>
      <c r="I175" t="s">
        <v>53</v>
      </c>
      <c r="L175" t="s">
        <v>68</v>
      </c>
      <c r="O175" t="s">
        <v>65</v>
      </c>
    </row>
    <row r="176" spans="1:21" x14ac:dyDescent="0.2">
      <c r="A176" t="s">
        <v>22</v>
      </c>
      <c r="B176" t="s">
        <v>1712</v>
      </c>
      <c r="C176" t="s">
        <v>1713</v>
      </c>
      <c r="H176" t="s">
        <v>49</v>
      </c>
      <c r="L176" t="s">
        <v>57</v>
      </c>
    </row>
    <row r="177" spans="1:12" x14ac:dyDescent="0.2">
      <c r="A177" t="s">
        <v>22</v>
      </c>
      <c r="B177" t="s">
        <v>1714</v>
      </c>
      <c r="C177" t="s">
        <v>1714</v>
      </c>
      <c r="J177" t="s">
        <v>10</v>
      </c>
    </row>
    <row r="178" spans="1:12" x14ac:dyDescent="0.2">
      <c r="A178" t="s">
        <v>22</v>
      </c>
      <c r="B178" t="s">
        <v>1715</v>
      </c>
      <c r="C178" t="s">
        <v>1715</v>
      </c>
      <c r="H178" t="s">
        <v>49</v>
      </c>
      <c r="I178" t="s">
        <v>53</v>
      </c>
      <c r="L178" t="s">
        <v>51</v>
      </c>
    </row>
    <row r="179" spans="1:12" x14ac:dyDescent="0.2">
      <c r="A179" t="s">
        <v>22</v>
      </c>
      <c r="B179" t="s">
        <v>1716</v>
      </c>
      <c r="C179" t="s">
        <v>1716</v>
      </c>
      <c r="G179"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24</vt:i4>
      </vt:variant>
    </vt:vector>
  </HeadingPairs>
  <TitlesOfParts>
    <vt:vector size="49" baseType="lpstr">
      <vt:lpstr>Sheet1</vt:lpstr>
      <vt:lpstr>901_09</vt:lpstr>
      <vt:lpstr>902_09</vt:lpstr>
      <vt:lpstr>903_09</vt:lpstr>
      <vt:lpstr>904_09</vt:lpstr>
      <vt:lpstr>905_09</vt:lpstr>
      <vt:lpstr>906_09</vt:lpstr>
      <vt:lpstr>907_09</vt:lpstr>
      <vt:lpstr>908_09</vt:lpstr>
      <vt:lpstr>909_09</vt:lpstr>
      <vt:lpstr>910_09</vt:lpstr>
      <vt:lpstr>911_09</vt:lpstr>
      <vt:lpstr>912_09</vt:lpstr>
      <vt:lpstr>913_09</vt:lpstr>
      <vt:lpstr>914_09</vt:lpstr>
      <vt:lpstr>915_09</vt:lpstr>
      <vt:lpstr>916_09</vt:lpstr>
      <vt:lpstr>917_09</vt:lpstr>
      <vt:lpstr>918_09</vt:lpstr>
      <vt:lpstr>919_09</vt:lpstr>
      <vt:lpstr>920_09</vt:lpstr>
      <vt:lpstr>921_09</vt:lpstr>
      <vt:lpstr>922_09</vt:lpstr>
      <vt:lpstr>923_09</vt:lpstr>
      <vt:lpstr>924_09</vt:lpstr>
      <vt:lpstr>'901_09'!_901_09</vt:lpstr>
      <vt:lpstr>'902_09'!_902_9</vt:lpstr>
      <vt:lpstr>'903_09'!_903_09</vt:lpstr>
      <vt:lpstr>'904_09'!_904_9</vt:lpstr>
      <vt:lpstr>'905_09'!_905_09</vt:lpstr>
      <vt:lpstr>'906_09'!_906_09</vt:lpstr>
      <vt:lpstr>'907_09'!_907_09</vt:lpstr>
      <vt:lpstr>'908_09'!_908_09</vt:lpstr>
      <vt:lpstr>'909_09'!_909_9</vt:lpstr>
      <vt:lpstr>'910_09'!_910_09</vt:lpstr>
      <vt:lpstr>'911_09'!_911_09</vt:lpstr>
      <vt:lpstr>'912_09'!_912_09</vt:lpstr>
      <vt:lpstr>'913_09'!_913_9</vt:lpstr>
      <vt:lpstr>'914_09'!_914_09</vt:lpstr>
      <vt:lpstr>'915_09'!_915_9</vt:lpstr>
      <vt:lpstr>'916_09'!_916_09</vt:lpstr>
      <vt:lpstr>'917_09'!_917_09</vt:lpstr>
      <vt:lpstr>'918_09'!_918_09</vt:lpstr>
      <vt:lpstr>'919_09'!_919_09</vt:lpstr>
      <vt:lpstr>'920_09'!_920_09</vt:lpstr>
      <vt:lpstr>'921_09'!_921_09</vt:lpstr>
      <vt:lpstr>'922_09'!_922_09</vt:lpstr>
      <vt:lpstr>'923_09'!_923_9</vt:lpstr>
      <vt:lpstr>'924_09'!_924_09</vt:lpstr>
    </vt:vector>
  </TitlesOfParts>
  <Company>UCSD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 Coding, Deak</dc:creator>
  <cp:lastModifiedBy>Yue Y Tang</cp:lastModifiedBy>
  <dcterms:created xsi:type="dcterms:W3CDTF">2016-06-08T18:21:18Z</dcterms:created>
  <dcterms:modified xsi:type="dcterms:W3CDTF">2022-05-30T16:10:37Z</dcterms:modified>
</cp:coreProperties>
</file>