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1" l="1"/>
  <c r="C20" i="1"/>
  <c r="B20" i="1"/>
  <c r="C14" i="1" l="1"/>
  <c r="D14" i="1"/>
  <c r="B14" i="1"/>
  <c r="C6" i="1" l="1"/>
  <c r="C9" i="1" s="1"/>
  <c r="C11" i="1" s="1"/>
  <c r="C17" i="1" s="1"/>
  <c r="D6" i="1"/>
  <c r="D9" i="1" s="1"/>
  <c r="D11" i="1" s="1"/>
  <c r="B6" i="1"/>
  <c r="B9" i="1" s="1"/>
  <c r="B11" i="1" s="1"/>
  <c r="B17" i="1" l="1"/>
  <c r="B19" i="1" s="1"/>
  <c r="C19" i="1" l="1"/>
  <c r="D15" i="1" l="1"/>
  <c r="D17" i="1" s="1"/>
  <c r="D18" i="1" l="1"/>
  <c r="D19" i="1" s="1"/>
</calcChain>
</file>

<file path=xl/sharedStrings.xml><?xml version="1.0" encoding="utf-8"?>
<sst xmlns="http://schemas.openxmlformats.org/spreadsheetml/2006/main" count="20" uniqueCount="20">
  <si>
    <t>Revenue</t>
  </si>
  <si>
    <t>Year</t>
    <phoneticPr fontId="2" type="noConversion"/>
  </si>
  <si>
    <t xml:space="preserve">Variable Costs </t>
    <phoneticPr fontId="2" type="noConversion"/>
  </si>
  <si>
    <t xml:space="preserve">Fixed Costs </t>
    <phoneticPr fontId="2" type="noConversion"/>
  </si>
  <si>
    <t>Operating Surplus</t>
    <phoneticPr fontId="2" type="noConversion"/>
  </si>
  <si>
    <t>Depreciation</t>
    <phoneticPr fontId="2" type="noConversion"/>
  </si>
  <si>
    <t>Amortization</t>
  </si>
  <si>
    <t>Operating Gain/Loss</t>
    <phoneticPr fontId="2" type="noConversion"/>
  </si>
  <si>
    <t>Interest</t>
    <phoneticPr fontId="2" type="noConversion"/>
  </si>
  <si>
    <t>Profit before Tax</t>
    <phoneticPr fontId="2" type="noConversion"/>
  </si>
  <si>
    <t>Loss Transfer</t>
    <phoneticPr fontId="2" type="noConversion"/>
  </si>
  <si>
    <t>Taxable Profit</t>
    <phoneticPr fontId="2" type="noConversion"/>
  </si>
  <si>
    <t>Net Worth Tax(0%)</t>
    <phoneticPr fontId="2" type="noConversion"/>
  </si>
  <si>
    <t>Profit after Tax</t>
    <phoneticPr fontId="2" type="noConversion"/>
  </si>
  <si>
    <t>Dividend(20%)</t>
    <phoneticPr fontId="2" type="noConversion"/>
  </si>
  <si>
    <t>Net Profit/Loss</t>
    <phoneticPr fontId="2" type="noConversion"/>
  </si>
  <si>
    <t>Income Tax(15%)</t>
    <phoneticPr fontId="2" type="noConversion"/>
  </si>
  <si>
    <t>Value-added Tax(Deducted)</t>
    <phoneticPr fontId="2" type="noConversion"/>
  </si>
  <si>
    <t>Additional Tax(12%)</t>
    <phoneticPr fontId="2" type="noConversion"/>
  </si>
  <si>
    <t xml:space="preserve">Profit &amp; Loss Statements 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</si>
</sst>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7" formatCode="&quot;¥&quot;#,##0.00;&quot;¥&quot;\-#,##0.00"/>
    <numFmt numFmtId="176" formatCode="#,##0_);[Red]\(#,##0\)"/>
    <numFmt numFmtId="177" formatCode="&quot;¥&quot;#,##0.00_);[Red]\(&quot;¥&quot;#,##0.00\)"/>
  </numFmts>
  <fonts count="6" x14ac:knownFonts="1">
    <font>
      <sz val="11"/>
      <color theme="1"/>
      <name val="等线"/>
      <family val="2"/>
      <scheme val="minor"/>
    </font>
    <font>
      <b/>
      <sz val="20"/>
      <color theme="0"/>
      <name val="Cambria"/>
      <family val="1"/>
    </font>
    <font>
      <sz val="9"/>
      <name val="等线"/>
      <family val="3"/>
      <charset val="134"/>
      <scheme val="minor"/>
    </font>
    <font>
      <b/>
      <sz val="11"/>
      <color theme="0"/>
      <name val="Cambria"/>
      <family val="1"/>
    </font>
    <font>
      <b/>
      <sz val="11"/>
      <color theme="0"/>
      <name val="宋体"/>
      <family val="3"/>
      <charset val="134"/>
    </font>
    <font>
      <sz val="12"/>
      <color rgb="FF000000"/>
      <name val="Cambria"/>
      <family val="1"/>
    </font>
  </fonts>
  <fills count="5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9A57CD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3" fillId="3" borderId="0" xfId="0" applyFont="1" applyFill="1" applyAlignment="1">
      <alignment horizontal="left"/>
    </xf>
    <xf numFmtId="176" fontId="5" fillId="4" borderId="0" xfId="0" applyNumberFormat="1" applyFont="1" applyFill="1" applyAlignment="1">
      <alignment horizontal="left"/>
    </xf>
    <xf numFmtId="7" fontId="4" fillId="3" borderId="0" xfId="0" applyNumberFormat="1" applyFont="1" applyFill="1" applyAlignment="1">
      <alignment horizontal="center"/>
    </xf>
    <xf numFmtId="7" fontId="3" fillId="3" borderId="0" xfId="0" applyNumberFormat="1" applyFont="1" applyFill="1" applyAlignment="1">
      <alignment horizontal="center"/>
    </xf>
    <xf numFmtId="0" fontId="5" fillId="4" borderId="0" xfId="0" applyNumberFormat="1" applyFont="1" applyFill="1" applyAlignment="1">
      <alignment horizontal="center"/>
    </xf>
    <xf numFmtId="177" fontId="5" fillId="4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tabSelected="1" workbookViewId="0">
      <selection activeCell="D20" sqref="D20"/>
    </sheetView>
  </sheetViews>
  <sheetFormatPr defaultRowHeight="13.8" x14ac:dyDescent="0.25"/>
  <cols>
    <col min="1" max="1" width="29.5546875" customWidth="1"/>
    <col min="2" max="2" width="18.88671875" customWidth="1"/>
    <col min="3" max="3" width="40.88671875" customWidth="1"/>
    <col min="4" max="4" width="27.6640625" customWidth="1"/>
  </cols>
  <sheetData>
    <row r="1" spans="1:4" ht="24.6" x14ac:dyDescent="0.4">
      <c r="A1" s="7" t="s">
        <v>19</v>
      </c>
      <c r="B1" s="7"/>
      <c r="C1" s="7"/>
      <c r="D1" s="7"/>
    </row>
    <row r="2" spans="1:4" ht="15" x14ac:dyDescent="0.25">
      <c r="A2" s="2" t="s">
        <v>1</v>
      </c>
      <c r="B2" s="5">
        <v>2020</v>
      </c>
      <c r="C2" s="5">
        <v>2021</v>
      </c>
      <c r="D2" s="5">
        <v>2022</v>
      </c>
    </row>
    <row r="3" spans="1:4" ht="14.4" x14ac:dyDescent="0.25">
      <c r="A3" s="1" t="s">
        <v>0</v>
      </c>
      <c r="B3" s="3">
        <v>383895.28301886789</v>
      </c>
      <c r="C3" s="4">
        <v>1618712.2641509434</v>
      </c>
      <c r="D3" s="4">
        <v>6740411.3207547171</v>
      </c>
    </row>
    <row r="4" spans="1:4" ht="15" x14ac:dyDescent="0.25">
      <c r="A4" s="2" t="s">
        <v>2</v>
      </c>
      <c r="B4" s="6">
        <v>1485420</v>
      </c>
      <c r="C4" s="6">
        <v>1744536</v>
      </c>
      <c r="D4" s="6">
        <v>3299232</v>
      </c>
    </row>
    <row r="5" spans="1:4" ht="15" x14ac:dyDescent="0.25">
      <c r="A5" s="2" t="s">
        <v>3</v>
      </c>
      <c r="B5" s="6">
        <v>166384</v>
      </c>
      <c r="C5" s="6">
        <v>166384</v>
      </c>
      <c r="D5" s="6">
        <v>166384</v>
      </c>
    </row>
    <row r="6" spans="1:4" ht="14.4" x14ac:dyDescent="0.25">
      <c r="A6" s="1" t="s">
        <v>4</v>
      </c>
      <c r="B6" s="3">
        <f>B3-B5-B4</f>
        <v>-1267908.716981132</v>
      </c>
      <c r="C6" s="3">
        <f t="shared" ref="C6:D6" si="0">C3-C5-C4</f>
        <v>-292207.73584905663</v>
      </c>
      <c r="D6" s="3">
        <f t="shared" si="0"/>
        <v>3274795.3207547171</v>
      </c>
    </row>
    <row r="7" spans="1:4" ht="15" x14ac:dyDescent="0.25">
      <c r="A7" s="2" t="s">
        <v>5</v>
      </c>
      <c r="B7" s="6">
        <v>138694.39999999999</v>
      </c>
      <c r="C7" s="6">
        <v>83216.639999999999</v>
      </c>
      <c r="D7" s="6">
        <v>49929.983999999997</v>
      </c>
    </row>
    <row r="8" spans="1:4" ht="15" x14ac:dyDescent="0.25">
      <c r="A8" s="2" t="s">
        <v>6</v>
      </c>
      <c r="B8" s="6">
        <v>23330.576000000001</v>
      </c>
      <c r="C8" s="6">
        <v>23330.576000000001</v>
      </c>
      <c r="D8" s="6">
        <v>23330.576000000001</v>
      </c>
    </row>
    <row r="9" spans="1:4" ht="14.4" x14ac:dyDescent="0.25">
      <c r="A9" s="1" t="s">
        <v>7</v>
      </c>
      <c r="B9" s="3">
        <f>B6-B7-B8</f>
        <v>-1429933.6929811318</v>
      </c>
      <c r="C9" s="3">
        <f t="shared" ref="C9:D9" si="1">C6-C7-C8</f>
        <v>-398754.95184905664</v>
      </c>
      <c r="D9" s="3">
        <f t="shared" si="1"/>
        <v>3201534.760754717</v>
      </c>
    </row>
    <row r="10" spans="1:4" ht="15" x14ac:dyDescent="0.25">
      <c r="A10" s="2" t="s">
        <v>8</v>
      </c>
      <c r="B10" s="6">
        <v>31770.833333333339</v>
      </c>
      <c r="C10" s="6">
        <v>23330.576000000001</v>
      </c>
      <c r="D10" s="6">
        <v>6770.8333333333585</v>
      </c>
    </row>
    <row r="11" spans="1:4" ht="14.4" x14ac:dyDescent="0.25">
      <c r="A11" s="1" t="s">
        <v>9</v>
      </c>
      <c r="B11" s="3">
        <f>B9-B10</f>
        <v>-1461704.5263144651</v>
      </c>
      <c r="C11" s="3">
        <f t="shared" ref="C11:D11" si="2">C9-C10</f>
        <v>-422085.52784905664</v>
      </c>
      <c r="D11" s="3">
        <f t="shared" si="2"/>
        <v>3194763.9274213836</v>
      </c>
    </row>
    <row r="12" spans="1:4" ht="15" x14ac:dyDescent="0.25">
      <c r="A12" s="2" t="s">
        <v>11</v>
      </c>
      <c r="B12" s="6">
        <v>0</v>
      </c>
      <c r="C12" s="6">
        <v>0</v>
      </c>
      <c r="D12" s="6">
        <f>D11+C20</f>
        <v>1296555.0989182391</v>
      </c>
    </row>
    <row r="13" spans="1:4" ht="15" x14ac:dyDescent="0.25">
      <c r="A13" s="2" t="s">
        <v>17</v>
      </c>
      <c r="B13" s="6">
        <v>23033.716981132115</v>
      </c>
      <c r="C13" s="6">
        <v>97122.735849056771</v>
      </c>
      <c r="D13" s="6">
        <v>404424.67924528371</v>
      </c>
    </row>
    <row r="14" spans="1:4" ht="15" x14ac:dyDescent="0.25">
      <c r="A14" s="2" t="s">
        <v>18</v>
      </c>
      <c r="B14" s="6">
        <f>B13*0.12</f>
        <v>2764.0460377358536</v>
      </c>
      <c r="C14" s="6">
        <f t="shared" ref="C14:D14" si="3">C13*0.12</f>
        <v>11654.728301886813</v>
      </c>
      <c r="D14" s="6">
        <f t="shared" si="3"/>
        <v>48530.961509434041</v>
      </c>
    </row>
    <row r="15" spans="1:4" ht="15" x14ac:dyDescent="0.25">
      <c r="A15" s="2" t="s">
        <v>16</v>
      </c>
      <c r="B15" s="6">
        <v>0</v>
      </c>
      <c r="C15" s="6">
        <v>0</v>
      </c>
      <c r="D15" s="6">
        <f>D12*0.15</f>
        <v>194483.26483773586</v>
      </c>
    </row>
    <row r="16" spans="1:4" ht="15" x14ac:dyDescent="0.25">
      <c r="A16" s="2" t="s">
        <v>12</v>
      </c>
      <c r="B16" s="6">
        <v>0</v>
      </c>
      <c r="C16" s="6">
        <v>0</v>
      </c>
      <c r="D16" s="6">
        <v>0</v>
      </c>
    </row>
    <row r="17" spans="1:4" ht="14.4" x14ac:dyDescent="0.25">
      <c r="A17" s="1" t="s">
        <v>13</v>
      </c>
      <c r="B17" s="3">
        <f>B11-B15-B14</f>
        <v>-1464468.572352201</v>
      </c>
      <c r="C17" s="3">
        <f>C11-C15-C14</f>
        <v>-433740.25615094346</v>
      </c>
      <c r="D17" s="3">
        <f>D11-D15-D14</f>
        <v>2951749.7010742137</v>
      </c>
    </row>
    <row r="18" spans="1:4" ht="15" x14ac:dyDescent="0.25">
      <c r="A18" s="2" t="s">
        <v>14</v>
      </c>
      <c r="B18" s="6">
        <v>0</v>
      </c>
      <c r="C18" s="6">
        <v>0</v>
      </c>
      <c r="D18" s="6">
        <f>D17*0.2</f>
        <v>590349.94021484279</v>
      </c>
    </row>
    <row r="19" spans="1:4" ht="14.4" x14ac:dyDescent="0.25">
      <c r="A19" s="1" t="s">
        <v>15</v>
      </c>
      <c r="B19" s="3">
        <f>B17-B18</f>
        <v>-1464468.572352201</v>
      </c>
      <c r="C19" s="3">
        <f t="shared" ref="C19:D19" si="4">C17-C18</f>
        <v>-433740.25615094346</v>
      </c>
      <c r="D19" s="3">
        <f t="shared" si="4"/>
        <v>2361399.7608593712</v>
      </c>
    </row>
    <row r="20" spans="1:4" ht="15" x14ac:dyDescent="0.25">
      <c r="A20" s="2" t="s">
        <v>10</v>
      </c>
      <c r="B20" s="6">
        <f>B19</f>
        <v>-1464468.572352201</v>
      </c>
      <c r="C20" s="6">
        <f>B20+C19</f>
        <v>-1898208.8285031444</v>
      </c>
      <c r="D20" s="6">
        <v>0</v>
      </c>
    </row>
  </sheetData>
  <mergeCells count="1">
    <mergeCell ref="A1:D1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2020-06-11T06:22:13Z</dcterms:modified>
</cp:coreProperties>
</file>