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课程文档\软件项目管理\project\SoftwareManagementDocument\final\"/>
    </mc:Choice>
  </mc:AlternateContent>
  <xr:revisionPtr revIDLastSave="0" documentId="13_ncr:1_{4465182A-83BA-47D7-8F10-100EEBFE2D36}" xr6:coauthVersionLast="45" xr6:coauthVersionMax="45" xr10:uidLastSave="{00000000-0000-0000-0000-000000000000}"/>
  <bookViews>
    <workbookView xWindow="-108" yWindow="-108" windowWidth="22320" windowHeight="13176" xr2:uid="{F0D8BA34-27AE-4AD9-B71F-AC9CBF2F1C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" l="1"/>
  <c r="F30" i="1"/>
  <c r="F24" i="1"/>
  <c r="F21" i="1"/>
  <c r="C35" i="1"/>
  <c r="C34" i="1"/>
  <c r="C33" i="1"/>
  <c r="C32" i="1"/>
  <c r="C31" i="1"/>
  <c r="C30" i="1"/>
  <c r="C26" i="1"/>
  <c r="C25" i="1"/>
  <c r="C24" i="1"/>
  <c r="C23" i="1"/>
  <c r="C22" i="1"/>
  <c r="C21" i="1"/>
  <c r="E17" i="1"/>
  <c r="E16" i="1"/>
  <c r="B13" i="1"/>
  <c r="E14" i="1" l="1"/>
  <c r="B14" i="1"/>
  <c r="E13" i="1"/>
  <c r="B16" i="1"/>
  <c r="B17" i="1" s="1"/>
  <c r="K7" i="1"/>
  <c r="J7" i="1"/>
  <c r="I7" i="1"/>
  <c r="J6" i="1"/>
  <c r="K6" i="1"/>
  <c r="I6" i="1"/>
  <c r="C4" i="1"/>
  <c r="C5" i="1"/>
  <c r="C6" i="1"/>
  <c r="D4" i="1"/>
  <c r="D5" i="1"/>
  <c r="D6" i="1"/>
  <c r="C3" i="1"/>
  <c r="D3" i="1"/>
</calcChain>
</file>

<file path=xl/sharedStrings.xml><?xml version="1.0" encoding="utf-8"?>
<sst xmlns="http://schemas.openxmlformats.org/spreadsheetml/2006/main" count="31" uniqueCount="23">
  <si>
    <t>Ranges on Estiamtes</t>
    <phoneticPr fontId="5" type="noConversion"/>
  </si>
  <si>
    <t>Fixed Cost</t>
  </si>
  <si>
    <t>Staff Cost</t>
  </si>
  <si>
    <t>Staff Cost</t>
    <phoneticPr fontId="4" type="noConversion"/>
  </si>
  <si>
    <t>Min Value</t>
    <phoneticPr fontId="4" type="noConversion"/>
  </si>
  <si>
    <t>Max Value</t>
    <phoneticPr fontId="4" type="noConversion"/>
  </si>
  <si>
    <t>Most Likely Value</t>
    <phoneticPr fontId="4" type="noConversion"/>
  </si>
  <si>
    <t>Year 1</t>
    <phoneticPr fontId="4" type="noConversion"/>
  </si>
  <si>
    <t>Year 2</t>
    <phoneticPr fontId="4" type="noConversion"/>
  </si>
  <si>
    <t>Year 3</t>
    <phoneticPr fontId="4" type="noConversion"/>
  </si>
  <si>
    <t>Net Profit</t>
  </si>
  <si>
    <t>Discount</t>
  </si>
  <si>
    <t>Year</t>
    <phoneticPr fontId="4" type="noConversion"/>
  </si>
  <si>
    <t>Net Profit</t>
    <phoneticPr fontId="4" type="noConversion"/>
  </si>
  <si>
    <t>Discount Factor</t>
    <phoneticPr fontId="4" type="noConversion"/>
  </si>
  <si>
    <t>Discounted Net Profit</t>
    <phoneticPr fontId="4" type="noConversion"/>
  </si>
  <si>
    <t>Accumulated Net Profit</t>
    <phoneticPr fontId="4" type="noConversion"/>
  </si>
  <si>
    <t>Year 0</t>
    <phoneticPr fontId="4" type="noConversion"/>
  </si>
  <si>
    <t xml:space="preserve">Year 1 </t>
    <phoneticPr fontId="4" type="noConversion"/>
  </si>
  <si>
    <t>Changed Value</t>
    <phoneticPr fontId="4" type="noConversion"/>
  </si>
  <si>
    <t>Change in CV</t>
    <phoneticPr fontId="4" type="noConversion"/>
  </si>
  <si>
    <t>Change in NP</t>
    <phoneticPr fontId="4" type="noConversion"/>
  </si>
  <si>
    <t>Fixed Cost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</si>
</sst>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b/>
      <sz val="20"/>
      <color theme="0"/>
      <name val="Cambria"/>
      <family val="1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rgb="FF000000"/>
      <name val="Cambria"/>
      <family val="1"/>
    </font>
    <font>
      <sz val="12"/>
      <name val="Cambria"/>
      <family val="1"/>
    </font>
    <font>
      <sz val="12"/>
      <color theme="0"/>
      <name val="Cambria"/>
      <family val="1"/>
    </font>
    <font>
      <b/>
      <sz val="20"/>
      <name val="Cambria"/>
      <family val="1"/>
    </font>
    <font>
      <sz val="11"/>
      <name val="等线"/>
      <family val="2"/>
      <charset val="134"/>
      <scheme val="minor"/>
    </font>
    <font>
      <b/>
      <sz val="12"/>
      <name val="Cambria"/>
      <family val="1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1">
    <xf numFmtId="0" fontId="0" fillId="0" borderId="0" xfId="0">
      <alignment vertical="center"/>
    </xf>
    <xf numFmtId="0" fontId="3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176" fontId="6" fillId="3" borderId="0" xfId="1" applyNumberFormat="1" applyFont="1" applyFill="1" applyAlignment="1">
      <alignment horizontal="center"/>
    </xf>
    <xf numFmtId="38" fontId="8" fillId="2" borderId="0" xfId="1" applyNumberFormat="1" applyFont="1" applyFill="1" applyAlignment="1">
      <alignment horizontal="center"/>
    </xf>
    <xf numFmtId="38" fontId="8" fillId="2" borderId="0" xfId="1" applyNumberFormat="1" applyFont="1" applyFill="1" applyAlignment="1">
      <alignment horizontal="center" vertical="center"/>
    </xf>
    <xf numFmtId="38" fontId="8" fillId="2" borderId="0" xfId="1" applyNumberFormat="1" applyFont="1" applyFill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9" fillId="0" borderId="0" xfId="1" applyFont="1" applyFill="1" applyAlignment="1">
      <alignment horizontal="center" vertical="center"/>
    </xf>
    <xf numFmtId="10" fontId="9" fillId="0" borderId="0" xfId="1" applyNumberFormat="1" applyFont="1" applyFill="1" applyAlignment="1">
      <alignment horizontal="center" vertical="center"/>
    </xf>
    <xf numFmtId="176" fontId="7" fillId="0" borderId="0" xfId="1" applyNumberFormat="1" applyFont="1" applyFill="1" applyAlignment="1">
      <alignment horizontal="center"/>
    </xf>
    <xf numFmtId="38" fontId="7" fillId="0" borderId="0" xfId="1" applyNumberFormat="1" applyFont="1" applyFill="1" applyAlignment="1">
      <alignment horizontal="center" vertical="center"/>
    </xf>
    <xf numFmtId="38" fontId="11" fillId="0" borderId="0" xfId="1" applyNumberFormat="1" applyFont="1" applyFill="1" applyAlignment="1"/>
    <xf numFmtId="38" fontId="11" fillId="0" borderId="0" xfId="1" applyNumberFormat="1" applyFont="1" applyFill="1" applyAlignment="1">
      <alignment vertical="center"/>
    </xf>
    <xf numFmtId="176" fontId="11" fillId="0" borderId="0" xfId="1" applyNumberFormat="1" applyFont="1" applyFill="1" applyAlignment="1">
      <alignment horizontal="center"/>
    </xf>
    <xf numFmtId="0" fontId="2" fillId="0" borderId="0" xfId="0" applyFont="1">
      <alignment vertical="center"/>
    </xf>
    <xf numFmtId="0" fontId="7" fillId="0" borderId="0" xfId="1" applyNumberFormat="1" applyFont="1" applyFill="1" applyAlignment="1">
      <alignment horizontal="center"/>
    </xf>
    <xf numFmtId="176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9" fontId="1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14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>
      <alignment vertical="center"/>
    </xf>
  </cellXfs>
  <cellStyles count="2">
    <cellStyle name="常规" xfId="0" builtinId="0"/>
    <cellStyle name="常规 2" xfId="1" xr:uid="{B4368AA7-5CD8-4959-9804-D2072EC181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Accumulated Net Profit(7.5%)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val>
            <c:numRef>
              <c:f>Sheet1!$H$7:$K$7</c:f>
              <c:numCache>
                <c:formatCode>"¥"#,##0.00_);[Red]\("¥"#,##0.00\)</c:formatCode>
                <c:ptCount val="4"/>
                <c:pt idx="0" formatCode="#,##0_);[Red]\(#,##0\)">
                  <c:v>0</c:v>
                </c:pt>
                <c:pt idx="1">
                  <c:v>-1362296.4054893821</c:v>
                </c:pt>
                <c:pt idx="2">
                  <c:v>-1737625.9967372606</c:v>
                </c:pt>
                <c:pt idx="3">
                  <c:v>644275.95548546896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9-4597-8E75-AF33B80D8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1582248"/>
        <c:axId val="291582576"/>
        <c:axId val="0"/>
      </c:bar3DChart>
      <c:catAx>
        <c:axId val="29158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582576"/>
        <c:crosses val="autoZero"/>
        <c:auto val="1"/>
        <c:lblAlgn val="ctr"/>
        <c:lblOffset val="100"/>
        <c:noMultiLvlLbl val="0"/>
      </c:catAx>
      <c:valAx>
        <c:axId val="2915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58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1150620</xdr:colOff>
      <xdr:row>8</xdr:row>
      <xdr:rowOff>156210</xdr:rowOff>
    </xdr:from>
    <xdr:to>
      <xdr:col>10</xdr:col>
      <xdr:colOff>449580</xdr:colOff>
      <xdr:row>25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1BB7AE-F037-499E-A039-75CCD965C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BAF3-10DD-4E86-8D91-BC14DF05D334}">
  <dimension ref="A1:L38"/>
  <sheetViews>
    <sheetView tabSelected="1" workbookViewId="0">
      <selection activeCell="G35" sqref="G35"/>
    </sheetView>
  </sheetViews>
  <sheetFormatPr defaultRowHeight="13.8" x14ac:dyDescent="0.25"/>
  <cols>
    <col min="1" max="2" width="17.33203125" customWidth="1"/>
    <col min="3" max="3" width="19.6640625" customWidth="1"/>
    <col min="4" max="4" width="24.44140625" customWidth="1"/>
    <col min="5" max="5" width="34.21875" customWidth="1"/>
    <col min="6" max="6" width="31" customWidth="1"/>
    <col min="7" max="7" width="28.109375" customWidth="1"/>
    <col min="8" max="8" width="11.5546875" customWidth="1"/>
    <col min="9" max="9" width="20.21875" customWidth="1"/>
    <col min="10" max="10" width="17" customWidth="1"/>
    <col min="11" max="11" width="17.109375" customWidth="1"/>
  </cols>
  <sheetData>
    <row r="1" spans="1:12" ht="24.6" x14ac:dyDescent="0.4">
      <c r="A1" s="1" t="s">
        <v>0</v>
      </c>
      <c r="B1" s="1"/>
      <c r="C1" s="1"/>
      <c r="D1" s="1"/>
      <c r="E1" s="1"/>
      <c r="G1" s="1" t="s">
        <v>10</v>
      </c>
      <c r="H1" s="7"/>
      <c r="I1" s="7"/>
      <c r="J1" s="7"/>
      <c r="K1" s="7"/>
    </row>
    <row r="2" spans="1:12" ht="24.6" x14ac:dyDescent="0.4">
      <c r="A2" s="2"/>
      <c r="B2" s="2"/>
      <c r="C2" s="2" t="s">
        <v>4</v>
      </c>
      <c r="D2" s="2" t="s">
        <v>5</v>
      </c>
      <c r="E2" s="2" t="s">
        <v>6</v>
      </c>
      <c r="G2" s="8" t="s">
        <v>11</v>
      </c>
      <c r="H2" s="8"/>
      <c r="I2" s="8"/>
      <c r="J2" s="9">
        <v>7.4999999999999997E-2</v>
      </c>
      <c r="K2" s="8"/>
    </row>
    <row r="3" spans="1:12" ht="15" x14ac:dyDescent="0.25">
      <c r="A3" s="4" t="s">
        <v>1</v>
      </c>
      <c r="B3" s="4"/>
      <c r="C3" s="3">
        <f>0.8*E3</f>
        <v>133107.20000000001</v>
      </c>
      <c r="D3" s="3">
        <f>1.2*E3</f>
        <v>199660.79999999999</v>
      </c>
      <c r="E3" s="3">
        <v>166384</v>
      </c>
      <c r="G3" s="12" t="s">
        <v>12</v>
      </c>
      <c r="H3" s="12" t="s">
        <v>17</v>
      </c>
      <c r="I3" s="14" t="s">
        <v>18</v>
      </c>
      <c r="J3" s="14" t="s">
        <v>8</v>
      </c>
      <c r="K3" s="14" t="s">
        <v>9</v>
      </c>
      <c r="L3" s="15"/>
    </row>
    <row r="4" spans="1:12" ht="15" x14ac:dyDescent="0.25">
      <c r="A4" s="5" t="s">
        <v>2</v>
      </c>
      <c r="B4" s="6" t="s">
        <v>7</v>
      </c>
      <c r="C4" s="3">
        <f t="shared" ref="C4:C6" si="0">0.8*E4</f>
        <v>1188336</v>
      </c>
      <c r="D4" s="3">
        <f t="shared" ref="D4:D6" si="1">1.2*E4</f>
        <v>1782504</v>
      </c>
      <c r="E4" s="3">
        <v>1485420</v>
      </c>
      <c r="G4" s="13" t="s">
        <v>13</v>
      </c>
      <c r="H4" s="11">
        <v>0</v>
      </c>
      <c r="I4" s="10">
        <v>-1464468.57</v>
      </c>
      <c r="J4" s="10">
        <v>-433740.26</v>
      </c>
      <c r="K4" s="10">
        <v>2959029.35</v>
      </c>
    </row>
    <row r="5" spans="1:12" ht="15" x14ac:dyDescent="0.25">
      <c r="A5" s="5"/>
      <c r="B5" s="6" t="s">
        <v>8</v>
      </c>
      <c r="C5" s="3">
        <f t="shared" si="0"/>
        <v>1395628.8</v>
      </c>
      <c r="D5" s="3">
        <f t="shared" si="1"/>
        <v>2093443.2</v>
      </c>
      <c r="E5" s="3">
        <v>1744536</v>
      </c>
      <c r="G5" s="13" t="s">
        <v>14</v>
      </c>
      <c r="H5" s="11">
        <v>1</v>
      </c>
      <c r="I5" s="16">
        <v>0.93023259999999997</v>
      </c>
      <c r="J5" s="16">
        <v>0.86533260999999995</v>
      </c>
      <c r="K5" s="16">
        <v>0.80496056999999999</v>
      </c>
    </row>
    <row r="6" spans="1:12" ht="15" x14ac:dyDescent="0.25">
      <c r="A6" s="5"/>
      <c r="B6" s="6" t="s">
        <v>9</v>
      </c>
      <c r="C6" s="3">
        <f t="shared" si="0"/>
        <v>2639385.6000000001</v>
      </c>
      <c r="D6" s="3">
        <f t="shared" si="1"/>
        <v>3959078.4</v>
      </c>
      <c r="E6" s="3">
        <v>3299232</v>
      </c>
      <c r="G6" s="13" t="s">
        <v>15</v>
      </c>
      <c r="H6" s="11">
        <v>0</v>
      </c>
      <c r="I6" s="10">
        <f>I4*I5</f>
        <v>-1362296.4054893821</v>
      </c>
      <c r="J6" s="10">
        <f t="shared" ref="J6:K6" si="2">J4*J5</f>
        <v>-375329.59124787856</v>
      </c>
      <c r="K6" s="10">
        <f t="shared" si="2"/>
        <v>2381901.9522227296</v>
      </c>
    </row>
    <row r="7" spans="1:12" ht="15" x14ac:dyDescent="0.25">
      <c r="G7" s="13" t="s">
        <v>16</v>
      </c>
      <c r="H7" s="11">
        <v>0</v>
      </c>
      <c r="I7" s="10">
        <f>I6</f>
        <v>-1362296.4054893821</v>
      </c>
      <c r="J7" s="10">
        <f>I7+J6</f>
        <v>-1737625.9967372606</v>
      </c>
      <c r="K7" s="10">
        <f>J7+K6</f>
        <v>644275.95548546896</v>
      </c>
    </row>
    <row r="12" spans="1:12" x14ac:dyDescent="0.25">
      <c r="B12" s="18" t="s">
        <v>19</v>
      </c>
      <c r="C12" s="18" t="s">
        <v>20</v>
      </c>
      <c r="D12" s="18" t="s">
        <v>16</v>
      </c>
      <c r="E12" s="18" t="s">
        <v>21</v>
      </c>
    </row>
    <row r="13" spans="1:12" x14ac:dyDescent="0.25">
      <c r="A13" s="24" t="s">
        <v>22</v>
      </c>
      <c r="B13" s="27">
        <f>B15*(1+C13)</f>
        <v>149745.60000000001</v>
      </c>
      <c r="C13" s="26">
        <v>-0.1</v>
      </c>
      <c r="D13" s="27">
        <v>681517.58</v>
      </c>
      <c r="E13" s="28">
        <f>(D13-D15)/D15</f>
        <v>5.7803833003485024E-2</v>
      </c>
    </row>
    <row r="14" spans="1:12" x14ac:dyDescent="0.25">
      <c r="A14" s="23"/>
      <c r="B14" s="27">
        <f>B16*(1+C14)</f>
        <v>165968.04</v>
      </c>
      <c r="C14" s="25">
        <v>-0.05</v>
      </c>
      <c r="D14" s="17">
        <v>645206.99</v>
      </c>
      <c r="E14" s="28">
        <f>(D14-D15)/D15</f>
        <v>1.4450795277229154E-3</v>
      </c>
    </row>
    <row r="15" spans="1:12" x14ac:dyDescent="0.25">
      <c r="A15" s="23"/>
      <c r="B15" s="19">
        <v>166384</v>
      </c>
      <c r="C15" s="20">
        <v>0</v>
      </c>
      <c r="D15" s="19">
        <v>644275.96</v>
      </c>
      <c r="E15" s="20">
        <v>0</v>
      </c>
    </row>
    <row r="16" spans="1:12" x14ac:dyDescent="0.25">
      <c r="A16" s="23"/>
      <c r="B16" s="17">
        <f>B15*(1+C16)</f>
        <v>174703.2</v>
      </c>
      <c r="C16" s="25">
        <v>0.05</v>
      </c>
      <c r="D16" s="17">
        <v>625655.14</v>
      </c>
      <c r="E16" s="29">
        <f>(D16-D15)/D15</f>
        <v>-2.8901932023041726E-2</v>
      </c>
    </row>
    <row r="17" spans="1:6" x14ac:dyDescent="0.25">
      <c r="A17" s="23"/>
      <c r="B17" s="17">
        <f>B16*(1+C17)</f>
        <v>192173.52000000002</v>
      </c>
      <c r="C17" s="25">
        <v>0.1</v>
      </c>
      <c r="D17" s="17">
        <v>586551.43999999994</v>
      </c>
      <c r="E17" s="29">
        <f>(D17-D15)/D15</f>
        <v>-8.9595955124571192E-2</v>
      </c>
    </row>
    <row r="20" spans="1:6" x14ac:dyDescent="0.25">
      <c r="B20" s="18" t="s">
        <v>12</v>
      </c>
      <c r="C20" s="18" t="s">
        <v>19</v>
      </c>
      <c r="D20" s="18" t="s">
        <v>20</v>
      </c>
      <c r="E20" s="18" t="s">
        <v>16</v>
      </c>
      <c r="F20" s="18" t="s">
        <v>21</v>
      </c>
    </row>
    <row r="21" spans="1:6" x14ac:dyDescent="0.25">
      <c r="A21" s="24" t="s">
        <v>3</v>
      </c>
      <c r="B21" s="34">
        <v>1</v>
      </c>
      <c r="C21" s="27">
        <f>C27*(1+D21)</f>
        <v>1336878</v>
      </c>
      <c r="D21" s="38">
        <v>-0.1</v>
      </c>
      <c r="E21" s="30">
        <v>1062429.52</v>
      </c>
      <c r="F21" s="37">
        <f>(E21-E27)/E27</f>
        <v>0.64902865536066268</v>
      </c>
    </row>
    <row r="22" spans="1:6" x14ac:dyDescent="0.25">
      <c r="A22" s="24"/>
      <c r="B22" s="34">
        <v>2</v>
      </c>
      <c r="C22" s="27">
        <f>C28*(1+D21)</f>
        <v>1570082.4000000001</v>
      </c>
      <c r="D22" s="38"/>
      <c r="E22" s="30"/>
      <c r="F22" s="37"/>
    </row>
    <row r="23" spans="1:6" x14ac:dyDescent="0.25">
      <c r="A23" s="24"/>
      <c r="B23" s="35">
        <v>3</v>
      </c>
      <c r="C23" s="27">
        <f>C29*(1+D21)</f>
        <v>2969308.8000000003</v>
      </c>
      <c r="D23" s="38"/>
      <c r="E23" s="30"/>
      <c r="F23" s="37"/>
    </row>
    <row r="24" spans="1:6" x14ac:dyDescent="0.25">
      <c r="A24" s="24"/>
      <c r="B24" s="36">
        <v>1</v>
      </c>
      <c r="C24" s="17">
        <f>C27*(1+D24)</f>
        <v>1411149</v>
      </c>
      <c r="D24" s="37">
        <v>-0.05</v>
      </c>
      <c r="E24" s="30">
        <v>824490.48</v>
      </c>
      <c r="F24" s="37">
        <f>(E24-E27)/E27</f>
        <v>0.27971635011804574</v>
      </c>
    </row>
    <row r="25" spans="1:6" x14ac:dyDescent="0.25">
      <c r="A25" s="24"/>
      <c r="B25" s="36">
        <v>2</v>
      </c>
      <c r="C25" s="17">
        <f>C28*(1+D24)</f>
        <v>1657309.2</v>
      </c>
      <c r="D25" s="37"/>
      <c r="E25" s="30"/>
      <c r="F25" s="37"/>
    </row>
    <row r="26" spans="1:6" x14ac:dyDescent="0.25">
      <c r="A26" s="24"/>
      <c r="B26" s="36">
        <v>3</v>
      </c>
      <c r="C26" s="17">
        <f>C29*(1+D24)</f>
        <v>3134270.4</v>
      </c>
      <c r="D26" s="37"/>
      <c r="E26" s="30"/>
      <c r="F26" s="37"/>
    </row>
    <row r="27" spans="1:6" x14ac:dyDescent="0.25">
      <c r="A27" s="24"/>
      <c r="B27" s="36">
        <v>1</v>
      </c>
      <c r="C27" s="17">
        <v>1485420</v>
      </c>
      <c r="D27" s="31">
        <v>0</v>
      </c>
      <c r="E27" s="30">
        <v>644275.96</v>
      </c>
      <c r="F27" s="37">
        <v>0</v>
      </c>
    </row>
    <row r="28" spans="1:6" x14ac:dyDescent="0.25">
      <c r="A28" s="24"/>
      <c r="B28" s="36">
        <v>2</v>
      </c>
      <c r="C28" s="17">
        <v>1744536</v>
      </c>
      <c r="D28" s="22"/>
      <c r="E28" s="30"/>
      <c r="F28" s="37"/>
    </row>
    <row r="29" spans="1:6" x14ac:dyDescent="0.25">
      <c r="A29" s="24"/>
      <c r="B29" s="36">
        <v>3</v>
      </c>
      <c r="C29" s="17">
        <v>3299232</v>
      </c>
      <c r="D29" s="22"/>
      <c r="E29" s="30"/>
      <c r="F29" s="37"/>
    </row>
    <row r="30" spans="1:6" x14ac:dyDescent="0.25">
      <c r="A30" s="24"/>
      <c r="B30" s="36">
        <v>1</v>
      </c>
      <c r="C30" s="17">
        <f>C27*(1+D30)</f>
        <v>1559691</v>
      </c>
      <c r="D30" s="37">
        <v>0.05</v>
      </c>
      <c r="E30" s="30">
        <v>348612.4</v>
      </c>
      <c r="F30" s="37">
        <f>(E30-E27)/E27</f>
        <v>-0.4589082603671879</v>
      </c>
    </row>
    <row r="31" spans="1:6" x14ac:dyDescent="0.25">
      <c r="A31" s="24"/>
      <c r="B31" s="36">
        <v>2</v>
      </c>
      <c r="C31" s="17">
        <f>C28*(1+D30)</f>
        <v>1831762.8</v>
      </c>
      <c r="D31" s="37"/>
      <c r="E31" s="30"/>
      <c r="F31" s="37"/>
    </row>
    <row r="32" spans="1:6" x14ac:dyDescent="0.25">
      <c r="A32" s="24"/>
      <c r="B32" s="36">
        <v>3</v>
      </c>
      <c r="C32" s="17">
        <f>C29*(1+D30)</f>
        <v>3464193.6</v>
      </c>
      <c r="D32" s="37"/>
      <c r="E32" s="30"/>
      <c r="F32" s="37"/>
    </row>
    <row r="33" spans="1:6" x14ac:dyDescent="0.25">
      <c r="A33" s="24"/>
      <c r="B33" s="36">
        <v>1</v>
      </c>
      <c r="C33" s="17">
        <f>C27*(1+D33)</f>
        <v>1633962.0000000002</v>
      </c>
      <c r="D33" s="37">
        <v>0.1</v>
      </c>
      <c r="E33" s="30">
        <v>110673.35</v>
      </c>
      <c r="F33" s="37">
        <f>(E33-E27)/E27</f>
        <v>-0.82822058113110419</v>
      </c>
    </row>
    <row r="34" spans="1:6" x14ac:dyDescent="0.25">
      <c r="A34" s="24"/>
      <c r="B34" s="36">
        <v>2</v>
      </c>
      <c r="C34" s="17">
        <f>C28*(1+D33)</f>
        <v>1918989.6</v>
      </c>
      <c r="D34" s="37"/>
      <c r="E34" s="30"/>
      <c r="F34" s="37"/>
    </row>
    <row r="35" spans="1:6" x14ac:dyDescent="0.25">
      <c r="A35" s="24"/>
      <c r="B35" s="36">
        <v>3</v>
      </c>
      <c r="C35" s="17">
        <f>C29*(1+D33)</f>
        <v>3629155.2</v>
      </c>
      <c r="D35" s="37"/>
      <c r="E35" s="30"/>
      <c r="F35" s="37"/>
    </row>
    <row r="36" spans="1:6" x14ac:dyDescent="0.25">
      <c r="A36" s="39"/>
      <c r="B36" s="36"/>
      <c r="C36" s="17"/>
      <c r="D36" s="33"/>
      <c r="E36" s="32"/>
      <c r="F36" s="33"/>
    </row>
    <row r="37" spans="1:6" x14ac:dyDescent="0.25">
      <c r="A37" s="40"/>
      <c r="B37" s="21"/>
      <c r="C37" s="17"/>
      <c r="D37" s="33"/>
      <c r="E37" s="32"/>
      <c r="F37" s="33"/>
    </row>
    <row r="38" spans="1:6" x14ac:dyDescent="0.25">
      <c r="A38" s="39"/>
      <c r="B38" s="21"/>
      <c r="C38" s="17"/>
      <c r="D38" s="33"/>
      <c r="E38" s="32"/>
      <c r="F38" s="33"/>
    </row>
  </sheetData>
  <mergeCells count="23">
    <mergeCell ref="F27:F29"/>
    <mergeCell ref="F30:F32"/>
    <mergeCell ref="F33:F35"/>
    <mergeCell ref="E21:E23"/>
    <mergeCell ref="E24:E26"/>
    <mergeCell ref="E27:E29"/>
    <mergeCell ref="E30:E32"/>
    <mergeCell ref="E33:E35"/>
    <mergeCell ref="D27:D29"/>
    <mergeCell ref="D30:D32"/>
    <mergeCell ref="D33:D35"/>
    <mergeCell ref="A21:A35"/>
    <mergeCell ref="G2:I2"/>
    <mergeCell ref="J2:K2"/>
    <mergeCell ref="A13:A17"/>
    <mergeCell ref="D21:D23"/>
    <mergeCell ref="D24:D26"/>
    <mergeCell ref="F21:F23"/>
    <mergeCell ref="F24:F26"/>
    <mergeCell ref="A1:E1"/>
    <mergeCell ref="A3:B3"/>
    <mergeCell ref="A4:A6"/>
    <mergeCell ref="G1:K1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2020-06-12T05:18:34Z</dcterms:created>
  <dcterms:modified xsi:type="dcterms:W3CDTF">2020-06-12T07:24:29Z</dcterms:modified>
</cp:coreProperties>
</file>