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ue/Desktop/597project/code/results/"/>
    </mc:Choice>
  </mc:AlternateContent>
  <bookViews>
    <workbookView xWindow="820" yWindow="460" windowWidth="24780" windowHeight="15540" tabRatio="500" firstSheet="5" activeTab="10"/>
  </bookViews>
  <sheets>
    <sheet name="swift_fib" sheetId="1" r:id="rId1"/>
    <sheet name="openmp_fib" sheetId="5" r:id="rId2"/>
    <sheet name="cilk_fib" sheetId="15" r:id="rId3"/>
    <sheet name="fib_compare" sheetId="21" r:id="rId4"/>
    <sheet name="swift_quicksort" sheetId="20" r:id="rId5"/>
    <sheet name="openmp_quicksort" sheetId="7" r:id="rId6"/>
    <sheet name="cilk_quicksort" sheetId="18" r:id="rId7"/>
    <sheet name="quicksort_compare" sheetId="22" r:id="rId8"/>
    <sheet name="openmp_mdlite" sheetId="9" r:id="rId9"/>
    <sheet name="cilk_mdlite" sheetId="19" r:id="rId10"/>
    <sheet name="mdlite_compare" sheetId="24" r:id="rId11"/>
    <sheet name="swift_nap" sheetId="12" r:id="rId12"/>
    <sheet name="openmp_nap" sheetId="14" r:id="rId13"/>
    <sheet name="cilk_nap" sheetId="16" r:id="rId14"/>
    <sheet name="nap_compare" sheetId="23" r:id="rId15"/>
    <sheet name="Sheet1" sheetId="3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4" l="1"/>
  <c r="B16" i="24"/>
  <c r="G2" i="21"/>
  <c r="G3" i="2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F3" i="21"/>
  <c r="F4" i="21"/>
  <c r="F5" i="21"/>
  <c r="F6" i="21"/>
  <c r="F7" i="21"/>
  <c r="F8" i="21"/>
  <c r="F9" i="21"/>
  <c r="F10" i="21"/>
  <c r="F11" i="21"/>
  <c r="F12" i="21"/>
  <c r="F2" i="21"/>
  <c r="B17" i="23"/>
  <c r="B17" i="22"/>
  <c r="B4" i="20"/>
  <c r="B5" i="20"/>
  <c r="B6" i="20"/>
  <c r="B7" i="20"/>
  <c r="B8" i="20"/>
  <c r="B9" i="20"/>
  <c r="B10" i="20"/>
  <c r="B11" i="20"/>
  <c r="B12" i="20"/>
  <c r="B3" i="20"/>
  <c r="B17" i="20"/>
  <c r="E2" i="19"/>
  <c r="B16" i="19"/>
  <c r="B12" i="19"/>
  <c r="B11" i="19"/>
  <c r="B10" i="19"/>
  <c r="B9" i="19"/>
  <c r="B8" i="19"/>
  <c r="B7" i="19"/>
  <c r="B6" i="19"/>
  <c r="B5" i="19"/>
  <c r="B4" i="19"/>
  <c r="B3" i="19"/>
  <c r="B2" i="19"/>
  <c r="B3" i="7"/>
  <c r="B4" i="7"/>
  <c r="B5" i="7"/>
  <c r="B6" i="7"/>
  <c r="B7" i="7"/>
  <c r="B8" i="7"/>
  <c r="B9" i="7"/>
  <c r="B10" i="7"/>
  <c r="B11" i="7"/>
  <c r="B12" i="7"/>
  <c r="B2" i="7"/>
  <c r="E23" i="5"/>
  <c r="E3" i="5"/>
  <c r="D3" i="5"/>
  <c r="E4" i="5"/>
  <c r="D4" i="5"/>
  <c r="E5" i="5"/>
  <c r="D5" i="5"/>
  <c r="E6" i="5"/>
  <c r="D6" i="5"/>
  <c r="E7" i="5"/>
  <c r="D7" i="5"/>
  <c r="E8" i="5"/>
  <c r="D8" i="5"/>
  <c r="E9" i="5"/>
  <c r="D9" i="5"/>
  <c r="E10" i="5"/>
  <c r="D10" i="5"/>
  <c r="E11" i="5"/>
  <c r="D11" i="5"/>
  <c r="E12" i="5"/>
  <c r="D12" i="5"/>
  <c r="D2" i="5"/>
  <c r="B37" i="18"/>
  <c r="B36" i="18"/>
  <c r="B35" i="18"/>
  <c r="B34" i="18"/>
  <c r="B33" i="18"/>
  <c r="B32" i="18"/>
  <c r="B31" i="18"/>
  <c r="B30" i="18"/>
  <c r="B29" i="18"/>
  <c r="B28" i="18"/>
  <c r="B27" i="18"/>
  <c r="B44" i="1"/>
  <c r="B45" i="1"/>
  <c r="B46" i="1"/>
  <c r="B47" i="1"/>
  <c r="B48" i="1"/>
  <c r="B49" i="1"/>
  <c r="B50" i="1"/>
  <c r="B51" i="1"/>
  <c r="B52" i="1"/>
  <c r="B43" i="1"/>
  <c r="B3" i="18"/>
  <c r="B4" i="18"/>
  <c r="B5" i="18"/>
  <c r="B6" i="18"/>
  <c r="B7" i="18"/>
  <c r="B8" i="18"/>
  <c r="B9" i="18"/>
  <c r="B10" i="18"/>
  <c r="B11" i="18"/>
  <c r="B12" i="18"/>
  <c r="B2" i="18"/>
  <c r="B17" i="18"/>
  <c r="B17" i="7"/>
  <c r="B27" i="7"/>
  <c r="B28" i="7"/>
  <c r="B29" i="7"/>
  <c r="B30" i="7"/>
  <c r="B31" i="7"/>
  <c r="B32" i="7"/>
  <c r="B33" i="7"/>
  <c r="B34" i="7"/>
  <c r="B35" i="7"/>
  <c r="B36" i="7"/>
  <c r="B26" i="7"/>
  <c r="E1" i="15"/>
  <c r="B40" i="15"/>
  <c r="B39" i="15"/>
  <c r="B38" i="15"/>
  <c r="B37" i="15"/>
  <c r="B36" i="15"/>
  <c r="B35" i="15"/>
  <c r="B34" i="15"/>
  <c r="B33" i="15"/>
  <c r="B32" i="15"/>
  <c r="B31" i="15"/>
  <c r="B30" i="15"/>
  <c r="G1" i="5"/>
  <c r="B24" i="5"/>
  <c r="B16" i="16"/>
  <c r="B12" i="16"/>
  <c r="B11" i="16"/>
  <c r="B10" i="16"/>
  <c r="B9" i="16"/>
  <c r="B8" i="16"/>
  <c r="B7" i="16"/>
  <c r="B6" i="16"/>
  <c r="B5" i="16"/>
  <c r="B4" i="16"/>
  <c r="B3" i="16"/>
  <c r="B2" i="16"/>
  <c r="B3" i="15"/>
  <c r="B4" i="15"/>
  <c r="B5" i="15"/>
  <c r="B6" i="15"/>
  <c r="B7" i="15"/>
  <c r="B8" i="15"/>
  <c r="B9" i="15"/>
  <c r="B10" i="15"/>
  <c r="B11" i="15"/>
  <c r="B12" i="15"/>
  <c r="B2" i="15"/>
  <c r="B21" i="1"/>
  <c r="B22" i="1"/>
  <c r="B23" i="1"/>
  <c r="B24" i="1"/>
  <c r="B25" i="1"/>
  <c r="B26" i="1"/>
  <c r="B27" i="1"/>
  <c r="B28" i="1"/>
  <c r="B29" i="1"/>
  <c r="B30" i="1"/>
  <c r="B31" i="1"/>
  <c r="D31" i="1"/>
  <c r="B32" i="1"/>
  <c r="D32" i="1"/>
  <c r="D33" i="1"/>
  <c r="E33" i="1"/>
  <c r="D34" i="1"/>
  <c r="E34" i="1"/>
  <c r="D35" i="1"/>
  <c r="E35" i="1"/>
  <c r="D36" i="1"/>
  <c r="E36" i="1"/>
  <c r="B33" i="1"/>
  <c r="B34" i="1"/>
  <c r="B35" i="1"/>
  <c r="B36" i="1"/>
  <c r="B37" i="1"/>
  <c r="D37" i="1"/>
  <c r="E37" i="1"/>
  <c r="E32" i="1"/>
  <c r="D19" i="1"/>
  <c r="D20" i="1"/>
  <c r="D21" i="1"/>
  <c r="D22" i="1"/>
  <c r="D23" i="1"/>
  <c r="D30" i="1"/>
  <c r="D24" i="1"/>
  <c r="D25" i="1"/>
  <c r="D26" i="1"/>
  <c r="D27" i="1"/>
  <c r="D28" i="1"/>
  <c r="D29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B16" i="14"/>
  <c r="B15" i="12"/>
  <c r="B2" i="12"/>
  <c r="B3" i="12"/>
  <c r="B4" i="12"/>
  <c r="B5" i="12"/>
  <c r="B6" i="12"/>
  <c r="B7" i="12"/>
  <c r="B8" i="12"/>
  <c r="B9" i="12"/>
  <c r="B10" i="12"/>
  <c r="B11" i="12"/>
  <c r="E2" i="9"/>
  <c r="B16" i="9"/>
  <c r="B3" i="9"/>
  <c r="B4" i="9"/>
  <c r="B5" i="9"/>
  <c r="B6" i="9"/>
  <c r="B7" i="9"/>
  <c r="B8" i="9"/>
  <c r="B9" i="9"/>
  <c r="B10" i="9"/>
  <c r="B11" i="9"/>
  <c r="B12" i="9"/>
  <c r="B2" i="9"/>
  <c r="C11" i="1"/>
  <c r="B3" i="14"/>
  <c r="B4" i="14"/>
  <c r="B5" i="14"/>
  <c r="B6" i="14"/>
  <c r="B7" i="14"/>
  <c r="B8" i="14"/>
  <c r="B9" i="14"/>
  <c r="B10" i="14"/>
  <c r="B11" i="14"/>
  <c r="B12" i="14"/>
  <c r="B2" i="14"/>
</calcChain>
</file>

<file path=xl/sharedStrings.xml><?xml version="1.0" encoding="utf-8"?>
<sst xmlns="http://schemas.openxmlformats.org/spreadsheetml/2006/main" count="111" uniqueCount="23">
  <si>
    <t>threads/processes</t>
  </si>
  <si>
    <t>throughput</t>
  </si>
  <si>
    <t>time</t>
  </si>
  <si>
    <t>For pure C</t>
  </si>
  <si>
    <t>For pure C fib(28)</t>
  </si>
  <si>
    <t>For pure C fib(46)</t>
  </si>
  <si>
    <t>openmp</t>
  </si>
  <si>
    <t>swift</t>
  </si>
  <si>
    <t>./mdlite 3 1000 400 0.0001</t>
  </si>
  <si>
    <t>time(s)</t>
  </si>
  <si>
    <t>throughput (task/s)</t>
  </si>
  <si>
    <t>6 processes time</t>
  </si>
  <si>
    <t>fib(28)</t>
  </si>
  <si>
    <t>fib(46)</t>
  </si>
  <si>
    <t>fib(46) time</t>
  </si>
  <si>
    <t>pure C 1GB data</t>
  </si>
  <si>
    <t>total tasks</t>
  </si>
  <si>
    <t>total task</t>
  </si>
  <si>
    <t>fib(46) throughput</t>
  </si>
  <si>
    <t>fib(28) throughput (task/s)</t>
  </si>
  <si>
    <t>fib(28) time(s)</t>
  </si>
  <si>
    <t>For pure C sleep(0) * 2,000,000</t>
  </si>
  <si>
    <t>cilk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</si>
</sst>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ourie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1" fontId="0" fillId="0" borderId="0" xfId="0" applyNumberFormat="1" applyAlignment="1">
      <alignment horizontal="center"/>
    </xf>
    <xf numFmtId="1" fontId="4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fib(28)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swift_fib!$A$2:$A$11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swift_fib!$B$2:$B$11</c:f>
              <c:numCache>
                <c:formatCode>0</c:formatCode>
                <c:ptCount val="10"/>
                <c:pt idx="0">
                  <c:v>53737.0</c:v>
                </c:pt>
                <c:pt idx="1">
                  <c:v>133633.0</c:v>
                </c:pt>
                <c:pt idx="2">
                  <c:v>134274.0</c:v>
                </c:pt>
                <c:pt idx="3">
                  <c:v>134926.0</c:v>
                </c:pt>
                <c:pt idx="4">
                  <c:v>135090.0</c:v>
                </c:pt>
                <c:pt idx="5">
                  <c:v>130856.0</c:v>
                </c:pt>
                <c:pt idx="6">
                  <c:v>129723.0</c:v>
                </c:pt>
                <c:pt idx="7">
                  <c:v>110980.0</c:v>
                </c:pt>
                <c:pt idx="8">
                  <c:v>88066.0</c:v>
                </c:pt>
                <c:pt idx="9">
                  <c:v>76176.0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0208"/>
        <c:axId val="196144560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swift_fib!$A$2:$A$11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swift_fib!$C$2:$C$11</c:f>
              <c:numCache>
                <c:formatCode>General</c:formatCode>
                <c:ptCount val="10"/>
                <c:pt idx="0">
                  <c:v>19.13871261886596</c:v>
                </c:pt>
                <c:pt idx="1">
                  <c:v>7.696130446820771</c:v>
                </c:pt>
                <c:pt idx="2">
                  <c:v>7.659390500022343</c:v>
                </c:pt>
                <c:pt idx="3">
                  <c:v>7.622378192490698</c:v>
                </c:pt>
                <c:pt idx="4">
                  <c:v>7.613124583610926</c:v>
                </c:pt>
                <c:pt idx="5">
                  <c:v>7.859456196123983</c:v>
                </c:pt>
                <c:pt idx="6">
                  <c:v>7.928100645220971</c:v>
                </c:pt>
                <c:pt idx="7">
                  <c:v>9.267048116777797</c:v>
                </c:pt>
                <c:pt idx="8">
                  <c:v>11.67825267413077</c:v>
                </c:pt>
                <c:pt idx="9">
                  <c:v>13.50106332703214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304112"/>
        <c:axId val="-112701040"/>
      </c:lineChart>
      <c:catAx>
        <c:axId val="19649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#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processes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4560"/>
        <c:crosses val="autoZero"/>
        <c:auto val="1"/>
        <c:lblAlgn val="ctr"/>
        <c:lblOffset val="100"/>
        <c:noMultiLvlLbl val="0"/>
      </c:catAx>
      <c:valAx>
        <c:axId val="196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0208"/>
        <c:crosses val="autoZero"/>
        <c:crossBetween val="between"/>
      </c:valAx>
      <c:valAx>
        <c:axId val="-11270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304112"/>
        <c:crosses val="max"/>
        <c:crossBetween val="between"/>
      </c:valAx>
      <c:catAx>
        <c:axId val="-11230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270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quicksort(536,870,912 elements</a:t>
            </a:r>
            <a:r>
              <a:rPr lang="zh-CN" altLang="en-US" sz="1600"/>
              <a:t> </a:t>
            </a:r>
            <a:r>
              <a:rPr lang="en-US" altLang="zh-CN" sz="1600"/>
              <a:t>=</a:t>
            </a:r>
            <a:r>
              <a:rPr lang="zh-CN" altLang="en-US" sz="1600"/>
              <a:t> </a:t>
            </a:r>
            <a:r>
              <a:rPr lang="en-US" altLang="zh-CN" sz="1600"/>
              <a:t>2GB,</a:t>
            </a:r>
            <a:r>
              <a:rPr lang="zh-CN" altLang="en-US" sz="1600"/>
              <a:t> </a:t>
            </a:r>
            <a:r>
              <a:rPr lang="en-US" altLang="zh-CN" sz="1600"/>
              <a:t>&lt;</a:t>
            </a:r>
            <a:r>
              <a:rPr lang="zh-CN" altLang="en-US" sz="1600"/>
              <a:t> </a:t>
            </a:r>
            <a:r>
              <a:rPr lang="en-US" altLang="zh-CN" sz="1600"/>
              <a:t>1000</a:t>
            </a:r>
            <a:r>
              <a:rPr lang="zh-CN" altLang="en-US" sz="1600"/>
              <a:t> </a:t>
            </a:r>
            <a:r>
              <a:rPr lang="en-US" altLang="zh-CN" sz="1600"/>
              <a:t>use</a:t>
            </a:r>
            <a:r>
              <a:rPr lang="zh-CN" altLang="en-US" sz="1600"/>
              <a:t> </a:t>
            </a:r>
            <a:r>
              <a:rPr lang="en-US" altLang="zh-CN" sz="1600"/>
              <a:t>serial)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openmp_quicksort!$A$26:$A$36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openmp_quicksort!$B$26:$B$36</c:f>
              <c:numCache>
                <c:formatCode>0</c:formatCode>
                <c:ptCount val="11"/>
                <c:pt idx="0">
                  <c:v>3.81104002697646E6</c:v>
                </c:pt>
                <c:pt idx="1">
                  <c:v>7.49944338205213E6</c:v>
                </c:pt>
                <c:pt idx="2">
                  <c:v>1.52383901385072E7</c:v>
                </c:pt>
                <c:pt idx="3">
                  <c:v>1.85908796359657E7</c:v>
                </c:pt>
                <c:pt idx="4">
                  <c:v>2.19255708279117E7</c:v>
                </c:pt>
                <c:pt idx="5">
                  <c:v>2.44777068714012E7</c:v>
                </c:pt>
                <c:pt idx="6">
                  <c:v>2.64990549750576E7</c:v>
                </c:pt>
                <c:pt idx="7">
                  <c:v>2.95479661491364E7</c:v>
                </c:pt>
                <c:pt idx="8">
                  <c:v>2.9623819158395E7</c:v>
                </c:pt>
                <c:pt idx="9">
                  <c:v>2.96930184532463E7</c:v>
                </c:pt>
                <c:pt idx="10">
                  <c:v>2.95645260784365E7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093936"/>
        <c:axId val="-92392832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openmp_quicksort!$A$26:$A$36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openmp_quicksort!$C$26:$C$36</c:f>
              <c:numCache>
                <c:formatCode>General</c:formatCode>
                <c:ptCount val="11"/>
                <c:pt idx="0">
                  <c:v>121.545953</c:v>
                </c:pt>
                <c:pt idx="1">
                  <c:v>61.766783</c:v>
                </c:pt>
                <c:pt idx="2">
                  <c:v>30.397994</c:v>
                </c:pt>
                <c:pt idx="3">
                  <c:v>24.91633</c:v>
                </c:pt>
                <c:pt idx="4">
                  <c:v>21.12677</c:v>
                </c:pt>
                <c:pt idx="5">
                  <c:v>18.924015</c:v>
                </c:pt>
                <c:pt idx="6">
                  <c:v>17.480491</c:v>
                </c:pt>
                <c:pt idx="7">
                  <c:v>15.676764</c:v>
                </c:pt>
                <c:pt idx="8">
                  <c:v>15.636623</c:v>
                </c:pt>
                <c:pt idx="9">
                  <c:v>15.600182</c:v>
                </c:pt>
                <c:pt idx="10">
                  <c:v>15.667983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400096"/>
        <c:axId val="-92393728"/>
      </c:lineChart>
      <c:catAx>
        <c:axId val="-14009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92832"/>
        <c:crosses val="autoZero"/>
        <c:auto val="1"/>
        <c:lblAlgn val="ctr"/>
        <c:lblOffset val="100"/>
        <c:noMultiLvlLbl val="0"/>
      </c:catAx>
      <c:valAx>
        <c:axId val="-92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93936"/>
        <c:crosses val="autoZero"/>
        <c:crossBetween val="between"/>
      </c:valAx>
      <c:valAx>
        <c:axId val="-92393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400096"/>
        <c:crosses val="max"/>
        <c:crossBetween val="between"/>
      </c:valAx>
      <c:catAx>
        <c:axId val="-9240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39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(536,870,912</a:t>
            </a:r>
            <a:r>
              <a:rPr lang="zh-CN" altLang="en-US" sz="1600" baseline="0"/>
              <a:t> </a:t>
            </a:r>
            <a:r>
              <a:rPr lang="en-US" altLang="zh-CN" sz="1600" baseline="0"/>
              <a:t>elements</a:t>
            </a:r>
            <a:r>
              <a:rPr lang="zh-CN" altLang="en-US" sz="1600" baseline="0"/>
              <a:t> </a:t>
            </a:r>
            <a:r>
              <a:rPr lang="en-US" altLang="zh-CN" sz="1600" baseline="0"/>
              <a:t>=</a:t>
            </a:r>
            <a:r>
              <a:rPr lang="zh-CN" altLang="en-US" sz="1600" baseline="0"/>
              <a:t> </a:t>
            </a:r>
            <a:r>
              <a:rPr lang="en-US" altLang="zh-CN" sz="1600" baseline="0"/>
              <a:t>2</a:t>
            </a:r>
            <a:r>
              <a:rPr lang="zh-CN" altLang="en-US" sz="1600" baseline="0"/>
              <a:t> </a:t>
            </a:r>
            <a:r>
              <a:rPr lang="en-US" altLang="zh-CN" sz="1600" baseline="0"/>
              <a:t>GB)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cilk_quicksort!$B$2:$B$12</c:f>
              <c:numCache>
                <c:formatCode>0</c:formatCode>
                <c:ptCount val="11"/>
                <c:pt idx="0">
                  <c:v>3.60159638652695E6</c:v>
                </c:pt>
                <c:pt idx="1">
                  <c:v>6.75721683940597E6</c:v>
                </c:pt>
                <c:pt idx="2">
                  <c:v>1.20768823668282E7</c:v>
                </c:pt>
                <c:pt idx="3">
                  <c:v>1.58844752819685E7</c:v>
                </c:pt>
                <c:pt idx="4">
                  <c:v>1.91344771256544E7</c:v>
                </c:pt>
                <c:pt idx="5">
                  <c:v>2.35438201629274E7</c:v>
                </c:pt>
                <c:pt idx="6">
                  <c:v>2.8110113199862E7</c:v>
                </c:pt>
                <c:pt idx="7">
                  <c:v>3.00670423138959E7</c:v>
                </c:pt>
                <c:pt idx="8">
                  <c:v>3.02714328098758E7</c:v>
                </c:pt>
                <c:pt idx="9">
                  <c:v>2.86137161685893E7</c:v>
                </c:pt>
                <c:pt idx="10">
                  <c:v>2.57076977883565E7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74720"/>
        <c:axId val="-112590320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cilk_quicksort!$C$2:$C$12</c:f>
              <c:numCache>
                <c:formatCode>General</c:formatCode>
                <c:ptCount val="11"/>
                <c:pt idx="0">
                  <c:v>128.614215</c:v>
                </c:pt>
                <c:pt idx="1">
                  <c:v>68.551373</c:v>
                </c:pt>
                <c:pt idx="2">
                  <c:v>38.355635</c:v>
                </c:pt>
                <c:pt idx="3">
                  <c:v>29.161586</c:v>
                </c:pt>
                <c:pt idx="4">
                  <c:v>24.208474</c:v>
                </c:pt>
                <c:pt idx="5">
                  <c:v>19.674653</c:v>
                </c:pt>
                <c:pt idx="6">
                  <c:v>16.478642</c:v>
                </c:pt>
                <c:pt idx="7">
                  <c:v>15.406121</c:v>
                </c:pt>
                <c:pt idx="8">
                  <c:v>15.3021</c:v>
                </c:pt>
                <c:pt idx="9">
                  <c:v>16.188617</c:v>
                </c:pt>
                <c:pt idx="10">
                  <c:v>18.018591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47424"/>
        <c:axId val="-112535104"/>
      </c:lineChart>
      <c:catAx>
        <c:axId val="19907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90320"/>
        <c:crosses val="autoZero"/>
        <c:auto val="1"/>
        <c:lblAlgn val="ctr"/>
        <c:lblOffset val="100"/>
        <c:noMultiLvlLbl val="0"/>
      </c:catAx>
      <c:valAx>
        <c:axId val="-1125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4720"/>
        <c:crosses val="autoZero"/>
        <c:crossBetween val="between"/>
      </c:valAx>
      <c:valAx>
        <c:axId val="-112535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7424"/>
        <c:crosses val="max"/>
        <c:crossBetween val="between"/>
      </c:valAx>
      <c:catAx>
        <c:axId val="1985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253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(536,870,912</a:t>
            </a:r>
            <a:r>
              <a:rPr lang="zh-CN" altLang="en-US" sz="1600" baseline="0"/>
              <a:t> </a:t>
            </a:r>
            <a:r>
              <a:rPr lang="en-US" altLang="zh-CN" sz="1600" baseline="0"/>
              <a:t>elements</a:t>
            </a:r>
            <a:r>
              <a:rPr lang="zh-CN" altLang="en-US" sz="1600" baseline="0"/>
              <a:t> </a:t>
            </a:r>
            <a:r>
              <a:rPr lang="en-US" altLang="zh-CN" sz="1600" baseline="0"/>
              <a:t>=</a:t>
            </a:r>
            <a:r>
              <a:rPr lang="zh-CN" altLang="en-US" sz="1600" baseline="0"/>
              <a:t> </a:t>
            </a:r>
            <a:r>
              <a:rPr lang="en-US" altLang="zh-CN" sz="1600" baseline="0"/>
              <a:t>2</a:t>
            </a:r>
            <a:r>
              <a:rPr lang="zh-CN" altLang="en-US" sz="1600" baseline="0"/>
              <a:t> </a:t>
            </a:r>
            <a:r>
              <a:rPr lang="en-US" altLang="zh-CN" sz="1600" baseline="0"/>
              <a:t>GB,</a:t>
            </a:r>
            <a:r>
              <a:rPr lang="zh-CN" altLang="en-US" sz="1600" baseline="0"/>
              <a:t> </a:t>
            </a:r>
            <a:r>
              <a:rPr lang="en-US" altLang="zh-CN" sz="1600" baseline="0"/>
              <a:t>&lt;1000</a:t>
            </a:r>
            <a:r>
              <a:rPr lang="zh-CN" altLang="en-US" sz="1600" baseline="0"/>
              <a:t> </a:t>
            </a:r>
            <a:r>
              <a:rPr lang="en-US" altLang="zh-CN" sz="1600" baseline="0"/>
              <a:t>use</a:t>
            </a:r>
            <a:r>
              <a:rPr lang="zh-CN" altLang="en-US" sz="1600" baseline="0"/>
              <a:t> </a:t>
            </a:r>
            <a:r>
              <a:rPr lang="en-US" altLang="zh-CN" sz="1600" baseline="0"/>
              <a:t>serial)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cilk_quicksort!$A$27:$A$37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cilk_quicksort!$B$27:$B$37</c:f>
              <c:numCache>
                <c:formatCode>0</c:formatCode>
                <c:ptCount val="11"/>
                <c:pt idx="0">
                  <c:v>3.68898844378706E6</c:v>
                </c:pt>
                <c:pt idx="1">
                  <c:v>6.93950086780372E6</c:v>
                </c:pt>
                <c:pt idx="2">
                  <c:v>1.2392032827231E7</c:v>
                </c:pt>
                <c:pt idx="3">
                  <c:v>1.58636860619808E7</c:v>
                </c:pt>
                <c:pt idx="4">
                  <c:v>1.94131735653622E7</c:v>
                </c:pt>
                <c:pt idx="5">
                  <c:v>2.31818540188732E7</c:v>
                </c:pt>
                <c:pt idx="6">
                  <c:v>2.8183817904946E7</c:v>
                </c:pt>
                <c:pt idx="7">
                  <c:v>3.30557749958093E7</c:v>
                </c:pt>
                <c:pt idx="8">
                  <c:v>3.30746286858923E7</c:v>
                </c:pt>
                <c:pt idx="9">
                  <c:v>3.10417092704319E7</c:v>
                </c:pt>
                <c:pt idx="10">
                  <c:v>2.69325035719764E7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48976"/>
        <c:axId val="-112694240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cilk_quicksort!$A$27:$A$37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cilk_quicksort!$C$27:$C$37</c:f>
              <c:numCache>
                <c:formatCode>General</c:formatCode>
                <c:ptCount val="11"/>
                <c:pt idx="0">
                  <c:v>125.567347</c:v>
                </c:pt>
                <c:pt idx="1">
                  <c:v>66.750693</c:v>
                </c:pt>
                <c:pt idx="2">
                  <c:v>37.380186</c:v>
                </c:pt>
                <c:pt idx="3">
                  <c:v>29.199802</c:v>
                </c:pt>
                <c:pt idx="4">
                  <c:v>23.860936</c:v>
                </c:pt>
                <c:pt idx="5">
                  <c:v>19.981857</c:v>
                </c:pt>
                <c:pt idx="6">
                  <c:v>16.435548</c:v>
                </c:pt>
                <c:pt idx="7">
                  <c:v>14.013179</c:v>
                </c:pt>
                <c:pt idx="8">
                  <c:v>14.005191</c:v>
                </c:pt>
                <c:pt idx="9">
                  <c:v>14.92239</c:v>
                </c:pt>
                <c:pt idx="10">
                  <c:v>17.199162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87632"/>
        <c:axId val="-112300960"/>
      </c:lineChart>
      <c:catAx>
        <c:axId val="-1124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94240"/>
        <c:crosses val="autoZero"/>
        <c:auto val="1"/>
        <c:lblAlgn val="ctr"/>
        <c:lblOffset val="100"/>
        <c:noMultiLvlLbl val="0"/>
      </c:catAx>
      <c:valAx>
        <c:axId val="-1126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48976"/>
        <c:crosses val="autoZero"/>
        <c:crossBetween val="between"/>
      </c:valAx>
      <c:valAx>
        <c:axId val="-112300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7632"/>
        <c:crosses val="max"/>
        <c:crossBetween val="between"/>
      </c:valAx>
      <c:catAx>
        <c:axId val="14398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230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OpenMP,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r>
              <a:rPr lang="zh-CN" altLang="en-US" sz="1600" baseline="0"/>
              <a:t> </a:t>
            </a:r>
            <a:r>
              <a:rPr lang="en-US" altLang="zh-CN" sz="1600" baseline="0"/>
              <a:t>Plus,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quicksort_compare!$B$2:$B$12</c:f>
              <c:numCache>
                <c:formatCode>0</c:formatCode>
                <c:ptCount val="11"/>
                <c:pt idx="0">
                  <c:v>3.81104002697646E6</c:v>
                </c:pt>
                <c:pt idx="1">
                  <c:v>7.49944338205213E6</c:v>
                </c:pt>
                <c:pt idx="2">
                  <c:v>1.52383901385072E7</c:v>
                </c:pt>
                <c:pt idx="3">
                  <c:v>1.85908796359657E7</c:v>
                </c:pt>
                <c:pt idx="4">
                  <c:v>2.19255708279117E7</c:v>
                </c:pt>
                <c:pt idx="5">
                  <c:v>2.44777068714012E7</c:v>
                </c:pt>
                <c:pt idx="6">
                  <c:v>2.64990549750576E7</c:v>
                </c:pt>
                <c:pt idx="7">
                  <c:v>2.95479661491364E7</c:v>
                </c:pt>
                <c:pt idx="8">
                  <c:v>2.9623819158395E7</c:v>
                </c:pt>
                <c:pt idx="9">
                  <c:v>2.96930184532463E7</c:v>
                </c:pt>
                <c:pt idx="10">
                  <c:v>2.95645260784365E7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03824"/>
        <c:axId val="198518592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quicksort_compare!$C$2:$C$12</c:f>
              <c:numCache>
                <c:formatCode>0</c:formatCode>
                <c:ptCount val="11"/>
                <c:pt idx="0">
                  <c:v>3.68898844378706E6</c:v>
                </c:pt>
                <c:pt idx="1">
                  <c:v>6.93950086780372E6</c:v>
                </c:pt>
                <c:pt idx="2">
                  <c:v>1.2392032827231E7</c:v>
                </c:pt>
                <c:pt idx="3">
                  <c:v>1.58636860619808E7</c:v>
                </c:pt>
                <c:pt idx="4">
                  <c:v>1.94131735653622E7</c:v>
                </c:pt>
                <c:pt idx="5">
                  <c:v>2.31818540188732E7</c:v>
                </c:pt>
                <c:pt idx="6">
                  <c:v>2.8183817904946E7</c:v>
                </c:pt>
                <c:pt idx="7">
                  <c:v>3.30557749958093E7</c:v>
                </c:pt>
                <c:pt idx="8">
                  <c:v>3.30746286858923E7</c:v>
                </c:pt>
                <c:pt idx="9">
                  <c:v>3.10417092704319E7</c:v>
                </c:pt>
                <c:pt idx="10">
                  <c:v>2.69325035719764E7</c:v>
                </c:pt>
              </c:numCache>
            </c:numRef>
          </c:val>
          <c:smooth val="0"/>
        </c:ser>
        <c:ser>
          <c:idx val="2"/>
          <c:order val="2"/>
          <c:tx>
            <c:v>Swift/T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quicksort_compare!$D$2:$D$12</c:f>
              <c:numCache>
                <c:formatCode>0</c:formatCode>
                <c:ptCount val="11"/>
                <c:pt idx="1">
                  <c:v>368.324101644628</c:v>
                </c:pt>
                <c:pt idx="2">
                  <c:v>678.2167127174968</c:v>
                </c:pt>
                <c:pt idx="3">
                  <c:v>759.799216238827</c:v>
                </c:pt>
                <c:pt idx="4">
                  <c:v>792.0809349380778</c:v>
                </c:pt>
                <c:pt idx="5">
                  <c:v>797.436122574414</c:v>
                </c:pt>
                <c:pt idx="6">
                  <c:v>774.855521179001</c:v>
                </c:pt>
                <c:pt idx="7">
                  <c:v>806.8774285861244</c:v>
                </c:pt>
                <c:pt idx="8">
                  <c:v>654.978440422689</c:v>
                </c:pt>
                <c:pt idx="9">
                  <c:v>530.6929596870425</c:v>
                </c:pt>
                <c:pt idx="10">
                  <c:v>140.2128568944475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06784"/>
        <c:axId val="196788576"/>
      </c:lineChart>
      <c:catAx>
        <c:axId val="1985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8592"/>
        <c:crosses val="autoZero"/>
        <c:auto val="1"/>
        <c:lblAlgn val="ctr"/>
        <c:lblOffset val="100"/>
        <c:noMultiLvlLbl val="0"/>
      </c:catAx>
      <c:valAx>
        <c:axId val="198518592"/>
        <c:scaling>
          <c:logBase val="10.0"/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3824"/>
        <c:crosses val="autoZero"/>
        <c:crossBetween val="between"/>
      </c:valAx>
      <c:valAx>
        <c:axId val="196788576"/>
        <c:scaling>
          <c:logBase val="10.0"/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196106784"/>
        <c:crosses val="max"/>
        <c:crossBetween val="between"/>
      </c:valAx>
      <c:catAx>
        <c:axId val="1961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78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mdlite</a:t>
            </a:r>
            <a:r>
              <a:rPr lang="zh-CN" altLang="en-US" sz="1800"/>
              <a:t>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openmp_mdlite!$B$2:$B$12</c:f>
              <c:numCache>
                <c:formatCode>0</c:formatCode>
                <c:ptCount val="11"/>
                <c:pt idx="0">
                  <c:v>555320.2802358267</c:v>
                </c:pt>
                <c:pt idx="1">
                  <c:v>1.04216436528636E6</c:v>
                </c:pt>
                <c:pt idx="2">
                  <c:v>1.79633151919717E6</c:v>
                </c:pt>
                <c:pt idx="3">
                  <c:v>2.31920086924576E6</c:v>
                </c:pt>
                <c:pt idx="4">
                  <c:v>2.87901560237881E6</c:v>
                </c:pt>
                <c:pt idx="5">
                  <c:v>3.78753461001782E6</c:v>
                </c:pt>
                <c:pt idx="6">
                  <c:v>4.57345233715477E6</c:v>
                </c:pt>
                <c:pt idx="7">
                  <c:v>5.97944005414024E6</c:v>
                </c:pt>
                <c:pt idx="8">
                  <c:v>8.58498776242188E6</c:v>
                </c:pt>
                <c:pt idx="9">
                  <c:v>1.20243866585823E7</c:v>
                </c:pt>
                <c:pt idx="10">
                  <c:v>1.05271385684618E7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53856"/>
        <c:axId val="196686704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openmp_mdlite!$C$2:$C$12</c:f>
              <c:numCache>
                <c:formatCode>General</c:formatCode>
                <c:ptCount val="11"/>
                <c:pt idx="0">
                  <c:v>720.3050459999999</c:v>
                </c:pt>
                <c:pt idx="1">
                  <c:v>383.816616</c:v>
                </c:pt>
                <c:pt idx="2">
                  <c:v>222.676046</c:v>
                </c:pt>
                <c:pt idx="3">
                  <c:v>172.473202</c:v>
                </c:pt>
                <c:pt idx="4">
                  <c:v>138.936378</c:v>
                </c:pt>
                <c:pt idx="5">
                  <c:v>105.609596</c:v>
                </c:pt>
                <c:pt idx="6">
                  <c:v>87.461281</c:v>
                </c:pt>
                <c:pt idx="7">
                  <c:v>66.89589599999999</c:v>
                </c:pt>
                <c:pt idx="8">
                  <c:v>46.592961</c:v>
                </c:pt>
                <c:pt idx="9">
                  <c:v>33.26573</c:v>
                </c:pt>
                <c:pt idx="10">
                  <c:v>37.99703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97072"/>
        <c:axId val="196565936"/>
      </c:lineChart>
      <c:catAx>
        <c:axId val="19675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86704"/>
        <c:crosses val="autoZero"/>
        <c:auto val="1"/>
        <c:lblAlgn val="ctr"/>
        <c:lblOffset val="100"/>
        <c:noMultiLvlLbl val="0"/>
      </c:catAx>
      <c:valAx>
        <c:axId val="1966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3856"/>
        <c:crosses val="autoZero"/>
        <c:crossBetween val="between"/>
      </c:valAx>
      <c:valAx>
        <c:axId val="196565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97072"/>
        <c:crosses val="max"/>
        <c:crossBetween val="between"/>
      </c:valAx>
      <c:catAx>
        <c:axId val="-13999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56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mdlite</a:t>
            </a:r>
            <a:r>
              <a:rPr lang="zh-CN" altLang="en-US" sz="1800"/>
              <a:t>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cilk_mdlite!$B$2:$B$12</c:f>
              <c:numCache>
                <c:formatCode>0</c:formatCode>
                <c:ptCount val="11"/>
                <c:pt idx="0">
                  <c:v>554426.9033182091</c:v>
                </c:pt>
                <c:pt idx="1">
                  <c:v>1.09499862308029E6</c:v>
                </c:pt>
                <c:pt idx="2">
                  <c:v>2.15438661984581E6</c:v>
                </c:pt>
                <c:pt idx="3">
                  <c:v>2.98223369318531E6</c:v>
                </c:pt>
                <c:pt idx="4">
                  <c:v>3.95417553423482E6</c:v>
                </c:pt>
                <c:pt idx="5">
                  <c:v>5.4115776021784E6</c:v>
                </c:pt>
                <c:pt idx="6">
                  <c:v>6.97879489681206E6</c:v>
                </c:pt>
                <c:pt idx="7">
                  <c:v>1.04075892973764E7</c:v>
                </c:pt>
                <c:pt idx="8">
                  <c:v>1.28119505775163E7</c:v>
                </c:pt>
                <c:pt idx="9">
                  <c:v>1.65322341161084E7</c:v>
                </c:pt>
                <c:pt idx="10">
                  <c:v>1.78618092548107E7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725856"/>
        <c:axId val="-92741728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cilk_mdlite!$A$2:$A$12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cilk_mdlite!$C$2:$C$12</c:f>
              <c:numCache>
                <c:formatCode>General</c:formatCode>
                <c:ptCount val="11"/>
                <c:pt idx="0">
                  <c:v>721.4657110000001</c:v>
                </c:pt>
                <c:pt idx="1">
                  <c:v>365.297263</c:v>
                </c:pt>
                <c:pt idx="2">
                  <c:v>185.667696</c:v>
                </c:pt>
                <c:pt idx="3">
                  <c:v>134.127651</c:v>
                </c:pt>
                <c:pt idx="4">
                  <c:v>101.158888</c:v>
                </c:pt>
                <c:pt idx="5">
                  <c:v>73.915599</c:v>
                </c:pt>
                <c:pt idx="6">
                  <c:v>57.316486</c:v>
                </c:pt>
                <c:pt idx="7">
                  <c:v>38.433492</c:v>
                </c:pt>
                <c:pt idx="8">
                  <c:v>31.220851</c:v>
                </c:pt>
                <c:pt idx="9">
                  <c:v>24.195157</c:v>
                </c:pt>
                <c:pt idx="10">
                  <c:v>22.394148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404320"/>
        <c:axId val="-92426560"/>
      </c:lineChart>
      <c:catAx>
        <c:axId val="-9272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41728"/>
        <c:crosses val="autoZero"/>
        <c:auto val="1"/>
        <c:lblAlgn val="ctr"/>
        <c:lblOffset val="100"/>
        <c:noMultiLvlLbl val="0"/>
      </c:catAx>
      <c:valAx>
        <c:axId val="-927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25856"/>
        <c:crosses val="autoZero"/>
        <c:crossBetween val="between"/>
      </c:valAx>
      <c:valAx>
        <c:axId val="-92426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404320"/>
        <c:crosses val="max"/>
        <c:crossBetween val="between"/>
      </c:valAx>
      <c:catAx>
        <c:axId val="-9240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42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mdlite</a:t>
            </a:r>
            <a:r>
              <a:rPr lang="zh-CN" altLang="en-US" sz="1800"/>
              <a:t>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mdlite_compare!$A$2:$A$12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mdlite_compare!$B$2:$B$12</c:f>
              <c:numCache>
                <c:formatCode>0</c:formatCode>
                <c:ptCount val="11"/>
                <c:pt idx="0">
                  <c:v>555320.2802358267</c:v>
                </c:pt>
                <c:pt idx="1">
                  <c:v>1.04216436528636E6</c:v>
                </c:pt>
                <c:pt idx="2">
                  <c:v>1.79633151919717E6</c:v>
                </c:pt>
                <c:pt idx="3">
                  <c:v>2.31920086924576E6</c:v>
                </c:pt>
                <c:pt idx="4">
                  <c:v>2.87901560237881E6</c:v>
                </c:pt>
                <c:pt idx="5">
                  <c:v>3.78753461001782E6</c:v>
                </c:pt>
                <c:pt idx="6">
                  <c:v>4.57345233715477E6</c:v>
                </c:pt>
                <c:pt idx="7">
                  <c:v>5.97944005414024E6</c:v>
                </c:pt>
                <c:pt idx="8">
                  <c:v>8.58498776242188E6</c:v>
                </c:pt>
                <c:pt idx="9">
                  <c:v>1.20243866585823E7</c:v>
                </c:pt>
                <c:pt idx="10">
                  <c:v>1.05271385684618E7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91776"/>
        <c:axId val="-58566080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mdlite_compare!$A$2:$A$12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mdlite_compare!$C$2:$C$12</c:f>
              <c:numCache>
                <c:formatCode>0</c:formatCode>
                <c:ptCount val="11"/>
                <c:pt idx="0">
                  <c:v>554426.9033182091</c:v>
                </c:pt>
                <c:pt idx="1">
                  <c:v>1.09499862308029E6</c:v>
                </c:pt>
                <c:pt idx="2">
                  <c:v>2.15438661984581E6</c:v>
                </c:pt>
                <c:pt idx="3">
                  <c:v>2.98223369318531E6</c:v>
                </c:pt>
                <c:pt idx="4">
                  <c:v>3.95417553423482E6</c:v>
                </c:pt>
                <c:pt idx="5">
                  <c:v>5.4115776021784E6</c:v>
                </c:pt>
                <c:pt idx="6">
                  <c:v>6.97879489681206E6</c:v>
                </c:pt>
                <c:pt idx="7">
                  <c:v>1.04075892973764E7</c:v>
                </c:pt>
                <c:pt idx="8">
                  <c:v>1.28119505775163E7</c:v>
                </c:pt>
                <c:pt idx="9">
                  <c:v>1.65322341161084E7</c:v>
                </c:pt>
                <c:pt idx="10">
                  <c:v>1.78618092548107E7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51792"/>
        <c:axId val="-58627792"/>
      </c:lineChart>
      <c:catAx>
        <c:axId val="-586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66080"/>
        <c:crosses val="autoZero"/>
        <c:auto val="1"/>
        <c:lblAlgn val="ctr"/>
        <c:lblOffset val="100"/>
        <c:noMultiLvlLbl val="0"/>
      </c:catAx>
      <c:valAx>
        <c:axId val="-58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691776"/>
        <c:crosses val="autoZero"/>
        <c:crossBetween val="between"/>
      </c:valAx>
      <c:valAx>
        <c:axId val="-58627792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58651792"/>
        <c:crosses val="max"/>
        <c:crossBetween val="between"/>
      </c:valAx>
      <c:catAx>
        <c:axId val="-5865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62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sleep(0) * 2,000,000 </a:t>
            </a:r>
            <a:r>
              <a:rPr lang="en-US" altLang="zh-CN" sz="1800" baseline="0"/>
              <a:t>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swift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swift_nap!$A$2:$A$10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swift_nap!$A$2:$A$11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swift_nap!$B$2:$B$11</c:f>
              <c:numCache>
                <c:formatCode>0</c:formatCode>
                <c:ptCount val="10"/>
                <c:pt idx="0">
                  <c:v>86493.96704579855</c:v>
                </c:pt>
                <c:pt idx="1">
                  <c:v>180717.4482696304</c:v>
                </c:pt>
                <c:pt idx="2">
                  <c:v>177698.8005330964</c:v>
                </c:pt>
                <c:pt idx="3">
                  <c:v>178922.8842368939</c:v>
                </c:pt>
                <c:pt idx="4">
                  <c:v>167014.6137787056</c:v>
                </c:pt>
                <c:pt idx="5">
                  <c:v>163853.8423726037</c:v>
                </c:pt>
                <c:pt idx="6">
                  <c:v>170299.727520436</c:v>
                </c:pt>
                <c:pt idx="7">
                  <c:v>130369.5978097908</c:v>
                </c:pt>
                <c:pt idx="8">
                  <c:v>115727.3463719477</c:v>
                </c:pt>
                <c:pt idx="9">
                  <c:v>82607.07942670687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628544"/>
        <c:axId val="19859076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swift_nap!$A$2:$A$10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</c:numCache>
            </c:numRef>
          </c:cat>
          <c:val>
            <c:numRef>
              <c:f>swift_nap!$C$2:$C$11</c:f>
              <c:numCache>
                <c:formatCode>General</c:formatCode>
                <c:ptCount val="10"/>
                <c:pt idx="0">
                  <c:v>23.123</c:v>
                </c:pt>
                <c:pt idx="1">
                  <c:v>11.067</c:v>
                </c:pt>
                <c:pt idx="2">
                  <c:v>11.255</c:v>
                </c:pt>
                <c:pt idx="3">
                  <c:v>11.178</c:v>
                </c:pt>
                <c:pt idx="4">
                  <c:v>11.975</c:v>
                </c:pt>
                <c:pt idx="5">
                  <c:v>12.206</c:v>
                </c:pt>
                <c:pt idx="6">
                  <c:v>11.744</c:v>
                </c:pt>
                <c:pt idx="7">
                  <c:v>15.341</c:v>
                </c:pt>
                <c:pt idx="8">
                  <c:v>17.282</c:v>
                </c:pt>
                <c:pt idx="9">
                  <c:v>24.211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22224"/>
        <c:axId val="-113108944"/>
      </c:lineChart>
      <c:catAx>
        <c:axId val="-1126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0768"/>
        <c:crosses val="autoZero"/>
        <c:auto val="1"/>
        <c:lblAlgn val="ctr"/>
        <c:lblOffset val="100"/>
        <c:noMultiLvlLbl val="0"/>
      </c:catAx>
      <c:valAx>
        <c:axId val="198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28544"/>
        <c:crosses val="autoZero"/>
        <c:crossBetween val="between"/>
      </c:valAx>
      <c:valAx>
        <c:axId val="-113108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2224"/>
        <c:crosses val="max"/>
        <c:crossBetween val="between"/>
      </c:valAx>
      <c:catAx>
        <c:axId val="19692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310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sleep(0) * 2,000,000</a:t>
            </a:r>
            <a:r>
              <a:rPr lang="en-US" altLang="zh-CN" sz="1800" baseline="0"/>
              <a:t> 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openmp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openmp_nap!$A$3:$A$11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openmp_nap!$A$2:$A$12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openmp_nap!$B$2:$B$12</c:f>
              <c:numCache>
                <c:formatCode>0</c:formatCode>
                <c:ptCount val="11"/>
                <c:pt idx="0">
                  <c:v>17976.05381110137</c:v>
                </c:pt>
                <c:pt idx="1">
                  <c:v>35904.41175638979</c:v>
                </c:pt>
                <c:pt idx="2">
                  <c:v>71785.95266635282</c:v>
                </c:pt>
                <c:pt idx="3">
                  <c:v>107272.0759361862</c:v>
                </c:pt>
                <c:pt idx="4">
                  <c:v>143205.6747826335</c:v>
                </c:pt>
                <c:pt idx="5">
                  <c:v>215277.3973048777</c:v>
                </c:pt>
                <c:pt idx="6">
                  <c:v>285849.8602194184</c:v>
                </c:pt>
                <c:pt idx="7">
                  <c:v>434932.6604635121</c:v>
                </c:pt>
                <c:pt idx="8">
                  <c:v>592921.466365937</c:v>
                </c:pt>
                <c:pt idx="9">
                  <c:v>846691.2997388804</c:v>
                </c:pt>
                <c:pt idx="10">
                  <c:v>1.14726789623191E6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114496"/>
        <c:axId val="-6588766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openmp_nap!$A$3:$A$11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</c:numCache>
            </c:numRef>
          </c:cat>
          <c:val>
            <c:numRef>
              <c:f>openmp_nap!$C$2:$C$12</c:f>
              <c:numCache>
                <c:formatCode>General</c:formatCode>
                <c:ptCount val="11"/>
                <c:pt idx="0">
                  <c:v>111.259124</c:v>
                </c:pt>
                <c:pt idx="1">
                  <c:v>55.703461</c:v>
                </c:pt>
                <c:pt idx="2">
                  <c:v>27.860604</c:v>
                </c:pt>
                <c:pt idx="3">
                  <c:v>18.644181</c:v>
                </c:pt>
                <c:pt idx="4">
                  <c:v>13.965927</c:v>
                </c:pt>
                <c:pt idx="5">
                  <c:v>9.290339</c:v>
                </c:pt>
                <c:pt idx="6">
                  <c:v>6.99668</c:v>
                </c:pt>
                <c:pt idx="7">
                  <c:v>4.598413</c:v>
                </c:pt>
                <c:pt idx="8">
                  <c:v>3.373128</c:v>
                </c:pt>
                <c:pt idx="9">
                  <c:v>2.362136</c:v>
                </c:pt>
                <c:pt idx="10">
                  <c:v>1.743272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363504"/>
        <c:axId val="-92881664"/>
      </c:lineChart>
      <c:catAx>
        <c:axId val="-551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887664"/>
        <c:crosses val="autoZero"/>
        <c:auto val="1"/>
        <c:lblAlgn val="ctr"/>
        <c:lblOffset val="100"/>
        <c:noMultiLvlLbl val="0"/>
      </c:catAx>
      <c:valAx>
        <c:axId val="-658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114496"/>
        <c:crosses val="autoZero"/>
        <c:crossBetween val="between"/>
      </c:valAx>
      <c:valAx>
        <c:axId val="-92881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363504"/>
        <c:crosses val="max"/>
        <c:crossBetween val="between"/>
      </c:valAx>
      <c:catAx>
        <c:axId val="-9236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288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sleep(0) * 2,000,000</a:t>
            </a:r>
            <a:r>
              <a:rPr lang="en-US" altLang="zh-CN" sz="1800" baseline="0"/>
              <a:t> benchmark</a:t>
            </a:r>
            <a:r>
              <a:rPr lang="zh-CN" altLang="en-US" sz="1800" baseline="0"/>
              <a:t> </a:t>
            </a:r>
            <a:r>
              <a:rPr lang="en-US" altLang="zh-CN" sz="1800" baseline="0"/>
              <a:t>using</a:t>
            </a:r>
            <a:r>
              <a:rPr lang="zh-CN" altLang="en-US" sz="1800" baseline="0"/>
              <a:t> </a:t>
            </a:r>
            <a:r>
              <a:rPr lang="en-US" altLang="zh-CN" sz="1800" baseline="0"/>
              <a:t>intel</a:t>
            </a:r>
            <a:r>
              <a:rPr lang="zh-CN" altLang="en-US" sz="1800" baseline="0"/>
              <a:t> </a:t>
            </a:r>
            <a:r>
              <a:rPr lang="en-US" altLang="zh-CN" sz="1800" baseline="0"/>
              <a:t>cilk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cilk_nap!$A$3:$A$11</c:f>
              <c:strCach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cilk_nap!$A$2:$A$12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cilk_nap!$B$2:$B$12</c:f>
              <c:numCache>
                <c:formatCode>0</c:formatCode>
                <c:ptCount val="11"/>
                <c:pt idx="0">
                  <c:v>18133.23446610349</c:v>
                </c:pt>
                <c:pt idx="1">
                  <c:v>36271.15875779188</c:v>
                </c:pt>
                <c:pt idx="2">
                  <c:v>72612.95617002092</c:v>
                </c:pt>
                <c:pt idx="3">
                  <c:v>108651.4711789478</c:v>
                </c:pt>
                <c:pt idx="4">
                  <c:v>144141.7755441568</c:v>
                </c:pt>
                <c:pt idx="5">
                  <c:v>251255.3975940788</c:v>
                </c:pt>
                <c:pt idx="6">
                  <c:v>335580.998934027</c:v>
                </c:pt>
                <c:pt idx="7">
                  <c:v>492397.0207025865</c:v>
                </c:pt>
                <c:pt idx="8">
                  <c:v>697997.9325301238</c:v>
                </c:pt>
                <c:pt idx="9">
                  <c:v>1.0190402576949E6</c:v>
                </c:pt>
                <c:pt idx="10">
                  <c:v>1.32166130182317E6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796432"/>
        <c:axId val="-14015708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cilk_nap!$A$3:$A$11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</c:numCache>
            </c:numRef>
          </c:cat>
          <c:val>
            <c:numRef>
              <c:f>cilk_nap!$C$2:$C$12</c:f>
              <c:numCache>
                <c:formatCode>General</c:formatCode>
                <c:ptCount val="11"/>
                <c:pt idx="0">
                  <c:v>110.294719</c:v>
                </c:pt>
                <c:pt idx="1">
                  <c:v>55.140229</c:v>
                </c:pt>
                <c:pt idx="2">
                  <c:v>27.543294</c:v>
                </c:pt>
                <c:pt idx="3">
                  <c:v>18.407482</c:v>
                </c:pt>
                <c:pt idx="4">
                  <c:v>13.875228</c:v>
                </c:pt>
                <c:pt idx="5">
                  <c:v>7.960028</c:v>
                </c:pt>
                <c:pt idx="6">
                  <c:v>5.959813</c:v>
                </c:pt>
                <c:pt idx="7">
                  <c:v>4.061763</c:v>
                </c:pt>
                <c:pt idx="8">
                  <c:v>2.865338</c:v>
                </c:pt>
                <c:pt idx="9">
                  <c:v>1.962631</c:v>
                </c:pt>
                <c:pt idx="10">
                  <c:v>1.513247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322448"/>
        <c:axId val="-140319680"/>
      </c:lineChart>
      <c:catAx>
        <c:axId val="-9279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157088"/>
        <c:crosses val="autoZero"/>
        <c:auto val="1"/>
        <c:lblAlgn val="ctr"/>
        <c:lblOffset val="100"/>
        <c:noMultiLvlLbl val="0"/>
      </c:catAx>
      <c:valAx>
        <c:axId val="-1401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796432"/>
        <c:crosses val="autoZero"/>
        <c:crossBetween val="between"/>
      </c:valAx>
      <c:valAx>
        <c:axId val="-140319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322448"/>
        <c:crosses val="max"/>
        <c:crossBetween val="between"/>
      </c:valAx>
      <c:catAx>
        <c:axId val="-14032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031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fib(39)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swift_fib!$A$43:$A$52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swift_fib!$B$43:$B$52</c:f>
              <c:numCache>
                <c:formatCode>0</c:formatCode>
                <c:ptCount val="10"/>
                <c:pt idx="0">
                  <c:v>53327.9108663258</c:v>
                </c:pt>
                <c:pt idx="1">
                  <c:v>128843.189863186</c:v>
                </c:pt>
                <c:pt idx="2">
                  <c:v>130952.4339362002</c:v>
                </c:pt>
                <c:pt idx="3">
                  <c:v>131125.1789075524</c:v>
                </c:pt>
                <c:pt idx="4">
                  <c:v>128299.6250713844</c:v>
                </c:pt>
                <c:pt idx="5">
                  <c:v>127923.0499027147</c:v>
                </c:pt>
                <c:pt idx="6">
                  <c:v>125051.8944904492</c:v>
                </c:pt>
                <c:pt idx="7">
                  <c:v>108661.8606300709</c:v>
                </c:pt>
                <c:pt idx="8">
                  <c:v>84138.52529644203</c:v>
                </c:pt>
                <c:pt idx="9">
                  <c:v>61826.90046714179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8039344"/>
        <c:axId val="-18846665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swift_fib!$A$43:$A$52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  <c:pt idx="7">
                  <c:v>32.0</c:v>
                </c:pt>
                <c:pt idx="8">
                  <c:v>48.0</c:v>
                </c:pt>
                <c:pt idx="9">
                  <c:v>64.0</c:v>
                </c:pt>
              </c:numCache>
            </c:numRef>
          </c:cat>
          <c:val>
            <c:numRef>
              <c:f>swift_fib!$C$43:$C$52</c:f>
              <c:numCache>
                <c:formatCode>General</c:formatCode>
                <c:ptCount val="10"/>
                <c:pt idx="0">
                  <c:v>3837.921</c:v>
                </c:pt>
                <c:pt idx="1">
                  <c:v>1588.507</c:v>
                </c:pt>
                <c:pt idx="2">
                  <c:v>1562.921</c:v>
                </c:pt>
                <c:pt idx="3">
                  <c:v>1560.862</c:v>
                </c:pt>
                <c:pt idx="4">
                  <c:v>1595.237</c:v>
                </c:pt>
                <c:pt idx="5">
                  <c:v>1599.933</c:v>
                </c:pt>
                <c:pt idx="6">
                  <c:v>1636.667</c:v>
                </c:pt>
                <c:pt idx="7">
                  <c:v>1883.534</c:v>
                </c:pt>
                <c:pt idx="8">
                  <c:v>2432.516</c:v>
                </c:pt>
                <c:pt idx="9">
                  <c:v>3310.344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163008"/>
        <c:axId val="155451648"/>
      </c:lineChart>
      <c:catAx>
        <c:axId val="-18803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#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of</a:t>
                </a:r>
                <a:r>
                  <a:rPr lang="zh-CN" altLang="en-US" sz="1600"/>
                  <a:t> </a:t>
                </a:r>
                <a:r>
                  <a:rPr lang="en-US" altLang="zh-CN" sz="1600"/>
                  <a:t>processes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66656"/>
        <c:crosses val="autoZero"/>
        <c:auto val="1"/>
        <c:lblAlgn val="ctr"/>
        <c:lblOffset val="100"/>
        <c:noMultiLvlLbl val="0"/>
      </c:catAx>
      <c:valAx>
        <c:axId val="-1884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39344"/>
        <c:crosses val="autoZero"/>
        <c:crossBetween val="between"/>
      </c:valAx>
      <c:valAx>
        <c:axId val="155451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63008"/>
        <c:crosses val="max"/>
        <c:crossBetween val="between"/>
      </c:valAx>
      <c:catAx>
        <c:axId val="-11316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5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Sleep(0)</a:t>
            </a:r>
            <a:r>
              <a:rPr lang="zh-CN" altLang="en-US" sz="1600"/>
              <a:t> </a:t>
            </a:r>
            <a:r>
              <a:rPr lang="en-US" altLang="zh-CN" sz="1600"/>
              <a:t>benchmark</a:t>
            </a:r>
            <a:r>
              <a:rPr lang="zh-CN" altLang="en-US" sz="1600"/>
              <a:t> </a:t>
            </a:r>
            <a:r>
              <a:rPr lang="en-US" altLang="zh-CN" sz="1600"/>
              <a:t>using</a:t>
            </a:r>
            <a:r>
              <a:rPr lang="zh-CN" altLang="en-US" sz="1600"/>
              <a:t> </a:t>
            </a:r>
            <a:r>
              <a:rPr lang="en-US" altLang="zh-CN" sz="1600"/>
              <a:t>OpenMP,</a:t>
            </a:r>
            <a:r>
              <a:rPr lang="zh-CN" altLang="en-US" sz="1600"/>
              <a:t> </a:t>
            </a:r>
            <a:r>
              <a:rPr lang="en-US" altLang="zh-CN" sz="160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r>
              <a:rPr lang="zh-CN" altLang="en-US" sz="1600" baseline="0"/>
              <a:t> </a:t>
            </a:r>
            <a:r>
              <a:rPr lang="en-US" altLang="zh-CN" sz="1600" baseline="0"/>
              <a:t>Plus,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nap_compare!$A$2:$A$12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nap_compare!$B$2:$B$12</c:f>
              <c:numCache>
                <c:formatCode>0</c:formatCode>
                <c:ptCount val="11"/>
                <c:pt idx="0">
                  <c:v>17976.05381110137</c:v>
                </c:pt>
                <c:pt idx="1">
                  <c:v>35904.41175638979</c:v>
                </c:pt>
                <c:pt idx="2">
                  <c:v>71785.95266635282</c:v>
                </c:pt>
                <c:pt idx="3">
                  <c:v>107272.0759361862</c:v>
                </c:pt>
                <c:pt idx="4">
                  <c:v>143205.6747826335</c:v>
                </c:pt>
                <c:pt idx="5">
                  <c:v>215277.3973048777</c:v>
                </c:pt>
                <c:pt idx="6">
                  <c:v>285849.8602194184</c:v>
                </c:pt>
                <c:pt idx="7">
                  <c:v>434932.6604635121</c:v>
                </c:pt>
                <c:pt idx="8">
                  <c:v>592921.466365937</c:v>
                </c:pt>
                <c:pt idx="9">
                  <c:v>846691.2997388804</c:v>
                </c:pt>
                <c:pt idx="10">
                  <c:v>1.14726789623191E6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85472"/>
        <c:axId val="198560224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nap_compare!$A$2:$A$12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nap_compare!$C$2:$C$12</c:f>
              <c:numCache>
                <c:formatCode>0</c:formatCode>
                <c:ptCount val="11"/>
                <c:pt idx="0">
                  <c:v>18133.23446610349</c:v>
                </c:pt>
                <c:pt idx="1">
                  <c:v>36271.15875779188</c:v>
                </c:pt>
                <c:pt idx="2">
                  <c:v>72612.95617002092</c:v>
                </c:pt>
                <c:pt idx="3">
                  <c:v>108651.4711789478</c:v>
                </c:pt>
                <c:pt idx="4">
                  <c:v>144141.7755441568</c:v>
                </c:pt>
                <c:pt idx="5">
                  <c:v>251255.3975940788</c:v>
                </c:pt>
                <c:pt idx="6">
                  <c:v>335580.998934027</c:v>
                </c:pt>
                <c:pt idx="7">
                  <c:v>492397.0207025865</c:v>
                </c:pt>
                <c:pt idx="8">
                  <c:v>697997.9325301238</c:v>
                </c:pt>
                <c:pt idx="9">
                  <c:v>1.0190402576949E6</c:v>
                </c:pt>
                <c:pt idx="10">
                  <c:v>1.32166130182317E6</c:v>
                </c:pt>
              </c:numCache>
            </c:numRef>
          </c:val>
          <c:smooth val="0"/>
        </c:ser>
        <c:ser>
          <c:idx val="2"/>
          <c:order val="2"/>
          <c:tx>
            <c:v>Swift/T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nap_compare!$A$2:$A$12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nap_compare!$D$2:$D$12</c:f>
              <c:numCache>
                <c:formatCode>0</c:formatCode>
                <c:ptCount val="11"/>
                <c:pt idx="1">
                  <c:v>86493.96704579855</c:v>
                </c:pt>
                <c:pt idx="2">
                  <c:v>180717.4482696304</c:v>
                </c:pt>
                <c:pt idx="3">
                  <c:v>177698.8005330964</c:v>
                </c:pt>
                <c:pt idx="4">
                  <c:v>178922.8842368939</c:v>
                </c:pt>
                <c:pt idx="5">
                  <c:v>167014.6137787056</c:v>
                </c:pt>
                <c:pt idx="6">
                  <c:v>163853.8423726037</c:v>
                </c:pt>
                <c:pt idx="7">
                  <c:v>170299.727520436</c:v>
                </c:pt>
                <c:pt idx="8">
                  <c:v>130369.5978097908</c:v>
                </c:pt>
                <c:pt idx="9">
                  <c:v>115727.3463719477</c:v>
                </c:pt>
                <c:pt idx="10">
                  <c:v>82607.07942670687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75696"/>
        <c:axId val="143982224"/>
      </c:lineChart>
      <c:catAx>
        <c:axId val="1982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0224"/>
        <c:crosses val="autoZero"/>
        <c:auto val="1"/>
        <c:lblAlgn val="ctr"/>
        <c:lblOffset val="100"/>
        <c:noMultiLvlLbl val="0"/>
      </c:catAx>
      <c:valAx>
        <c:axId val="198560224"/>
        <c:scaling>
          <c:logBase val="10.0"/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5472"/>
        <c:crosses val="autoZero"/>
        <c:crossBetween val="between"/>
      </c:valAx>
      <c:valAx>
        <c:axId val="143982224"/>
        <c:scaling>
          <c:logBase val="10.0"/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-112475696"/>
        <c:crosses val="max"/>
        <c:crossBetween val="between"/>
      </c:valAx>
      <c:catAx>
        <c:axId val="-11247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82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en-US" altLang="zh-CN" sz="1600" baseline="0"/>
              <a:t> </a:t>
            </a:r>
            <a:r>
              <a:rPr lang="en-US" altLang="zh-CN" sz="1600"/>
              <a:t>fib(46)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throughput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openmp_fib!$D$2:$D$12</c:f>
              <c:numCache>
                <c:formatCode>General</c:formatCode>
                <c:ptCount val="11"/>
                <c:pt idx="0">
                  <c:v>1.02840230038292E7</c:v>
                </c:pt>
                <c:pt idx="1">
                  <c:v>2.63452467888479E6</c:v>
                </c:pt>
                <c:pt idx="2">
                  <c:v>1.15367252164395E6</c:v>
                </c:pt>
                <c:pt idx="3">
                  <c:v>917843.8229792694</c:v>
                </c:pt>
                <c:pt idx="4">
                  <c:v>780906.7946761166</c:v>
                </c:pt>
                <c:pt idx="5">
                  <c:v>648687.7474627235</c:v>
                </c:pt>
                <c:pt idx="6">
                  <c:v>569775.6474246422</c:v>
                </c:pt>
                <c:pt idx="7">
                  <c:v>452153.9101392267</c:v>
                </c:pt>
                <c:pt idx="8">
                  <c:v>391443.5021022748</c:v>
                </c:pt>
                <c:pt idx="9">
                  <c:v>338273.9411941773</c:v>
                </c:pt>
                <c:pt idx="10">
                  <c:v>412820.7887911283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65856"/>
        <c:axId val="143457824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openmp_fib!$E$2:$E$12</c:f>
              <c:numCache>
                <c:formatCode>General</c:formatCode>
                <c:ptCount val="11"/>
                <c:pt idx="0">
                  <c:v>577.831277</c:v>
                </c:pt>
                <c:pt idx="1">
                  <c:v>2255.598587717713</c:v>
                </c:pt>
                <c:pt idx="2">
                  <c:v>5150.881236672094</c:v>
                </c:pt>
                <c:pt idx="3">
                  <c:v>6474.336914652</c:v>
                </c:pt>
                <c:pt idx="4">
                  <c:v>7609.653527812676</c:v>
                </c:pt>
                <c:pt idx="5">
                  <c:v>9160.69429127221</c:v>
                </c:pt>
                <c:pt idx="6">
                  <c:v>10429.42107452203</c:v>
                </c:pt>
                <c:pt idx="7">
                  <c:v>13142.49420771395</c:v>
                </c:pt>
                <c:pt idx="8">
                  <c:v>15180.81182363677</c:v>
                </c:pt>
                <c:pt idx="9">
                  <c:v>17566.91669485975</c:v>
                </c:pt>
                <c:pt idx="10">
                  <c:v>14394.69693956388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768224"/>
        <c:axId val="-112311120"/>
      </c:lineChart>
      <c:catAx>
        <c:axId val="1434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57824"/>
        <c:crosses val="autoZero"/>
        <c:auto val="1"/>
        <c:lblAlgn val="ctr"/>
        <c:lblOffset val="100"/>
        <c:noMultiLvlLbl val="0"/>
      </c:catAx>
      <c:valAx>
        <c:axId val="1434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5856"/>
        <c:crosses val="autoZero"/>
        <c:crossBetween val="between"/>
      </c:valAx>
      <c:valAx>
        <c:axId val="-11231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768224"/>
        <c:crosses val="max"/>
        <c:crossBetween val="between"/>
      </c:valAx>
      <c:catAx>
        <c:axId val="-11276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231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fib(46,</a:t>
            </a:r>
            <a:r>
              <a:rPr lang="zh-CN" altLang="en-US" sz="1600"/>
              <a:t> </a:t>
            </a:r>
            <a:r>
              <a:rPr lang="en-US" altLang="zh-CN" sz="1600"/>
              <a:t>when</a:t>
            </a:r>
            <a:r>
              <a:rPr lang="zh-CN" altLang="en-US" sz="1600"/>
              <a:t> </a:t>
            </a:r>
            <a:r>
              <a:rPr lang="en-US" altLang="zh-CN" sz="1600"/>
              <a:t>n</a:t>
            </a:r>
            <a:r>
              <a:rPr lang="zh-CN" altLang="en-US" sz="1600"/>
              <a:t> </a:t>
            </a:r>
            <a:r>
              <a:rPr lang="en-US" altLang="zh-CN" sz="1600"/>
              <a:t>&lt;</a:t>
            </a:r>
            <a:r>
              <a:rPr lang="zh-CN" altLang="en-US" sz="1600"/>
              <a:t> </a:t>
            </a:r>
            <a:r>
              <a:rPr lang="en-US" altLang="zh-CN" sz="1600"/>
              <a:t>24</a:t>
            </a:r>
            <a:r>
              <a:rPr lang="zh-CN" altLang="en-US" sz="1600"/>
              <a:t> </a:t>
            </a:r>
            <a:r>
              <a:rPr lang="en-US" altLang="zh-CN" sz="1600"/>
              <a:t>use</a:t>
            </a:r>
            <a:r>
              <a:rPr lang="zh-CN" altLang="en-US" sz="1600"/>
              <a:t> </a:t>
            </a:r>
            <a:r>
              <a:rPr lang="en-US" altLang="zh-CN" sz="1600"/>
              <a:t>serial)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openmp_fib!$A$31:$A$41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openmp_fib!$B$31:$B$41</c:f>
              <c:numCache>
                <c:formatCode>General</c:formatCode>
                <c:ptCount val="11"/>
                <c:pt idx="0">
                  <c:v>2.81287337E8</c:v>
                </c:pt>
                <c:pt idx="1">
                  <c:v>4.53462222E8</c:v>
                </c:pt>
                <c:pt idx="2">
                  <c:v>5.86709662E8</c:v>
                </c:pt>
                <c:pt idx="3">
                  <c:v>8.09748821E8</c:v>
                </c:pt>
                <c:pt idx="4">
                  <c:v>1.035361273E9</c:v>
                </c:pt>
                <c:pt idx="5">
                  <c:v>1.355262768E9</c:v>
                </c:pt>
                <c:pt idx="6">
                  <c:v>1.713057949E9</c:v>
                </c:pt>
                <c:pt idx="7">
                  <c:v>2.358229791E9</c:v>
                </c:pt>
                <c:pt idx="8">
                  <c:v>3.014229637E9</c:v>
                </c:pt>
                <c:pt idx="9">
                  <c:v>4.012306224E9</c:v>
                </c:pt>
                <c:pt idx="10">
                  <c:v>5.157656591E9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904896"/>
        <c:axId val="-112490480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openmp_fib!$A$31:$A$41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openmp_fib!$C$31:$C$41</c:f>
              <c:numCache>
                <c:formatCode>General</c:formatCode>
                <c:ptCount val="11"/>
                <c:pt idx="0">
                  <c:v>21.125836</c:v>
                </c:pt>
                <c:pt idx="1">
                  <c:v>13.104576</c:v>
                </c:pt>
                <c:pt idx="2">
                  <c:v>10.1284</c:v>
                </c:pt>
                <c:pt idx="3">
                  <c:v>7.33860919150483</c:v>
                </c:pt>
                <c:pt idx="4">
                  <c:v>5.739475</c:v>
                </c:pt>
                <c:pt idx="5">
                  <c:v>4.384707</c:v>
                </c:pt>
                <c:pt idx="6">
                  <c:v>3.468902</c:v>
                </c:pt>
                <c:pt idx="7">
                  <c:v>2.519869</c:v>
                </c:pt>
                <c:pt idx="8">
                  <c:v>1.971459</c:v>
                </c:pt>
                <c:pt idx="9">
                  <c:v>1.481051</c:v>
                </c:pt>
                <c:pt idx="10">
                  <c:v>1.152157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77968"/>
        <c:axId val="-112623648"/>
      </c:lineChart>
      <c:catAx>
        <c:axId val="-1129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490480"/>
        <c:crosses val="autoZero"/>
        <c:auto val="1"/>
        <c:lblAlgn val="ctr"/>
        <c:lblOffset val="100"/>
        <c:noMultiLvlLbl val="0"/>
      </c:catAx>
      <c:valAx>
        <c:axId val="-1124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904896"/>
        <c:crosses val="autoZero"/>
        <c:crossBetween val="between"/>
      </c:valAx>
      <c:valAx>
        <c:axId val="-112623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77968"/>
        <c:crosses val="max"/>
        <c:crossBetween val="between"/>
      </c:valAx>
      <c:catAx>
        <c:axId val="-11257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262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fib(46)</a:t>
            </a:r>
            <a:r>
              <a:rPr lang="zh-CN" altLang="en-US" sz="160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cilk_fib!$B$2:$B$12</c:f>
              <c:numCache>
                <c:formatCode>0</c:formatCode>
                <c:ptCount val="11"/>
                <c:pt idx="0">
                  <c:v>3.13065651284176E7</c:v>
                </c:pt>
                <c:pt idx="1">
                  <c:v>6.30085751198972E7</c:v>
                </c:pt>
                <c:pt idx="2">
                  <c:v>1.25452071245961E8</c:v>
                </c:pt>
                <c:pt idx="3">
                  <c:v>1.86292116777328E8</c:v>
                </c:pt>
                <c:pt idx="4">
                  <c:v>2.48507459200597E8</c:v>
                </c:pt>
                <c:pt idx="5">
                  <c:v>3.12152361401934E8</c:v>
                </c:pt>
                <c:pt idx="6">
                  <c:v>3.66081574776082E8</c:v>
                </c:pt>
                <c:pt idx="7">
                  <c:v>4.76849642264276E8</c:v>
                </c:pt>
                <c:pt idx="8">
                  <c:v>5.69919423427536E8</c:v>
                </c:pt>
                <c:pt idx="9">
                  <c:v>6.18150928901665E8</c:v>
                </c:pt>
                <c:pt idx="10">
                  <c:v>6.69418588054841E8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097120"/>
        <c:axId val="-140202752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cilk_fib!$A$2:$A$12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cilk_fib!$C$2:$C$12</c:f>
              <c:numCache>
                <c:formatCode>General</c:formatCode>
                <c:ptCount val="11"/>
                <c:pt idx="0">
                  <c:v>189.814185</c:v>
                </c:pt>
                <c:pt idx="1">
                  <c:v>94.311451</c:v>
                </c:pt>
                <c:pt idx="2">
                  <c:v>47.368131</c:v>
                </c:pt>
                <c:pt idx="3">
                  <c:v>31.898452</c:v>
                </c:pt>
                <c:pt idx="4">
                  <c:v>23.912482</c:v>
                </c:pt>
                <c:pt idx="5">
                  <c:v>19.036954</c:v>
                </c:pt>
                <c:pt idx="6">
                  <c:v>16.23253</c:v>
                </c:pt>
                <c:pt idx="7">
                  <c:v>12.461853</c:v>
                </c:pt>
                <c:pt idx="8">
                  <c:v>10.42679</c:v>
                </c:pt>
                <c:pt idx="9">
                  <c:v>9.613235</c:v>
                </c:pt>
                <c:pt idx="10">
                  <c:v>8.877002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848624"/>
        <c:axId val="266059920"/>
      </c:lineChart>
      <c:catAx>
        <c:axId val="-1400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02752"/>
        <c:crosses val="autoZero"/>
        <c:auto val="1"/>
        <c:lblAlgn val="ctr"/>
        <c:lblOffset val="100"/>
        <c:noMultiLvlLbl val="0"/>
      </c:catAx>
      <c:valAx>
        <c:axId val="-1402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97120"/>
        <c:crosses val="autoZero"/>
        <c:crossBetween val="between"/>
      </c:valAx>
      <c:valAx>
        <c:axId val="266059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848624"/>
        <c:crosses val="max"/>
        <c:crossBetween val="between"/>
      </c:valAx>
      <c:catAx>
        <c:axId val="-13984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05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fib(46,</a:t>
            </a:r>
            <a:r>
              <a:rPr lang="zh-CN" altLang="en-US" sz="1600"/>
              <a:t> </a:t>
            </a:r>
            <a:r>
              <a:rPr lang="en-US" altLang="zh-CN" sz="1600"/>
              <a:t>when</a:t>
            </a:r>
            <a:r>
              <a:rPr lang="zh-CN" altLang="en-US" sz="1600" baseline="0"/>
              <a:t> </a:t>
            </a:r>
            <a:r>
              <a:rPr lang="en-US" altLang="zh-CN" sz="1600" baseline="0"/>
              <a:t>n</a:t>
            </a:r>
            <a:r>
              <a:rPr lang="zh-CN" altLang="en-US" sz="1600" baseline="0"/>
              <a:t> </a:t>
            </a:r>
            <a:r>
              <a:rPr lang="en-US" altLang="zh-CN" sz="1600" baseline="0"/>
              <a:t>&lt;</a:t>
            </a:r>
            <a:r>
              <a:rPr lang="zh-CN" altLang="en-US" sz="1600" baseline="0"/>
              <a:t> </a:t>
            </a:r>
            <a:r>
              <a:rPr lang="en-US" altLang="zh-CN" sz="1600" baseline="0"/>
              <a:t>24</a:t>
            </a:r>
            <a:r>
              <a:rPr lang="zh-CN" altLang="en-US" sz="1600" baseline="0"/>
              <a:t> </a:t>
            </a:r>
            <a:r>
              <a:rPr lang="en-US" altLang="zh-CN" sz="1600" baseline="0"/>
              <a:t>use</a:t>
            </a:r>
            <a:r>
              <a:rPr lang="zh-CN" altLang="en-US" sz="1600" baseline="0"/>
              <a:t> </a:t>
            </a:r>
            <a:r>
              <a:rPr lang="en-US" altLang="zh-CN" sz="1600" baseline="0"/>
              <a:t>serial</a:t>
            </a:r>
            <a:r>
              <a:rPr lang="en-US" altLang="zh-CN" sz="1600"/>
              <a:t>)</a:t>
            </a:r>
            <a:r>
              <a:rPr lang="zh-CN" altLang="en-US" sz="160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cilk_fib!$A$30:$A$40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cilk_fib!$B$30:$B$40</c:f>
              <c:numCache>
                <c:formatCode>0</c:formatCode>
                <c:ptCount val="11"/>
                <c:pt idx="0">
                  <c:v>6.72908790894326E7</c:v>
                </c:pt>
                <c:pt idx="1">
                  <c:v>1.19540594713051E8</c:v>
                </c:pt>
                <c:pt idx="2">
                  <c:v>2.20793830682191E8</c:v>
                </c:pt>
                <c:pt idx="3">
                  <c:v>2.83564108717347E8</c:v>
                </c:pt>
                <c:pt idx="4">
                  <c:v>3.57142479497647E8</c:v>
                </c:pt>
                <c:pt idx="5">
                  <c:v>5.38499388681602E8</c:v>
                </c:pt>
                <c:pt idx="6">
                  <c:v>6.74893687520493E8</c:v>
                </c:pt>
                <c:pt idx="7">
                  <c:v>8.84603628904825E8</c:v>
                </c:pt>
                <c:pt idx="8">
                  <c:v>9.79939434331248E8</c:v>
                </c:pt>
                <c:pt idx="9">
                  <c:v>1.15128479371756E9</c:v>
                </c:pt>
                <c:pt idx="10">
                  <c:v>1.22733131044174E9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664176"/>
        <c:axId val="-140269568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cilk_fib!$A$30:$A$40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cilk_fib!$C$30:$C$40</c:f>
              <c:numCache>
                <c:formatCode>General</c:formatCode>
                <c:ptCount val="11"/>
                <c:pt idx="0">
                  <c:v>88.309593</c:v>
                </c:pt>
                <c:pt idx="1">
                  <c:v>49.710562</c:v>
                </c:pt>
                <c:pt idx="2">
                  <c:v>26.913932</c:v>
                </c:pt>
                <c:pt idx="3">
                  <c:v>20.956214</c:v>
                </c:pt>
                <c:pt idx="4">
                  <c:v>16.638822</c:v>
                </c:pt>
                <c:pt idx="5">
                  <c:v>11.035166</c:v>
                </c:pt>
                <c:pt idx="6">
                  <c:v>8.804987</c:v>
                </c:pt>
                <c:pt idx="7">
                  <c:v>6.717619</c:v>
                </c:pt>
                <c:pt idx="8">
                  <c:v>6.064079</c:v>
                </c:pt>
                <c:pt idx="9">
                  <c:v>5.161564</c:v>
                </c:pt>
                <c:pt idx="10">
                  <c:v>4.841749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455568"/>
        <c:axId val="-140312240"/>
      </c:lineChart>
      <c:catAx>
        <c:axId val="-13966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#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of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threads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269568"/>
        <c:crosses val="autoZero"/>
        <c:auto val="1"/>
        <c:lblAlgn val="ctr"/>
        <c:lblOffset val="100"/>
        <c:noMultiLvlLbl val="0"/>
      </c:catAx>
      <c:valAx>
        <c:axId val="-1402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664176"/>
        <c:crosses val="autoZero"/>
        <c:crossBetween val="between"/>
      </c:valAx>
      <c:valAx>
        <c:axId val="-140312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Time</a:t>
                </a:r>
                <a:r>
                  <a:rPr lang="zh-CN" altLang="en-US" sz="1200" baseline="0"/>
                  <a:t> </a:t>
                </a:r>
                <a:r>
                  <a:rPr lang="en-US" altLang="zh-CN" sz="1200" baseline="0"/>
                  <a:t>(s)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55568"/>
        <c:crosses val="max"/>
        <c:crossBetween val="between"/>
      </c:valAx>
      <c:catAx>
        <c:axId val="-14045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031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Fibonacci</a:t>
            </a:r>
            <a:r>
              <a:rPr lang="zh-CN" altLang="en-US" sz="160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OpenMP,</a:t>
            </a:r>
            <a:r>
              <a:rPr lang="zh-CN" altLang="en-US" sz="1600" baseline="0"/>
              <a:t> </a:t>
            </a:r>
            <a:r>
              <a:rPr lang="en-US" altLang="zh-CN" sz="1600" baseline="0"/>
              <a:t>Intel</a:t>
            </a:r>
            <a:r>
              <a:rPr lang="zh-CN" altLang="en-US" sz="1600" baseline="0"/>
              <a:t> </a:t>
            </a:r>
            <a:r>
              <a:rPr lang="en-US" altLang="zh-CN" sz="1600" baseline="0"/>
              <a:t>Cilk</a:t>
            </a:r>
            <a:r>
              <a:rPr lang="zh-CN" altLang="en-US" sz="1600" baseline="0"/>
              <a:t> </a:t>
            </a:r>
            <a:r>
              <a:rPr lang="en-US" altLang="zh-CN" sz="1600" baseline="0"/>
              <a:t>Plus,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797059272211"/>
          <c:y val="0.165492618110236"/>
          <c:w val="0.738828872173392"/>
          <c:h val="0.707285269028871"/>
        </c:manualLayout>
      </c:layout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fib_compare!$A$2:$A$12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fib_compare!$B$2:$B$12</c:f>
              <c:numCache>
                <c:formatCode>General</c:formatCode>
                <c:ptCount val="11"/>
                <c:pt idx="0">
                  <c:v>2.81287337E8</c:v>
                </c:pt>
                <c:pt idx="1">
                  <c:v>4.53462222E8</c:v>
                </c:pt>
                <c:pt idx="2">
                  <c:v>5.86709662E8</c:v>
                </c:pt>
                <c:pt idx="3">
                  <c:v>8.09748821E8</c:v>
                </c:pt>
                <c:pt idx="4">
                  <c:v>1.035361273E9</c:v>
                </c:pt>
                <c:pt idx="5">
                  <c:v>1.355262768E9</c:v>
                </c:pt>
                <c:pt idx="6">
                  <c:v>1.713057949E9</c:v>
                </c:pt>
                <c:pt idx="7">
                  <c:v>2.358229791E9</c:v>
                </c:pt>
                <c:pt idx="8">
                  <c:v>3.014229637E9</c:v>
                </c:pt>
                <c:pt idx="9">
                  <c:v>4.012306224E9</c:v>
                </c:pt>
                <c:pt idx="10">
                  <c:v>5.157656591E9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554480"/>
        <c:axId val="-112515344"/>
      </c:lineChart>
      <c:lineChart>
        <c:grouping val="standard"/>
        <c:varyColors val="0"/>
        <c:ser>
          <c:idx val="1"/>
          <c:order val="1"/>
          <c:tx>
            <c:v>Cilk Plus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fib_compare!$C$2:$C$12</c:f>
              <c:numCache>
                <c:formatCode>0</c:formatCode>
                <c:ptCount val="11"/>
                <c:pt idx="0">
                  <c:v>6.72908790894326E7</c:v>
                </c:pt>
                <c:pt idx="1">
                  <c:v>1.19540594713051E8</c:v>
                </c:pt>
                <c:pt idx="2">
                  <c:v>2.20793830682191E8</c:v>
                </c:pt>
                <c:pt idx="3">
                  <c:v>2.83564108717347E8</c:v>
                </c:pt>
                <c:pt idx="4">
                  <c:v>3.57142479497647E8</c:v>
                </c:pt>
                <c:pt idx="5">
                  <c:v>5.38499388681602E8</c:v>
                </c:pt>
                <c:pt idx="6">
                  <c:v>6.74893687520493E8</c:v>
                </c:pt>
                <c:pt idx="7">
                  <c:v>8.84603628904825E8</c:v>
                </c:pt>
                <c:pt idx="8">
                  <c:v>9.79939434331248E8</c:v>
                </c:pt>
                <c:pt idx="9">
                  <c:v>1.15128479371756E9</c:v>
                </c:pt>
                <c:pt idx="10">
                  <c:v>1.22733131044174E9</c:v>
                </c:pt>
              </c:numCache>
            </c:numRef>
          </c:val>
          <c:smooth val="0"/>
        </c:ser>
        <c:ser>
          <c:idx val="2"/>
          <c:order val="2"/>
          <c:tx>
            <c:v>swift/T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fib_compare!$D$2:$D$12</c:f>
              <c:numCache>
                <c:formatCode>0</c:formatCode>
                <c:ptCount val="11"/>
                <c:pt idx="1">
                  <c:v>53327.9108663258</c:v>
                </c:pt>
                <c:pt idx="2">
                  <c:v>128843.189863186</c:v>
                </c:pt>
                <c:pt idx="3">
                  <c:v>130952.4339362002</c:v>
                </c:pt>
                <c:pt idx="4">
                  <c:v>131125.1789075524</c:v>
                </c:pt>
                <c:pt idx="5">
                  <c:v>128299.6250713844</c:v>
                </c:pt>
                <c:pt idx="6">
                  <c:v>127923.0499027147</c:v>
                </c:pt>
                <c:pt idx="7">
                  <c:v>125051.8944904492</c:v>
                </c:pt>
                <c:pt idx="8">
                  <c:v>108661.8606300709</c:v>
                </c:pt>
                <c:pt idx="9">
                  <c:v>84138.52529644203</c:v>
                </c:pt>
                <c:pt idx="10">
                  <c:v>61826.90046714179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4528"/>
        <c:axId val="144003184"/>
      </c:lineChart>
      <c:catAx>
        <c:axId val="-1125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of</a:t>
                </a:r>
                <a:r>
                  <a:rPr lang="zh-CN" altLang="en-US" sz="1800"/>
                  <a:t> </a:t>
                </a:r>
                <a:r>
                  <a:rPr lang="en-US" altLang="zh-CN" sz="1800"/>
                  <a:t>threads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15344"/>
        <c:crosses val="autoZero"/>
        <c:auto val="1"/>
        <c:lblAlgn val="ctr"/>
        <c:lblOffset val="100"/>
        <c:noMultiLvlLbl val="0"/>
      </c:catAx>
      <c:valAx>
        <c:axId val="-112515344"/>
        <c:scaling>
          <c:logBase val="10.0"/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of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tasks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per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second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0357675111773472"/>
              <c:y val="0.3104425853018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554480"/>
        <c:crosses val="autoZero"/>
        <c:crossBetween val="between"/>
      </c:valAx>
      <c:valAx>
        <c:axId val="144003184"/>
        <c:scaling>
          <c:logBase val="10.0"/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196384528"/>
        <c:crosses val="max"/>
        <c:crossBetween val="between"/>
      </c:valAx>
      <c:catAx>
        <c:axId val="19638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0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</a:t>
            </a:r>
            <a:r>
              <a:rPr lang="zh-CN" altLang="en-US" sz="1600" baseline="0"/>
              <a:t> </a:t>
            </a:r>
            <a:r>
              <a:rPr lang="en-US" altLang="zh-CN" sz="1600" baseline="0"/>
              <a:t>quicksort</a:t>
            </a:r>
            <a:r>
              <a:rPr lang="zh-CN" altLang="en-US" sz="1600" baseline="0"/>
              <a:t> </a:t>
            </a:r>
            <a:r>
              <a:rPr lang="en-US" altLang="zh-CN" sz="1600" baseline="0"/>
              <a:t>(200,000</a:t>
            </a:r>
            <a:r>
              <a:rPr lang="zh-CN" altLang="en-US" sz="1600" baseline="0"/>
              <a:t> </a:t>
            </a:r>
            <a:r>
              <a:rPr lang="en-US" altLang="zh-CN" sz="1600" baseline="0"/>
              <a:t>elements)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Swift/T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swift_quicksort!$A$2:$A$12</c:f>
              <c:numCache>
                <c:formatCode>General</c:formatCode>
                <c:ptCount val="11"/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swift_quicksort!$B$2:$B$12</c:f>
              <c:numCache>
                <c:formatCode>0</c:formatCode>
                <c:ptCount val="11"/>
                <c:pt idx="1">
                  <c:v>368.324101644628</c:v>
                </c:pt>
                <c:pt idx="2">
                  <c:v>678.2167127174968</c:v>
                </c:pt>
                <c:pt idx="3">
                  <c:v>759.799216238827</c:v>
                </c:pt>
                <c:pt idx="4">
                  <c:v>792.0809349380778</c:v>
                </c:pt>
                <c:pt idx="5">
                  <c:v>797.436122574414</c:v>
                </c:pt>
                <c:pt idx="6">
                  <c:v>774.855521179001</c:v>
                </c:pt>
                <c:pt idx="7">
                  <c:v>806.8774285861244</c:v>
                </c:pt>
                <c:pt idx="8">
                  <c:v>654.978440422689</c:v>
                </c:pt>
                <c:pt idx="9">
                  <c:v>530.6929596870425</c:v>
                </c:pt>
                <c:pt idx="10">
                  <c:v>140.2128568944475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225824"/>
        <c:axId val="198330896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swift_quicksort!$A$2:$A$12</c:f>
              <c:numCache>
                <c:formatCode>General</c:formatCode>
                <c:ptCount val="11"/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swift_quicksort!$C$3:$C$12</c:f>
              <c:numCache>
                <c:formatCode>General</c:formatCode>
                <c:ptCount val="10"/>
                <c:pt idx="0">
                  <c:v>468.495</c:v>
                </c:pt>
                <c:pt idx="1">
                  <c:v>254.429</c:v>
                </c:pt>
                <c:pt idx="2">
                  <c:v>227.11</c:v>
                </c:pt>
                <c:pt idx="3">
                  <c:v>217.854</c:v>
                </c:pt>
                <c:pt idx="4">
                  <c:v>216.391</c:v>
                </c:pt>
                <c:pt idx="5">
                  <c:v>222.697</c:v>
                </c:pt>
                <c:pt idx="6">
                  <c:v>213.859</c:v>
                </c:pt>
                <c:pt idx="7">
                  <c:v>263.456</c:v>
                </c:pt>
                <c:pt idx="8">
                  <c:v>325.156</c:v>
                </c:pt>
                <c:pt idx="9">
                  <c:v>1230.686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090048"/>
        <c:axId val="-112221312"/>
      </c:lineChart>
      <c:catAx>
        <c:axId val="-1122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0896"/>
        <c:crosses val="autoZero"/>
        <c:auto val="1"/>
        <c:lblAlgn val="ctr"/>
        <c:lblOffset val="100"/>
        <c:noMultiLvlLbl val="0"/>
      </c:catAx>
      <c:valAx>
        <c:axId val="1983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225824"/>
        <c:crosses val="autoZero"/>
        <c:crossBetween val="between"/>
      </c:valAx>
      <c:valAx>
        <c:axId val="-112221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90048"/>
        <c:crosses val="max"/>
        <c:crossBetween val="between"/>
      </c:valAx>
      <c:catAx>
        <c:axId val="-1130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222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recursive quicksort(536,870,912 elements</a:t>
            </a:r>
            <a:r>
              <a:rPr lang="zh-CN" altLang="en-US" sz="1600"/>
              <a:t> </a:t>
            </a:r>
            <a:r>
              <a:rPr lang="en-US" altLang="zh-CN" sz="1600"/>
              <a:t>=</a:t>
            </a:r>
            <a:r>
              <a:rPr lang="zh-CN" altLang="en-US" sz="1600"/>
              <a:t> </a:t>
            </a:r>
            <a:r>
              <a:rPr lang="en-US" altLang="zh-CN" sz="1600"/>
              <a:t>2GB)</a:t>
            </a:r>
            <a:r>
              <a:rPr lang="zh-CN" altLang="en-US" sz="1600" baseline="0"/>
              <a:t> </a:t>
            </a:r>
            <a:r>
              <a:rPr lang="en-US" altLang="zh-CN" sz="1600" baseline="0"/>
              <a:t>benchmark</a:t>
            </a:r>
            <a:r>
              <a:rPr lang="zh-CN" altLang="en-US" sz="1600" baseline="0"/>
              <a:t> </a:t>
            </a:r>
            <a:r>
              <a:rPr lang="en-US" altLang="zh-CN" sz="1600" baseline="0"/>
              <a:t>using</a:t>
            </a:r>
            <a:r>
              <a:rPr lang="zh-CN" altLang="en-US" sz="1600" baseline="0"/>
              <a:t> </a:t>
            </a:r>
            <a:r>
              <a:rPr lang="en-US" altLang="zh-CN" sz="1600" baseline="0"/>
              <a:t>openmp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openmp_quicksort!$A$2:$A$12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openmp_quicksort!$B$2:$B$12</c:f>
              <c:numCache>
                <c:formatCode>0</c:formatCode>
                <c:ptCount val="11"/>
                <c:pt idx="0">
                  <c:v>3.19721991471581E6</c:v>
                </c:pt>
                <c:pt idx="1">
                  <c:v>6.12523069624653E6</c:v>
                </c:pt>
                <c:pt idx="2">
                  <c:v>1.04971526014324E7</c:v>
                </c:pt>
                <c:pt idx="3">
                  <c:v>1.39920743399749E7</c:v>
                </c:pt>
                <c:pt idx="4">
                  <c:v>1.56788409389477E7</c:v>
                </c:pt>
                <c:pt idx="5">
                  <c:v>1.82395030022641E7</c:v>
                </c:pt>
                <c:pt idx="6">
                  <c:v>2.064474708166E7</c:v>
                </c:pt>
                <c:pt idx="7">
                  <c:v>2.09263535586658E7</c:v>
                </c:pt>
                <c:pt idx="8">
                  <c:v>1.87190466105043E7</c:v>
                </c:pt>
                <c:pt idx="9">
                  <c:v>1.54645517486173E7</c:v>
                </c:pt>
                <c:pt idx="10">
                  <c:v>1.346896607151E7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507232"/>
        <c:axId val="-140165728"/>
      </c:lineChart>
      <c:lineChart>
        <c:grouping val="standard"/>
        <c:varyColors val="0"/>
        <c:ser>
          <c:idx val="1"/>
          <c:order val="1"/>
          <c:tx>
            <c:v>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openmp_quicksort!$A$2:$A$12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  <c:pt idx="9">
                  <c:v>48.0</c:v>
                </c:pt>
                <c:pt idx="10">
                  <c:v>64.0</c:v>
                </c:pt>
              </c:numCache>
            </c:numRef>
          </c:cat>
          <c:val>
            <c:numRef>
              <c:f>openmp_quicksort!$C$2:$C$12</c:f>
              <c:numCache>
                <c:formatCode>General</c:formatCode>
                <c:ptCount val="11"/>
                <c:pt idx="0">
                  <c:v>144.881023</c:v>
                </c:pt>
                <c:pt idx="1">
                  <c:v>75.624334</c:v>
                </c:pt>
                <c:pt idx="2">
                  <c:v>44.127823</c:v>
                </c:pt>
                <c:pt idx="3">
                  <c:v>33.105634</c:v>
                </c:pt>
                <c:pt idx="4">
                  <c:v>29.544052</c:v>
                </c:pt>
                <c:pt idx="5">
                  <c:v>25.396333</c:v>
                </c:pt>
                <c:pt idx="6">
                  <c:v>22.437499</c:v>
                </c:pt>
                <c:pt idx="7">
                  <c:v>22.135557</c:v>
                </c:pt>
                <c:pt idx="8">
                  <c:v>24.745731</c:v>
                </c:pt>
                <c:pt idx="9">
                  <c:v>29.953438</c:v>
                </c:pt>
                <c:pt idx="10">
                  <c:v>34.391392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12320"/>
        <c:axId val="-139731232"/>
      </c:lineChart>
      <c:catAx>
        <c:axId val="-14050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#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of</a:t>
                </a:r>
                <a:r>
                  <a:rPr lang="zh-CN" altLang="en-US" sz="2000"/>
                  <a:t> </a:t>
                </a:r>
                <a:r>
                  <a:rPr lang="en-US" altLang="zh-CN" sz="200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165728"/>
        <c:crosses val="autoZero"/>
        <c:auto val="1"/>
        <c:lblAlgn val="ctr"/>
        <c:lblOffset val="100"/>
        <c:noMultiLvlLbl val="0"/>
      </c:catAx>
      <c:valAx>
        <c:axId val="-1401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#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of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tasks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507232"/>
        <c:crosses val="autoZero"/>
        <c:crossBetween val="between"/>
      </c:valAx>
      <c:valAx>
        <c:axId val="-139731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Time</a:t>
                </a:r>
                <a:r>
                  <a:rPr lang="zh-CN" altLang="en-US" sz="2000" baseline="0"/>
                  <a:t> </a:t>
                </a:r>
                <a:r>
                  <a:rPr lang="en-US" altLang="zh-CN" sz="2000" baseline="0"/>
                  <a:t>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12320"/>
        <c:crosses val="max"/>
        <c:crossBetween val="between"/>
      </c:valAx>
      <c:catAx>
        <c:axId val="-13971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973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2</xdr:row>
      <xdr:rowOff>0</xdr:rowOff>
    </xdr:from>
    <xdr:to>
      <xdr:col>15</xdr:col>
      <xdr:colOff>88900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15</xdr:col>
      <xdr:colOff>520700</xdr:colOff>
      <xdr:row>64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190500</xdr:rowOff>
    </xdr:from>
    <xdr:to>
      <xdr:col>15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190500</xdr:rowOff>
    </xdr:from>
    <xdr:to>
      <xdr:col>15</xdr:col>
      <xdr:colOff>673100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12700</xdr:rowOff>
    </xdr:from>
    <xdr:to>
      <xdr:col>15</xdr:col>
      <xdr:colOff>673100</xdr:colOff>
      <xdr:row>25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63500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63500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15</xdr:col>
      <xdr:colOff>215900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165100</xdr:rowOff>
    </xdr:from>
    <xdr:to>
      <xdr:col>14</xdr:col>
      <xdr:colOff>546100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15</xdr:col>
      <xdr:colOff>101600</xdr:colOff>
      <xdr:row>55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12700</xdr:rowOff>
    </xdr:from>
    <xdr:to>
      <xdr:col>14</xdr:col>
      <xdr:colOff>88900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28</xdr:row>
      <xdr:rowOff>0</xdr:rowOff>
    </xdr:from>
    <xdr:to>
      <xdr:col>12</xdr:col>
      <xdr:colOff>736600</xdr:colOff>
      <xdr:row>54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152400</xdr:rowOff>
    </xdr:from>
    <xdr:to>
      <xdr:col>18</xdr:col>
      <xdr:colOff>419100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215900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0</xdr:row>
      <xdr:rowOff>152400</xdr:rowOff>
    </xdr:from>
    <xdr:to>
      <xdr:col>15</xdr:col>
      <xdr:colOff>609600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15</xdr:col>
      <xdr:colOff>215900</xdr:colOff>
      <xdr:row>52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14</xdr:col>
      <xdr:colOff>215900</xdr:colOff>
      <xdr:row>22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14</xdr:col>
      <xdr:colOff>215900</xdr:colOff>
      <xdr:row>47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1</xdr:row>
      <xdr:rowOff>0</xdr:rowOff>
    </xdr:from>
    <xdr:to>
      <xdr:col>15</xdr:col>
      <xdr:colOff>215900</xdr:colOff>
      <xdr:row>32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190500</xdr:rowOff>
    </xdr:from>
    <xdr:to>
      <xdr:col>15</xdr:col>
      <xdr:colOff>673100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6" workbookViewId="0">
      <selection activeCell="B43" sqref="B43:B52"/>
    </sheetView>
  </sheetViews>
  <sheetFormatPr baseColWidth="10" defaultRowHeight="16" x14ac:dyDescent="0.2"/>
  <cols>
    <col min="1" max="1" width="16" bestFit="1" customWidth="1"/>
    <col min="2" max="2" width="20.1640625" style="3" customWidth="1"/>
    <col min="3" max="3" width="12.1640625" bestFit="1" customWidth="1"/>
  </cols>
  <sheetData>
    <row r="1" spans="1:5" x14ac:dyDescent="0.2">
      <c r="A1" s="5" t="s">
        <v>0</v>
      </c>
      <c r="B1" s="9" t="s">
        <v>10</v>
      </c>
      <c r="C1" s="5" t="s">
        <v>9</v>
      </c>
      <c r="E1" s="5" t="s">
        <v>17</v>
      </c>
    </row>
    <row r="2" spans="1:5" x14ac:dyDescent="0.2">
      <c r="A2">
        <v>2</v>
      </c>
      <c r="B2" s="3">
        <v>53737</v>
      </c>
      <c r="C2">
        <v>19.138712618865959</v>
      </c>
      <c r="E2">
        <v>1028457</v>
      </c>
    </row>
    <row r="3" spans="1:5" x14ac:dyDescent="0.2">
      <c r="A3">
        <v>4</v>
      </c>
      <c r="B3" s="3">
        <v>133633</v>
      </c>
      <c r="C3">
        <v>7.6961304468207707</v>
      </c>
    </row>
    <row r="4" spans="1:5" x14ac:dyDescent="0.2">
      <c r="A4">
        <v>6</v>
      </c>
      <c r="B4" s="3">
        <v>134274</v>
      </c>
      <c r="C4">
        <v>7.6593905000223428</v>
      </c>
    </row>
    <row r="5" spans="1:5" x14ac:dyDescent="0.2">
      <c r="A5">
        <v>8</v>
      </c>
      <c r="B5" s="3">
        <v>134926</v>
      </c>
      <c r="C5">
        <v>7.6223781924906984</v>
      </c>
    </row>
    <row r="6" spans="1:5" x14ac:dyDescent="0.2">
      <c r="A6">
        <v>12</v>
      </c>
      <c r="B6" s="3">
        <v>135090</v>
      </c>
      <c r="C6">
        <v>7.6131245836109258</v>
      </c>
    </row>
    <row r="7" spans="1:5" x14ac:dyDescent="0.2">
      <c r="A7">
        <v>16</v>
      </c>
      <c r="B7" s="3">
        <v>130856</v>
      </c>
      <c r="C7">
        <v>7.8594561961239835</v>
      </c>
    </row>
    <row r="8" spans="1:5" x14ac:dyDescent="0.2">
      <c r="A8">
        <v>24</v>
      </c>
      <c r="B8" s="3">
        <v>129723</v>
      </c>
      <c r="C8">
        <v>7.9281006452209706</v>
      </c>
    </row>
    <row r="9" spans="1:5" x14ac:dyDescent="0.2">
      <c r="A9">
        <v>32</v>
      </c>
      <c r="B9" s="3">
        <v>110980</v>
      </c>
      <c r="C9">
        <v>9.2670481167777972</v>
      </c>
    </row>
    <row r="10" spans="1:5" x14ac:dyDescent="0.2">
      <c r="A10">
        <v>48</v>
      </c>
      <c r="B10" s="3">
        <v>88066</v>
      </c>
      <c r="C10">
        <v>11.678252674130766</v>
      </c>
    </row>
    <row r="11" spans="1:5" x14ac:dyDescent="0.2">
      <c r="A11">
        <v>64</v>
      </c>
      <c r="B11" s="3">
        <v>76176</v>
      </c>
      <c r="C11">
        <f>E2/B11</f>
        <v>13.501063327032137</v>
      </c>
    </row>
    <row r="14" spans="1:5" x14ac:dyDescent="0.2">
      <c r="A14" t="s">
        <v>0</v>
      </c>
      <c r="B14" s="3" t="s">
        <v>1</v>
      </c>
      <c r="C14" t="s">
        <v>2</v>
      </c>
    </row>
    <row r="18" spans="1:5" x14ac:dyDescent="0.2">
      <c r="B18" s="3" t="s">
        <v>11</v>
      </c>
    </row>
    <row r="19" spans="1:5" x14ac:dyDescent="0.2">
      <c r="A19">
        <v>28</v>
      </c>
      <c r="B19" s="3">
        <v>7.82</v>
      </c>
      <c r="D19">
        <f t="shared" ref="D19:D22" si="0">SUM(B15:B19)</f>
        <v>7.82</v>
      </c>
    </row>
    <row r="20" spans="1:5" x14ac:dyDescent="0.2">
      <c r="A20">
        <v>29</v>
      </c>
      <c r="B20" s="3">
        <v>12.89</v>
      </c>
      <c r="D20">
        <f t="shared" si="0"/>
        <v>20.71</v>
      </c>
    </row>
    <row r="21" spans="1:5" x14ac:dyDescent="0.2">
      <c r="A21">
        <v>30</v>
      </c>
      <c r="B21" s="3">
        <f>B19+B20</f>
        <v>20.71</v>
      </c>
      <c r="D21">
        <f t="shared" si="0"/>
        <v>41.42</v>
      </c>
    </row>
    <row r="22" spans="1:5" x14ac:dyDescent="0.2">
      <c r="A22">
        <f>A21+1</f>
        <v>31</v>
      </c>
      <c r="B22" s="3">
        <f t="shared" ref="B22:B37" si="1">B20+B21</f>
        <v>33.6</v>
      </c>
      <c r="D22">
        <f t="shared" si="0"/>
        <v>75.02000000000001</v>
      </c>
    </row>
    <row r="23" spans="1:5" x14ac:dyDescent="0.2">
      <c r="A23">
        <f t="shared" ref="A23:A37" si="2">A22+1</f>
        <v>32</v>
      </c>
      <c r="B23" s="3">
        <f t="shared" si="1"/>
        <v>54.31</v>
      </c>
      <c r="D23">
        <f>SUM(B19:B23)</f>
        <v>129.33000000000001</v>
      </c>
    </row>
    <row r="24" spans="1:5" x14ac:dyDescent="0.2">
      <c r="A24">
        <f t="shared" si="2"/>
        <v>33</v>
      </c>
      <c r="B24" s="3">
        <f t="shared" si="1"/>
        <v>87.91</v>
      </c>
      <c r="D24">
        <f t="shared" ref="D24:D29" si="3">SUM(B12:B24)</f>
        <v>217.24</v>
      </c>
    </row>
    <row r="25" spans="1:5" x14ac:dyDescent="0.2">
      <c r="A25">
        <f t="shared" si="2"/>
        <v>34</v>
      </c>
      <c r="B25" s="3">
        <f t="shared" si="1"/>
        <v>142.22</v>
      </c>
      <c r="D25">
        <f t="shared" si="3"/>
        <v>359.46000000000004</v>
      </c>
    </row>
    <row r="26" spans="1:5" x14ac:dyDescent="0.2">
      <c r="A26">
        <f t="shared" si="2"/>
        <v>35</v>
      </c>
      <c r="B26" s="3">
        <f t="shared" si="1"/>
        <v>230.13</v>
      </c>
      <c r="D26">
        <f t="shared" si="3"/>
        <v>589.59</v>
      </c>
    </row>
    <row r="27" spans="1:5" x14ac:dyDescent="0.2">
      <c r="A27">
        <f t="shared" si="2"/>
        <v>36</v>
      </c>
      <c r="B27" s="3">
        <f t="shared" si="1"/>
        <v>372.35</v>
      </c>
      <c r="D27">
        <f t="shared" si="3"/>
        <v>961.94</v>
      </c>
    </row>
    <row r="28" spans="1:5" x14ac:dyDescent="0.2">
      <c r="A28">
        <f t="shared" si="2"/>
        <v>37</v>
      </c>
      <c r="B28" s="3">
        <f t="shared" si="1"/>
        <v>602.48</v>
      </c>
      <c r="D28">
        <f t="shared" si="3"/>
        <v>1564.42</v>
      </c>
    </row>
    <row r="29" spans="1:5" x14ac:dyDescent="0.2">
      <c r="A29">
        <f t="shared" si="2"/>
        <v>38</v>
      </c>
      <c r="B29" s="3">
        <f t="shared" si="1"/>
        <v>974.83</v>
      </c>
      <c r="D29">
        <f t="shared" si="3"/>
        <v>2539.25</v>
      </c>
    </row>
    <row r="30" spans="1:5" x14ac:dyDescent="0.2">
      <c r="A30">
        <f>A29+1</f>
        <v>39</v>
      </c>
      <c r="B30" s="3">
        <f t="shared" si="1"/>
        <v>1577.31</v>
      </c>
      <c r="D30">
        <f>SUM(B19:B30)</f>
        <v>4116.5599999999995</v>
      </c>
    </row>
    <row r="31" spans="1:5" x14ac:dyDescent="0.2">
      <c r="A31">
        <f t="shared" si="2"/>
        <v>40</v>
      </c>
      <c r="B31" s="3">
        <f t="shared" si="1"/>
        <v>2552.14</v>
      </c>
      <c r="D31">
        <f>SUM(B19:B31)</f>
        <v>6668.6999999999989</v>
      </c>
    </row>
    <row r="32" spans="1:5" x14ac:dyDescent="0.2">
      <c r="A32">
        <f t="shared" si="2"/>
        <v>41</v>
      </c>
      <c r="B32" s="3">
        <f t="shared" si="1"/>
        <v>4129.45</v>
      </c>
      <c r="D32">
        <f>SUM(B19:B32)</f>
        <v>10798.149999999998</v>
      </c>
      <c r="E32">
        <f>D32/3600</f>
        <v>2.9994861111111106</v>
      </c>
    </row>
    <row r="33" spans="1:5" x14ac:dyDescent="0.2">
      <c r="A33">
        <f t="shared" si="2"/>
        <v>42</v>
      </c>
      <c r="B33" s="3">
        <f t="shared" si="1"/>
        <v>6681.59</v>
      </c>
      <c r="D33">
        <f>D31+D32</f>
        <v>17466.849999999999</v>
      </c>
      <c r="E33">
        <f t="shared" ref="E33:E37" si="4">D33/3600</f>
        <v>4.8519027777777772</v>
      </c>
    </row>
    <row r="34" spans="1:5" x14ac:dyDescent="0.2">
      <c r="A34">
        <f t="shared" si="2"/>
        <v>43</v>
      </c>
      <c r="B34" s="3">
        <f t="shared" si="1"/>
        <v>10811.04</v>
      </c>
      <c r="D34">
        <f t="shared" ref="D34:D36" si="5">D32+D33</f>
        <v>28264.999999999996</v>
      </c>
      <c r="E34">
        <f t="shared" si="4"/>
        <v>7.8513888888888879</v>
      </c>
    </row>
    <row r="35" spans="1:5" x14ac:dyDescent="0.2">
      <c r="A35">
        <f t="shared" si="2"/>
        <v>44</v>
      </c>
      <c r="B35" s="3">
        <f t="shared" si="1"/>
        <v>17492.63</v>
      </c>
      <c r="D35">
        <f t="shared" si="5"/>
        <v>45731.849999999991</v>
      </c>
      <c r="E35">
        <f t="shared" si="4"/>
        <v>12.703291666666665</v>
      </c>
    </row>
    <row r="36" spans="1:5" x14ac:dyDescent="0.2">
      <c r="A36">
        <f t="shared" si="2"/>
        <v>45</v>
      </c>
      <c r="B36" s="3">
        <f t="shared" si="1"/>
        <v>28303.670000000002</v>
      </c>
      <c r="D36">
        <f t="shared" si="5"/>
        <v>73996.849999999991</v>
      </c>
      <c r="E36">
        <f t="shared" si="4"/>
        <v>20.554680555555553</v>
      </c>
    </row>
    <row r="37" spans="1:5" x14ac:dyDescent="0.2">
      <c r="A37">
        <f t="shared" si="2"/>
        <v>46</v>
      </c>
      <c r="B37" s="3">
        <f t="shared" si="1"/>
        <v>45796.3</v>
      </c>
      <c r="D37">
        <f>SUM(B25:B37)</f>
        <v>119666.14</v>
      </c>
      <c r="E37">
        <f t="shared" si="4"/>
        <v>33.240594444444447</v>
      </c>
    </row>
    <row r="42" spans="1:5" x14ac:dyDescent="0.2">
      <c r="A42" s="5" t="s">
        <v>0</v>
      </c>
      <c r="B42" s="9" t="s">
        <v>10</v>
      </c>
      <c r="C42" s="5" t="s">
        <v>9</v>
      </c>
      <c r="E42" s="5" t="s">
        <v>17</v>
      </c>
    </row>
    <row r="43" spans="1:5" x14ac:dyDescent="0.2">
      <c r="A43">
        <v>2</v>
      </c>
      <c r="B43" s="3">
        <f>$E$43/C43</f>
        <v>53327.910866325808</v>
      </c>
      <c r="C43" s="1">
        <v>3837.9209999999998</v>
      </c>
      <c r="E43">
        <v>204668309</v>
      </c>
    </row>
    <row r="44" spans="1:5" x14ac:dyDescent="0.2">
      <c r="A44">
        <v>4</v>
      </c>
      <c r="B44" s="3">
        <f t="shared" ref="B44:B52" si="6">$E$43/C44</f>
        <v>128843.18986318599</v>
      </c>
      <c r="C44" s="1">
        <v>1588.5070000000001</v>
      </c>
    </row>
    <row r="45" spans="1:5" x14ac:dyDescent="0.2">
      <c r="A45">
        <v>6</v>
      </c>
      <c r="B45" s="3">
        <f t="shared" si="6"/>
        <v>130952.43393620022</v>
      </c>
      <c r="C45" s="1">
        <v>1562.921</v>
      </c>
    </row>
    <row r="46" spans="1:5" x14ac:dyDescent="0.2">
      <c r="A46">
        <v>8</v>
      </c>
      <c r="B46" s="3">
        <f t="shared" si="6"/>
        <v>131125.17890755236</v>
      </c>
      <c r="C46" s="1">
        <v>1560.8620000000001</v>
      </c>
    </row>
    <row r="47" spans="1:5" x14ac:dyDescent="0.2">
      <c r="A47">
        <v>12</v>
      </c>
      <c r="B47" s="3">
        <f t="shared" si="6"/>
        <v>128299.62507138438</v>
      </c>
      <c r="C47" s="1">
        <v>1595.2370000000001</v>
      </c>
    </row>
    <row r="48" spans="1:5" x14ac:dyDescent="0.2">
      <c r="A48">
        <v>16</v>
      </c>
      <c r="B48" s="3">
        <f t="shared" si="6"/>
        <v>127923.04990271467</v>
      </c>
      <c r="C48" s="1">
        <v>1599.933</v>
      </c>
    </row>
    <row r="49" spans="1:3" x14ac:dyDescent="0.2">
      <c r="A49">
        <v>24</v>
      </c>
      <c r="B49" s="3">
        <f t="shared" si="6"/>
        <v>125051.89449044919</v>
      </c>
      <c r="C49" s="1">
        <v>1636.6669999999999</v>
      </c>
    </row>
    <row r="50" spans="1:3" x14ac:dyDescent="0.2">
      <c r="A50">
        <v>32</v>
      </c>
      <c r="B50" s="3">
        <f t="shared" si="6"/>
        <v>108661.86063007091</v>
      </c>
      <c r="C50" s="1">
        <v>1883.5340000000001</v>
      </c>
    </row>
    <row r="51" spans="1:3" x14ac:dyDescent="0.2">
      <c r="A51">
        <v>48</v>
      </c>
      <c r="B51" s="3">
        <f t="shared" si="6"/>
        <v>84138.525296442036</v>
      </c>
      <c r="C51" s="1">
        <v>2432.5160000000001</v>
      </c>
    </row>
    <row r="52" spans="1:3" x14ac:dyDescent="0.2">
      <c r="A52">
        <v>64</v>
      </c>
      <c r="B52" s="3">
        <f t="shared" si="6"/>
        <v>61826.900467141786</v>
      </c>
      <c r="C52" s="1">
        <v>3310.3440000000001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:B12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</row>
    <row r="2" spans="1:5" x14ac:dyDescent="0.2">
      <c r="A2">
        <v>1</v>
      </c>
      <c r="B2" s="3">
        <f>$E$2/C2</f>
        <v>554426.90331820911</v>
      </c>
      <c r="C2" s="1">
        <v>721.46571100000006</v>
      </c>
      <c r="E2">
        <f>1000*1000*400</f>
        <v>400000000</v>
      </c>
    </row>
    <row r="3" spans="1:5" x14ac:dyDescent="0.2">
      <c r="A3">
        <v>2</v>
      </c>
      <c r="B3" s="3">
        <f t="shared" ref="B3:B12" si="0">$E$2/C3</f>
        <v>1094998.6230802939</v>
      </c>
      <c r="C3" s="1">
        <v>365.29726299999999</v>
      </c>
    </row>
    <row r="4" spans="1:5" x14ac:dyDescent="0.2">
      <c r="A4">
        <v>4</v>
      </c>
      <c r="B4" s="3">
        <f t="shared" si="0"/>
        <v>2154386.6198458131</v>
      </c>
      <c r="C4" s="1">
        <v>185.66769600000001</v>
      </c>
    </row>
    <row r="5" spans="1:5" x14ac:dyDescent="0.2">
      <c r="A5">
        <v>6</v>
      </c>
      <c r="B5" s="3">
        <f t="shared" si="0"/>
        <v>2982233.693185308</v>
      </c>
      <c r="C5" s="1">
        <v>134.12765099999999</v>
      </c>
    </row>
    <row r="6" spans="1:5" x14ac:dyDescent="0.2">
      <c r="A6">
        <v>8</v>
      </c>
      <c r="B6" s="3">
        <f t="shared" si="0"/>
        <v>3954175.5342348167</v>
      </c>
      <c r="C6" s="1">
        <v>101.158888</v>
      </c>
    </row>
    <row r="7" spans="1:5" x14ac:dyDescent="0.2">
      <c r="A7">
        <v>12</v>
      </c>
      <c r="B7" s="3">
        <f t="shared" si="0"/>
        <v>5411577.6021783985</v>
      </c>
      <c r="C7" s="1">
        <v>73.915599</v>
      </c>
    </row>
    <row r="8" spans="1:5" x14ac:dyDescent="0.2">
      <c r="A8">
        <v>16</v>
      </c>
      <c r="B8" s="3">
        <f t="shared" si="0"/>
        <v>6978794.8968120627</v>
      </c>
      <c r="C8" s="1">
        <v>57.316485999999998</v>
      </c>
    </row>
    <row r="9" spans="1:5" x14ac:dyDescent="0.2">
      <c r="A9">
        <v>24</v>
      </c>
      <c r="B9" s="3">
        <f t="shared" si="0"/>
        <v>10407589.297376361</v>
      </c>
      <c r="C9" s="1">
        <v>38.433492000000001</v>
      </c>
    </row>
    <row r="10" spans="1:5" x14ac:dyDescent="0.2">
      <c r="A10">
        <v>32</v>
      </c>
      <c r="B10" s="3">
        <f t="shared" si="0"/>
        <v>12811950.577516289</v>
      </c>
      <c r="C10" s="1">
        <v>31.220851</v>
      </c>
    </row>
    <row r="11" spans="1:5" x14ac:dyDescent="0.2">
      <c r="A11">
        <v>48</v>
      </c>
      <c r="B11" s="3">
        <f t="shared" si="0"/>
        <v>16532234.116108444</v>
      </c>
      <c r="C11" s="1">
        <v>24.195156999999998</v>
      </c>
    </row>
    <row r="12" spans="1:5" x14ac:dyDescent="0.2">
      <c r="A12">
        <v>64</v>
      </c>
      <c r="B12" s="3">
        <f t="shared" si="0"/>
        <v>17861809.254810676</v>
      </c>
      <c r="C12" s="1">
        <v>22.394148000000001</v>
      </c>
    </row>
    <row r="15" spans="1:5" x14ac:dyDescent="0.2">
      <c r="A15" t="s">
        <v>3</v>
      </c>
    </row>
    <row r="16" spans="1:5" x14ac:dyDescent="0.2">
      <c r="A16" s="2">
        <v>1</v>
      </c>
      <c r="B16" s="4">
        <f>E2/C16</f>
        <v>559322.5689756627</v>
      </c>
      <c r="C16" s="1">
        <v>715.15083100000004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1" sqref="D21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6</v>
      </c>
      <c r="C1" s="5" t="s">
        <v>22</v>
      </c>
    </row>
    <row r="2" spans="1:5" x14ac:dyDescent="0.2">
      <c r="A2">
        <v>1</v>
      </c>
      <c r="B2" s="10">
        <v>555320.28023582674</v>
      </c>
      <c r="C2" s="3">
        <v>554426.90331820911</v>
      </c>
      <c r="D2" s="3"/>
      <c r="E2">
        <f>1000*1000*400</f>
        <v>400000000</v>
      </c>
    </row>
    <row r="3" spans="1:5" x14ac:dyDescent="0.2">
      <c r="A3">
        <v>2</v>
      </c>
      <c r="B3" s="10">
        <v>1042164.3652863638</v>
      </c>
      <c r="C3" s="3">
        <v>1094998.6230802939</v>
      </c>
      <c r="D3" s="3"/>
    </row>
    <row r="4" spans="1:5" x14ac:dyDescent="0.2">
      <c r="A4">
        <v>4</v>
      </c>
      <c r="B4" s="10">
        <v>1796331.5191971748</v>
      </c>
      <c r="C4" s="3">
        <v>2154386.6198458131</v>
      </c>
      <c r="D4" s="3"/>
    </row>
    <row r="5" spans="1:5" x14ac:dyDescent="0.2">
      <c r="A5">
        <v>6</v>
      </c>
      <c r="B5" s="10">
        <v>2319200.8692457629</v>
      </c>
      <c r="C5" s="3">
        <v>2982233.693185308</v>
      </c>
      <c r="D5" s="3"/>
    </row>
    <row r="6" spans="1:5" x14ac:dyDescent="0.2">
      <c r="A6">
        <v>8</v>
      </c>
      <c r="B6" s="10">
        <v>2879015.6023788098</v>
      </c>
      <c r="C6" s="3">
        <v>3954175.5342348167</v>
      </c>
      <c r="D6" s="3"/>
    </row>
    <row r="7" spans="1:5" x14ac:dyDescent="0.2">
      <c r="A7">
        <v>12</v>
      </c>
      <c r="B7" s="10">
        <v>3787534.6100178245</v>
      </c>
      <c r="C7" s="3">
        <v>5411577.6021783985</v>
      </c>
      <c r="D7" s="3"/>
    </row>
    <row r="8" spans="1:5" x14ac:dyDescent="0.2">
      <c r="A8">
        <v>16</v>
      </c>
      <c r="B8" s="10">
        <v>4573452.3371547693</v>
      </c>
      <c r="C8" s="3">
        <v>6978794.8968120627</v>
      </c>
      <c r="D8" s="3"/>
    </row>
    <row r="9" spans="1:5" x14ac:dyDescent="0.2">
      <c r="A9">
        <v>24</v>
      </c>
      <c r="B9" s="10">
        <v>5979440.0541402427</v>
      </c>
      <c r="C9" s="3">
        <v>10407589.297376361</v>
      </c>
      <c r="D9" s="3"/>
    </row>
    <row r="10" spans="1:5" x14ac:dyDescent="0.2">
      <c r="A10">
        <v>32</v>
      </c>
      <c r="B10" s="10">
        <v>8584987.7624218818</v>
      </c>
      <c r="C10" s="3">
        <v>12811950.577516289</v>
      </c>
      <c r="D10" s="3"/>
    </row>
    <row r="11" spans="1:5" x14ac:dyDescent="0.2">
      <c r="A11">
        <v>48</v>
      </c>
      <c r="B11" s="10">
        <v>12024386.658582272</v>
      </c>
      <c r="C11" s="3">
        <v>16532234.116108444</v>
      </c>
      <c r="D11" s="3"/>
    </row>
    <row r="12" spans="1:5" x14ac:dyDescent="0.2">
      <c r="A12">
        <v>64</v>
      </c>
      <c r="B12" s="10">
        <v>10527138.568461798</v>
      </c>
      <c r="C12" s="3">
        <v>17861809.254810676</v>
      </c>
      <c r="D12" s="3"/>
    </row>
    <row r="15" spans="1:5" x14ac:dyDescent="0.2">
      <c r="A15" t="s">
        <v>3</v>
      </c>
    </row>
    <row r="16" spans="1:5" x14ac:dyDescent="0.2">
      <c r="A16" s="2">
        <v>1</v>
      </c>
      <c r="B16" s="4">
        <f>E2/C16</f>
        <v>559322.5689756627</v>
      </c>
      <c r="C16" s="1">
        <v>715.15083100000004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" sqref="B2:B11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  <c r="E1">
        <v>2000000</v>
      </c>
    </row>
    <row r="2" spans="1:5" x14ac:dyDescent="0.2">
      <c r="A2">
        <v>2</v>
      </c>
      <c r="B2" s="3">
        <f t="shared" ref="B2:B11" si="0">$E$1/C2</f>
        <v>86493.967045798548</v>
      </c>
      <c r="C2" s="1">
        <v>23.123000000000001</v>
      </c>
    </row>
    <row r="3" spans="1:5" x14ac:dyDescent="0.2">
      <c r="A3">
        <v>4</v>
      </c>
      <c r="B3" s="3">
        <f t="shared" si="0"/>
        <v>180717.44826963043</v>
      </c>
      <c r="C3" s="1">
        <v>11.067</v>
      </c>
    </row>
    <row r="4" spans="1:5" x14ac:dyDescent="0.2">
      <c r="A4">
        <v>6</v>
      </c>
      <c r="B4" s="3">
        <f t="shared" si="0"/>
        <v>177698.80053309639</v>
      </c>
      <c r="C4" s="1">
        <v>11.255000000000001</v>
      </c>
    </row>
    <row r="5" spans="1:5" x14ac:dyDescent="0.2">
      <c r="A5">
        <v>8</v>
      </c>
      <c r="B5" s="3">
        <f t="shared" si="0"/>
        <v>178922.88423689388</v>
      </c>
      <c r="C5" s="1">
        <v>11.178000000000001</v>
      </c>
    </row>
    <row r="6" spans="1:5" x14ac:dyDescent="0.2">
      <c r="A6">
        <v>12</v>
      </c>
      <c r="B6" s="3">
        <f t="shared" si="0"/>
        <v>167014.61377870565</v>
      </c>
      <c r="C6" s="1">
        <v>11.975</v>
      </c>
    </row>
    <row r="7" spans="1:5" x14ac:dyDescent="0.2">
      <c r="A7">
        <v>16</v>
      </c>
      <c r="B7" s="3">
        <f t="shared" si="0"/>
        <v>163853.84237260366</v>
      </c>
      <c r="C7" s="1">
        <v>12.206</v>
      </c>
    </row>
    <row r="8" spans="1:5" x14ac:dyDescent="0.2">
      <c r="A8">
        <v>24</v>
      </c>
      <c r="B8" s="3">
        <f t="shared" si="0"/>
        <v>170299.72752043596</v>
      </c>
      <c r="C8" s="1">
        <v>11.744</v>
      </c>
    </row>
    <row r="9" spans="1:5" x14ac:dyDescent="0.2">
      <c r="A9">
        <v>32</v>
      </c>
      <c r="B9" s="3">
        <f t="shared" si="0"/>
        <v>130369.59780979076</v>
      </c>
      <c r="C9" s="1">
        <v>15.340999999999999</v>
      </c>
    </row>
    <row r="10" spans="1:5" x14ac:dyDescent="0.2">
      <c r="A10">
        <v>48</v>
      </c>
      <c r="B10" s="3">
        <f t="shared" si="0"/>
        <v>115727.34637194769</v>
      </c>
      <c r="C10" s="1">
        <v>17.282</v>
      </c>
    </row>
    <row r="11" spans="1:5" x14ac:dyDescent="0.2">
      <c r="A11">
        <v>64</v>
      </c>
      <c r="B11" s="3">
        <f t="shared" si="0"/>
        <v>82607.07942670687</v>
      </c>
      <c r="C11" s="1">
        <v>24.210999999999999</v>
      </c>
    </row>
    <row r="14" spans="1:5" x14ac:dyDescent="0.2">
      <c r="A14" t="s">
        <v>3</v>
      </c>
    </row>
    <row r="15" spans="1:5" x14ac:dyDescent="0.2">
      <c r="A15" s="2">
        <v>1</v>
      </c>
      <c r="B15" s="4">
        <f>E1/C15</f>
        <v>36049.089053939242</v>
      </c>
      <c r="C15" s="1">
        <v>55.479903999999998</v>
      </c>
    </row>
    <row r="20" spans="1:1" x14ac:dyDescent="0.2">
      <c r="A20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B12"/>
    </sheetView>
  </sheetViews>
  <sheetFormatPr baseColWidth="10" defaultRowHeight="16" x14ac:dyDescent="0.2"/>
  <cols>
    <col min="1" max="1" width="26.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  <c r="E1">
        <v>2000000</v>
      </c>
    </row>
    <row r="2" spans="1:5" x14ac:dyDescent="0.2">
      <c r="A2">
        <v>1</v>
      </c>
      <c r="B2" s="3">
        <f>$E$1/C2</f>
        <v>17976.05381110137</v>
      </c>
      <c r="C2" s="2">
        <v>111.259124</v>
      </c>
    </row>
    <row r="3" spans="1:5" x14ac:dyDescent="0.2">
      <c r="A3">
        <v>2</v>
      </c>
      <c r="B3" s="3">
        <f t="shared" ref="B3:B12" si="0">$E$1/C3</f>
        <v>35904.411756389789</v>
      </c>
      <c r="C3" s="1">
        <v>55.703460999999997</v>
      </c>
    </row>
    <row r="4" spans="1:5" x14ac:dyDescent="0.2">
      <c r="A4">
        <v>4</v>
      </c>
      <c r="B4" s="3">
        <f t="shared" si="0"/>
        <v>71785.952666352823</v>
      </c>
      <c r="C4" s="2">
        <v>27.860603999999999</v>
      </c>
    </row>
    <row r="5" spans="1:5" x14ac:dyDescent="0.2">
      <c r="A5">
        <v>6</v>
      </c>
      <c r="B5" s="3">
        <f t="shared" si="0"/>
        <v>107272.0759361862</v>
      </c>
      <c r="C5" s="1">
        <v>18.644181</v>
      </c>
    </row>
    <row r="6" spans="1:5" x14ac:dyDescent="0.2">
      <c r="A6">
        <v>8</v>
      </c>
      <c r="B6" s="3">
        <f t="shared" si="0"/>
        <v>143205.67478263346</v>
      </c>
      <c r="C6" s="1">
        <v>13.965927000000001</v>
      </c>
    </row>
    <row r="7" spans="1:5" x14ac:dyDescent="0.2">
      <c r="A7">
        <v>12</v>
      </c>
      <c r="B7" s="3">
        <f t="shared" si="0"/>
        <v>215277.3973048777</v>
      </c>
      <c r="C7" s="1">
        <v>9.2903389999999995</v>
      </c>
    </row>
    <row r="8" spans="1:5" x14ac:dyDescent="0.2">
      <c r="A8">
        <v>16</v>
      </c>
      <c r="B8" s="3">
        <f t="shared" si="0"/>
        <v>285849.86021941836</v>
      </c>
      <c r="C8" s="1">
        <v>6.9966799999999996</v>
      </c>
    </row>
    <row r="9" spans="1:5" x14ac:dyDescent="0.2">
      <c r="A9">
        <v>24</v>
      </c>
      <c r="B9" s="3">
        <f t="shared" si="0"/>
        <v>434932.66046351212</v>
      </c>
      <c r="C9" s="1">
        <v>4.5984129999999999</v>
      </c>
    </row>
    <row r="10" spans="1:5" x14ac:dyDescent="0.2">
      <c r="A10">
        <v>32</v>
      </c>
      <c r="B10" s="3">
        <f t="shared" si="0"/>
        <v>592921.46636593691</v>
      </c>
      <c r="C10" s="1">
        <v>3.3731279999999999</v>
      </c>
    </row>
    <row r="11" spans="1:5" x14ac:dyDescent="0.2">
      <c r="A11">
        <v>48</v>
      </c>
      <c r="B11" s="3">
        <f t="shared" si="0"/>
        <v>846691.29973888036</v>
      </c>
      <c r="C11" s="1">
        <v>2.362136</v>
      </c>
    </row>
    <row r="12" spans="1:5" x14ac:dyDescent="0.2">
      <c r="A12">
        <v>64</v>
      </c>
      <c r="B12" s="3">
        <f t="shared" si="0"/>
        <v>1147267.8962319135</v>
      </c>
      <c r="C12" s="1">
        <v>1.7432719999999999</v>
      </c>
    </row>
    <row r="15" spans="1:5" x14ac:dyDescent="0.2">
      <c r="A15" t="s">
        <v>21</v>
      </c>
    </row>
    <row r="16" spans="1:5" x14ac:dyDescent="0.2">
      <c r="A16" s="2">
        <v>1</v>
      </c>
      <c r="B16" s="4">
        <f>E1/C16</f>
        <v>18007.334477369306</v>
      </c>
      <c r="C16" s="1">
        <v>111.065855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97" zoomScaleNormal="97" zoomScalePageLayoutView="97" workbookViewId="0">
      <selection activeCell="B2" sqref="B2:B12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  <c r="E1">
        <v>2000000</v>
      </c>
    </row>
    <row r="2" spans="1:5" x14ac:dyDescent="0.2">
      <c r="A2">
        <v>1</v>
      </c>
      <c r="B2" s="3">
        <f>$E$1/C2</f>
        <v>18133.234466103495</v>
      </c>
      <c r="C2" s="1">
        <v>110.294719</v>
      </c>
    </row>
    <row r="3" spans="1:5" x14ac:dyDescent="0.2">
      <c r="A3">
        <v>2</v>
      </c>
      <c r="B3" s="3">
        <f t="shared" ref="B3:B12" si="0">$E$1/C3</f>
        <v>36271.158757791884</v>
      </c>
      <c r="C3" s="1">
        <v>55.140228999999998</v>
      </c>
    </row>
    <row r="4" spans="1:5" x14ac:dyDescent="0.2">
      <c r="A4">
        <v>4</v>
      </c>
      <c r="B4" s="3">
        <f t="shared" si="0"/>
        <v>72612.956170020916</v>
      </c>
      <c r="C4" s="1">
        <v>27.543293999999999</v>
      </c>
    </row>
    <row r="5" spans="1:5" x14ac:dyDescent="0.2">
      <c r="A5">
        <v>6</v>
      </c>
      <c r="B5" s="3">
        <f t="shared" si="0"/>
        <v>108651.47117894777</v>
      </c>
      <c r="C5" s="1">
        <v>18.407482000000002</v>
      </c>
    </row>
    <row r="6" spans="1:5" x14ac:dyDescent="0.2">
      <c r="A6">
        <v>8</v>
      </c>
      <c r="B6" s="3">
        <f t="shared" si="0"/>
        <v>144141.77554415682</v>
      </c>
      <c r="C6" s="1">
        <v>13.875228</v>
      </c>
    </row>
    <row r="7" spans="1:5" x14ac:dyDescent="0.2">
      <c r="A7">
        <v>12</v>
      </c>
      <c r="B7" s="3">
        <f t="shared" si="0"/>
        <v>251255.39759407879</v>
      </c>
      <c r="C7" s="1">
        <v>7.9600280000000003</v>
      </c>
    </row>
    <row r="8" spans="1:5" x14ac:dyDescent="0.2">
      <c r="A8">
        <v>16</v>
      </c>
      <c r="B8" s="3">
        <f t="shared" si="0"/>
        <v>335580.99893402698</v>
      </c>
      <c r="C8" s="1">
        <v>5.9598129999999996</v>
      </c>
    </row>
    <row r="9" spans="1:5" x14ac:dyDescent="0.2">
      <c r="A9">
        <v>24</v>
      </c>
      <c r="B9" s="3">
        <f t="shared" si="0"/>
        <v>492397.02070258651</v>
      </c>
      <c r="C9" s="1">
        <v>4.061763</v>
      </c>
    </row>
    <row r="10" spans="1:5" x14ac:dyDescent="0.2">
      <c r="A10">
        <v>32</v>
      </c>
      <c r="B10" s="3">
        <f t="shared" si="0"/>
        <v>697997.93253012386</v>
      </c>
      <c r="C10" s="1">
        <v>2.8653379999999999</v>
      </c>
    </row>
    <row r="11" spans="1:5" x14ac:dyDescent="0.2">
      <c r="A11">
        <v>48</v>
      </c>
      <c r="B11" s="3">
        <f t="shared" si="0"/>
        <v>1019040.2576949004</v>
      </c>
      <c r="C11" s="1">
        <v>1.962631</v>
      </c>
    </row>
    <row r="12" spans="1:5" x14ac:dyDescent="0.2">
      <c r="A12">
        <v>64</v>
      </c>
      <c r="B12" s="3">
        <f t="shared" si="0"/>
        <v>1321661.3018231657</v>
      </c>
      <c r="C12" s="1">
        <v>1.513247</v>
      </c>
    </row>
    <row r="15" spans="1:5" x14ac:dyDescent="0.2">
      <c r="A15" t="s">
        <v>3</v>
      </c>
    </row>
    <row r="16" spans="1:5" x14ac:dyDescent="0.2">
      <c r="A16" s="2">
        <v>1</v>
      </c>
      <c r="B16" s="4">
        <f>E1/C16</f>
        <v>18007.334477369306</v>
      </c>
      <c r="C16" s="1">
        <v>111.065855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1" sqref="C11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4.1640625" customWidth="1"/>
  </cols>
  <sheetData>
    <row r="1" spans="1:4" x14ac:dyDescent="0.2">
      <c r="A1" s="5" t="s">
        <v>0</v>
      </c>
      <c r="B1" s="9" t="s">
        <v>6</v>
      </c>
      <c r="C1" s="9" t="s">
        <v>22</v>
      </c>
      <c r="D1" s="3" t="s">
        <v>7</v>
      </c>
    </row>
    <row r="2" spans="1:4" x14ac:dyDescent="0.2">
      <c r="A2">
        <v>1</v>
      </c>
      <c r="B2" s="10">
        <v>17976.05381110137</v>
      </c>
      <c r="C2" s="10">
        <v>18133.234466103495</v>
      </c>
      <c r="D2" s="3"/>
    </row>
    <row r="3" spans="1:4" x14ac:dyDescent="0.2">
      <c r="A3">
        <v>2</v>
      </c>
      <c r="B3" s="10">
        <v>35904.411756389789</v>
      </c>
      <c r="C3" s="10">
        <v>36271.158757791884</v>
      </c>
      <c r="D3" s="3">
        <v>86493.967045798548</v>
      </c>
    </row>
    <row r="4" spans="1:4" x14ac:dyDescent="0.2">
      <c r="A4">
        <v>4</v>
      </c>
      <c r="B4" s="10">
        <v>71785.952666352823</v>
      </c>
      <c r="C4" s="10">
        <v>72612.956170020916</v>
      </c>
      <c r="D4" s="3">
        <v>180717.44826963043</v>
      </c>
    </row>
    <row r="5" spans="1:4" x14ac:dyDescent="0.2">
      <c r="A5">
        <v>6</v>
      </c>
      <c r="B5" s="10">
        <v>107272.0759361862</v>
      </c>
      <c r="C5" s="10">
        <v>108651.47117894777</v>
      </c>
      <c r="D5" s="3">
        <v>177698.80053309639</v>
      </c>
    </row>
    <row r="6" spans="1:4" x14ac:dyDescent="0.2">
      <c r="A6">
        <v>8</v>
      </c>
      <c r="B6" s="10">
        <v>143205.67478263346</v>
      </c>
      <c r="C6" s="10">
        <v>144141.77554415682</v>
      </c>
      <c r="D6" s="3">
        <v>178922.88423689388</v>
      </c>
    </row>
    <row r="7" spans="1:4" x14ac:dyDescent="0.2">
      <c r="A7">
        <v>12</v>
      </c>
      <c r="B7" s="10">
        <v>215277.3973048777</v>
      </c>
      <c r="C7" s="10">
        <v>251255.39759407879</v>
      </c>
      <c r="D7" s="3">
        <v>167014.61377870565</v>
      </c>
    </row>
    <row r="8" spans="1:4" x14ac:dyDescent="0.2">
      <c r="A8">
        <v>16</v>
      </c>
      <c r="B8" s="10">
        <v>285849.86021941836</v>
      </c>
      <c r="C8" s="10">
        <v>335580.99893402698</v>
      </c>
      <c r="D8" s="3">
        <v>163853.84237260366</v>
      </c>
    </row>
    <row r="9" spans="1:4" x14ac:dyDescent="0.2">
      <c r="A9">
        <v>24</v>
      </c>
      <c r="B9" s="10">
        <v>434932.66046351212</v>
      </c>
      <c r="C9" s="10">
        <v>492397.02070258651</v>
      </c>
      <c r="D9" s="3">
        <v>170299.72752043596</v>
      </c>
    </row>
    <row r="10" spans="1:4" x14ac:dyDescent="0.2">
      <c r="A10">
        <v>32</v>
      </c>
      <c r="B10" s="10">
        <v>592921.46636593691</v>
      </c>
      <c r="C10" s="10">
        <v>697997.93253012386</v>
      </c>
      <c r="D10" s="3">
        <v>130369.59780979076</v>
      </c>
    </row>
    <row r="11" spans="1:4" x14ac:dyDescent="0.2">
      <c r="A11">
        <v>48</v>
      </c>
      <c r="B11" s="10">
        <v>846691.29973888036</v>
      </c>
      <c r="C11" s="10">
        <v>1019040.2576949004</v>
      </c>
      <c r="D11" s="3">
        <v>115727.34637194769</v>
      </c>
    </row>
    <row r="12" spans="1:4" x14ac:dyDescent="0.2">
      <c r="A12">
        <v>64</v>
      </c>
      <c r="B12" s="10">
        <v>1147267.8962319135</v>
      </c>
      <c r="C12" s="10">
        <v>1321661.3018231657</v>
      </c>
      <c r="D12" s="3">
        <v>82607.07942670687</v>
      </c>
    </row>
    <row r="13" spans="1:4" x14ac:dyDescent="0.2">
      <c r="C13" s="7"/>
    </row>
    <row r="16" spans="1:4" x14ac:dyDescent="0.2">
      <c r="A16" t="s">
        <v>15</v>
      </c>
      <c r="B16" s="3" t="s">
        <v>1</v>
      </c>
      <c r="C16" t="s">
        <v>2</v>
      </c>
    </row>
    <row r="17" spans="1:4" x14ac:dyDescent="0.2">
      <c r="A17">
        <v>1</v>
      </c>
      <c r="B17" s="3">
        <f>D23/C17</f>
        <v>3814198.3385640555</v>
      </c>
      <c r="C17">
        <v>121.445308</v>
      </c>
    </row>
    <row r="22" spans="1:4" x14ac:dyDescent="0.2">
      <c r="D22" t="s">
        <v>16</v>
      </c>
    </row>
    <row r="23" spans="1:4" x14ac:dyDescent="0.2">
      <c r="D23">
        <v>463216492</v>
      </c>
    </row>
    <row r="26" spans="1:4" x14ac:dyDescent="0.2">
      <c r="C26" s="7"/>
    </row>
    <row r="27" spans="1:4" x14ac:dyDescent="0.2">
      <c r="C27" s="8"/>
    </row>
    <row r="28" spans="1:4" x14ac:dyDescent="0.2">
      <c r="C28" s="8"/>
    </row>
    <row r="29" spans="1:4" x14ac:dyDescent="0.2">
      <c r="C29" s="8"/>
    </row>
    <row r="30" spans="1:4" x14ac:dyDescent="0.2">
      <c r="C30" s="8"/>
    </row>
    <row r="31" spans="1:4" x14ac:dyDescent="0.2">
      <c r="C31" s="8"/>
    </row>
    <row r="32" spans="1:4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9" workbookViewId="0">
      <selection activeCell="B31" sqref="B31:B41"/>
    </sheetView>
  </sheetViews>
  <sheetFormatPr baseColWidth="10" defaultRowHeight="16" x14ac:dyDescent="0.2"/>
  <cols>
    <col min="1" max="1" width="16" bestFit="1" customWidth="1"/>
    <col min="2" max="2" width="22.6640625" bestFit="1" customWidth="1"/>
    <col min="3" max="3" width="12.6640625" bestFit="1" customWidth="1"/>
    <col min="4" max="4" width="16.1640625" bestFit="1" customWidth="1"/>
    <col min="5" max="5" width="11.1640625" bestFit="1" customWidth="1"/>
  </cols>
  <sheetData>
    <row r="1" spans="1:8" x14ac:dyDescent="0.2">
      <c r="A1" s="5" t="s">
        <v>0</v>
      </c>
      <c r="B1" s="5" t="s">
        <v>19</v>
      </c>
      <c r="C1" s="5" t="s">
        <v>20</v>
      </c>
      <c r="D1" s="5" t="s">
        <v>18</v>
      </c>
      <c r="E1" s="5" t="s">
        <v>14</v>
      </c>
      <c r="G1">
        <f xml:space="preserve"> 2 * 514229 - 1</f>
        <v>1028457</v>
      </c>
      <c r="H1" s="5" t="s">
        <v>12</v>
      </c>
    </row>
    <row r="2" spans="1:8" x14ac:dyDescent="0.2">
      <c r="A2">
        <v>1</v>
      </c>
      <c r="B2">
        <v>8843274</v>
      </c>
      <c r="C2">
        <v>0.12337099999999999</v>
      </c>
      <c r="D2" s="8">
        <f>$E$23/E2</f>
        <v>10284023.003829196</v>
      </c>
      <c r="E2" s="8">
        <v>577.831277</v>
      </c>
    </row>
    <row r="3" spans="1:8" x14ac:dyDescent="0.2">
      <c r="A3">
        <v>2</v>
      </c>
      <c r="B3">
        <v>2201976</v>
      </c>
      <c r="C3">
        <v>0.48158600000000001</v>
      </c>
      <c r="D3" s="8">
        <f t="shared" ref="D3:D12" si="0">$E$23/E3</f>
        <v>2634524.6788847926</v>
      </c>
      <c r="E3">
        <f>E2*C3/C2</f>
        <v>2255.5985877177131</v>
      </c>
    </row>
    <row r="4" spans="1:8" x14ac:dyDescent="0.2">
      <c r="A4">
        <v>4</v>
      </c>
      <c r="B4">
        <v>968636</v>
      </c>
      <c r="C4">
        <v>1.0997490000000001</v>
      </c>
      <c r="D4" s="8">
        <f t="shared" si="0"/>
        <v>1153672.5216439494</v>
      </c>
      <c r="E4">
        <f t="shared" ref="E4:E12" si="1">E3*C4/C3</f>
        <v>5150.881236672094</v>
      </c>
    </row>
    <row r="5" spans="1:8" x14ac:dyDescent="0.2">
      <c r="A5">
        <v>6</v>
      </c>
      <c r="B5">
        <v>753535</v>
      </c>
      <c r="C5">
        <v>1.3823160000000001</v>
      </c>
      <c r="D5" s="8">
        <f t="shared" si="0"/>
        <v>917843.82297926943</v>
      </c>
      <c r="E5">
        <f t="shared" si="1"/>
        <v>6474.3369146519999</v>
      </c>
    </row>
    <row r="6" spans="1:8" x14ac:dyDescent="0.2">
      <c r="A6">
        <v>8</v>
      </c>
      <c r="B6">
        <v>637900</v>
      </c>
      <c r="C6">
        <v>1.624714</v>
      </c>
      <c r="D6" s="8">
        <f t="shared" si="0"/>
        <v>780906.79467611655</v>
      </c>
      <c r="E6">
        <f t="shared" si="1"/>
        <v>7609.6535278126767</v>
      </c>
    </row>
    <row r="7" spans="1:8" x14ac:dyDescent="0.2">
      <c r="A7">
        <v>12</v>
      </c>
      <c r="B7">
        <v>528965</v>
      </c>
      <c r="C7">
        <v>1.9558720000000001</v>
      </c>
      <c r="D7" s="8">
        <f t="shared" si="0"/>
        <v>648687.74746272352</v>
      </c>
      <c r="E7">
        <f t="shared" si="1"/>
        <v>9160.6942912722097</v>
      </c>
    </row>
    <row r="8" spans="1:8" x14ac:dyDescent="0.2">
      <c r="A8">
        <v>16</v>
      </c>
      <c r="B8">
        <v>465942</v>
      </c>
      <c r="C8">
        <v>2.2267540000000001</v>
      </c>
      <c r="D8" s="8">
        <f t="shared" si="0"/>
        <v>569775.64742464223</v>
      </c>
      <c r="E8">
        <f t="shared" si="1"/>
        <v>10429.421074522033</v>
      </c>
    </row>
    <row r="9" spans="1:8" x14ac:dyDescent="0.2">
      <c r="A9">
        <v>24</v>
      </c>
      <c r="B9">
        <v>368974</v>
      </c>
      <c r="C9">
        <v>2.8060139999999998</v>
      </c>
      <c r="D9" s="8">
        <f t="shared" si="0"/>
        <v>452153.9101392267</v>
      </c>
      <c r="E9">
        <f t="shared" si="1"/>
        <v>13142.494207713948</v>
      </c>
    </row>
    <row r="10" spans="1:8" x14ac:dyDescent="0.2">
      <c r="A10">
        <v>32</v>
      </c>
      <c r="B10">
        <v>319767</v>
      </c>
      <c r="C10">
        <v>3.241209</v>
      </c>
      <c r="D10" s="8">
        <f t="shared" si="0"/>
        <v>391443.50210227486</v>
      </c>
      <c r="E10">
        <f t="shared" si="1"/>
        <v>15180.811823636774</v>
      </c>
    </row>
    <row r="11" spans="1:8" x14ac:dyDescent="0.2">
      <c r="A11">
        <v>48</v>
      </c>
      <c r="B11">
        <v>275608</v>
      </c>
      <c r="C11">
        <v>3.7506590000000002</v>
      </c>
      <c r="D11" s="8">
        <f t="shared" si="0"/>
        <v>338273.94119417731</v>
      </c>
      <c r="E11">
        <f t="shared" si="1"/>
        <v>17566.916694859752</v>
      </c>
    </row>
    <row r="12" spans="1:8" x14ac:dyDescent="0.2">
      <c r="A12">
        <v>64</v>
      </c>
      <c r="B12">
        <v>335393</v>
      </c>
      <c r="C12">
        <v>3.0733679999999999</v>
      </c>
      <c r="D12" s="8">
        <f t="shared" si="0"/>
        <v>412820.78879112826</v>
      </c>
      <c r="E12">
        <f t="shared" si="1"/>
        <v>14394.696939563879</v>
      </c>
    </row>
    <row r="15" spans="1:8" x14ac:dyDescent="0.2">
      <c r="A15" t="s">
        <v>0</v>
      </c>
      <c r="B15" t="s">
        <v>1</v>
      </c>
      <c r="C15" t="s">
        <v>2</v>
      </c>
    </row>
    <row r="17" spans="1:6" x14ac:dyDescent="0.2">
      <c r="A17" t="s">
        <v>4</v>
      </c>
    </row>
    <row r="18" spans="1:6" x14ac:dyDescent="0.2">
      <c r="A18" s="2">
        <v>1</v>
      </c>
      <c r="B18" s="2">
        <v>138010870</v>
      </c>
      <c r="C18" s="1">
        <v>7.4520000000000003E-3</v>
      </c>
    </row>
    <row r="23" spans="1:6" x14ac:dyDescent="0.2">
      <c r="A23" t="s">
        <v>5</v>
      </c>
      <c r="E23">
        <f xml:space="preserve"> 2 * 2971215073 - 1</f>
        <v>5942430145</v>
      </c>
      <c r="F23" t="s">
        <v>13</v>
      </c>
    </row>
    <row r="24" spans="1:6" x14ac:dyDescent="0.2">
      <c r="A24" s="2">
        <v>1</v>
      </c>
      <c r="B24" s="2">
        <f>E23/C24</f>
        <v>299520547.02343893</v>
      </c>
      <c r="C24" s="1">
        <v>19.839808000000001</v>
      </c>
    </row>
    <row r="30" spans="1:6" x14ac:dyDescent="0.2">
      <c r="A30" s="5" t="s">
        <v>0</v>
      </c>
      <c r="B30" s="5" t="s">
        <v>10</v>
      </c>
      <c r="C30" s="5" t="s">
        <v>9</v>
      </c>
    </row>
    <row r="31" spans="1:6" x14ac:dyDescent="0.2">
      <c r="A31">
        <v>1</v>
      </c>
      <c r="B31" s="1">
        <v>281287337</v>
      </c>
      <c r="C31" s="1">
        <v>21.125836</v>
      </c>
    </row>
    <row r="32" spans="1:6" x14ac:dyDescent="0.2">
      <c r="A32">
        <v>2</v>
      </c>
      <c r="B32" s="1">
        <v>453462222</v>
      </c>
      <c r="C32" s="1">
        <v>13.104576</v>
      </c>
    </row>
    <row r="33" spans="1:3" x14ac:dyDescent="0.2">
      <c r="A33">
        <v>4</v>
      </c>
      <c r="B33" s="1">
        <v>586709662</v>
      </c>
      <c r="C33" s="1">
        <v>10.128399999999999</v>
      </c>
    </row>
    <row r="34" spans="1:3" x14ac:dyDescent="0.2">
      <c r="A34">
        <v>6</v>
      </c>
      <c r="B34" s="1">
        <v>809748821</v>
      </c>
      <c r="C34" s="2">
        <v>7.3386091915048306</v>
      </c>
    </row>
    <row r="35" spans="1:3" x14ac:dyDescent="0.2">
      <c r="A35">
        <v>8</v>
      </c>
      <c r="B35" s="1">
        <v>1035361273</v>
      </c>
      <c r="C35" s="1">
        <v>5.7394749999999997</v>
      </c>
    </row>
    <row r="36" spans="1:3" x14ac:dyDescent="0.2">
      <c r="A36">
        <v>12</v>
      </c>
      <c r="B36" s="1">
        <v>1355262768</v>
      </c>
      <c r="C36" s="1">
        <v>4.3847069999999997</v>
      </c>
    </row>
    <row r="37" spans="1:3" x14ac:dyDescent="0.2">
      <c r="A37">
        <v>16</v>
      </c>
      <c r="B37" s="1">
        <v>1713057949</v>
      </c>
      <c r="C37" s="1">
        <v>3.4689019999999999</v>
      </c>
    </row>
    <row r="38" spans="1:3" x14ac:dyDescent="0.2">
      <c r="A38">
        <v>24</v>
      </c>
      <c r="B38" s="1">
        <v>2358229791</v>
      </c>
      <c r="C38" s="1">
        <v>2.5198689999999999</v>
      </c>
    </row>
    <row r="39" spans="1:3" x14ac:dyDescent="0.2">
      <c r="A39">
        <v>32</v>
      </c>
      <c r="B39" s="1">
        <v>3014229637</v>
      </c>
      <c r="C39" s="1">
        <v>1.9714590000000001</v>
      </c>
    </row>
    <row r="40" spans="1:3" x14ac:dyDescent="0.2">
      <c r="A40">
        <v>48</v>
      </c>
      <c r="B40" s="1">
        <v>4012306224</v>
      </c>
      <c r="C40" s="1">
        <v>1.4810509999999999</v>
      </c>
    </row>
    <row r="41" spans="1:3" x14ac:dyDescent="0.2">
      <c r="A41">
        <v>64</v>
      </c>
      <c r="B41" s="1">
        <v>5157656591</v>
      </c>
      <c r="C41" s="1">
        <v>1.1521570000000001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7" workbookViewId="0">
      <selection activeCell="B30" sqref="B30:B40"/>
    </sheetView>
  </sheetViews>
  <sheetFormatPr baseColWidth="10" defaultRowHeight="16" x14ac:dyDescent="0.2"/>
  <cols>
    <col min="1" max="1" width="16" bestFit="1" customWidth="1"/>
    <col min="2" max="2" width="17.5" style="3" customWidth="1"/>
    <col min="5" max="5" width="11.1640625" bestFit="1" customWidth="1"/>
  </cols>
  <sheetData>
    <row r="1" spans="1:5" x14ac:dyDescent="0.2">
      <c r="A1" s="5" t="s">
        <v>0</v>
      </c>
      <c r="B1" s="9" t="s">
        <v>10</v>
      </c>
      <c r="C1" s="5" t="s">
        <v>9</v>
      </c>
      <c r="E1">
        <f xml:space="preserve"> 2 * 2971215073 - 1</f>
        <v>5942430145</v>
      </c>
    </row>
    <row r="2" spans="1:5" x14ac:dyDescent="0.2">
      <c r="A2">
        <v>1</v>
      </c>
      <c r="B2" s="10">
        <f>$E$1/C2</f>
        <v>31306565.128417563</v>
      </c>
      <c r="C2" s="1">
        <v>189.81418500000001</v>
      </c>
    </row>
    <row r="3" spans="1:5" x14ac:dyDescent="0.2">
      <c r="A3">
        <v>2</v>
      </c>
      <c r="B3" s="10">
        <f t="shared" ref="B3:B12" si="0">$E$1/C3</f>
        <v>63008575.119897157</v>
      </c>
      <c r="C3" s="1">
        <v>94.311451000000005</v>
      </c>
    </row>
    <row r="4" spans="1:5" x14ac:dyDescent="0.2">
      <c r="A4">
        <v>4</v>
      </c>
      <c r="B4" s="10">
        <f t="shared" si="0"/>
        <v>125452071.24596071</v>
      </c>
      <c r="C4" s="1">
        <v>47.368130999999998</v>
      </c>
    </row>
    <row r="5" spans="1:5" x14ac:dyDescent="0.2">
      <c r="A5">
        <v>6</v>
      </c>
      <c r="B5" s="10">
        <f t="shared" si="0"/>
        <v>186292116.77732825</v>
      </c>
      <c r="C5" s="2">
        <v>31.898451999999999</v>
      </c>
    </row>
    <row r="6" spans="1:5" x14ac:dyDescent="0.2">
      <c r="A6">
        <v>8</v>
      </c>
      <c r="B6" s="10">
        <f t="shared" si="0"/>
        <v>248507459.20059657</v>
      </c>
      <c r="C6" s="1">
        <v>23.912482000000001</v>
      </c>
    </row>
    <row r="7" spans="1:5" x14ac:dyDescent="0.2">
      <c r="A7">
        <v>12</v>
      </c>
      <c r="B7" s="10">
        <f t="shared" si="0"/>
        <v>312152361.40193433</v>
      </c>
      <c r="C7" s="1">
        <v>19.036954000000001</v>
      </c>
    </row>
    <row r="8" spans="1:5" x14ac:dyDescent="0.2">
      <c r="A8">
        <v>16</v>
      </c>
      <c r="B8" s="10">
        <f t="shared" si="0"/>
        <v>366081574.77608234</v>
      </c>
      <c r="C8" s="1">
        <v>16.232530000000001</v>
      </c>
    </row>
    <row r="9" spans="1:5" x14ac:dyDescent="0.2">
      <c r="A9">
        <v>24</v>
      </c>
      <c r="B9" s="10">
        <f t="shared" si="0"/>
        <v>476849642.26427644</v>
      </c>
      <c r="C9" s="1">
        <v>12.461853</v>
      </c>
    </row>
    <row r="10" spans="1:5" x14ac:dyDescent="0.2">
      <c r="A10">
        <v>32</v>
      </c>
      <c r="B10" s="10">
        <f t="shared" si="0"/>
        <v>569919423.42753613</v>
      </c>
      <c r="C10" s="1">
        <v>10.42679</v>
      </c>
    </row>
    <row r="11" spans="1:5" x14ac:dyDescent="0.2">
      <c r="A11">
        <v>48</v>
      </c>
      <c r="B11" s="10">
        <f t="shared" si="0"/>
        <v>618150928.90166533</v>
      </c>
      <c r="C11" s="1">
        <v>9.6132349999999995</v>
      </c>
    </row>
    <row r="12" spans="1:5" x14ac:dyDescent="0.2">
      <c r="A12">
        <v>64</v>
      </c>
      <c r="B12" s="10">
        <f t="shared" si="0"/>
        <v>669418588.05484104</v>
      </c>
      <c r="C12" s="1">
        <v>8.8770019999999992</v>
      </c>
    </row>
    <row r="14" spans="1:5" x14ac:dyDescent="0.2">
      <c r="A14" t="s">
        <v>0</v>
      </c>
      <c r="B14" s="3" t="s">
        <v>1</v>
      </c>
      <c r="C14" t="s">
        <v>2</v>
      </c>
    </row>
    <row r="16" spans="1:5" x14ac:dyDescent="0.2">
      <c r="A16" t="s">
        <v>5</v>
      </c>
    </row>
    <row r="17" spans="1:3" x14ac:dyDescent="0.2">
      <c r="A17" s="2">
        <v>1</v>
      </c>
      <c r="B17" s="4">
        <v>299520547</v>
      </c>
      <c r="C17" s="1">
        <v>19.839808000000001</v>
      </c>
    </row>
    <row r="29" spans="1:3" x14ac:dyDescent="0.2">
      <c r="A29" s="5" t="s">
        <v>0</v>
      </c>
      <c r="B29" s="9" t="s">
        <v>10</v>
      </c>
      <c r="C29" s="5" t="s">
        <v>9</v>
      </c>
    </row>
    <row r="30" spans="1:3" x14ac:dyDescent="0.2">
      <c r="A30">
        <v>1</v>
      </c>
      <c r="B30" s="10">
        <f>$E$1/C30</f>
        <v>67290879.089432552</v>
      </c>
      <c r="C30" s="1">
        <v>88.309593000000007</v>
      </c>
    </row>
    <row r="31" spans="1:3" x14ac:dyDescent="0.2">
      <c r="A31">
        <v>2</v>
      </c>
      <c r="B31" s="10">
        <f t="shared" ref="B31:B40" si="1">$E$1/C31</f>
        <v>119540594.71305111</v>
      </c>
      <c r="C31" s="1">
        <v>49.710562000000003</v>
      </c>
    </row>
    <row r="32" spans="1:3" x14ac:dyDescent="0.2">
      <c r="A32">
        <v>4</v>
      </c>
      <c r="B32" s="10">
        <f t="shared" si="1"/>
        <v>220793830.68219092</v>
      </c>
      <c r="C32" s="1">
        <v>26.913931999999999</v>
      </c>
    </row>
    <row r="33" spans="1:3" x14ac:dyDescent="0.2">
      <c r="A33">
        <v>6</v>
      </c>
      <c r="B33" s="10">
        <f t="shared" si="1"/>
        <v>283564108.7173475</v>
      </c>
      <c r="C33" s="1">
        <v>20.956213999999999</v>
      </c>
    </row>
    <row r="34" spans="1:3" x14ac:dyDescent="0.2">
      <c r="A34">
        <v>8</v>
      </c>
      <c r="B34" s="10">
        <f t="shared" si="1"/>
        <v>357142479.49764711</v>
      </c>
      <c r="C34" s="1">
        <v>16.638822000000001</v>
      </c>
    </row>
    <row r="35" spans="1:3" x14ac:dyDescent="0.2">
      <c r="A35">
        <v>12</v>
      </c>
      <c r="B35" s="10">
        <f t="shared" si="1"/>
        <v>538499388.681602</v>
      </c>
      <c r="C35" s="1">
        <v>11.035166</v>
      </c>
    </row>
    <row r="36" spans="1:3" x14ac:dyDescent="0.2">
      <c r="A36">
        <v>16</v>
      </c>
      <c r="B36" s="10">
        <f t="shared" si="1"/>
        <v>674893687.52049255</v>
      </c>
      <c r="C36" s="1">
        <v>8.8049870000000006</v>
      </c>
    </row>
    <row r="37" spans="1:3" x14ac:dyDescent="0.2">
      <c r="A37">
        <v>24</v>
      </c>
      <c r="B37" s="10">
        <f t="shared" si="1"/>
        <v>884603628.90482473</v>
      </c>
      <c r="C37" s="1">
        <v>6.717619</v>
      </c>
    </row>
    <row r="38" spans="1:3" x14ac:dyDescent="0.2">
      <c r="A38">
        <v>32</v>
      </c>
      <c r="B38" s="10">
        <f t="shared" si="1"/>
        <v>979939434.33124793</v>
      </c>
      <c r="C38" s="1">
        <v>6.0640790000000004</v>
      </c>
    </row>
    <row r="39" spans="1:3" x14ac:dyDescent="0.2">
      <c r="A39">
        <v>48</v>
      </c>
      <c r="B39" s="10">
        <f t="shared" si="1"/>
        <v>1151284793.7175632</v>
      </c>
      <c r="C39" s="1">
        <v>5.1615640000000003</v>
      </c>
    </row>
    <row r="40" spans="1:3" x14ac:dyDescent="0.2">
      <c r="A40">
        <v>64</v>
      </c>
      <c r="B40" s="10">
        <f t="shared" si="1"/>
        <v>1227331310.4417431</v>
      </c>
      <c r="C40" s="1">
        <v>4.8417490000000001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T19" sqref="T19"/>
    </sheetView>
  </sheetViews>
  <sheetFormatPr baseColWidth="10" defaultRowHeight="16" x14ac:dyDescent="0.2"/>
  <cols>
    <col min="1" max="1" width="16" bestFit="1" customWidth="1"/>
    <col min="2" max="2" width="17.5" style="3" customWidth="1"/>
    <col min="3" max="3" width="18" style="3" customWidth="1"/>
    <col min="4" max="4" width="10.83203125" style="3"/>
    <col min="5" max="5" width="11.1640625" bestFit="1" customWidth="1"/>
  </cols>
  <sheetData>
    <row r="1" spans="1:8" x14ac:dyDescent="0.2">
      <c r="A1" s="5" t="s">
        <v>0</v>
      </c>
      <c r="B1" s="9" t="s">
        <v>6</v>
      </c>
      <c r="C1" s="9" t="s">
        <v>22</v>
      </c>
      <c r="D1" s="3" t="s">
        <v>7</v>
      </c>
    </row>
    <row r="2" spans="1:8" x14ac:dyDescent="0.2">
      <c r="A2">
        <v>1</v>
      </c>
      <c r="B2" s="1">
        <v>281287337</v>
      </c>
      <c r="C2" s="10">
        <v>67290879.089432552</v>
      </c>
      <c r="F2">
        <f>LOG10(B2)</f>
        <v>8.4491501815259902</v>
      </c>
      <c r="G2">
        <f t="shared" ref="G2:H12" si="0">LOG10(C2)</f>
        <v>7.8279562019717615</v>
      </c>
    </row>
    <row r="3" spans="1:8" x14ac:dyDescent="0.2">
      <c r="A3">
        <v>2</v>
      </c>
      <c r="B3" s="1">
        <v>453462222</v>
      </c>
      <c r="C3" s="10">
        <v>119540594.71305111</v>
      </c>
      <c r="D3" s="3">
        <v>53327.910866325808</v>
      </c>
      <c r="F3">
        <f t="shared" ref="F3:F12" si="1">LOG10(B3)</f>
        <v>8.6565411117702187</v>
      </c>
      <c r="G3">
        <f t="shared" si="0"/>
        <v>8.0775154121129713</v>
      </c>
      <c r="H3">
        <f t="shared" si="0"/>
        <v>4.7269545704258311</v>
      </c>
    </row>
    <row r="4" spans="1:8" x14ac:dyDescent="0.2">
      <c r="A4">
        <v>4</v>
      </c>
      <c r="B4" s="1">
        <v>586709662</v>
      </c>
      <c r="C4" s="10">
        <v>220793830.68219092</v>
      </c>
      <c r="D4" s="3">
        <v>128843.18986318599</v>
      </c>
      <c r="F4">
        <f t="shared" si="1"/>
        <v>8.7684232402850757</v>
      </c>
      <c r="G4">
        <f t="shared" si="0"/>
        <v>8.3439869343736781</v>
      </c>
      <c r="H4">
        <f t="shared" si="0"/>
        <v>5.1100614684204775</v>
      </c>
    </row>
    <row r="5" spans="1:8" x14ac:dyDescent="0.2">
      <c r="A5">
        <v>6</v>
      </c>
      <c r="B5" s="1">
        <v>809748821</v>
      </c>
      <c r="C5" s="10">
        <v>283564108.7173475</v>
      </c>
      <c r="D5" s="3">
        <v>130952.43393620022</v>
      </c>
      <c r="F5">
        <f t="shared" si="1"/>
        <v>8.9083503243468432</v>
      </c>
      <c r="G5">
        <f t="shared" si="0"/>
        <v>8.4526512604587509</v>
      </c>
      <c r="H5">
        <f t="shared" si="0"/>
        <v>5.1171135748134668</v>
      </c>
    </row>
    <row r="6" spans="1:8" x14ac:dyDescent="0.2">
      <c r="A6">
        <v>8</v>
      </c>
      <c r="B6" s="1">
        <v>1035361273</v>
      </c>
      <c r="C6" s="10">
        <v>357142479.49764711</v>
      </c>
      <c r="D6" s="3">
        <v>131125.17890755236</v>
      </c>
      <c r="F6">
        <f t="shared" si="1"/>
        <v>9.0150919164533061</v>
      </c>
      <c r="G6">
        <f t="shared" si="0"/>
        <v>8.5528415094316923</v>
      </c>
      <c r="H6">
        <f t="shared" si="0"/>
        <v>5.117686093754596</v>
      </c>
    </row>
    <row r="7" spans="1:8" x14ac:dyDescent="0.2">
      <c r="A7">
        <v>12</v>
      </c>
      <c r="B7" s="1">
        <v>1355262768</v>
      </c>
      <c r="C7" s="10">
        <v>538499388.681602</v>
      </c>
      <c r="D7" s="3">
        <v>128299.62507138438</v>
      </c>
      <c r="F7">
        <f t="shared" si="1"/>
        <v>9.1320235074824794</v>
      </c>
      <c r="G7">
        <f t="shared" si="0"/>
        <v>8.7311852146119815</v>
      </c>
      <c r="H7">
        <f t="shared" si="0"/>
        <v>5.108225387242685</v>
      </c>
    </row>
    <row r="8" spans="1:8" x14ac:dyDescent="0.2">
      <c r="A8">
        <v>16</v>
      </c>
      <c r="B8" s="1">
        <v>1713057949</v>
      </c>
      <c r="C8" s="10">
        <v>674893687.52049255</v>
      </c>
      <c r="D8" s="3">
        <v>127923.04990271467</v>
      </c>
      <c r="F8">
        <f t="shared" si="1"/>
        <v>9.2337720544455202</v>
      </c>
      <c r="G8">
        <f t="shared" si="0"/>
        <v>8.8292353660761371</v>
      </c>
      <c r="H8">
        <f t="shared" si="0"/>
        <v>5.1069488051794645</v>
      </c>
    </row>
    <row r="9" spans="1:8" x14ac:dyDescent="0.2">
      <c r="A9">
        <v>24</v>
      </c>
      <c r="B9" s="1">
        <v>2358229791</v>
      </c>
      <c r="C9" s="10">
        <v>884603628.90482473</v>
      </c>
      <c r="D9" s="3">
        <v>125051.89449044919</v>
      </c>
      <c r="F9">
        <f t="shared" si="1"/>
        <v>9.3725861214125548</v>
      </c>
      <c r="G9">
        <f t="shared" si="0"/>
        <v>8.9467487166412134</v>
      </c>
      <c r="H9">
        <f t="shared" si="0"/>
        <v>5.097090275518867</v>
      </c>
    </row>
    <row r="10" spans="1:8" x14ac:dyDescent="0.2">
      <c r="A10">
        <v>32</v>
      </c>
      <c r="B10" s="1">
        <v>3014229637</v>
      </c>
      <c r="C10" s="10">
        <v>979939434.33124793</v>
      </c>
      <c r="D10" s="3">
        <v>108661.86063007091</v>
      </c>
      <c r="F10">
        <f t="shared" si="1"/>
        <v>9.4791763356637198</v>
      </c>
      <c r="G10">
        <f t="shared" si="0"/>
        <v>8.9911992347245757</v>
      </c>
      <c r="H10">
        <f t="shared" si="0"/>
        <v>5.036077137237867</v>
      </c>
    </row>
    <row r="11" spans="1:8" x14ac:dyDescent="0.2">
      <c r="A11">
        <v>48</v>
      </c>
      <c r="B11" s="1">
        <v>4012306224</v>
      </c>
      <c r="C11" s="10">
        <v>1151284793.7175632</v>
      </c>
      <c r="D11" s="3">
        <v>84138.525296442036</v>
      </c>
      <c r="F11">
        <f t="shared" si="1"/>
        <v>9.603394071486532</v>
      </c>
      <c r="G11">
        <f t="shared" si="0"/>
        <v>9.0611827684958541</v>
      </c>
      <c r="H11">
        <f t="shared" si="0"/>
        <v>4.9249948958289416</v>
      </c>
    </row>
    <row r="12" spans="1:8" x14ac:dyDescent="0.2">
      <c r="A12">
        <v>64</v>
      </c>
      <c r="B12" s="1">
        <v>5157656591</v>
      </c>
      <c r="C12" s="10">
        <v>1227331310.4417431</v>
      </c>
      <c r="D12" s="3">
        <v>61826.900467141786</v>
      </c>
      <c r="F12">
        <f t="shared" si="1"/>
        <v>9.7124524224086084</v>
      </c>
      <c r="G12">
        <f t="shared" si="0"/>
        <v>9.0889618136432997</v>
      </c>
      <c r="H12">
        <f t="shared" si="0"/>
        <v>4.7911774748061999</v>
      </c>
    </row>
    <row r="14" spans="1:8" x14ac:dyDescent="0.2">
      <c r="A14" t="s">
        <v>0</v>
      </c>
      <c r="B14" s="3" t="s">
        <v>1</v>
      </c>
      <c r="C14" s="3" t="s">
        <v>2</v>
      </c>
    </row>
    <row r="16" spans="1:8" x14ac:dyDescent="0.2">
      <c r="A16" t="s">
        <v>5</v>
      </c>
    </row>
    <row r="17" spans="1:3" x14ac:dyDescent="0.2">
      <c r="A17" s="2">
        <v>1</v>
      </c>
      <c r="B17" s="4">
        <v>299520547</v>
      </c>
      <c r="C17" s="10">
        <v>19.839808000000001</v>
      </c>
    </row>
    <row r="29" spans="1:3" x14ac:dyDescent="0.2">
      <c r="A29" s="5"/>
      <c r="B29" s="9"/>
      <c r="C29" s="9"/>
    </row>
    <row r="30" spans="1:3" x14ac:dyDescent="0.2">
      <c r="B30" s="10"/>
      <c r="C30" s="10"/>
    </row>
    <row r="31" spans="1:3" x14ac:dyDescent="0.2">
      <c r="B31" s="10"/>
      <c r="C31" s="10"/>
    </row>
    <row r="32" spans="1:3" x14ac:dyDescent="0.2">
      <c r="B32" s="10"/>
      <c r="C32" s="10"/>
    </row>
    <row r="33" spans="2:3" x14ac:dyDescent="0.2">
      <c r="B33" s="10"/>
      <c r="C33" s="10"/>
    </row>
    <row r="34" spans="2:3" x14ac:dyDescent="0.2">
      <c r="B34" s="10"/>
      <c r="C34" s="10"/>
    </row>
    <row r="35" spans="2:3" x14ac:dyDescent="0.2">
      <c r="B35" s="10"/>
      <c r="C35" s="10"/>
    </row>
    <row r="36" spans="2:3" x14ac:dyDescent="0.2">
      <c r="B36" s="10"/>
      <c r="C36" s="10"/>
    </row>
    <row r="37" spans="2:3" x14ac:dyDescent="0.2">
      <c r="B37" s="10"/>
      <c r="C37" s="10"/>
    </row>
    <row r="38" spans="2:3" x14ac:dyDescent="0.2">
      <c r="B38" s="10"/>
      <c r="C38" s="10"/>
    </row>
    <row r="39" spans="2:3" x14ac:dyDescent="0.2">
      <c r="B39" s="10"/>
      <c r="C39" s="10"/>
    </row>
    <row r="40" spans="2:3" x14ac:dyDescent="0.2">
      <c r="B40" s="10"/>
      <c r="C40" s="10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3" sqref="B3:B12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0.83203125" style="7"/>
  </cols>
  <sheetData>
    <row r="1" spans="1:3" x14ac:dyDescent="0.2">
      <c r="A1" s="5" t="s">
        <v>0</v>
      </c>
      <c r="B1" s="9" t="s">
        <v>10</v>
      </c>
      <c r="C1" s="6" t="s">
        <v>9</v>
      </c>
    </row>
    <row r="3" spans="1:3" x14ac:dyDescent="0.2">
      <c r="A3">
        <v>2</v>
      </c>
      <c r="B3" s="3">
        <f>$D$23/C3</f>
        <v>368.324101644628</v>
      </c>
      <c r="C3" s="8">
        <v>468.495</v>
      </c>
    </row>
    <row r="4" spans="1:3" x14ac:dyDescent="0.2">
      <c r="A4">
        <v>4</v>
      </c>
      <c r="B4" s="3">
        <f t="shared" ref="B4:B12" si="0">$D$23/C4</f>
        <v>678.21671271749688</v>
      </c>
      <c r="C4" s="8">
        <v>254.429</v>
      </c>
    </row>
    <row r="5" spans="1:3" x14ac:dyDescent="0.2">
      <c r="A5">
        <v>6</v>
      </c>
      <c r="B5" s="3">
        <f t="shared" si="0"/>
        <v>759.79921623882694</v>
      </c>
      <c r="C5" s="8">
        <v>227.11</v>
      </c>
    </row>
    <row r="6" spans="1:3" x14ac:dyDescent="0.2">
      <c r="A6">
        <v>8</v>
      </c>
      <c r="B6" s="3">
        <f t="shared" si="0"/>
        <v>792.0809349380778</v>
      </c>
      <c r="C6" s="8">
        <v>217.85400000000001</v>
      </c>
    </row>
    <row r="7" spans="1:3" x14ac:dyDescent="0.2">
      <c r="A7">
        <v>12</v>
      </c>
      <c r="B7" s="3">
        <f t="shared" si="0"/>
        <v>797.43612257441396</v>
      </c>
      <c r="C7" s="8">
        <v>216.39099999999999</v>
      </c>
    </row>
    <row r="8" spans="1:3" x14ac:dyDescent="0.2">
      <c r="A8">
        <v>16</v>
      </c>
      <c r="B8" s="3">
        <f t="shared" si="0"/>
        <v>774.85552117900102</v>
      </c>
      <c r="C8" s="8">
        <v>222.697</v>
      </c>
    </row>
    <row r="9" spans="1:3" x14ac:dyDescent="0.2">
      <c r="A9">
        <v>24</v>
      </c>
      <c r="B9" s="3">
        <f t="shared" si="0"/>
        <v>806.87742858612444</v>
      </c>
      <c r="C9" s="8">
        <v>213.85900000000001</v>
      </c>
    </row>
    <row r="10" spans="1:3" x14ac:dyDescent="0.2">
      <c r="A10">
        <v>32</v>
      </c>
      <c r="B10" s="3">
        <f t="shared" si="0"/>
        <v>654.97844042268912</v>
      </c>
      <c r="C10" s="8">
        <v>263.45600000000002</v>
      </c>
    </row>
    <row r="11" spans="1:3" x14ac:dyDescent="0.2">
      <c r="A11">
        <v>48</v>
      </c>
      <c r="B11" s="3">
        <f t="shared" si="0"/>
        <v>530.6929596870425</v>
      </c>
      <c r="C11" s="8">
        <v>325.15600000000001</v>
      </c>
    </row>
    <row r="12" spans="1:3" x14ac:dyDescent="0.2">
      <c r="A12">
        <v>64</v>
      </c>
      <c r="B12" s="3">
        <f t="shared" si="0"/>
        <v>140.2128568944475</v>
      </c>
      <c r="C12" s="8">
        <v>1230.6859999999999</v>
      </c>
    </row>
    <row r="16" spans="1:3" x14ac:dyDescent="0.2">
      <c r="A16" t="s">
        <v>15</v>
      </c>
      <c r="B16" s="3" t="s">
        <v>1</v>
      </c>
      <c r="C16" s="7" t="s">
        <v>2</v>
      </c>
    </row>
    <row r="17" spans="1:4" x14ac:dyDescent="0.2">
      <c r="A17">
        <v>1</v>
      </c>
      <c r="B17" s="3">
        <f>D23/C17</f>
        <v>1420.8700429991088</v>
      </c>
      <c r="C17" s="7">
        <v>121.445308</v>
      </c>
    </row>
    <row r="22" spans="1:4" x14ac:dyDescent="0.2">
      <c r="D22" t="s">
        <v>16</v>
      </c>
    </row>
    <row r="23" spans="1:4" x14ac:dyDescent="0.2">
      <c r="D23">
        <v>172558</v>
      </c>
    </row>
    <row r="27" spans="1:4" x14ac:dyDescent="0.2">
      <c r="C27" s="8"/>
    </row>
    <row r="28" spans="1:4" x14ac:dyDescent="0.2">
      <c r="C28" s="8"/>
    </row>
    <row r="29" spans="1:4" x14ac:dyDescent="0.2">
      <c r="C29" s="8"/>
    </row>
    <row r="30" spans="1:4" x14ac:dyDescent="0.2">
      <c r="C30" s="8"/>
    </row>
    <row r="31" spans="1:4" x14ac:dyDescent="0.2">
      <c r="C31" s="8"/>
    </row>
    <row r="32" spans="1:4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26" sqref="B26:B36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0.83203125" style="7"/>
  </cols>
  <sheetData>
    <row r="1" spans="1:3" x14ac:dyDescent="0.2">
      <c r="A1" s="5" t="s">
        <v>0</v>
      </c>
      <c r="B1" s="9" t="s">
        <v>10</v>
      </c>
      <c r="C1" s="6" t="s">
        <v>9</v>
      </c>
    </row>
    <row r="2" spans="1:3" x14ac:dyDescent="0.2">
      <c r="A2">
        <v>1</v>
      </c>
      <c r="B2" s="3">
        <f>$D$23/C2</f>
        <v>3197219.9147158149</v>
      </c>
      <c r="C2" s="8">
        <v>144.881023</v>
      </c>
    </row>
    <row r="3" spans="1:3" x14ac:dyDescent="0.2">
      <c r="A3">
        <v>2</v>
      </c>
      <c r="B3" s="3">
        <f t="shared" ref="B3:B12" si="0">$D$23/C3</f>
        <v>6125230.6962465281</v>
      </c>
      <c r="C3" s="8">
        <v>75.624334000000005</v>
      </c>
    </row>
    <row r="4" spans="1:3" x14ac:dyDescent="0.2">
      <c r="A4">
        <v>4</v>
      </c>
      <c r="B4" s="3">
        <f t="shared" si="0"/>
        <v>10497152.601432435</v>
      </c>
      <c r="C4" s="8">
        <v>44.127822999999999</v>
      </c>
    </row>
    <row r="5" spans="1:3" x14ac:dyDescent="0.2">
      <c r="A5">
        <v>6</v>
      </c>
      <c r="B5" s="3">
        <f t="shared" si="0"/>
        <v>13992074.33997488</v>
      </c>
      <c r="C5" s="8">
        <v>33.105634000000002</v>
      </c>
    </row>
    <row r="6" spans="1:3" x14ac:dyDescent="0.2">
      <c r="A6">
        <v>8</v>
      </c>
      <c r="B6" s="3">
        <f t="shared" si="0"/>
        <v>15678840.938947711</v>
      </c>
      <c r="C6" s="8">
        <v>29.544052000000001</v>
      </c>
    </row>
    <row r="7" spans="1:3" x14ac:dyDescent="0.2">
      <c r="A7">
        <v>12</v>
      </c>
      <c r="B7" s="3">
        <f t="shared" si="0"/>
        <v>18239503.002264146</v>
      </c>
      <c r="C7" s="8">
        <v>25.396332999999998</v>
      </c>
    </row>
    <row r="8" spans="1:3" x14ac:dyDescent="0.2">
      <c r="A8">
        <v>16</v>
      </c>
      <c r="B8" s="3">
        <f t="shared" si="0"/>
        <v>20644747.08166004</v>
      </c>
      <c r="C8" s="8">
        <v>22.437498999999999</v>
      </c>
    </row>
    <row r="9" spans="1:3" x14ac:dyDescent="0.2">
      <c r="A9">
        <v>24</v>
      </c>
      <c r="B9" s="3">
        <f t="shared" si="0"/>
        <v>20926353.558665816</v>
      </c>
      <c r="C9" s="8">
        <v>22.135556999999999</v>
      </c>
    </row>
    <row r="10" spans="1:3" x14ac:dyDescent="0.2">
      <c r="A10">
        <v>32</v>
      </c>
      <c r="B10" s="3">
        <f t="shared" si="0"/>
        <v>18719046.610504251</v>
      </c>
      <c r="C10" s="8">
        <v>24.745730999999999</v>
      </c>
    </row>
    <row r="11" spans="1:3" x14ac:dyDescent="0.2">
      <c r="A11">
        <v>48</v>
      </c>
      <c r="B11" s="3">
        <f t="shared" si="0"/>
        <v>15464551.748617304</v>
      </c>
      <c r="C11" s="8">
        <v>29.953437999999998</v>
      </c>
    </row>
    <row r="12" spans="1:3" x14ac:dyDescent="0.2">
      <c r="A12">
        <v>64</v>
      </c>
      <c r="B12" s="3">
        <f t="shared" si="0"/>
        <v>13468966.071509985</v>
      </c>
      <c r="C12" s="8">
        <v>34.391392000000003</v>
      </c>
    </row>
    <row r="16" spans="1:3" x14ac:dyDescent="0.2">
      <c r="A16" t="s">
        <v>15</v>
      </c>
      <c r="B16" s="3" t="s">
        <v>1</v>
      </c>
      <c r="C16" s="7" t="s">
        <v>2</v>
      </c>
    </row>
    <row r="17" spans="1:5" x14ac:dyDescent="0.2">
      <c r="A17">
        <v>1</v>
      </c>
      <c r="B17" s="3">
        <f>D23/C17</f>
        <v>3814198.3385640555</v>
      </c>
      <c r="C17" s="7">
        <v>121.445308</v>
      </c>
    </row>
    <row r="19" spans="1:5" x14ac:dyDescent="0.2">
      <c r="E19">
        <v>536870912</v>
      </c>
    </row>
    <row r="22" spans="1:5" x14ac:dyDescent="0.2">
      <c r="D22" t="s">
        <v>16</v>
      </c>
    </row>
    <row r="23" spans="1:5" x14ac:dyDescent="0.2">
      <c r="D23">
        <v>463216492</v>
      </c>
    </row>
    <row r="26" spans="1:5" x14ac:dyDescent="0.2">
      <c r="A26">
        <v>1</v>
      </c>
      <c r="B26" s="3">
        <f>$D$23/C26</f>
        <v>3811040.0269764639</v>
      </c>
      <c r="C26" s="7">
        <v>121.545953</v>
      </c>
    </row>
    <row r="27" spans="1:5" x14ac:dyDescent="0.2">
      <c r="A27">
        <v>2</v>
      </c>
      <c r="B27" s="3">
        <f t="shared" ref="B27:B36" si="1">$D$23/C27</f>
        <v>7499443.3820521301</v>
      </c>
      <c r="C27" s="7">
        <v>61.766782999999997</v>
      </c>
    </row>
    <row r="28" spans="1:5" x14ac:dyDescent="0.2">
      <c r="A28">
        <v>4</v>
      </c>
      <c r="B28" s="3">
        <f t="shared" si="1"/>
        <v>15238390.138507165</v>
      </c>
      <c r="C28" s="7">
        <v>30.397994000000001</v>
      </c>
    </row>
    <row r="29" spans="1:5" x14ac:dyDescent="0.2">
      <c r="A29">
        <v>6</v>
      </c>
      <c r="B29" s="3">
        <f t="shared" si="1"/>
        <v>18590879.635965653</v>
      </c>
      <c r="C29" s="7">
        <v>24.916329999999999</v>
      </c>
    </row>
    <row r="30" spans="1:5" x14ac:dyDescent="0.2">
      <c r="A30">
        <v>8</v>
      </c>
      <c r="B30" s="3">
        <f t="shared" si="1"/>
        <v>21925570.827911697</v>
      </c>
      <c r="C30" s="8">
        <v>21.12677</v>
      </c>
    </row>
    <row r="31" spans="1:5" x14ac:dyDescent="0.2">
      <c r="A31">
        <v>12</v>
      </c>
      <c r="B31" s="3">
        <f t="shared" si="1"/>
        <v>24477706.871401232</v>
      </c>
      <c r="C31" s="8">
        <v>18.924015000000001</v>
      </c>
    </row>
    <row r="32" spans="1:5" x14ac:dyDescent="0.2">
      <c r="A32">
        <v>16</v>
      </c>
      <c r="B32" s="3">
        <f t="shared" si="1"/>
        <v>26499054.975057621</v>
      </c>
      <c r="C32" s="8">
        <v>17.480491000000001</v>
      </c>
    </row>
    <row r="33" spans="1:3" x14ac:dyDescent="0.2">
      <c r="A33">
        <v>24</v>
      </c>
      <c r="B33" s="3">
        <f t="shared" si="1"/>
        <v>29547966.149136391</v>
      </c>
      <c r="C33" s="8">
        <v>15.676764</v>
      </c>
    </row>
    <row r="34" spans="1:3" x14ac:dyDescent="0.2">
      <c r="A34">
        <v>32</v>
      </c>
      <c r="B34" s="3">
        <f t="shared" si="1"/>
        <v>29623819.158395007</v>
      </c>
      <c r="C34" s="8">
        <v>15.636623</v>
      </c>
    </row>
    <row r="35" spans="1:3" x14ac:dyDescent="0.2">
      <c r="A35">
        <v>48</v>
      </c>
      <c r="B35" s="3">
        <f t="shared" si="1"/>
        <v>29693018.453246251</v>
      </c>
      <c r="C35" s="8">
        <v>15.600182</v>
      </c>
    </row>
    <row r="36" spans="1:3" x14ac:dyDescent="0.2">
      <c r="A36">
        <v>64</v>
      </c>
      <c r="B36" s="3">
        <f t="shared" si="1"/>
        <v>29564526.078436516</v>
      </c>
      <c r="C36" s="8">
        <v>15.667983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27" sqref="B27:B37"/>
    </sheetView>
  </sheetViews>
  <sheetFormatPr baseColWidth="10" defaultRowHeight="16" x14ac:dyDescent="0.2"/>
  <cols>
    <col min="1" max="1" width="16.5" customWidth="1"/>
    <col min="2" max="2" width="19.33203125" style="3" customWidth="1"/>
  </cols>
  <sheetData>
    <row r="1" spans="1:3" x14ac:dyDescent="0.2">
      <c r="A1" s="5" t="s">
        <v>0</v>
      </c>
      <c r="B1" s="9" t="s">
        <v>10</v>
      </c>
      <c r="C1" s="5" t="s">
        <v>9</v>
      </c>
    </row>
    <row r="2" spans="1:3" x14ac:dyDescent="0.2">
      <c r="A2">
        <v>1</v>
      </c>
      <c r="B2" s="3">
        <f>$D$23/C2</f>
        <v>3601596.3865269478</v>
      </c>
      <c r="C2" s="8">
        <v>128.614215</v>
      </c>
    </row>
    <row r="3" spans="1:3" x14ac:dyDescent="0.2">
      <c r="A3">
        <v>2</v>
      </c>
      <c r="B3" s="3">
        <f t="shared" ref="B3:B12" si="0">$D$23/C3</f>
        <v>6757216.8394059734</v>
      </c>
      <c r="C3" s="8">
        <v>68.551372999999998</v>
      </c>
    </row>
    <row r="4" spans="1:3" x14ac:dyDescent="0.2">
      <c r="A4">
        <v>4</v>
      </c>
      <c r="B4" s="3">
        <f t="shared" si="0"/>
        <v>12076882.366828239</v>
      </c>
      <c r="C4" s="8">
        <v>38.355634999999999</v>
      </c>
    </row>
    <row r="5" spans="1:3" x14ac:dyDescent="0.2">
      <c r="A5">
        <v>6</v>
      </c>
      <c r="B5" s="3">
        <f t="shared" si="0"/>
        <v>15884475.281968545</v>
      </c>
      <c r="C5" s="8">
        <v>29.161586</v>
      </c>
    </row>
    <row r="6" spans="1:3" x14ac:dyDescent="0.2">
      <c r="A6">
        <v>8</v>
      </c>
      <c r="B6" s="3">
        <f t="shared" si="0"/>
        <v>19134477.125654429</v>
      </c>
      <c r="C6" s="8">
        <v>24.208473999999999</v>
      </c>
    </row>
    <row r="7" spans="1:3" x14ac:dyDescent="0.2">
      <c r="A7">
        <v>12</v>
      </c>
      <c r="B7" s="3">
        <f t="shared" si="0"/>
        <v>23543820.162927397</v>
      </c>
      <c r="C7" s="8">
        <v>19.674652999999999</v>
      </c>
    </row>
    <row r="8" spans="1:3" x14ac:dyDescent="0.2">
      <c r="A8">
        <v>16</v>
      </c>
      <c r="B8" s="3">
        <f t="shared" si="0"/>
        <v>28110113.199861977</v>
      </c>
      <c r="C8" s="8">
        <v>16.478642000000001</v>
      </c>
    </row>
    <row r="9" spans="1:3" x14ac:dyDescent="0.2">
      <c r="A9">
        <v>24</v>
      </c>
      <c r="B9" s="3">
        <f t="shared" si="0"/>
        <v>30067042.313895885</v>
      </c>
      <c r="C9" s="8">
        <v>15.406121000000001</v>
      </c>
    </row>
    <row r="10" spans="1:3" x14ac:dyDescent="0.2">
      <c r="A10">
        <v>32</v>
      </c>
      <c r="B10" s="3">
        <f t="shared" si="0"/>
        <v>30271432.809875771</v>
      </c>
      <c r="C10" s="8">
        <v>15.302099999999999</v>
      </c>
    </row>
    <row r="11" spans="1:3" x14ac:dyDescent="0.2">
      <c r="A11">
        <v>48</v>
      </c>
      <c r="B11" s="3">
        <f t="shared" si="0"/>
        <v>28613716.168589324</v>
      </c>
      <c r="C11" s="8">
        <v>16.188617000000001</v>
      </c>
    </row>
    <row r="12" spans="1:3" x14ac:dyDescent="0.2">
      <c r="A12">
        <v>64</v>
      </c>
      <c r="B12" s="3">
        <f t="shared" si="0"/>
        <v>25707697.788356479</v>
      </c>
      <c r="C12" s="8">
        <v>18.018591000000001</v>
      </c>
    </row>
    <row r="13" spans="1:3" x14ac:dyDescent="0.2">
      <c r="C13" s="7"/>
    </row>
    <row r="16" spans="1:3" x14ac:dyDescent="0.2">
      <c r="A16" t="s">
        <v>15</v>
      </c>
      <c r="B16" s="3" t="s">
        <v>1</v>
      </c>
      <c r="C16" t="s">
        <v>2</v>
      </c>
    </row>
    <row r="17" spans="1:4" x14ac:dyDescent="0.2">
      <c r="A17">
        <v>1</v>
      </c>
      <c r="B17" s="3">
        <f>D23/C17</f>
        <v>3814198.3385640555</v>
      </c>
      <c r="C17">
        <v>121.445308</v>
      </c>
    </row>
    <row r="22" spans="1:4" x14ac:dyDescent="0.2">
      <c r="D22" t="s">
        <v>16</v>
      </c>
    </row>
    <row r="23" spans="1:4" x14ac:dyDescent="0.2">
      <c r="D23">
        <v>463216492</v>
      </c>
    </row>
    <row r="26" spans="1:4" x14ac:dyDescent="0.2">
      <c r="C26" s="7"/>
    </row>
    <row r="27" spans="1:4" x14ac:dyDescent="0.2">
      <c r="A27">
        <v>1</v>
      </c>
      <c r="B27" s="3">
        <f>$D$23/C27</f>
        <v>3688988.4437870621</v>
      </c>
      <c r="C27" s="8">
        <v>125.567347</v>
      </c>
    </row>
    <row r="28" spans="1:4" x14ac:dyDescent="0.2">
      <c r="A28">
        <v>2</v>
      </c>
      <c r="B28" s="3">
        <f t="shared" ref="B28:B37" si="1">$D$23/C28</f>
        <v>6939500.8678037245</v>
      </c>
      <c r="C28" s="8">
        <v>66.750692999999998</v>
      </c>
    </row>
    <row r="29" spans="1:4" x14ac:dyDescent="0.2">
      <c r="A29">
        <v>4</v>
      </c>
      <c r="B29" s="3">
        <f t="shared" si="1"/>
        <v>12392032.827230982</v>
      </c>
      <c r="C29" s="8">
        <v>37.380186000000002</v>
      </c>
    </row>
    <row r="30" spans="1:4" x14ac:dyDescent="0.2">
      <c r="A30">
        <v>6</v>
      </c>
      <c r="B30" s="3">
        <f t="shared" si="1"/>
        <v>15863686.061980832</v>
      </c>
      <c r="C30" s="8">
        <v>29.199801999999998</v>
      </c>
    </row>
    <row r="31" spans="1:4" x14ac:dyDescent="0.2">
      <c r="A31">
        <v>8</v>
      </c>
      <c r="B31" s="3">
        <f t="shared" si="1"/>
        <v>19413173.56536223</v>
      </c>
      <c r="C31" s="8">
        <v>23.860935999999999</v>
      </c>
    </row>
    <row r="32" spans="1:4" x14ac:dyDescent="0.2">
      <c r="A32">
        <v>12</v>
      </c>
      <c r="B32" s="3">
        <f t="shared" si="1"/>
        <v>23181854.018873218</v>
      </c>
      <c r="C32" s="8">
        <v>19.981857000000002</v>
      </c>
    </row>
    <row r="33" spans="1:3" x14ac:dyDescent="0.2">
      <c r="A33">
        <v>16</v>
      </c>
      <c r="B33" s="3">
        <f t="shared" si="1"/>
        <v>28183817.904946033</v>
      </c>
      <c r="C33" s="8">
        <v>16.435548000000001</v>
      </c>
    </row>
    <row r="34" spans="1:3" x14ac:dyDescent="0.2">
      <c r="A34">
        <v>24</v>
      </c>
      <c r="B34" s="3">
        <f t="shared" si="1"/>
        <v>33055774.995809305</v>
      </c>
      <c r="C34" s="8">
        <v>14.013178999999999</v>
      </c>
    </row>
    <row r="35" spans="1:3" x14ac:dyDescent="0.2">
      <c r="A35">
        <v>32</v>
      </c>
      <c r="B35" s="3">
        <f t="shared" si="1"/>
        <v>33074628.685892254</v>
      </c>
      <c r="C35" s="8">
        <v>14.005191</v>
      </c>
    </row>
    <row r="36" spans="1:3" x14ac:dyDescent="0.2">
      <c r="A36">
        <v>48</v>
      </c>
      <c r="B36" s="3">
        <f t="shared" si="1"/>
        <v>31041709.27043188</v>
      </c>
      <c r="C36" s="8">
        <v>14.92239</v>
      </c>
    </row>
    <row r="37" spans="1:3" x14ac:dyDescent="0.2">
      <c r="A37">
        <v>64</v>
      </c>
      <c r="B37" s="3">
        <f t="shared" si="1"/>
        <v>26932503.571976352</v>
      </c>
      <c r="C37" s="8">
        <v>17.199162000000001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Q17" sqref="Q17"/>
    </sheetView>
  </sheetViews>
  <sheetFormatPr baseColWidth="10" defaultRowHeight="16" x14ac:dyDescent="0.2"/>
  <cols>
    <col min="1" max="1" width="16.5" customWidth="1"/>
    <col min="2" max="2" width="19.33203125" style="3" customWidth="1"/>
    <col min="3" max="3" width="14.1640625" customWidth="1"/>
  </cols>
  <sheetData>
    <row r="1" spans="1:4" x14ac:dyDescent="0.2">
      <c r="A1" s="5" t="s">
        <v>0</v>
      </c>
      <c r="B1" s="9" t="s">
        <v>6</v>
      </c>
      <c r="C1" s="9" t="s">
        <v>22</v>
      </c>
      <c r="D1" s="3" t="s">
        <v>7</v>
      </c>
    </row>
    <row r="2" spans="1:4" x14ac:dyDescent="0.2">
      <c r="A2">
        <v>1</v>
      </c>
      <c r="B2" s="10">
        <v>3811040.0269764639</v>
      </c>
      <c r="C2" s="10">
        <v>3688988.4437870621</v>
      </c>
      <c r="D2" s="3"/>
    </row>
    <row r="3" spans="1:4" x14ac:dyDescent="0.2">
      <c r="A3">
        <v>2</v>
      </c>
      <c r="B3" s="10">
        <v>7499443.3820521301</v>
      </c>
      <c r="C3" s="10">
        <v>6939500.8678037245</v>
      </c>
      <c r="D3" s="3">
        <v>368.324101644628</v>
      </c>
    </row>
    <row r="4" spans="1:4" x14ac:dyDescent="0.2">
      <c r="A4">
        <v>4</v>
      </c>
      <c r="B4" s="10">
        <v>15238390.138507165</v>
      </c>
      <c r="C4" s="10">
        <v>12392032.827230982</v>
      </c>
      <c r="D4" s="3">
        <v>678.21671271749688</v>
      </c>
    </row>
    <row r="5" spans="1:4" x14ac:dyDescent="0.2">
      <c r="A5">
        <v>6</v>
      </c>
      <c r="B5" s="10">
        <v>18590879.635965653</v>
      </c>
      <c r="C5" s="10">
        <v>15863686.061980832</v>
      </c>
      <c r="D5" s="3">
        <v>759.79921623882694</v>
      </c>
    </row>
    <row r="6" spans="1:4" x14ac:dyDescent="0.2">
      <c r="A6">
        <v>8</v>
      </c>
      <c r="B6" s="10">
        <v>21925570.827911697</v>
      </c>
      <c r="C6" s="10">
        <v>19413173.56536223</v>
      </c>
      <c r="D6" s="3">
        <v>792.0809349380778</v>
      </c>
    </row>
    <row r="7" spans="1:4" x14ac:dyDescent="0.2">
      <c r="A7">
        <v>12</v>
      </c>
      <c r="B7" s="10">
        <v>24477706.871401232</v>
      </c>
      <c r="C7" s="10">
        <v>23181854.018873218</v>
      </c>
      <c r="D7" s="3">
        <v>797.43612257441396</v>
      </c>
    </row>
    <row r="8" spans="1:4" x14ac:dyDescent="0.2">
      <c r="A8">
        <v>16</v>
      </c>
      <c r="B8" s="10">
        <v>26499054.975057621</v>
      </c>
      <c r="C8" s="10">
        <v>28183817.904946033</v>
      </c>
      <c r="D8" s="3">
        <v>774.85552117900102</v>
      </c>
    </row>
    <row r="9" spans="1:4" x14ac:dyDescent="0.2">
      <c r="A9">
        <v>24</v>
      </c>
      <c r="B9" s="10">
        <v>29547966.149136391</v>
      </c>
      <c r="C9" s="10">
        <v>33055774.995809305</v>
      </c>
      <c r="D9" s="3">
        <v>806.87742858612444</v>
      </c>
    </row>
    <row r="10" spans="1:4" x14ac:dyDescent="0.2">
      <c r="A10">
        <v>32</v>
      </c>
      <c r="B10" s="10">
        <v>29623819.158395007</v>
      </c>
      <c r="C10" s="10">
        <v>33074628.685892254</v>
      </c>
      <c r="D10" s="3">
        <v>654.97844042268912</v>
      </c>
    </row>
    <row r="11" spans="1:4" x14ac:dyDescent="0.2">
      <c r="A11">
        <v>48</v>
      </c>
      <c r="B11" s="10">
        <v>29693018.453246251</v>
      </c>
      <c r="C11" s="10">
        <v>31041709.27043188</v>
      </c>
      <c r="D11" s="3">
        <v>530.6929596870425</v>
      </c>
    </row>
    <row r="12" spans="1:4" x14ac:dyDescent="0.2">
      <c r="A12">
        <v>64</v>
      </c>
      <c r="B12" s="10">
        <v>29564526.078436516</v>
      </c>
      <c r="C12" s="10">
        <v>26932503.571976352</v>
      </c>
      <c r="D12" s="3">
        <v>140.2128568944475</v>
      </c>
    </row>
    <row r="13" spans="1:4" x14ac:dyDescent="0.2">
      <c r="C13" s="7"/>
    </row>
    <row r="16" spans="1:4" x14ac:dyDescent="0.2">
      <c r="A16" t="s">
        <v>15</v>
      </c>
      <c r="B16" s="3" t="s">
        <v>1</v>
      </c>
      <c r="C16" t="s">
        <v>2</v>
      </c>
    </row>
    <row r="17" spans="1:4" x14ac:dyDescent="0.2">
      <c r="A17">
        <v>1</v>
      </c>
      <c r="B17" s="3">
        <f>D23/C17</f>
        <v>3814198.3385640555</v>
      </c>
      <c r="C17">
        <v>121.445308</v>
      </c>
    </row>
    <row r="22" spans="1:4" x14ac:dyDescent="0.2">
      <c r="D22" t="s">
        <v>16</v>
      </c>
    </row>
    <row r="23" spans="1:4" x14ac:dyDescent="0.2">
      <c r="D23">
        <v>463216492</v>
      </c>
    </row>
    <row r="26" spans="1:4" x14ac:dyDescent="0.2">
      <c r="C26" s="7"/>
    </row>
    <row r="27" spans="1:4" x14ac:dyDescent="0.2">
      <c r="C27" s="8"/>
    </row>
    <row r="28" spans="1:4" x14ac:dyDescent="0.2">
      <c r="C28" s="8"/>
    </row>
    <row r="29" spans="1:4" x14ac:dyDescent="0.2">
      <c r="C29" s="8"/>
    </row>
    <row r="30" spans="1:4" x14ac:dyDescent="0.2">
      <c r="C30" s="8"/>
    </row>
    <row r="31" spans="1:4" x14ac:dyDescent="0.2">
      <c r="C31" s="8"/>
    </row>
    <row r="32" spans="1:4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:B12"/>
    </sheetView>
  </sheetViews>
  <sheetFormatPr baseColWidth="10" defaultRowHeight="16" x14ac:dyDescent="0.2"/>
  <cols>
    <col min="1" max="1" width="23.1640625" bestFit="1" customWidth="1"/>
    <col min="2" max="2" width="16.83203125" style="3" bestFit="1" customWidth="1"/>
  </cols>
  <sheetData>
    <row r="1" spans="1:5" x14ac:dyDescent="0.2">
      <c r="A1" s="5" t="s">
        <v>0</v>
      </c>
      <c r="B1" s="5" t="s">
        <v>10</v>
      </c>
      <c r="C1" s="5" t="s">
        <v>9</v>
      </c>
    </row>
    <row r="2" spans="1:5" x14ac:dyDescent="0.2">
      <c r="A2">
        <v>1</v>
      </c>
      <c r="B2" s="3">
        <f>$E$2/C2</f>
        <v>555320.28023582674</v>
      </c>
      <c r="C2" s="2">
        <v>720.30504599999995</v>
      </c>
      <c r="E2">
        <f>1000*1000*400</f>
        <v>400000000</v>
      </c>
    </row>
    <row r="3" spans="1:5" x14ac:dyDescent="0.2">
      <c r="A3">
        <v>2</v>
      </c>
      <c r="B3" s="3">
        <f t="shared" ref="B3:B12" si="0">$E$2/C3</f>
        <v>1042164.3652863638</v>
      </c>
      <c r="C3" s="1">
        <v>383.81661600000001</v>
      </c>
    </row>
    <row r="4" spans="1:5" x14ac:dyDescent="0.2">
      <c r="A4">
        <v>4</v>
      </c>
      <c r="B4" s="3">
        <f t="shared" si="0"/>
        <v>1796331.5191971748</v>
      </c>
      <c r="C4" s="2">
        <v>222.67604600000001</v>
      </c>
    </row>
    <row r="5" spans="1:5" x14ac:dyDescent="0.2">
      <c r="A5">
        <v>6</v>
      </c>
      <c r="B5" s="3">
        <f t="shared" si="0"/>
        <v>2319200.8692457629</v>
      </c>
      <c r="C5" s="1">
        <v>172.47320199999999</v>
      </c>
    </row>
    <row r="6" spans="1:5" x14ac:dyDescent="0.2">
      <c r="A6">
        <v>8</v>
      </c>
      <c r="B6" s="3">
        <f t="shared" si="0"/>
        <v>2879015.6023788098</v>
      </c>
      <c r="C6" s="1">
        <v>138.93637799999999</v>
      </c>
    </row>
    <row r="7" spans="1:5" x14ac:dyDescent="0.2">
      <c r="A7">
        <v>12</v>
      </c>
      <c r="B7" s="3">
        <f t="shared" si="0"/>
        <v>3787534.6100178245</v>
      </c>
      <c r="C7" s="1">
        <v>105.609596</v>
      </c>
    </row>
    <row r="8" spans="1:5" x14ac:dyDescent="0.2">
      <c r="A8">
        <v>16</v>
      </c>
      <c r="B8" s="3">
        <f t="shared" si="0"/>
        <v>4573452.3371547693</v>
      </c>
      <c r="C8" s="1">
        <v>87.461281</v>
      </c>
    </row>
    <row r="9" spans="1:5" x14ac:dyDescent="0.2">
      <c r="A9">
        <v>24</v>
      </c>
      <c r="B9" s="3">
        <f t="shared" si="0"/>
        <v>5979440.0541402427</v>
      </c>
      <c r="C9" s="1">
        <v>66.895895999999993</v>
      </c>
    </row>
    <row r="10" spans="1:5" x14ac:dyDescent="0.2">
      <c r="A10">
        <v>32</v>
      </c>
      <c r="B10" s="3">
        <f t="shared" si="0"/>
        <v>8584987.7624218818</v>
      </c>
      <c r="C10" s="1">
        <v>46.592961000000003</v>
      </c>
    </row>
    <row r="11" spans="1:5" x14ac:dyDescent="0.2">
      <c r="A11">
        <v>48</v>
      </c>
      <c r="B11" s="3">
        <f t="shared" si="0"/>
        <v>12024386.658582272</v>
      </c>
      <c r="C11" s="1">
        <v>33.265729999999998</v>
      </c>
    </row>
    <row r="12" spans="1:5" x14ac:dyDescent="0.2">
      <c r="A12">
        <v>64</v>
      </c>
      <c r="B12" s="3">
        <f t="shared" si="0"/>
        <v>10527138.568461798</v>
      </c>
      <c r="C12" s="1">
        <v>37.997030000000002</v>
      </c>
    </row>
    <row r="15" spans="1:5" x14ac:dyDescent="0.2">
      <c r="A15" t="s">
        <v>3</v>
      </c>
    </row>
    <row r="16" spans="1:5" x14ac:dyDescent="0.2">
      <c r="A16" s="2">
        <v>1</v>
      </c>
      <c r="B16" s="4">
        <f>E2/C16</f>
        <v>559322.5689756627</v>
      </c>
      <c r="C16" s="1">
        <v>715.15083100000004</v>
      </c>
    </row>
    <row r="21" spans="1:1" x14ac:dyDescent="0.2">
      <c r="A21" t="s">
        <v>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swift_fib</vt:lpstr>
      <vt:lpstr>openmp_fib</vt:lpstr>
      <vt:lpstr>cilk_fib</vt:lpstr>
      <vt:lpstr>fib_compare</vt:lpstr>
      <vt:lpstr>swift_quicksort</vt:lpstr>
      <vt:lpstr>openmp_quicksort</vt:lpstr>
      <vt:lpstr>cilk_quicksort</vt:lpstr>
      <vt:lpstr>quicksort_compare</vt:lpstr>
      <vt:lpstr>openmp_mdlite</vt:lpstr>
      <vt:lpstr>cilk_mdlite</vt:lpstr>
      <vt:lpstr>mdlite_compare</vt:lpstr>
      <vt:lpstr>swift_nap</vt:lpstr>
      <vt:lpstr>openmp_nap</vt:lpstr>
      <vt:lpstr>cilk_nap</vt:lpstr>
      <vt:lpstr>nap_compare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2018-03-04T20:30:28Z</dcterms:created>
  <dcterms:modified xsi:type="dcterms:W3CDTF">2018-04-30T22:30:51Z</dcterms:modified>
</cp:coreProperties>
</file>