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odowski\PycharmProjects\cs151-sky-jose-lucas\"/>
    </mc:Choice>
  </mc:AlternateContent>
  <xr:revisionPtr revIDLastSave="0" documentId="13_ncr:1_{A7E611AA-53E8-4BAB-93ED-20A40E2CD397}" xr6:coauthVersionLast="47" xr6:coauthVersionMax="47" xr10:uidLastSave="{00000000-0000-0000-0000-000000000000}"/>
  <bookViews>
    <workbookView xWindow="14295" yWindow="0" windowWidth="14610" windowHeight="1558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I10" i="2"/>
  <c r="I12" i="2"/>
  <c r="H10" i="2"/>
  <c r="H11" i="2"/>
  <c r="I11" i="2" s="1"/>
  <c r="J11" i="2" s="1"/>
  <c r="H12" i="2"/>
  <c r="H9" i="2"/>
  <c r="I9" i="2" s="1"/>
  <c r="J9" i="2" s="1"/>
  <c r="G10" i="2"/>
  <c r="G11" i="2"/>
  <c r="G12" i="2"/>
  <c r="G9" i="2"/>
  <c r="F10" i="2"/>
  <c r="F11" i="2"/>
  <c r="F12" i="2"/>
  <c r="F9" i="2"/>
  <c r="E11" i="2"/>
  <c r="E12" i="2"/>
  <c r="E10" i="2"/>
  <c r="E9" i="2"/>
  <c r="D10" i="2"/>
  <c r="D11" i="2"/>
  <c r="D12" i="2"/>
  <c r="D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<sst xmlns="http://schemas.openxmlformats.org/spreadsheetml/2006/main" count="29" uniqueCount="26">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</sst>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topLeftCell="A2" workbookViewId="0">
      <selection activeCell="F20" sqref="F20"/>
    </sheetView>
  </sheetViews>
  <sheetFormatPr defaultColWidth="11" defaultRowHeight="15.75" x14ac:dyDescent="0.25"/>
  <cols>
    <col min="8" max="8" width="11.625" bestFit="1" customWidth="1"/>
    <col min="9" max="9" width="11.37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24</v>
      </c>
      <c r="C9" s="1">
        <v>30</v>
      </c>
      <c r="D9" s="1">
        <f>IF(B9="Normal",46,70)</f>
        <v>46</v>
      </c>
      <c r="E9" s="1">
        <f>IF(B9="Normal",C3,C4)</f>
        <v>2</v>
      </c>
      <c r="F9" s="1">
        <f>IF(B9="Normal",$D$3,$D$4)</f>
        <v>90</v>
      </c>
      <c r="G9" s="1">
        <f>SQRT((2*D9)/9.8)</f>
        <v>3.0639443699324591</v>
      </c>
      <c r="H9" s="2">
        <f>C9*G9</f>
        <v>91.918331097973777</v>
      </c>
      <c r="I9" s="2">
        <f>H9</f>
        <v>91.918331097973777</v>
      </c>
      <c r="J9" s="2">
        <f>60 + (I9-F9)*E9</f>
        <v>63.836662195947554</v>
      </c>
      <c r="K9" s="1"/>
    </row>
    <row r="10" spans="1:11" ht="29.25" x14ac:dyDescent="0.25">
      <c r="A10" s="2" t="s">
        <v>21</v>
      </c>
      <c r="B10" s="1" t="s">
        <v>24</v>
      </c>
      <c r="C10" s="1">
        <v>60</v>
      </c>
      <c r="D10" s="1">
        <f t="shared" ref="D10:D12" si="0">IF(B10="Normal",46,70)</f>
        <v>46</v>
      </c>
      <c r="E10" s="1">
        <f>IF(B10="Normal",C3,C4)</f>
        <v>2</v>
      </c>
      <c r="F10" s="1">
        <f t="shared" ref="F10:F12" si="1">IF(B10="Normal",$D$3,$D$4)</f>
        <v>90</v>
      </c>
      <c r="G10" s="1">
        <f t="shared" ref="G10:G12" si="2">SQRT((2*D10)/9.8)</f>
        <v>3.0639443699324591</v>
      </c>
      <c r="H10" s="2">
        <f t="shared" ref="H10:H12" si="3">C10*G10</f>
        <v>183.83666219594755</v>
      </c>
      <c r="I10" s="2">
        <f t="shared" ref="I10:I12" si="4">H10</f>
        <v>183.83666219594755</v>
      </c>
      <c r="J10" s="2">
        <f t="shared" ref="J10:J12" si="5">60 + (I10-F10)*E10</f>
        <v>247.67332439189511</v>
      </c>
      <c r="K10" s="1"/>
    </row>
    <row r="11" spans="1:11" ht="29.25" x14ac:dyDescent="0.25">
      <c r="A11" s="2" t="s">
        <v>22</v>
      </c>
      <c r="B11" s="1" t="s">
        <v>25</v>
      </c>
      <c r="C11" s="1">
        <v>30</v>
      </c>
      <c r="D11" s="1">
        <f t="shared" si="0"/>
        <v>70</v>
      </c>
      <c r="E11" s="1">
        <f>IF(B11="Normal",C3,C4)</f>
        <v>1.8</v>
      </c>
      <c r="F11" s="1">
        <f t="shared" si="1"/>
        <v>120</v>
      </c>
      <c r="G11" s="1">
        <f t="shared" si="2"/>
        <v>3.7796447300922722</v>
      </c>
      <c r="H11" s="2">
        <f t="shared" si="3"/>
        <v>113.38934190276817</v>
      </c>
      <c r="I11" s="2">
        <f t="shared" si="4"/>
        <v>113.38934190276817</v>
      </c>
      <c r="J11" s="2">
        <f t="shared" si="5"/>
        <v>48.100815424982699</v>
      </c>
      <c r="K11" s="1"/>
    </row>
    <row r="12" spans="1:11" ht="29.25" x14ac:dyDescent="0.25">
      <c r="A12" s="2" t="s">
        <v>23</v>
      </c>
      <c r="B12" s="1" t="s">
        <v>25</v>
      </c>
      <c r="C12" s="1">
        <v>60</v>
      </c>
      <c r="D12" s="1">
        <f t="shared" si="0"/>
        <v>70</v>
      </c>
      <c r="E12" s="1">
        <f>IF(B12="Normal",C3,C4)</f>
        <v>1.8</v>
      </c>
      <c r="F12" s="1">
        <f t="shared" si="1"/>
        <v>120</v>
      </c>
      <c r="G12" s="1">
        <f t="shared" si="2"/>
        <v>3.7796447300922722</v>
      </c>
      <c r="H12" s="2">
        <f t="shared" si="3"/>
        <v>226.77868380553633</v>
      </c>
      <c r="I12" s="2">
        <f t="shared" si="4"/>
        <v>226.77868380553633</v>
      </c>
      <c r="J12" s="2">
        <f t="shared" si="5"/>
        <v>252.2016308499654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Podowski</cp:lastModifiedBy>
  <dcterms:created xsi:type="dcterms:W3CDTF">2024-09-10T19:52:26Z</dcterms:created>
  <dcterms:modified xsi:type="dcterms:W3CDTF">2024-09-25T20:01:00Z</dcterms:modified>
</cp:coreProperties>
</file>