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test\爬虫\selenimu\"/>
    </mc:Choice>
  </mc:AlternateContent>
  <bookViews>
    <workbookView xWindow="0" yWindow="0" windowWidth="17970" windowHeight="5970"/>
  </bookViews>
  <sheets>
    <sheet name="吃饭名单" sheetId="1" r:id="rId1"/>
    <sheet name="金额汇总" sheetId="2" r:id="rId2"/>
    <sheet name="Sheet1" sheetId="4" r:id="rId3"/>
    <sheet name="WpsReserved_CellImgList" sheetId="3" state="veryHidden" r:id="rId4"/>
  </sheets>
  <definedNames>
    <definedName name="_xlnm._FilterDatabase" localSheetId="0" hidden="1">吃饭名单!$A$1:$H$46</definedName>
  </definedNames>
  <calcPr calcId="162913"/>
</workbook>
</file>

<file path=xl/calcChain.xml><?xml version="1.0" encoding="utf-8"?>
<calcChain xmlns="http://schemas.openxmlformats.org/spreadsheetml/2006/main">
  <c r="K4" i="1" l="1"/>
  <c r="N4" i="1" s="1"/>
  <c r="D1" i="2" s="1"/>
  <c r="M4" i="1"/>
  <c r="K5" i="1"/>
  <c r="N5" i="1" s="1"/>
  <c r="D2" i="2" s="1"/>
  <c r="M5" i="1"/>
  <c r="K6" i="1"/>
  <c r="N6" i="1" s="1"/>
  <c r="D3" i="2" s="1"/>
  <c r="M6" i="1"/>
  <c r="K7" i="1"/>
  <c r="N7" i="1" s="1"/>
  <c r="D4" i="2" s="1"/>
  <c r="M7" i="1"/>
  <c r="K8" i="1"/>
  <c r="N8" i="1" s="1"/>
  <c r="D5" i="2" s="1"/>
  <c r="M8" i="1"/>
  <c r="K9" i="1"/>
  <c r="N9" i="1" s="1"/>
  <c r="D6" i="2" s="1"/>
  <c r="M9" i="1"/>
  <c r="K10" i="1"/>
  <c r="N10" i="1" s="1"/>
  <c r="D7" i="2" s="1"/>
  <c r="M10" i="1"/>
  <c r="K11" i="1"/>
  <c r="N11" i="1" s="1"/>
  <c r="D8" i="2" s="1"/>
  <c r="M11" i="1"/>
  <c r="K12" i="1"/>
  <c r="N12" i="1" s="1"/>
  <c r="D9" i="2" s="1"/>
  <c r="M12" i="1"/>
  <c r="K13" i="1"/>
  <c r="N13" i="1" s="1"/>
  <c r="D10" i="2" s="1"/>
  <c r="M13" i="1"/>
  <c r="K14" i="1"/>
  <c r="N14" i="1" s="1"/>
  <c r="D11" i="2" s="1"/>
  <c r="M14" i="1"/>
  <c r="K15" i="1"/>
  <c r="N15" i="1" s="1"/>
  <c r="D12" i="2" s="1"/>
  <c r="M15" i="1"/>
  <c r="K16" i="1"/>
  <c r="N16" i="1" s="1"/>
  <c r="D13" i="2" s="1"/>
  <c r="M16" i="1"/>
  <c r="K17" i="1"/>
  <c r="N17" i="1" s="1"/>
  <c r="D14" i="2" s="1"/>
  <c r="M17" i="1"/>
  <c r="K18" i="1"/>
  <c r="N18" i="1" s="1"/>
  <c r="D15" i="2" s="1"/>
  <c r="M18" i="1"/>
  <c r="K19" i="1"/>
  <c r="N19" i="1" s="1"/>
  <c r="D16" i="2" s="1"/>
  <c r="M19" i="1"/>
  <c r="K20" i="1"/>
  <c r="N20" i="1" s="1"/>
  <c r="D17" i="2" s="1"/>
  <c r="M20" i="1"/>
  <c r="K21" i="1"/>
  <c r="N21" i="1" s="1"/>
  <c r="H1" i="2" s="1"/>
  <c r="M21" i="1"/>
  <c r="K22" i="1"/>
  <c r="N22" i="1" s="1"/>
  <c r="H2" i="2" s="1"/>
  <c r="M22" i="1"/>
  <c r="K23" i="1"/>
  <c r="N23" i="1" s="1"/>
  <c r="H3" i="2" s="1"/>
  <c r="M23" i="1"/>
  <c r="K24" i="1"/>
  <c r="N24" i="1" s="1"/>
  <c r="H4" i="2" s="1"/>
  <c r="M24" i="1"/>
  <c r="K25" i="1"/>
  <c r="N25" i="1" s="1"/>
  <c r="H5" i="2" s="1"/>
  <c r="M25" i="1"/>
  <c r="K26" i="1"/>
  <c r="N26" i="1" s="1"/>
  <c r="H6" i="2" s="1"/>
  <c r="M26" i="1"/>
  <c r="K27" i="1"/>
  <c r="N27" i="1" s="1"/>
  <c r="H7" i="2" s="1"/>
  <c r="M27" i="1"/>
  <c r="K28" i="1"/>
  <c r="N28" i="1" s="1"/>
  <c r="L1" i="2" s="1"/>
  <c r="M28" i="1"/>
  <c r="K29" i="1"/>
  <c r="N29" i="1" s="1"/>
  <c r="L2" i="2" s="1"/>
  <c r="M29" i="1"/>
  <c r="K30" i="1"/>
  <c r="N30" i="1" s="1"/>
  <c r="L3" i="2" s="1"/>
  <c r="M30" i="1"/>
  <c r="K31" i="1"/>
  <c r="N31" i="1" s="1"/>
  <c r="L4" i="2" s="1"/>
  <c r="M31" i="1"/>
  <c r="K32" i="1"/>
  <c r="N32" i="1" s="1"/>
  <c r="L5" i="2" s="1"/>
  <c r="M32" i="1"/>
  <c r="K33" i="1"/>
  <c r="N33" i="1" s="1"/>
  <c r="L6" i="2" s="1"/>
  <c r="M33" i="1"/>
  <c r="K34" i="1"/>
  <c r="N34" i="1" s="1"/>
  <c r="L7" i="2" s="1"/>
  <c r="M34" i="1"/>
  <c r="K35" i="1"/>
  <c r="N35" i="1" s="1"/>
  <c r="L8" i="2" s="1"/>
  <c r="M35" i="1"/>
  <c r="K36" i="1"/>
  <c r="N36" i="1" s="1"/>
  <c r="D18" i="2" s="1"/>
  <c r="M36" i="1"/>
  <c r="K37" i="1"/>
  <c r="N37" i="1" s="1"/>
  <c r="P1" i="2" s="1"/>
  <c r="M37" i="1"/>
  <c r="K38" i="1"/>
  <c r="N38" i="1" s="1"/>
  <c r="P2" i="2" s="1"/>
  <c r="M38" i="1"/>
  <c r="K39" i="1"/>
  <c r="N39" i="1" s="1"/>
  <c r="P3" i="2" s="1"/>
  <c r="M39" i="1"/>
  <c r="K40" i="1"/>
  <c r="N40" i="1" s="1"/>
  <c r="P4" i="2" s="1"/>
  <c r="M40" i="1"/>
  <c r="K41" i="1"/>
  <c r="N41" i="1" s="1"/>
  <c r="P5" i="2" s="1"/>
  <c r="M41" i="1"/>
  <c r="K42" i="1"/>
  <c r="N42" i="1" s="1"/>
  <c r="P6" i="2" s="1"/>
  <c r="M42" i="1"/>
  <c r="K43" i="1"/>
  <c r="N43" i="1" s="1"/>
  <c r="P7" i="2" s="1"/>
  <c r="M43" i="1"/>
  <c r="K44" i="1"/>
  <c r="N44" i="1" s="1"/>
  <c r="P8" i="2" s="1"/>
  <c r="M44" i="1"/>
  <c r="K45" i="1"/>
  <c r="N45" i="1" s="1"/>
  <c r="P9" i="2" s="1"/>
  <c r="M45" i="1"/>
  <c r="K46" i="1"/>
  <c r="N46" i="1" s="1"/>
  <c r="T1" i="2" s="1"/>
  <c r="M46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60" i="1"/>
  <c r="E60" i="1"/>
  <c r="F60" i="1"/>
  <c r="G60" i="1"/>
  <c r="H60" i="1"/>
  <c r="K61" i="1"/>
  <c r="M61" i="1"/>
  <c r="N61" i="1"/>
  <c r="K62" i="1"/>
  <c r="M62" i="1"/>
  <c r="N62" i="1"/>
  <c r="X2" i="2" s="1"/>
  <c r="K63" i="1"/>
  <c r="M63" i="1"/>
  <c r="N63" i="1"/>
  <c r="X3" i="2" s="1"/>
  <c r="K64" i="1"/>
  <c r="M64" i="1"/>
  <c r="N64" i="1"/>
  <c r="K65" i="1"/>
  <c r="M65" i="1"/>
  <c r="N65" i="1"/>
  <c r="X5" i="2" s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X1" i="2"/>
  <c r="X6" i="2" s="1"/>
  <c r="X4" i="2"/>
  <c r="P10" i="2" l="1"/>
  <c r="L9" i="2"/>
  <c r="D19" i="2"/>
  <c r="B20" i="2" s="1"/>
  <c r="H8" i="2"/>
</calcChain>
</file>

<file path=xl/sharedStrings.xml><?xml version="1.0" encoding="utf-8"?>
<sst xmlns="http://schemas.openxmlformats.org/spreadsheetml/2006/main" count="465" uniqueCount="67">
  <si>
    <t>行政服务中心人力社保窗口午餐统计表</t>
  </si>
  <si>
    <t>一</t>
  </si>
  <si>
    <t>二</t>
  </si>
  <si>
    <t>三</t>
  </si>
  <si>
    <t>四</t>
  </si>
  <si>
    <t>五</t>
  </si>
  <si>
    <t>窗口/科室</t>
  </si>
  <si>
    <t>所属楼层：1</t>
  </si>
  <si>
    <t>序号</t>
  </si>
  <si>
    <t>姓名</t>
  </si>
  <si>
    <t>备注</t>
  </si>
  <si>
    <t>大份总数</t>
  </si>
  <si>
    <t>小份总数</t>
  </si>
  <si>
    <t>总金额</t>
  </si>
  <si>
    <t>谢迪文</t>
  </si>
  <si>
    <t>大份</t>
  </si>
  <si>
    <t>不吃</t>
  </si>
  <si>
    <t>小份</t>
  </si>
  <si>
    <t>张夏芬</t>
  </si>
  <si>
    <t>陈招友</t>
  </si>
  <si>
    <t>陈俏蓓</t>
  </si>
  <si>
    <t>王晓颖</t>
  </si>
  <si>
    <t>阮林峰</t>
  </si>
  <si>
    <t>陈赛赛</t>
  </si>
  <si>
    <t>潘丹丹</t>
  </si>
  <si>
    <t>陈佳慧</t>
  </si>
  <si>
    <t>王军杰</t>
  </si>
  <si>
    <t>陈珏羽</t>
  </si>
  <si>
    <t>郑耀烽</t>
  </si>
  <si>
    <t>陈妙荣</t>
  </si>
  <si>
    <t>陈丹霞</t>
  </si>
  <si>
    <t>郑森琪</t>
  </si>
  <si>
    <t>张玲贵</t>
  </si>
  <si>
    <t>韩希</t>
  </si>
  <si>
    <t>颜美珍</t>
  </si>
  <si>
    <t>梁欧</t>
  </si>
  <si>
    <t>叶超</t>
  </si>
  <si>
    <t>陈姝烨</t>
  </si>
  <si>
    <t>林雨晨</t>
  </si>
  <si>
    <t>邢卡伲</t>
  </si>
  <si>
    <t>何雪</t>
  </si>
  <si>
    <t>朱国增</t>
  </si>
  <si>
    <t>戴灵佳</t>
  </si>
  <si>
    <t>陈婷</t>
  </si>
  <si>
    <t>王佳楠</t>
  </si>
  <si>
    <t>王攀攀</t>
  </si>
  <si>
    <t>胡姗姗</t>
  </si>
  <si>
    <t>尤正兴</t>
  </si>
  <si>
    <t>徐小燕</t>
  </si>
  <si>
    <t>王玲玲</t>
  </si>
  <si>
    <t>俞茜</t>
  </si>
  <si>
    <t>陈益林</t>
  </si>
  <si>
    <t>李晨</t>
  </si>
  <si>
    <t>江鹏</t>
  </si>
  <si>
    <t>阮静晨</t>
  </si>
  <si>
    <t>陈恬</t>
  </si>
  <si>
    <t>林小倩</t>
  </si>
  <si>
    <t>邢萝婷</t>
  </si>
  <si>
    <t>所属楼层：6</t>
  </si>
  <si>
    <t>蒋亚彬</t>
  </si>
  <si>
    <t>陈鹏</t>
  </si>
  <si>
    <t>孔晟璎</t>
  </si>
  <si>
    <t>张漪如</t>
  </si>
  <si>
    <t>王弯弯</t>
  </si>
  <si>
    <t>胡珊珊</t>
  </si>
  <si>
    <t>王飘飘</t>
  </si>
  <si>
    <t>陈婷（财务）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</si>
</sst>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yyyy&quot;年&quot;m&quot;月&quot;d&quot;日&quot;;@"/>
  </numFmts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>
      <alignment vertical="center"/>
    </xf>
    <xf numFmtId="0" fontId="4" fillId="2" borderId="0" xfId="0" applyNumberFormat="1" applyFont="1" applyFill="1" applyBorder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4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4" fillId="3" borderId="0" xfId="0" applyNumberFormat="1" applyFont="1" applyFill="1" applyBorder="1">
      <alignment vertical="center"/>
    </xf>
    <xf numFmtId="0" fontId="3" fillId="3" borderId="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3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31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523875</xdr:colOff>
      <xdr:row>58</xdr:row>
      <xdr:rowOff>114300</xdr:rowOff>
    </xdr:to>
    <xdr:pic>
      <xdr:nvPicPr>
        <xdr:cNvPr id="2" name="ID_38164A2E53644D12AD866E6EF6C2A6A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38675" cy="1005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D15" zoomScale="70" workbookViewId="0">
      <pane activePane="bottomRight" state="frozen"/>
      <selection activeCell="I4" sqref="I4"/>
    </sheetView>
  </sheetViews>
  <sheetFormatPr defaultRowHeight="23.45" customHeight="1" x14ac:dyDescent="0.15"/>
  <cols>
    <col min="1" max="1" width="10.875" bestFit="1" customWidth="1"/>
    <col min="2" max="2" width="13.125" bestFit="1" customWidth="1"/>
    <col min="3" max="3" width="8.875" customWidth="1"/>
    <col min="4" max="4" width="16.625" customWidth="1"/>
    <col min="5" max="8" width="15.625" bestFit="1" customWidth="1"/>
    <col min="9" max="9" width="13.375" bestFit="1" customWidth="1"/>
    <col min="11" max="11" width="6.25" customWidth="1"/>
    <col min="13" max="13" width="6.375" customWidth="1"/>
    <col min="14" max="14" width="9" style="19"/>
  </cols>
  <sheetData>
    <row r="1" spans="1:15" ht="23.45" customHeight="1" x14ac:dyDescent="0.15">
      <c r="A1" s="31" t="s">
        <v>0</v>
      </c>
      <c r="B1" s="31"/>
      <c r="C1" s="3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15" ht="23.45" customHeight="1" x14ac:dyDescent="0.15">
      <c r="A2" s="1" t="s">
        <v>6</v>
      </c>
      <c r="B2" s="1" t="s">
        <v>7</v>
      </c>
      <c r="C2" s="3"/>
      <c r="D2" s="20">
        <v>44228</v>
      </c>
      <c r="E2" s="20">
        <v>44229</v>
      </c>
      <c r="F2" s="20">
        <v>44230</v>
      </c>
      <c r="G2" s="20">
        <v>44231</v>
      </c>
      <c r="H2" s="20">
        <v>44232</v>
      </c>
      <c r="I2" s="20"/>
      <c r="N2"/>
    </row>
    <row r="3" spans="1:15" ht="23.45" customHeight="1" x14ac:dyDescent="0.15">
      <c r="A3" s="1" t="s">
        <v>8</v>
      </c>
      <c r="B3" s="1" t="s">
        <v>9</v>
      </c>
      <c r="C3" s="5" t="s">
        <v>10</v>
      </c>
      <c r="K3" t="s">
        <v>11</v>
      </c>
      <c r="M3" t="s">
        <v>12</v>
      </c>
      <c r="N3" s="29" t="s">
        <v>13</v>
      </c>
    </row>
    <row r="4" spans="1:15" ht="23.45" customHeight="1" x14ac:dyDescent="0.15">
      <c r="A4" s="21">
        <v>1</v>
      </c>
      <c r="B4" s="22" t="s">
        <v>14</v>
      </c>
      <c r="C4" s="23">
        <v>109</v>
      </c>
      <c r="D4" t="s">
        <v>15</v>
      </c>
      <c r="E4" t="s">
        <v>15</v>
      </c>
      <c r="F4" s="28" t="s">
        <v>16</v>
      </c>
      <c r="G4" s="28" t="s">
        <v>16</v>
      </c>
      <c r="H4" t="s">
        <v>15</v>
      </c>
      <c r="J4" t="s">
        <v>15</v>
      </c>
      <c r="K4">
        <f>COUNTIF(吃饭名单!D4:H4,吃饭名单!J4)</f>
        <v>3</v>
      </c>
      <c r="L4" t="s">
        <v>17</v>
      </c>
      <c r="M4">
        <f>COUNTIF(吃饭名单!D4:H4,吃饭名单!L4)</f>
        <v>0</v>
      </c>
      <c r="N4" s="29">
        <f>K4*10+M4*7</f>
        <v>30</v>
      </c>
    </row>
    <row r="5" spans="1:15" ht="23.45" customHeight="1" x14ac:dyDescent="0.15">
      <c r="A5" s="21">
        <v>2</v>
      </c>
      <c r="B5" s="22" t="s">
        <v>18</v>
      </c>
      <c r="C5" s="23">
        <v>109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J5" t="s">
        <v>15</v>
      </c>
      <c r="K5">
        <f>COUNTIF(吃饭名单!D5:H5,吃饭名单!J5)</f>
        <v>5</v>
      </c>
      <c r="L5" t="s">
        <v>17</v>
      </c>
      <c r="M5">
        <f>COUNTIF(吃饭名单!D5:H5,吃饭名单!L5)</f>
        <v>0</v>
      </c>
      <c r="N5" s="29">
        <f>K5*10+M5*7</f>
        <v>50</v>
      </c>
    </row>
    <row r="6" spans="1:15" ht="23.45" customHeight="1" x14ac:dyDescent="0.15">
      <c r="A6" s="21">
        <v>3</v>
      </c>
      <c r="B6" s="22" t="s">
        <v>19</v>
      </c>
      <c r="C6" s="23">
        <v>109</v>
      </c>
      <c r="D6" t="s">
        <v>15</v>
      </c>
      <c r="E6" t="s">
        <v>15</v>
      </c>
      <c r="F6" t="s">
        <v>15</v>
      </c>
      <c r="G6" t="s">
        <v>15</v>
      </c>
      <c r="H6" s="28" t="s">
        <v>16</v>
      </c>
      <c r="J6" t="s">
        <v>15</v>
      </c>
      <c r="K6">
        <f>COUNTIF(吃饭名单!D6:H6,吃饭名单!J6)</f>
        <v>4</v>
      </c>
      <c r="L6" t="s">
        <v>17</v>
      </c>
      <c r="M6">
        <f>COUNTIF(吃饭名单!D6:H6,吃饭名单!L6)</f>
        <v>0</v>
      </c>
      <c r="N6" s="29">
        <f>K6*10+M6*7</f>
        <v>40</v>
      </c>
    </row>
    <row r="7" spans="1:15" ht="23.45" customHeight="1" x14ac:dyDescent="0.15">
      <c r="A7" s="21">
        <v>4</v>
      </c>
      <c r="B7" s="22" t="s">
        <v>20</v>
      </c>
      <c r="C7" s="23">
        <v>109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J7" t="s">
        <v>15</v>
      </c>
      <c r="K7">
        <f>COUNTIF(吃饭名单!D7:H7,吃饭名单!J7)</f>
        <v>0</v>
      </c>
      <c r="L7" t="s">
        <v>17</v>
      </c>
      <c r="M7">
        <f>COUNTIF(吃饭名单!D7:H7,吃饭名单!L7)</f>
        <v>5</v>
      </c>
      <c r="N7" s="29">
        <f>K7*10+M7*7</f>
        <v>35</v>
      </c>
      <c r="O7" s="30"/>
    </row>
    <row r="8" spans="1:15" ht="23.45" customHeight="1" x14ac:dyDescent="0.15">
      <c r="A8" s="21">
        <v>5</v>
      </c>
      <c r="B8" s="22" t="s">
        <v>21</v>
      </c>
      <c r="C8" s="23">
        <v>109</v>
      </c>
      <c r="D8" t="s">
        <v>17</v>
      </c>
      <c r="E8" t="s">
        <v>16</v>
      </c>
      <c r="F8" t="s">
        <v>17</v>
      </c>
      <c r="G8" t="s">
        <v>17</v>
      </c>
      <c r="H8" t="s">
        <v>16</v>
      </c>
      <c r="J8" t="s">
        <v>15</v>
      </c>
      <c r="K8">
        <f>COUNTIF(吃饭名单!D8:H8,吃饭名单!J8)</f>
        <v>0</v>
      </c>
      <c r="L8" t="s">
        <v>17</v>
      </c>
      <c r="M8">
        <f>COUNTIF(吃饭名单!D8:H8,吃饭名单!L8)</f>
        <v>3</v>
      </c>
      <c r="N8" s="29">
        <f t="shared" ref="N8:N17" si="0">K8*10+M8*7</f>
        <v>21</v>
      </c>
    </row>
    <row r="9" spans="1:15" ht="23.45" customHeight="1" x14ac:dyDescent="0.15">
      <c r="A9" s="21">
        <v>6</v>
      </c>
      <c r="B9" s="22" t="s">
        <v>22</v>
      </c>
      <c r="C9" s="23">
        <v>109</v>
      </c>
      <c r="D9" t="s">
        <v>16</v>
      </c>
      <c r="E9" t="s">
        <v>16</v>
      </c>
      <c r="F9" t="s">
        <v>16</v>
      </c>
      <c r="G9" t="s">
        <v>15</v>
      </c>
      <c r="H9" t="s">
        <v>17</v>
      </c>
      <c r="J9" t="s">
        <v>15</v>
      </c>
      <c r="K9">
        <f>COUNTIF(吃饭名单!D9:H9,吃饭名单!J9)</f>
        <v>1</v>
      </c>
      <c r="L9" t="s">
        <v>17</v>
      </c>
      <c r="M9">
        <f>COUNTIF(吃饭名单!D9:H9,吃饭名单!L9)</f>
        <v>1</v>
      </c>
      <c r="N9" s="29">
        <f t="shared" si="0"/>
        <v>17</v>
      </c>
    </row>
    <row r="10" spans="1:15" ht="23.45" customHeight="1" x14ac:dyDescent="0.15">
      <c r="A10" s="21">
        <v>7</v>
      </c>
      <c r="B10" s="22" t="s">
        <v>23</v>
      </c>
      <c r="C10" s="23">
        <v>109</v>
      </c>
      <c r="D10" t="s">
        <v>16</v>
      </c>
      <c r="E10" t="s">
        <v>16</v>
      </c>
      <c r="F10" t="s">
        <v>17</v>
      </c>
      <c r="G10" t="s">
        <v>15</v>
      </c>
      <c r="H10" t="s">
        <v>17</v>
      </c>
      <c r="J10" t="s">
        <v>15</v>
      </c>
      <c r="K10">
        <f>COUNTIF(吃饭名单!D10:H10,吃饭名单!J10)</f>
        <v>1</v>
      </c>
      <c r="L10" t="s">
        <v>17</v>
      </c>
      <c r="M10">
        <f>COUNTIF(吃饭名单!D10:H10,吃饭名单!L10)</f>
        <v>2</v>
      </c>
      <c r="N10" s="29">
        <f t="shared" si="0"/>
        <v>24</v>
      </c>
    </row>
    <row r="11" spans="1:15" ht="23.45" customHeight="1" x14ac:dyDescent="0.15">
      <c r="A11" s="21">
        <v>8</v>
      </c>
      <c r="B11" s="22" t="s">
        <v>24</v>
      </c>
      <c r="C11" s="23">
        <v>109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J11" t="s">
        <v>15</v>
      </c>
      <c r="K11">
        <f>COUNTIF(吃饭名单!D11:H11,吃饭名单!J11)</f>
        <v>0</v>
      </c>
      <c r="L11" t="s">
        <v>17</v>
      </c>
      <c r="M11">
        <f>COUNTIF(吃饭名单!D11:H11,吃饭名单!L11)</f>
        <v>0</v>
      </c>
      <c r="N11" s="29">
        <f t="shared" si="0"/>
        <v>0</v>
      </c>
    </row>
    <row r="12" spans="1:15" ht="23.45" customHeight="1" x14ac:dyDescent="0.15">
      <c r="A12" s="21">
        <v>9</v>
      </c>
      <c r="B12" s="22" t="s">
        <v>25</v>
      </c>
      <c r="C12" s="23">
        <v>109</v>
      </c>
      <c r="D12" t="s">
        <v>17</v>
      </c>
      <c r="E12" t="s">
        <v>17</v>
      </c>
      <c r="F12" t="s">
        <v>17</v>
      </c>
      <c r="G12" t="s">
        <v>17</v>
      </c>
      <c r="H12" t="s">
        <v>16</v>
      </c>
      <c r="J12" t="s">
        <v>15</v>
      </c>
      <c r="K12">
        <f>COUNTIF(吃饭名单!D12:H12,吃饭名单!J12)</f>
        <v>0</v>
      </c>
      <c r="L12" t="s">
        <v>17</v>
      </c>
      <c r="M12">
        <f>COUNTIF(吃饭名单!D12:H12,吃饭名单!L12)</f>
        <v>4</v>
      </c>
      <c r="N12" s="29">
        <f t="shared" si="0"/>
        <v>28</v>
      </c>
    </row>
    <row r="13" spans="1:15" ht="23.45" customHeight="1" x14ac:dyDescent="0.15">
      <c r="A13" s="21">
        <v>10</v>
      </c>
      <c r="B13" s="22" t="s">
        <v>26</v>
      </c>
      <c r="C13" s="23">
        <v>109</v>
      </c>
      <c r="D13" t="s">
        <v>16</v>
      </c>
      <c r="E13" t="s">
        <v>16</v>
      </c>
      <c r="F13" t="s">
        <v>16</v>
      </c>
      <c r="G13" t="s">
        <v>15</v>
      </c>
      <c r="H13" t="s">
        <v>16</v>
      </c>
      <c r="J13" t="s">
        <v>15</v>
      </c>
      <c r="K13">
        <f>COUNTIF(吃饭名单!D13:H13,吃饭名单!J13)</f>
        <v>1</v>
      </c>
      <c r="L13" t="s">
        <v>17</v>
      </c>
      <c r="M13">
        <f>COUNTIF(吃饭名单!D13:H13,吃饭名单!L13)</f>
        <v>0</v>
      </c>
      <c r="N13" s="29">
        <f t="shared" si="0"/>
        <v>10</v>
      </c>
    </row>
    <row r="14" spans="1:15" ht="23.45" customHeight="1" x14ac:dyDescent="0.15">
      <c r="A14" s="21"/>
      <c r="B14" s="22"/>
      <c r="C14" s="23"/>
      <c r="D14" t="s">
        <v>16</v>
      </c>
      <c r="E14" t="s">
        <v>16</v>
      </c>
      <c r="F14" t="s">
        <v>16</v>
      </c>
      <c r="G14" t="s">
        <v>16</v>
      </c>
      <c r="H14" t="s">
        <v>16</v>
      </c>
      <c r="J14" t="s">
        <v>15</v>
      </c>
      <c r="K14">
        <f>COUNTIF(吃饭名单!D14:H14,吃饭名单!J14)</f>
        <v>0</v>
      </c>
      <c r="L14" t="s">
        <v>17</v>
      </c>
      <c r="M14">
        <f>COUNTIF(吃饭名单!D14:H14,吃饭名单!L14)</f>
        <v>0</v>
      </c>
      <c r="N14" s="29">
        <f t="shared" si="0"/>
        <v>0</v>
      </c>
    </row>
    <row r="15" spans="1:15" ht="23.45" customHeight="1" x14ac:dyDescent="0.15">
      <c r="A15" s="21">
        <v>12</v>
      </c>
      <c r="B15" s="22" t="s">
        <v>27</v>
      </c>
      <c r="C15" s="23">
        <v>109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J15" t="s">
        <v>15</v>
      </c>
      <c r="K15">
        <f>COUNTIF(吃饭名单!D15:H15,吃饭名单!J15)</f>
        <v>0</v>
      </c>
      <c r="L15" t="s">
        <v>17</v>
      </c>
      <c r="M15">
        <f>COUNTIF(吃饭名单!D15:H15,吃饭名单!L15)</f>
        <v>0</v>
      </c>
      <c r="N15" s="29">
        <f t="shared" si="0"/>
        <v>0</v>
      </c>
    </row>
    <row r="16" spans="1:15" ht="23.45" customHeight="1" x14ac:dyDescent="0.15">
      <c r="A16" s="21">
        <v>13</v>
      </c>
      <c r="B16" s="22" t="s">
        <v>28</v>
      </c>
      <c r="C16" s="23">
        <v>109</v>
      </c>
      <c r="D16" t="s">
        <v>17</v>
      </c>
      <c r="E16" t="s">
        <v>17</v>
      </c>
      <c r="F16" t="s">
        <v>17</v>
      </c>
      <c r="G16" t="s">
        <v>17</v>
      </c>
      <c r="H16" s="28" t="s">
        <v>16</v>
      </c>
      <c r="J16" t="s">
        <v>15</v>
      </c>
      <c r="K16">
        <f>COUNTIF(吃饭名单!D16:H16,吃饭名单!J16)</f>
        <v>0</v>
      </c>
      <c r="L16" t="s">
        <v>17</v>
      </c>
      <c r="M16">
        <f>COUNTIF(吃饭名单!D16:H16,吃饭名单!L16)</f>
        <v>4</v>
      </c>
      <c r="N16" s="29">
        <f t="shared" si="0"/>
        <v>28</v>
      </c>
    </row>
    <row r="17" spans="1:14" ht="23.45" customHeight="1" x14ac:dyDescent="0.15">
      <c r="A17" s="21">
        <v>14</v>
      </c>
      <c r="B17" s="22" t="s">
        <v>29</v>
      </c>
      <c r="C17" s="23">
        <v>109</v>
      </c>
      <c r="D17" t="s">
        <v>17</v>
      </c>
      <c r="E17" t="s">
        <v>17</v>
      </c>
      <c r="F17" t="s">
        <v>17</v>
      </c>
      <c r="G17" t="s">
        <v>16</v>
      </c>
      <c r="H17" t="s">
        <v>17</v>
      </c>
      <c r="J17" t="s">
        <v>15</v>
      </c>
      <c r="K17">
        <f>COUNTIF(吃饭名单!D17:H17,吃饭名单!J17)</f>
        <v>0</v>
      </c>
      <c r="L17" t="s">
        <v>17</v>
      </c>
      <c r="M17">
        <f>COUNTIF(吃饭名单!D17:H17,吃饭名单!L17)</f>
        <v>4</v>
      </c>
      <c r="N17" s="29">
        <f t="shared" si="0"/>
        <v>28</v>
      </c>
    </row>
    <row r="18" spans="1:14" ht="23.45" customHeight="1" x14ac:dyDescent="0.15">
      <c r="A18" s="21">
        <v>15</v>
      </c>
      <c r="B18" s="22" t="s">
        <v>30</v>
      </c>
      <c r="C18" s="23">
        <v>109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J18" t="s">
        <v>15</v>
      </c>
      <c r="K18">
        <f>COUNTIF(吃饭名单!D18:H18,吃饭名单!J18)</f>
        <v>0</v>
      </c>
      <c r="L18" t="s">
        <v>17</v>
      </c>
      <c r="M18">
        <f>COUNTIF(吃饭名单!D18:H18,吃饭名单!L18)</f>
        <v>5</v>
      </c>
      <c r="N18" s="29">
        <f t="shared" ref="N18:N35" si="1">K18*10+M18*7</f>
        <v>35</v>
      </c>
    </row>
    <row r="19" spans="1:14" ht="23.45" customHeight="1" x14ac:dyDescent="0.15">
      <c r="A19" s="21">
        <v>16</v>
      </c>
      <c r="B19" s="22" t="s">
        <v>31</v>
      </c>
      <c r="C19" s="23">
        <v>109</v>
      </c>
      <c r="D19" t="s">
        <v>15</v>
      </c>
      <c r="E19" t="s">
        <v>15</v>
      </c>
      <c r="F19" t="s">
        <v>15</v>
      </c>
      <c r="G19" t="s">
        <v>15</v>
      </c>
      <c r="H19" t="s">
        <v>16</v>
      </c>
      <c r="J19" t="s">
        <v>15</v>
      </c>
      <c r="K19">
        <f>COUNTIF(吃饭名单!D19:H19,吃饭名单!J19)</f>
        <v>4</v>
      </c>
      <c r="L19" t="s">
        <v>17</v>
      </c>
      <c r="M19">
        <f>COUNTIF(吃饭名单!D19:H19,吃饭名单!L19)</f>
        <v>0</v>
      </c>
      <c r="N19" s="29">
        <f t="shared" si="1"/>
        <v>40</v>
      </c>
    </row>
    <row r="20" spans="1:14" ht="23.45" customHeight="1" x14ac:dyDescent="0.15">
      <c r="A20" s="21"/>
      <c r="B20" s="22"/>
      <c r="C20" s="23"/>
      <c r="D20" t="s">
        <v>16</v>
      </c>
      <c r="E20" t="s">
        <v>16</v>
      </c>
      <c r="F20" t="s">
        <v>16</v>
      </c>
      <c r="G20" t="s">
        <v>16</v>
      </c>
      <c r="H20" t="s">
        <v>16</v>
      </c>
      <c r="J20" t="s">
        <v>15</v>
      </c>
      <c r="K20">
        <f>COUNTIF(吃饭名单!D20:H20,吃饭名单!J20)</f>
        <v>0</v>
      </c>
      <c r="L20" t="s">
        <v>17</v>
      </c>
      <c r="M20">
        <f>COUNTIF(吃饭名单!D20:H20,吃饭名单!L20)</f>
        <v>0</v>
      </c>
      <c r="N20" s="29">
        <f t="shared" si="1"/>
        <v>0</v>
      </c>
    </row>
    <row r="21" spans="1:14" ht="23.45" customHeight="1" x14ac:dyDescent="0.15">
      <c r="A21" s="21">
        <v>18</v>
      </c>
      <c r="B21" s="22" t="s">
        <v>32</v>
      </c>
      <c r="C21" s="23">
        <v>110</v>
      </c>
      <c r="D21" t="s">
        <v>16</v>
      </c>
      <c r="E21" t="s">
        <v>15</v>
      </c>
      <c r="F21" t="s">
        <v>16</v>
      </c>
      <c r="G21" t="s">
        <v>16</v>
      </c>
      <c r="H21" t="s">
        <v>16</v>
      </c>
      <c r="J21" t="s">
        <v>15</v>
      </c>
      <c r="K21">
        <f>COUNTIF(吃饭名单!D21:H21,吃饭名单!J21)</f>
        <v>1</v>
      </c>
      <c r="L21" t="s">
        <v>17</v>
      </c>
      <c r="M21">
        <f>COUNTIF(吃饭名单!D21:H21,吃饭名单!L21)</f>
        <v>0</v>
      </c>
      <c r="N21" s="29">
        <f t="shared" si="1"/>
        <v>10</v>
      </c>
    </row>
    <row r="22" spans="1:14" ht="23.45" customHeight="1" x14ac:dyDescent="0.15">
      <c r="A22" s="21">
        <v>19</v>
      </c>
      <c r="B22" s="22" t="s">
        <v>33</v>
      </c>
      <c r="C22" s="23">
        <v>110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J22" t="s">
        <v>15</v>
      </c>
      <c r="K22">
        <f>COUNTIF(吃饭名单!D22:H22,吃饭名单!J22)</f>
        <v>0</v>
      </c>
      <c r="L22" t="s">
        <v>17</v>
      </c>
      <c r="M22">
        <f>COUNTIF(吃饭名单!D22:H22,吃饭名单!L22)</f>
        <v>0</v>
      </c>
      <c r="N22" s="29">
        <f t="shared" si="1"/>
        <v>0</v>
      </c>
    </row>
    <row r="23" spans="1:14" ht="23.45" customHeight="1" x14ac:dyDescent="0.15">
      <c r="A23" s="21">
        <v>20</v>
      </c>
      <c r="B23" s="22" t="s">
        <v>34</v>
      </c>
      <c r="C23" s="23">
        <v>110</v>
      </c>
      <c r="D23" t="s">
        <v>15</v>
      </c>
      <c r="E23" t="s">
        <v>16</v>
      </c>
      <c r="F23" t="s">
        <v>16</v>
      </c>
      <c r="G23" t="s">
        <v>16</v>
      </c>
      <c r="H23" t="s">
        <v>16</v>
      </c>
      <c r="J23" t="s">
        <v>15</v>
      </c>
      <c r="K23">
        <f>COUNTIF(吃饭名单!D23:H23,吃饭名单!J23)</f>
        <v>1</v>
      </c>
      <c r="L23" t="s">
        <v>17</v>
      </c>
      <c r="M23">
        <f>COUNTIF(吃饭名单!D23:H23,吃饭名单!L23)</f>
        <v>0</v>
      </c>
      <c r="N23" s="29">
        <f t="shared" si="1"/>
        <v>10</v>
      </c>
    </row>
    <row r="24" spans="1:14" ht="23.45" customHeight="1" x14ac:dyDescent="0.15">
      <c r="A24" s="21">
        <v>21</v>
      </c>
      <c r="B24" s="22" t="s">
        <v>35</v>
      </c>
      <c r="C24" s="23">
        <v>110</v>
      </c>
      <c r="D24" t="s">
        <v>16</v>
      </c>
      <c r="E24" t="s">
        <v>16</v>
      </c>
      <c r="F24" t="s">
        <v>17</v>
      </c>
      <c r="G24" t="s">
        <v>16</v>
      </c>
      <c r="H24" t="s">
        <v>17</v>
      </c>
      <c r="J24" t="s">
        <v>15</v>
      </c>
      <c r="K24">
        <f>COUNTIF(吃饭名单!D24:H24,吃饭名单!J24)</f>
        <v>0</v>
      </c>
      <c r="L24" t="s">
        <v>17</v>
      </c>
      <c r="M24">
        <f>COUNTIF(吃饭名单!D24:H24,吃饭名单!L24)</f>
        <v>2</v>
      </c>
      <c r="N24" s="29">
        <f t="shared" si="1"/>
        <v>14</v>
      </c>
    </row>
    <row r="25" spans="1:14" ht="23.45" customHeight="1" x14ac:dyDescent="0.15">
      <c r="A25" s="21">
        <v>22</v>
      </c>
      <c r="B25" s="22" t="s">
        <v>36</v>
      </c>
      <c r="C25" s="23">
        <v>110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  <c r="J25" t="s">
        <v>15</v>
      </c>
      <c r="K25">
        <f>COUNTIF(吃饭名单!D25:H25,吃饭名单!J25)</f>
        <v>0</v>
      </c>
      <c r="L25" t="s">
        <v>17</v>
      </c>
      <c r="M25">
        <f>COUNTIF(吃饭名单!D25:H25,吃饭名单!L25)</f>
        <v>0</v>
      </c>
      <c r="N25" s="29">
        <f t="shared" si="1"/>
        <v>0</v>
      </c>
    </row>
    <row r="26" spans="1:14" ht="22.5" customHeight="1" x14ac:dyDescent="0.15">
      <c r="A26" s="21">
        <v>23</v>
      </c>
      <c r="B26" s="22" t="s">
        <v>37</v>
      </c>
      <c r="C26" s="23">
        <v>110</v>
      </c>
      <c r="D26" t="s">
        <v>16</v>
      </c>
      <c r="E26" t="s">
        <v>15</v>
      </c>
      <c r="F26" t="s">
        <v>16</v>
      </c>
      <c r="G26" t="s">
        <v>16</v>
      </c>
      <c r="H26" t="s">
        <v>16</v>
      </c>
      <c r="J26" t="s">
        <v>15</v>
      </c>
      <c r="K26">
        <f>COUNTIF(吃饭名单!D26:H26,吃饭名单!J26)</f>
        <v>1</v>
      </c>
      <c r="L26" t="s">
        <v>17</v>
      </c>
      <c r="M26">
        <f>COUNTIF(吃饭名单!D26:H26,吃饭名单!L26)</f>
        <v>0</v>
      </c>
      <c r="N26" s="29">
        <f t="shared" si="1"/>
        <v>10</v>
      </c>
    </row>
    <row r="27" spans="1:14" ht="23.45" customHeight="1" x14ac:dyDescent="0.15">
      <c r="A27" s="21">
        <v>24</v>
      </c>
      <c r="B27" s="22" t="s">
        <v>38</v>
      </c>
      <c r="C27" s="23">
        <v>110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J27" t="s">
        <v>15</v>
      </c>
      <c r="K27">
        <f>COUNTIF(吃饭名单!D27:H27,吃饭名单!J27)</f>
        <v>0</v>
      </c>
      <c r="L27" t="s">
        <v>17</v>
      </c>
      <c r="M27">
        <f>COUNTIF(吃饭名单!D27:H27,吃饭名单!L27)</f>
        <v>0</v>
      </c>
      <c r="N27" s="29">
        <f t="shared" si="1"/>
        <v>0</v>
      </c>
    </row>
    <row r="28" spans="1:14" ht="23.45" customHeight="1" x14ac:dyDescent="0.15">
      <c r="A28" s="21">
        <v>25</v>
      </c>
      <c r="B28" s="22" t="s">
        <v>39</v>
      </c>
      <c r="C28" s="23">
        <v>112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J28" t="s">
        <v>15</v>
      </c>
      <c r="K28">
        <f>COUNTIF(吃饭名单!D28:H28,吃饭名单!J28)</f>
        <v>0</v>
      </c>
      <c r="L28" t="s">
        <v>17</v>
      </c>
      <c r="M28">
        <f>COUNTIF(吃饭名单!D28:H28,吃饭名单!L28)</f>
        <v>5</v>
      </c>
      <c r="N28" s="29">
        <f t="shared" si="1"/>
        <v>35</v>
      </c>
    </row>
    <row r="29" spans="1:14" ht="22.5" customHeight="1" x14ac:dyDescent="0.15">
      <c r="A29" s="21">
        <v>26</v>
      </c>
      <c r="B29" s="22" t="s">
        <v>40</v>
      </c>
      <c r="C29" s="23">
        <v>112</v>
      </c>
      <c r="D29" t="s">
        <v>16</v>
      </c>
      <c r="E29" t="s">
        <v>17</v>
      </c>
      <c r="F29" t="s">
        <v>17</v>
      </c>
      <c r="G29" t="s">
        <v>16</v>
      </c>
      <c r="H29" t="s">
        <v>17</v>
      </c>
      <c r="J29" t="s">
        <v>15</v>
      </c>
      <c r="K29">
        <f>COUNTIF(吃饭名单!D29:H29,吃饭名单!J29)</f>
        <v>0</v>
      </c>
      <c r="L29" t="s">
        <v>17</v>
      </c>
      <c r="M29">
        <f>COUNTIF(吃饭名单!D29:H29,吃饭名单!L29)</f>
        <v>3</v>
      </c>
      <c r="N29" s="29">
        <f t="shared" si="1"/>
        <v>21</v>
      </c>
    </row>
    <row r="30" spans="1:14" ht="23.45" customHeight="1" x14ac:dyDescent="0.15">
      <c r="A30" s="21">
        <v>27</v>
      </c>
      <c r="B30" s="22" t="s">
        <v>41</v>
      </c>
      <c r="C30" s="23">
        <v>112</v>
      </c>
      <c r="D30" t="s">
        <v>16</v>
      </c>
      <c r="E30" t="s">
        <v>17</v>
      </c>
      <c r="F30" t="s">
        <v>15</v>
      </c>
      <c r="G30" t="s">
        <v>17</v>
      </c>
      <c r="H30" t="s">
        <v>17</v>
      </c>
      <c r="J30" t="s">
        <v>15</v>
      </c>
      <c r="K30">
        <f>COUNTIF(吃饭名单!D30:H30,吃饭名单!J30)</f>
        <v>1</v>
      </c>
      <c r="L30" t="s">
        <v>17</v>
      </c>
      <c r="M30">
        <f>COUNTIF(吃饭名单!D30:H30,吃饭名单!L30)</f>
        <v>3</v>
      </c>
      <c r="N30" s="29">
        <f t="shared" si="1"/>
        <v>31</v>
      </c>
    </row>
    <row r="31" spans="1:14" ht="23.45" customHeight="1" x14ac:dyDescent="0.15">
      <c r="A31" s="21">
        <v>28</v>
      </c>
      <c r="B31" s="22" t="s">
        <v>42</v>
      </c>
      <c r="C31" s="23">
        <v>112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J31" t="s">
        <v>15</v>
      </c>
      <c r="K31">
        <f>COUNTIF(吃饭名单!D31:H31,吃饭名单!J31)</f>
        <v>0</v>
      </c>
      <c r="L31" t="s">
        <v>17</v>
      </c>
      <c r="M31">
        <f>COUNTIF(吃饭名单!D31:H31,吃饭名单!L31)</f>
        <v>0</v>
      </c>
      <c r="N31" s="29">
        <f t="shared" si="1"/>
        <v>0</v>
      </c>
    </row>
    <row r="32" spans="1:14" ht="23.45" customHeight="1" x14ac:dyDescent="0.15">
      <c r="A32" s="21">
        <v>29</v>
      </c>
      <c r="B32" s="22" t="s">
        <v>43</v>
      </c>
      <c r="C32" s="23">
        <v>112</v>
      </c>
      <c r="D32" t="s">
        <v>17</v>
      </c>
      <c r="E32" t="s">
        <v>17</v>
      </c>
      <c r="F32" t="s">
        <v>17</v>
      </c>
      <c r="G32" t="s">
        <v>16</v>
      </c>
      <c r="H32" t="s">
        <v>17</v>
      </c>
      <c r="J32" t="s">
        <v>15</v>
      </c>
      <c r="K32">
        <f>COUNTIF(吃饭名单!D32:H32,吃饭名单!J32)</f>
        <v>0</v>
      </c>
      <c r="L32" t="s">
        <v>17</v>
      </c>
      <c r="M32">
        <f>COUNTIF(吃饭名单!D32:H32,吃饭名单!L32)</f>
        <v>4</v>
      </c>
      <c r="N32" s="29">
        <f t="shared" si="1"/>
        <v>28</v>
      </c>
    </row>
    <row r="33" spans="1:14" ht="22.5" customHeight="1" x14ac:dyDescent="0.15">
      <c r="A33" s="21">
        <v>30</v>
      </c>
      <c r="B33" s="22" t="s">
        <v>44</v>
      </c>
      <c r="C33" s="23">
        <v>112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J33" t="s">
        <v>15</v>
      </c>
      <c r="K33">
        <f>COUNTIF(吃饭名单!D33:H33,吃饭名单!J33)</f>
        <v>0</v>
      </c>
      <c r="L33" t="s">
        <v>17</v>
      </c>
      <c r="M33">
        <f>COUNTIF(吃饭名单!D33:H33,吃饭名单!L33)</f>
        <v>0</v>
      </c>
      <c r="N33" s="29">
        <f t="shared" si="1"/>
        <v>0</v>
      </c>
    </row>
    <row r="34" spans="1:14" ht="23.45" customHeight="1" x14ac:dyDescent="0.15">
      <c r="A34" s="21">
        <v>31</v>
      </c>
      <c r="B34" s="22" t="s">
        <v>45</v>
      </c>
      <c r="C34" s="23">
        <v>112</v>
      </c>
      <c r="D34" t="s">
        <v>16</v>
      </c>
      <c r="E34" t="s">
        <v>16</v>
      </c>
      <c r="F34" t="s">
        <v>17</v>
      </c>
      <c r="G34" t="s">
        <v>17</v>
      </c>
      <c r="H34" t="s">
        <v>16</v>
      </c>
      <c r="J34" t="s">
        <v>15</v>
      </c>
      <c r="K34">
        <f>COUNTIF(吃饭名单!D34:H34,吃饭名单!J34)</f>
        <v>0</v>
      </c>
      <c r="L34" t="s">
        <v>17</v>
      </c>
      <c r="M34">
        <f>COUNTIF(吃饭名单!D34:H34,吃饭名单!L34)</f>
        <v>2</v>
      </c>
      <c r="N34" s="29">
        <f t="shared" si="1"/>
        <v>14</v>
      </c>
    </row>
    <row r="35" spans="1:14" ht="22.5" customHeight="1" x14ac:dyDescent="0.15">
      <c r="A35" s="21">
        <v>32</v>
      </c>
      <c r="B35" s="22" t="s">
        <v>46</v>
      </c>
      <c r="C35" s="23">
        <v>112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  <c r="J35" t="s">
        <v>15</v>
      </c>
      <c r="K35">
        <f>COUNTIF(吃饭名单!D35:H35,吃饭名单!J35)</f>
        <v>0</v>
      </c>
      <c r="L35" t="s">
        <v>17</v>
      </c>
      <c r="M35">
        <f>COUNTIF(吃饭名单!D35:H35,吃饭名单!L35)</f>
        <v>0</v>
      </c>
      <c r="N35" s="29">
        <f t="shared" si="1"/>
        <v>0</v>
      </c>
    </row>
    <row r="36" spans="1:14" ht="23.45" customHeight="1" x14ac:dyDescent="0.15">
      <c r="A36" s="21">
        <v>33</v>
      </c>
      <c r="B36" s="22" t="s">
        <v>47</v>
      </c>
      <c r="C36" s="23">
        <v>114</v>
      </c>
      <c r="D36" t="s">
        <v>16</v>
      </c>
      <c r="E36" t="s">
        <v>16</v>
      </c>
      <c r="F36" t="s">
        <v>16</v>
      </c>
      <c r="G36" t="s">
        <v>17</v>
      </c>
      <c r="H36" t="s">
        <v>17</v>
      </c>
      <c r="J36" t="s">
        <v>15</v>
      </c>
      <c r="K36">
        <f>COUNTIF(吃饭名单!D36:H36,吃饭名单!J36)</f>
        <v>0</v>
      </c>
      <c r="L36" t="s">
        <v>17</v>
      </c>
      <c r="M36">
        <f>COUNTIF(吃饭名单!D36:H36,吃饭名单!L36)</f>
        <v>2</v>
      </c>
      <c r="N36" s="29">
        <f t="shared" ref="N36:N46" si="2">K36*10+M36*7</f>
        <v>14</v>
      </c>
    </row>
    <row r="37" spans="1:14" ht="23.45" customHeight="1" x14ac:dyDescent="0.15">
      <c r="A37" s="21">
        <v>34</v>
      </c>
      <c r="B37" s="22" t="s">
        <v>48</v>
      </c>
      <c r="C37" s="23">
        <v>116</v>
      </c>
      <c r="D37" t="s">
        <v>16</v>
      </c>
      <c r="E37" s="28" t="s">
        <v>16</v>
      </c>
      <c r="F37" t="s">
        <v>17</v>
      </c>
      <c r="G37" t="s">
        <v>16</v>
      </c>
      <c r="H37" t="s">
        <v>17</v>
      </c>
      <c r="J37" t="s">
        <v>15</v>
      </c>
      <c r="K37">
        <f>COUNTIF(吃饭名单!D37:H37,吃饭名单!J37)</f>
        <v>0</v>
      </c>
      <c r="L37" t="s">
        <v>17</v>
      </c>
      <c r="M37">
        <f>COUNTIF(吃饭名单!D37:H37,吃饭名单!L37)</f>
        <v>2</v>
      </c>
      <c r="N37" s="29">
        <f t="shared" si="2"/>
        <v>14</v>
      </c>
    </row>
    <row r="38" spans="1:14" ht="23.45" customHeight="1" x14ac:dyDescent="0.15">
      <c r="A38" s="21">
        <v>35</v>
      </c>
      <c r="B38" s="22" t="s">
        <v>49</v>
      </c>
      <c r="C38" s="23">
        <v>116</v>
      </c>
      <c r="D38" t="s">
        <v>16</v>
      </c>
      <c r="E38" t="s">
        <v>15</v>
      </c>
      <c r="F38" t="s">
        <v>16</v>
      </c>
      <c r="G38" t="s">
        <v>16</v>
      </c>
      <c r="H38" t="s">
        <v>15</v>
      </c>
      <c r="J38" t="s">
        <v>15</v>
      </c>
      <c r="K38">
        <f>COUNTIF(吃饭名单!D38:H38,吃饭名单!J38)</f>
        <v>2</v>
      </c>
      <c r="L38" t="s">
        <v>17</v>
      </c>
      <c r="M38">
        <f>COUNTIF(吃饭名单!D38:H38,吃饭名单!L38)</f>
        <v>0</v>
      </c>
      <c r="N38" s="29">
        <f t="shared" si="2"/>
        <v>20</v>
      </c>
    </row>
    <row r="39" spans="1:14" ht="23.45" customHeight="1" x14ac:dyDescent="0.15">
      <c r="A39" s="21">
        <v>36</v>
      </c>
      <c r="B39" s="22" t="s">
        <v>50</v>
      </c>
      <c r="C39" s="23">
        <v>116</v>
      </c>
      <c r="D39" t="s">
        <v>16</v>
      </c>
      <c r="E39" t="s">
        <v>16</v>
      </c>
      <c r="F39" t="s">
        <v>17</v>
      </c>
      <c r="G39" t="s">
        <v>17</v>
      </c>
      <c r="H39" t="s">
        <v>17</v>
      </c>
      <c r="J39" t="s">
        <v>15</v>
      </c>
      <c r="K39">
        <f>COUNTIF(吃饭名单!D39:H39,吃饭名单!J39)</f>
        <v>0</v>
      </c>
      <c r="L39" t="s">
        <v>17</v>
      </c>
      <c r="M39">
        <f>COUNTIF(吃饭名单!D39:H39,吃饭名单!L39)</f>
        <v>3</v>
      </c>
      <c r="N39" s="29">
        <f t="shared" si="2"/>
        <v>21</v>
      </c>
    </row>
    <row r="40" spans="1:14" ht="23.45" customHeight="1" x14ac:dyDescent="0.15">
      <c r="A40" s="21">
        <v>37</v>
      </c>
      <c r="B40" s="22" t="s">
        <v>51</v>
      </c>
      <c r="C40" s="23">
        <v>116</v>
      </c>
      <c r="D40" t="s">
        <v>16</v>
      </c>
      <c r="E40" t="s">
        <v>15</v>
      </c>
      <c r="F40" t="s">
        <v>17</v>
      </c>
      <c r="G40" t="s">
        <v>17</v>
      </c>
      <c r="H40" t="s">
        <v>16</v>
      </c>
      <c r="J40" t="s">
        <v>15</v>
      </c>
      <c r="K40">
        <f>COUNTIF(吃饭名单!D40:H40,吃饭名单!J40)</f>
        <v>1</v>
      </c>
      <c r="L40" t="s">
        <v>17</v>
      </c>
      <c r="M40">
        <f>COUNTIF(吃饭名单!D40:H40,吃饭名单!L40)</f>
        <v>2</v>
      </c>
      <c r="N40" s="29">
        <f t="shared" si="2"/>
        <v>24</v>
      </c>
    </row>
    <row r="41" spans="1:14" ht="23.45" customHeight="1" x14ac:dyDescent="0.15">
      <c r="A41" s="21">
        <v>38</v>
      </c>
      <c r="B41" s="22" t="s">
        <v>52</v>
      </c>
      <c r="C41" s="23">
        <v>116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J41" t="s">
        <v>15</v>
      </c>
      <c r="K41">
        <f>COUNTIF(吃饭名单!D41:H41,吃饭名单!J41)</f>
        <v>0</v>
      </c>
      <c r="L41" t="s">
        <v>17</v>
      </c>
      <c r="M41">
        <f>COUNTIF(吃饭名单!D41:H41,吃饭名单!L41)</f>
        <v>0</v>
      </c>
      <c r="N41" s="29">
        <f t="shared" si="2"/>
        <v>0</v>
      </c>
    </row>
    <row r="42" spans="1:14" ht="23.45" customHeight="1" x14ac:dyDescent="0.15">
      <c r="A42" s="21">
        <v>39</v>
      </c>
      <c r="B42" s="22" t="s">
        <v>53</v>
      </c>
      <c r="C42" s="23">
        <v>116</v>
      </c>
      <c r="D42" t="s">
        <v>15</v>
      </c>
      <c r="E42" t="s">
        <v>15</v>
      </c>
      <c r="F42" t="s">
        <v>15</v>
      </c>
      <c r="G42" t="s">
        <v>15</v>
      </c>
      <c r="H42" t="s">
        <v>16</v>
      </c>
      <c r="J42" t="s">
        <v>15</v>
      </c>
      <c r="K42">
        <f>COUNTIF(吃饭名单!D42:H42,吃饭名单!J42)</f>
        <v>4</v>
      </c>
      <c r="L42" t="s">
        <v>17</v>
      </c>
      <c r="M42">
        <f>COUNTIF(吃饭名单!D42:H42,吃饭名单!L42)</f>
        <v>0</v>
      </c>
      <c r="N42" s="29">
        <f t="shared" si="2"/>
        <v>40</v>
      </c>
    </row>
    <row r="43" spans="1:14" ht="23.45" customHeight="1" x14ac:dyDescent="0.15">
      <c r="A43" s="21">
        <v>40</v>
      </c>
      <c r="B43" s="22" t="s">
        <v>54</v>
      </c>
      <c r="C43" s="23">
        <v>116</v>
      </c>
      <c r="D43" t="s">
        <v>17</v>
      </c>
      <c r="E43" t="s">
        <v>17</v>
      </c>
      <c r="F43" t="s">
        <v>16</v>
      </c>
      <c r="G43" t="s">
        <v>17</v>
      </c>
      <c r="H43" t="s">
        <v>17</v>
      </c>
      <c r="J43" t="s">
        <v>15</v>
      </c>
      <c r="K43">
        <f>COUNTIF(吃饭名单!D43:H43,吃饭名单!J43)</f>
        <v>0</v>
      </c>
      <c r="L43" t="s">
        <v>17</v>
      </c>
      <c r="M43">
        <f>COUNTIF(吃饭名单!D43:H43,吃饭名单!L43)</f>
        <v>4</v>
      </c>
      <c r="N43" s="29">
        <f t="shared" si="2"/>
        <v>28</v>
      </c>
    </row>
    <row r="44" spans="1:14" ht="23.45" customHeight="1" x14ac:dyDescent="0.15">
      <c r="A44" s="21">
        <v>41</v>
      </c>
      <c r="B44" s="22" t="s">
        <v>55</v>
      </c>
      <c r="C44" s="23">
        <v>116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  <c r="J44" t="s">
        <v>15</v>
      </c>
      <c r="K44">
        <f>COUNTIF(吃饭名单!D44:H44,吃饭名单!J44)</f>
        <v>0</v>
      </c>
      <c r="L44" t="s">
        <v>17</v>
      </c>
      <c r="M44">
        <f>COUNTIF(吃饭名单!D44:H44,吃饭名单!L44)</f>
        <v>0</v>
      </c>
      <c r="N44" s="29">
        <f t="shared" si="2"/>
        <v>0</v>
      </c>
    </row>
    <row r="45" spans="1:14" ht="23.45" customHeight="1" x14ac:dyDescent="0.15">
      <c r="A45" s="21">
        <v>42</v>
      </c>
      <c r="B45" s="22" t="s">
        <v>56</v>
      </c>
      <c r="C45" s="23">
        <v>116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J45" t="s">
        <v>15</v>
      </c>
      <c r="K45">
        <f>COUNTIF(吃饭名单!D45:H45,吃饭名单!J45)</f>
        <v>0</v>
      </c>
      <c r="L45" t="s">
        <v>17</v>
      </c>
      <c r="M45">
        <f>COUNTIF(吃饭名单!D45:H45,吃饭名单!L45)</f>
        <v>1</v>
      </c>
      <c r="N45" s="29">
        <f t="shared" si="2"/>
        <v>7</v>
      </c>
    </row>
    <row r="46" spans="1:14" ht="23.45" customHeight="1" x14ac:dyDescent="0.15">
      <c r="A46" s="21">
        <v>43</v>
      </c>
      <c r="B46" s="22" t="s">
        <v>57</v>
      </c>
      <c r="C46" s="23">
        <v>118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J46" t="s">
        <v>15</v>
      </c>
      <c r="K46">
        <f>COUNTIF(吃饭名单!D46:H46,吃饭名单!J46)</f>
        <v>0</v>
      </c>
      <c r="L46" t="s">
        <v>17</v>
      </c>
      <c r="M46">
        <f>COUNTIF(吃饭名单!D46:H46,吃饭名单!L46)</f>
        <v>5</v>
      </c>
      <c r="N46" s="29">
        <f t="shared" si="2"/>
        <v>35</v>
      </c>
    </row>
    <row r="48" spans="1:14" ht="23.45" customHeight="1" x14ac:dyDescent="0.15">
      <c r="C48" t="s">
        <v>15</v>
      </c>
      <c r="D48">
        <f>COUNTIF(吃饭名单!D4:D46,吃饭名单!C48)</f>
        <v>6</v>
      </c>
      <c r="E48">
        <f>COUNTIF(吃饭名单!E4:E46,吃饭名单!C48)</f>
        <v>9</v>
      </c>
      <c r="F48">
        <f>COUNTIF(吃饭名单!F4:F46,吃饭名单!C48)</f>
        <v>5</v>
      </c>
      <c r="G48">
        <f>COUNTIF(吃饭名单!G4:G46,吃饭名单!C48)</f>
        <v>7</v>
      </c>
      <c r="H48">
        <f>COUNTIF(吃饭名单!H4:H46,吃饭名单!C48)</f>
        <v>3</v>
      </c>
    </row>
    <row r="49" spans="1:14" ht="23.45" customHeight="1" x14ac:dyDescent="0.15">
      <c r="C49" t="s">
        <v>17</v>
      </c>
      <c r="D49">
        <f>COUNTIF(吃饭名单!D4:D46,吃饭名单!C49)</f>
        <v>10</v>
      </c>
      <c r="E49">
        <f>COUNTIF(吃饭名单!E4:E46,吃饭名单!C49)</f>
        <v>11</v>
      </c>
      <c r="F49">
        <f>COUNTIF(吃饭名单!F4:F46,吃饭名单!C49)</f>
        <v>17</v>
      </c>
      <c r="G49">
        <f>COUNTIF(吃饭名单!G4:G46,吃饭名单!C49)</f>
        <v>13</v>
      </c>
      <c r="H49">
        <f>COUNTIF(吃饭名单!H4:H46,吃饭名单!C49)</f>
        <v>15</v>
      </c>
    </row>
    <row r="50" spans="1:14" ht="23.45" customHeight="1" x14ac:dyDescent="0.15">
      <c r="C50" t="s">
        <v>16</v>
      </c>
      <c r="D50">
        <f>COUNTIF(吃饭名单!D4:D46,吃饭名单!C50)</f>
        <v>27</v>
      </c>
      <c r="E50">
        <f>COUNTIF(吃饭名单!E4:E46,吃饭名单!C50)</f>
        <v>23</v>
      </c>
      <c r="F50">
        <f>COUNTIF(吃饭名单!F4:F46,吃饭名单!C50)</f>
        <v>21</v>
      </c>
      <c r="G50">
        <f>COUNTIF(吃饭名单!G4:G46,吃饭名单!C50)</f>
        <v>23</v>
      </c>
      <c r="H50">
        <f>COUNTIF(吃饭名单!H4:H46,吃饭名单!C50)</f>
        <v>25</v>
      </c>
    </row>
    <row r="59" spans="1:14" ht="23.45" customHeight="1" x14ac:dyDescent="0.15">
      <c r="A59" s="31" t="s">
        <v>0</v>
      </c>
      <c r="B59" s="31"/>
      <c r="C59" s="31"/>
    </row>
    <row r="60" spans="1:14" ht="23.45" customHeight="1" x14ac:dyDescent="0.15">
      <c r="A60" s="1" t="s">
        <v>6</v>
      </c>
      <c r="B60" s="1" t="s">
        <v>58</v>
      </c>
      <c r="C60" s="5"/>
      <c r="D60" s="24">
        <f>D2</f>
        <v>44228</v>
      </c>
      <c r="E60" s="24">
        <f>E2</f>
        <v>44229</v>
      </c>
      <c r="F60" s="24">
        <f>F2</f>
        <v>44230</v>
      </c>
      <c r="G60" s="24">
        <f>G2</f>
        <v>44231</v>
      </c>
      <c r="H60" s="24">
        <f>H2</f>
        <v>44232</v>
      </c>
    </row>
    <row r="61" spans="1:14" ht="23.45" customHeight="1" x14ac:dyDescent="0.15">
      <c r="A61" s="21">
        <v>44</v>
      </c>
      <c r="B61" s="25" t="s">
        <v>59</v>
      </c>
      <c r="C61" s="23">
        <v>617</v>
      </c>
      <c r="D61" t="s">
        <v>15</v>
      </c>
      <c r="E61" t="s">
        <v>16</v>
      </c>
      <c r="F61" t="s">
        <v>15</v>
      </c>
      <c r="G61" t="s">
        <v>15</v>
      </c>
      <c r="H61" t="s">
        <v>16</v>
      </c>
      <c r="J61" t="s">
        <v>15</v>
      </c>
      <c r="K61">
        <f>COUNTIF(吃饭名单!D61:H61,吃饭名单!J61)</f>
        <v>3</v>
      </c>
      <c r="L61" t="s">
        <v>17</v>
      </c>
      <c r="M61">
        <f>COUNTIF(吃饭名单!D61:H61,吃饭名单!L61)</f>
        <v>0</v>
      </c>
      <c r="N61" s="29">
        <f>K61*10+M61*7</f>
        <v>30</v>
      </c>
    </row>
    <row r="62" spans="1:14" ht="23.45" customHeight="1" x14ac:dyDescent="0.15">
      <c r="A62" s="21">
        <v>45</v>
      </c>
      <c r="B62" s="26" t="s">
        <v>60</v>
      </c>
      <c r="C62" s="23">
        <v>617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  <c r="J62" t="s">
        <v>15</v>
      </c>
      <c r="K62">
        <f>COUNTIF(吃饭名单!D62:H62,吃饭名单!J62)</f>
        <v>0</v>
      </c>
      <c r="L62" t="s">
        <v>17</v>
      </c>
      <c r="M62">
        <f>COUNTIF(吃饭名单!D62:H62,吃饭名单!L62)</f>
        <v>0</v>
      </c>
      <c r="N62" s="29">
        <f>K62*10+M62*7</f>
        <v>0</v>
      </c>
    </row>
    <row r="63" spans="1:14" ht="23.45" customHeight="1" x14ac:dyDescent="0.15">
      <c r="A63" s="21">
        <v>46</v>
      </c>
      <c r="B63" s="26" t="s">
        <v>61</v>
      </c>
      <c r="C63" s="23">
        <v>617</v>
      </c>
      <c r="D63" t="s">
        <v>16</v>
      </c>
      <c r="E63" t="s">
        <v>16</v>
      </c>
      <c r="F63" t="s">
        <v>15</v>
      </c>
      <c r="G63" t="s">
        <v>15</v>
      </c>
      <c r="H63" t="s">
        <v>15</v>
      </c>
      <c r="J63" t="s">
        <v>15</v>
      </c>
      <c r="K63">
        <f>COUNTIF(吃饭名单!D63:H63,吃饭名单!J63)</f>
        <v>3</v>
      </c>
      <c r="L63" t="s">
        <v>17</v>
      </c>
      <c r="M63">
        <f>COUNTIF(吃饭名单!D63:H63,吃饭名单!L63)</f>
        <v>0</v>
      </c>
      <c r="N63" s="29">
        <f>K63*10+M63*7</f>
        <v>30</v>
      </c>
    </row>
    <row r="64" spans="1:14" ht="23.45" customHeight="1" x14ac:dyDescent="0.15">
      <c r="A64" s="21">
        <v>47</v>
      </c>
      <c r="B64" s="27" t="s">
        <v>62</v>
      </c>
      <c r="C64" s="23">
        <v>617</v>
      </c>
      <c r="D64" t="s">
        <v>15</v>
      </c>
      <c r="E64" t="s">
        <v>16</v>
      </c>
      <c r="F64" t="s">
        <v>15</v>
      </c>
      <c r="G64" t="s">
        <v>15</v>
      </c>
      <c r="H64" t="s">
        <v>16</v>
      </c>
      <c r="J64" t="s">
        <v>15</v>
      </c>
      <c r="K64">
        <f>COUNTIF(吃饭名单!D64:H64,吃饭名单!J64)</f>
        <v>3</v>
      </c>
      <c r="L64" t="s">
        <v>17</v>
      </c>
      <c r="M64">
        <f>COUNTIF(吃饭名单!D64:H64,吃饭名单!L64)</f>
        <v>0</v>
      </c>
      <c r="N64" s="29">
        <f>K64*10+M64*7</f>
        <v>30</v>
      </c>
    </row>
    <row r="65" spans="1:14" ht="23.45" customHeight="1" x14ac:dyDescent="0.15">
      <c r="A65" s="21">
        <v>48</v>
      </c>
      <c r="B65" s="26" t="s">
        <v>63</v>
      </c>
      <c r="C65" s="23">
        <v>617</v>
      </c>
      <c r="D65" s="28" t="s">
        <v>16</v>
      </c>
      <c r="E65" s="28" t="s">
        <v>15</v>
      </c>
      <c r="F65" s="28" t="s">
        <v>16</v>
      </c>
      <c r="G65" t="s">
        <v>15</v>
      </c>
      <c r="H65" t="s">
        <v>15</v>
      </c>
      <c r="J65" t="s">
        <v>15</v>
      </c>
      <c r="K65">
        <f>COUNTIF(吃饭名单!D65:H65,吃饭名单!J65)</f>
        <v>3</v>
      </c>
      <c r="L65" t="s">
        <v>17</v>
      </c>
      <c r="M65">
        <f>COUNTIF(吃饭名单!D65:H65,吃饭名单!L65)</f>
        <v>0</v>
      </c>
      <c r="N65" s="29">
        <f>K65*10+M65*7</f>
        <v>30</v>
      </c>
    </row>
    <row r="66" spans="1:14" ht="23.45" customHeight="1" x14ac:dyDescent="0.15">
      <c r="C66" t="s">
        <v>15</v>
      </c>
      <c r="D66">
        <f>COUNTIF(吃饭名单!D61:D65,吃饭名单!C66)</f>
        <v>2</v>
      </c>
      <c r="E66">
        <f>COUNTIF(吃饭名单!E61:E65,吃饭名单!C66)</f>
        <v>1</v>
      </c>
      <c r="F66">
        <f>COUNTIF(吃饭名单!F61:F65,吃饭名单!C66)</f>
        <v>3</v>
      </c>
      <c r="G66">
        <f>COUNTIF(吃饭名单!G61:G65,吃饭名单!C66)</f>
        <v>4</v>
      </c>
      <c r="H66">
        <f>COUNTIF(吃饭名单!H61:H65,吃饭名单!C66)</f>
        <v>2</v>
      </c>
    </row>
    <row r="67" spans="1:14" ht="23.45" customHeight="1" x14ac:dyDescent="0.15">
      <c r="C67" t="s">
        <v>17</v>
      </c>
      <c r="D67">
        <f>COUNTIF(吃饭名单!D61:D65,吃饭名单!C67)</f>
        <v>0</v>
      </c>
      <c r="E67">
        <f>COUNTIF(吃饭名单!E61:E65,吃饭名单!C67)</f>
        <v>0</v>
      </c>
      <c r="F67">
        <f>COUNTIF(吃饭名单!F61:F65,吃饭名单!C67)</f>
        <v>0</v>
      </c>
      <c r="G67">
        <f>COUNTIF(吃饭名单!G61:G65,吃饭名单!C67)</f>
        <v>0</v>
      </c>
      <c r="H67">
        <f>COUNTIF(吃饭名单!H61:H65,吃饭名单!C67)</f>
        <v>0</v>
      </c>
    </row>
    <row r="68" spans="1:14" ht="23.45" customHeight="1" x14ac:dyDescent="0.15">
      <c r="C68" t="s">
        <v>16</v>
      </c>
      <c r="D68">
        <f>COUNTIF(吃饭名单!D61:D65,吃饭名单!C68)</f>
        <v>3</v>
      </c>
      <c r="E68">
        <f>COUNTIF(吃饭名单!E61:E65,吃饭名单!C68)</f>
        <v>4</v>
      </c>
      <c r="F68">
        <f>COUNTIF(吃饭名单!F61:F65,吃饭名单!C68)</f>
        <v>2</v>
      </c>
      <c r="G68">
        <f>COUNTIF(吃饭名单!G61:G65,吃饭名单!C68)</f>
        <v>1</v>
      </c>
      <c r="H68">
        <f>COUNTIF(吃饭名单!H61:H65,吃饭名单!C68)</f>
        <v>3</v>
      </c>
    </row>
  </sheetData>
  <protectedRanges>
    <protectedRange sqref="D1:G1 D3:G3 D61:G65536 D60:H60 D5:G59 D2:H2" name="Range1"/>
  </protectedRanges>
  <autoFilter ref="A1:H46"/>
  <mergeCells count="2">
    <mergeCell ref="A1:C1"/>
    <mergeCell ref="A59:C59"/>
  </mergeCells>
  <phoneticPr fontId="5" type="noConversion"/>
  <dataValidations count="2">
    <dataValidation type="list" errorStyle="information" allowBlank="1" showErrorMessage="1" errorTitle="错误提示" error="请输入下拉列表中的一个值" sqref="D4:H46">
      <formula1>$C$48:$C$50</formula1>
    </dataValidation>
    <dataValidation type="list" errorStyle="information" allowBlank="1" showErrorMessage="1" errorTitle="错误提示" error="请输入下拉列表中的一个值" sqref="D61:H65">
      <formula1>$C$66:$C$68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B1" workbookViewId="0">
      <selection activeCell="H31" sqref="H31"/>
    </sheetView>
  </sheetViews>
  <sheetFormatPr defaultColWidth="9" defaultRowHeight="13.5" x14ac:dyDescent="0.15"/>
  <cols>
    <col min="1" max="1" width="9" hidden="1" customWidth="1"/>
    <col min="3" max="3" width="2.25" customWidth="1"/>
    <col min="4" max="4" width="6.375" customWidth="1"/>
    <col min="5" max="5" width="1" customWidth="1"/>
    <col min="7" max="7" width="1.375" hidden="1" customWidth="1"/>
    <col min="9" max="9" width="0.375" customWidth="1"/>
    <col min="11" max="11" width="1.375" hidden="1" customWidth="1"/>
    <col min="13" max="13" width="0.875" hidden="1" customWidth="1"/>
    <col min="15" max="15" width="1" hidden="1" customWidth="1"/>
  </cols>
  <sheetData>
    <row r="1" spans="1:24" x14ac:dyDescent="0.15">
      <c r="A1" s="6">
        <v>1</v>
      </c>
      <c r="B1" s="7" t="s">
        <v>14</v>
      </c>
      <c r="C1" s="8">
        <v>109</v>
      </c>
      <c r="D1" s="9">
        <f>吃饭名单!N4</f>
        <v>30</v>
      </c>
      <c r="E1" s="6">
        <v>18</v>
      </c>
      <c r="F1" s="7" t="s">
        <v>32</v>
      </c>
      <c r="G1" s="8">
        <v>110</v>
      </c>
      <c r="H1" s="9">
        <f>吃饭名单!N21</f>
        <v>10</v>
      </c>
      <c r="I1" s="6">
        <v>25</v>
      </c>
      <c r="J1" s="7" t="s">
        <v>39</v>
      </c>
      <c r="K1" s="8">
        <v>112</v>
      </c>
      <c r="L1" s="9">
        <f>吃饭名单!N28</f>
        <v>35</v>
      </c>
      <c r="M1" s="6">
        <v>34</v>
      </c>
      <c r="N1" s="7" t="s">
        <v>48</v>
      </c>
      <c r="O1" s="8">
        <v>116</v>
      </c>
      <c r="P1" s="9">
        <f>吃饭名单!N37</f>
        <v>14</v>
      </c>
      <c r="Q1" s="6">
        <v>43</v>
      </c>
      <c r="R1" s="7" t="s">
        <v>57</v>
      </c>
      <c r="S1" s="8">
        <v>118</v>
      </c>
      <c r="T1" s="14">
        <f>吃饭名单!N46</f>
        <v>35</v>
      </c>
      <c r="U1" s="6">
        <v>44</v>
      </c>
      <c r="V1" s="16" t="s">
        <v>59</v>
      </c>
      <c r="W1" s="8">
        <v>617</v>
      </c>
      <c r="X1" s="9">
        <f>吃饭名单!N61</f>
        <v>30</v>
      </c>
    </row>
    <row r="2" spans="1:24" x14ac:dyDescent="0.15">
      <c r="A2" s="10">
        <v>2</v>
      </c>
      <c r="B2" s="11" t="s">
        <v>18</v>
      </c>
      <c r="C2" s="12">
        <v>109</v>
      </c>
      <c r="D2" s="9">
        <f>吃饭名单!N5</f>
        <v>50</v>
      </c>
      <c r="E2" s="10">
        <v>19</v>
      </c>
      <c r="F2" s="11" t="s">
        <v>33</v>
      </c>
      <c r="G2" s="12">
        <v>110</v>
      </c>
      <c r="H2" s="9">
        <f>吃饭名单!N22</f>
        <v>0</v>
      </c>
      <c r="I2" s="10">
        <v>26</v>
      </c>
      <c r="J2" s="11" t="s">
        <v>40</v>
      </c>
      <c r="K2" s="12">
        <v>112</v>
      </c>
      <c r="L2" s="9">
        <f>吃饭名单!N29</f>
        <v>21</v>
      </c>
      <c r="M2" s="10">
        <v>35</v>
      </c>
      <c r="N2" s="11" t="s">
        <v>49</v>
      </c>
      <c r="O2" s="12">
        <v>116</v>
      </c>
      <c r="P2" s="9">
        <f>吃饭名单!N38</f>
        <v>20</v>
      </c>
      <c r="Q2" s="13"/>
      <c r="R2" s="13"/>
      <c r="S2" s="13"/>
      <c r="T2" s="13"/>
      <c r="U2" s="10">
        <v>45</v>
      </c>
      <c r="V2" s="17" t="s">
        <v>60</v>
      </c>
      <c r="W2" s="12">
        <v>617</v>
      </c>
      <c r="X2" s="9">
        <f>吃饭名单!N62</f>
        <v>0</v>
      </c>
    </row>
    <row r="3" spans="1:24" x14ac:dyDescent="0.15">
      <c r="A3" s="10">
        <v>3</v>
      </c>
      <c r="B3" s="11" t="s">
        <v>19</v>
      </c>
      <c r="C3" s="12">
        <v>109</v>
      </c>
      <c r="D3" s="9">
        <f>吃饭名单!N6</f>
        <v>40</v>
      </c>
      <c r="E3" s="10">
        <v>20</v>
      </c>
      <c r="F3" s="11" t="s">
        <v>34</v>
      </c>
      <c r="G3" s="12">
        <v>110</v>
      </c>
      <c r="H3" s="9">
        <f>吃饭名单!N23</f>
        <v>10</v>
      </c>
      <c r="I3" s="10">
        <v>27</v>
      </c>
      <c r="J3" s="11" t="s">
        <v>41</v>
      </c>
      <c r="K3" s="12">
        <v>112</v>
      </c>
      <c r="L3" s="9">
        <f>吃饭名单!N30</f>
        <v>31</v>
      </c>
      <c r="M3" s="10">
        <v>36</v>
      </c>
      <c r="N3" s="11" t="s">
        <v>50</v>
      </c>
      <c r="O3" s="12">
        <v>116</v>
      </c>
      <c r="P3" s="9">
        <f>吃饭名单!N39</f>
        <v>21</v>
      </c>
      <c r="Q3" s="13"/>
      <c r="R3" s="13"/>
      <c r="S3" s="13"/>
      <c r="T3" s="13"/>
      <c r="U3" s="10">
        <v>46</v>
      </c>
      <c r="V3" s="17" t="s">
        <v>61</v>
      </c>
      <c r="W3" s="12">
        <v>617</v>
      </c>
      <c r="X3" s="9">
        <f>吃饭名单!N63</f>
        <v>30</v>
      </c>
    </row>
    <row r="4" spans="1:24" x14ac:dyDescent="0.15">
      <c r="A4" s="10">
        <v>4</v>
      </c>
      <c r="B4" s="11" t="s">
        <v>20</v>
      </c>
      <c r="C4" s="12">
        <v>109</v>
      </c>
      <c r="D4" s="9">
        <f>吃饭名单!N7</f>
        <v>35</v>
      </c>
      <c r="E4" s="10">
        <v>21</v>
      </c>
      <c r="F4" s="11" t="s">
        <v>35</v>
      </c>
      <c r="G4" s="12">
        <v>110</v>
      </c>
      <c r="H4" s="9">
        <f>吃饭名单!N24</f>
        <v>14</v>
      </c>
      <c r="I4" s="10">
        <v>28</v>
      </c>
      <c r="J4" s="11" t="s">
        <v>42</v>
      </c>
      <c r="K4" s="12">
        <v>112</v>
      </c>
      <c r="L4" s="9">
        <f>吃饭名单!N31</f>
        <v>0</v>
      </c>
      <c r="M4" s="10">
        <v>37</v>
      </c>
      <c r="N4" s="11" t="s">
        <v>51</v>
      </c>
      <c r="O4" s="12">
        <v>116</v>
      </c>
      <c r="P4" s="9">
        <f>吃饭名单!N40</f>
        <v>24</v>
      </c>
      <c r="Q4" s="13"/>
      <c r="R4" s="13"/>
      <c r="S4" s="13"/>
      <c r="T4" s="13"/>
      <c r="U4" s="10">
        <v>47</v>
      </c>
      <c r="V4" s="18" t="s">
        <v>62</v>
      </c>
      <c r="W4" s="12">
        <v>617</v>
      </c>
      <c r="X4" s="9">
        <f>吃饭名单!N64</f>
        <v>30</v>
      </c>
    </row>
    <row r="5" spans="1:24" x14ac:dyDescent="0.15">
      <c r="A5" s="10">
        <v>5</v>
      </c>
      <c r="B5" s="11" t="s">
        <v>21</v>
      </c>
      <c r="C5" s="12">
        <v>109</v>
      </c>
      <c r="D5" s="9">
        <f>吃饭名单!N8</f>
        <v>21</v>
      </c>
      <c r="E5" s="10">
        <v>22</v>
      </c>
      <c r="F5" s="11" t="s">
        <v>36</v>
      </c>
      <c r="G5" s="12">
        <v>110</v>
      </c>
      <c r="H5" s="9">
        <f>吃饭名单!N25</f>
        <v>0</v>
      </c>
      <c r="I5" s="10">
        <v>29</v>
      </c>
      <c r="J5" s="11" t="s">
        <v>43</v>
      </c>
      <c r="K5" s="12">
        <v>112</v>
      </c>
      <c r="L5" s="9">
        <f>吃饭名单!N32</f>
        <v>28</v>
      </c>
      <c r="M5" s="10">
        <v>38</v>
      </c>
      <c r="N5" s="11" t="s">
        <v>52</v>
      </c>
      <c r="O5" s="12">
        <v>116</v>
      </c>
      <c r="P5" s="9">
        <f>吃饭名单!N41</f>
        <v>0</v>
      </c>
      <c r="Q5" s="13"/>
      <c r="R5" s="13"/>
      <c r="S5" s="13"/>
      <c r="T5" s="13"/>
      <c r="U5" s="10">
        <v>48</v>
      </c>
      <c r="V5" s="17" t="s">
        <v>63</v>
      </c>
      <c r="W5" s="12">
        <v>617</v>
      </c>
      <c r="X5" s="9">
        <f>吃饭名单!N65</f>
        <v>30</v>
      </c>
    </row>
    <row r="6" spans="1:24" x14ac:dyDescent="0.15">
      <c r="A6" s="10">
        <v>6</v>
      </c>
      <c r="B6" s="11" t="s">
        <v>22</v>
      </c>
      <c r="C6" s="12">
        <v>109</v>
      </c>
      <c r="D6" s="9">
        <f>吃饭名单!N9</f>
        <v>17</v>
      </c>
      <c r="E6" s="10">
        <v>23</v>
      </c>
      <c r="F6" s="11" t="s">
        <v>37</v>
      </c>
      <c r="G6" s="12">
        <v>110</v>
      </c>
      <c r="H6" s="9">
        <f>吃饭名单!N26</f>
        <v>10</v>
      </c>
      <c r="I6" s="10">
        <v>30</v>
      </c>
      <c r="J6" s="11" t="s">
        <v>44</v>
      </c>
      <c r="K6" s="12">
        <v>112</v>
      </c>
      <c r="L6" s="9">
        <f>吃饭名单!N33</f>
        <v>0</v>
      </c>
      <c r="M6" s="10">
        <v>39</v>
      </c>
      <c r="N6" s="11" t="s">
        <v>53</v>
      </c>
      <c r="O6" s="12">
        <v>116</v>
      </c>
      <c r="P6" s="9">
        <f>吃饭名单!N42</f>
        <v>40</v>
      </c>
      <c r="Q6" s="13"/>
      <c r="R6" s="13"/>
      <c r="S6" s="13"/>
      <c r="T6" s="13"/>
      <c r="U6" s="13"/>
      <c r="V6" s="13"/>
      <c r="W6" s="13"/>
      <c r="X6" s="15">
        <f>SUM(X1:X5)</f>
        <v>120</v>
      </c>
    </row>
    <row r="7" spans="1:24" x14ac:dyDescent="0.15">
      <c r="A7" s="10">
        <v>7</v>
      </c>
      <c r="B7" s="11" t="s">
        <v>23</v>
      </c>
      <c r="C7" s="12">
        <v>109</v>
      </c>
      <c r="D7" s="9">
        <f>吃饭名单!N10</f>
        <v>24</v>
      </c>
      <c r="E7" s="10">
        <v>24</v>
      </c>
      <c r="F7" s="11" t="s">
        <v>38</v>
      </c>
      <c r="G7" s="12">
        <v>110</v>
      </c>
      <c r="H7" s="9">
        <f>吃饭名单!N27</f>
        <v>0</v>
      </c>
      <c r="I7" s="10">
        <v>31</v>
      </c>
      <c r="J7" s="11" t="s">
        <v>45</v>
      </c>
      <c r="K7" s="12">
        <v>112</v>
      </c>
      <c r="L7" s="9">
        <f>吃饭名单!N34</f>
        <v>14</v>
      </c>
      <c r="M7" s="10">
        <v>40</v>
      </c>
      <c r="N7" s="11" t="s">
        <v>54</v>
      </c>
      <c r="O7" s="12">
        <v>116</v>
      </c>
      <c r="P7" s="9">
        <f>吃饭名单!N43</f>
        <v>28</v>
      </c>
      <c r="Q7" s="13"/>
      <c r="R7" s="13"/>
      <c r="S7" s="13"/>
      <c r="T7" s="13"/>
      <c r="U7" s="13"/>
      <c r="V7" s="13"/>
      <c r="W7" s="13"/>
      <c r="X7" s="13"/>
    </row>
    <row r="8" spans="1:24" x14ac:dyDescent="0.15">
      <c r="A8" s="10">
        <v>8</v>
      </c>
      <c r="B8" s="11" t="s">
        <v>24</v>
      </c>
      <c r="C8" s="12">
        <v>109</v>
      </c>
      <c r="D8" s="9">
        <f>吃饭名单!N11</f>
        <v>0</v>
      </c>
      <c r="E8" s="13"/>
      <c r="F8" s="13"/>
      <c r="G8" s="13"/>
      <c r="H8" s="15">
        <f>SUM(H1:H7)</f>
        <v>44</v>
      </c>
      <c r="I8" s="10">
        <v>32</v>
      </c>
      <c r="J8" s="11" t="s">
        <v>64</v>
      </c>
      <c r="K8" s="12">
        <v>112</v>
      </c>
      <c r="L8" s="9">
        <f>吃饭名单!N35</f>
        <v>0</v>
      </c>
      <c r="M8" s="10">
        <v>41</v>
      </c>
      <c r="N8" s="11" t="s">
        <v>55</v>
      </c>
      <c r="O8" s="12">
        <v>116</v>
      </c>
      <c r="P8" s="9">
        <f>吃饭名单!N44</f>
        <v>0</v>
      </c>
      <c r="Q8" s="13"/>
      <c r="R8" s="13"/>
      <c r="S8" s="13"/>
      <c r="T8" s="13"/>
      <c r="U8" s="13"/>
      <c r="V8" s="13"/>
      <c r="W8" s="13"/>
      <c r="X8" s="13"/>
    </row>
    <row r="9" spans="1:24" x14ac:dyDescent="0.15">
      <c r="A9" s="10">
        <v>9</v>
      </c>
      <c r="B9" s="11" t="s">
        <v>25</v>
      </c>
      <c r="C9" s="12">
        <v>109</v>
      </c>
      <c r="D9" s="9">
        <f>吃饭名单!N12</f>
        <v>28</v>
      </c>
      <c r="E9" s="13"/>
      <c r="F9" s="13"/>
      <c r="G9" s="13"/>
      <c r="H9" s="13"/>
      <c r="I9" s="13"/>
      <c r="J9" s="13"/>
      <c r="K9" s="13"/>
      <c r="L9" s="15">
        <f>SUM(L1:L8)</f>
        <v>129</v>
      </c>
      <c r="M9" s="10">
        <v>42</v>
      </c>
      <c r="N9" s="11" t="s">
        <v>56</v>
      </c>
      <c r="O9" s="12">
        <v>116</v>
      </c>
      <c r="P9" s="9">
        <f>吃饭名单!N45</f>
        <v>7</v>
      </c>
      <c r="Q9" s="13"/>
      <c r="R9" s="13"/>
      <c r="S9" s="13"/>
      <c r="T9" s="13"/>
      <c r="U9" s="13"/>
      <c r="V9" s="13"/>
      <c r="W9" s="13"/>
      <c r="X9" s="13"/>
    </row>
    <row r="10" spans="1:24" x14ac:dyDescent="0.15">
      <c r="A10" s="10">
        <v>10</v>
      </c>
      <c r="B10" s="11" t="s">
        <v>26</v>
      </c>
      <c r="C10" s="12">
        <v>109</v>
      </c>
      <c r="D10" s="9">
        <f>吃饭名单!N13</f>
        <v>10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5">
        <f>SUM(P1:P9)</f>
        <v>154</v>
      </c>
      <c r="Q10" s="13"/>
      <c r="R10" s="13"/>
      <c r="S10" s="13"/>
      <c r="T10" s="13"/>
      <c r="U10" s="13"/>
      <c r="V10" s="13"/>
      <c r="W10" s="13"/>
      <c r="X10" s="13"/>
    </row>
    <row r="11" spans="1:24" x14ac:dyDescent="0.15">
      <c r="A11" s="10">
        <v>11</v>
      </c>
      <c r="B11" s="11" t="s">
        <v>65</v>
      </c>
      <c r="C11" s="12">
        <v>109</v>
      </c>
      <c r="D11" s="9">
        <f>吃饭名单!N14</f>
        <v>0</v>
      </c>
      <c r="E11" s="13"/>
      <c r="F11" s="13"/>
      <c r="G11" s="13"/>
      <c r="H11" s="13"/>
      <c r="I11" s="13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15">
      <c r="A12" s="10">
        <v>12</v>
      </c>
      <c r="B12" s="11" t="s">
        <v>27</v>
      </c>
      <c r="C12" s="12">
        <v>109</v>
      </c>
      <c r="D12" s="9">
        <f>吃饭名单!N15</f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15">
      <c r="A13" s="10">
        <v>13</v>
      </c>
      <c r="B13" s="11" t="s">
        <v>28</v>
      </c>
      <c r="C13" s="12">
        <v>109</v>
      </c>
      <c r="D13" s="9">
        <f>吃饭名单!N16</f>
        <v>28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15">
      <c r="A14" s="10">
        <v>14</v>
      </c>
      <c r="B14" s="11" t="s">
        <v>29</v>
      </c>
      <c r="C14" s="12">
        <v>109</v>
      </c>
      <c r="D14" s="9">
        <f>吃饭名单!N17</f>
        <v>28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15">
      <c r="A15" s="10">
        <v>15</v>
      </c>
      <c r="B15" s="11" t="s">
        <v>30</v>
      </c>
      <c r="C15" s="12">
        <v>109</v>
      </c>
      <c r="D15" s="9">
        <f>吃饭名单!N18</f>
        <v>35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15">
      <c r="A16" s="10">
        <v>16</v>
      </c>
      <c r="B16" s="11" t="s">
        <v>31</v>
      </c>
      <c r="C16" s="12">
        <v>109</v>
      </c>
      <c r="D16" s="9">
        <f>吃饭名单!N19</f>
        <v>40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27" x14ac:dyDescent="0.15">
      <c r="A17" s="10">
        <v>17</v>
      </c>
      <c r="B17" s="11" t="s">
        <v>66</v>
      </c>
      <c r="C17" s="12">
        <v>109</v>
      </c>
      <c r="D17" s="9">
        <f>吃饭名单!N20</f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15">
      <c r="A18" s="10">
        <v>33</v>
      </c>
      <c r="B18" s="11" t="s">
        <v>47</v>
      </c>
      <c r="C18" s="12">
        <v>114</v>
      </c>
      <c r="D18" s="9">
        <f>吃饭名单!N36</f>
        <v>14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15">
      <c r="A19" s="13"/>
      <c r="B19" s="13"/>
      <c r="C19" s="13"/>
      <c r="D19" s="14">
        <f>SUM(D1:D18)</f>
        <v>400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15">
      <c r="A20" t="s">
        <v>13</v>
      </c>
      <c r="B20">
        <f>D19+H8+L9+P10+T1+X6</f>
        <v>882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50" zoomScaleSheetLayoutView="100" workbookViewId="0">
      <selection sqref="A1:C1"/>
    </sheetView>
  </sheetViews>
  <sheetFormatPr defaultColWidth="9" defaultRowHeight="13.5" x14ac:dyDescent="0.15"/>
  <cols>
    <col min="1" max="1" width="10.625" customWidth="1"/>
    <col min="2" max="2" width="12.75" customWidth="1"/>
    <col min="4" max="8" width="13.375" customWidth="1"/>
  </cols>
  <sheetData>
    <row r="1" spans="1:8" x14ac:dyDescent="0.15">
      <c r="A1" s="31" t="s">
        <v>0</v>
      </c>
      <c r="B1" s="31"/>
      <c r="C1" s="3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15">
      <c r="A2" s="1" t="s">
        <v>6</v>
      </c>
      <c r="B2" s="1" t="s">
        <v>7</v>
      </c>
      <c r="C2" s="3"/>
      <c r="D2" s="4">
        <v>44228</v>
      </c>
      <c r="E2" s="4">
        <v>44229</v>
      </c>
      <c r="F2" s="4">
        <v>44230</v>
      </c>
      <c r="G2" s="4">
        <v>44231</v>
      </c>
      <c r="H2" s="4">
        <v>44232</v>
      </c>
    </row>
    <row r="3" spans="1:8" x14ac:dyDescent="0.15">
      <c r="A3" s="1" t="s">
        <v>8</v>
      </c>
      <c r="B3" s="1" t="s">
        <v>9</v>
      </c>
      <c r="C3" s="5" t="s">
        <v>10</v>
      </c>
    </row>
  </sheetData>
  <sheetProtection formatCells="0" insertHyperlinks="0" autoFilter="0"/>
  <mergeCells count="1">
    <mergeCell ref="A1:C1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3.5" x14ac:dyDescent="0.15"/>
  <sheetData/>
  <sheetProtection formatCells="0" insertHyperlinks="0" autoFilter="0"/>
  <phoneticPr fontId="5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edit"/>
  </rangeList>
  <rangeList sheetStid="2" master=""/>
  <rangeList sheetStid="4" master=""/>
</allowEditUser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3"/>
</pixelators>
</file>

<file path=customXml/item3.xml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4" interlineOnOff="0" interlineColor="0" isDbSheet="0"/>
    <woSheetProps sheetStid="3" interlineOnOff="0" interlineColor="0" isDbSheet="0"/>
  </woSheetsProps>
  <woBookProps>
    <bookSettings isFilterShared="1" isAutoUpdatePaused="0" filterType="conn"/>
  </woBookProps>
</woProp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吃饭名单</vt:lpstr>
      <vt:lpstr>金额汇总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SEA-AL10</dc:creator>
  <cp:lastModifiedBy>you</cp:lastModifiedBy>
  <dcterms:created xsi:type="dcterms:W3CDTF">2006-12-07T11:21:51Z</dcterms:created>
  <dcterms:modified xsi:type="dcterms:W3CDTF">2021-02-04T08:19:16Z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