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Tuteurs" sheetId="1" state="visible" r:id="rId2"/>
  </sheets>
  <definedNames>
    <definedName function="false" hidden="false" localSheetId="0" name="_xlnm.Print_Area" vbProcedure="false">BDDTuteurs!$A$1:$Z$59</definedName>
    <definedName function="false" hidden="false" localSheetId="0" name="_xlnm.Print_Titles" vbProcedure="false">BDDTuteurs!$A:$B;BDDTuteurs!$1:$1</definedName>
    <definedName function="false" hidden="false" localSheetId="0" name="_xlnm.Print_Titles" vbProcedure="false">BDDTuteurs!$A:$B;BDDTuteurs!$1:$1</definedName>
    <definedName function="false" hidden="false" localSheetId="0" name="_xlnm.Print_Titles_0" vbProcedure="false">BDDTuteurs!$A:$B,BDDTuteurs!$1:$1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  <comment ref="V4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formule écrasée : car écrit 9 dans PAR DEFI (au lieu de 6 si Profil R appliqué)
</t>
        </r>
      </text>
    </comment>
  </commentList>
</comments>
</file>

<file path=xl/sharedStrings.xml><?xml version="1.0" encoding="utf-8"?>
<sst xmlns="http://schemas.openxmlformats.org/spreadsheetml/2006/main" count="389" uniqueCount="70">
  <si>
    <t xml:space="preserve">NOM TUTEUR</t>
  </si>
  <si>
    <t xml:space="preserve">PRENOM TUTEUR</t>
  </si>
  <si>
    <t xml:space="preserve">adresse e-mail</t>
  </si>
  <si>
    <t xml:space="preserve">DPT TUTEUR</t>
  </si>
  <si>
    <t xml:space="preserve">Peut faire des tutorats ?</t>
  </si>
  <si>
    <t xml:space="preserve">Statut PERM/VAC</t>
  </si>
  <si>
    <t xml:space="preserve">Colonne2</t>
  </si>
  <si>
    <t xml:space="preserve">Info Statut </t>
  </si>
  <si>
    <t xml:space="preserve">Langue Tutorat</t>
  </si>
  <si>
    <t xml:space="preserve">Profil</t>
  </si>
  <si>
    <t xml:space="preserve">#PAR Tutorat ALT</t>
  </si>
  <si>
    <t xml:space="preserve">PAR équivalent INI</t>
  </si>
  <si>
    <t xml:space="preserve">Tutorat ALT - Affecté</t>
  </si>
  <si>
    <t xml:space="preserve">Affecté équiv INI</t>
  </si>
  <si>
    <t xml:space="preserve">SOLDE ALT</t>
  </si>
  <si>
    <t xml:space="preserve"># PAR  Tutorat INI</t>
  </si>
  <si>
    <t xml:space="preserve">Tutorat INI - Affecté</t>
  </si>
  <si>
    <t xml:space="preserve">SOLDE INI</t>
  </si>
  <si>
    <t xml:space="preserve">Total PAR équiv INI</t>
  </si>
  <si>
    <t xml:space="preserve">Dispo equiv INI</t>
  </si>
  <si>
    <t xml:space="preserve">NB TUTORAT ALT+INI AFFECTE</t>
  </si>
  <si>
    <r>
      <rPr>
        <b val="true"/>
        <sz val="11"/>
        <color rgb="FFFFFFFF"/>
        <rFont val="Calibri"/>
        <family val="2"/>
        <charset val="1"/>
      </rPr>
      <t xml:space="preserve"># PARTICIPATIONS A DES JURYS DE SOUTENANCE MÉMOIRE/THESE 
</t>
    </r>
    <r>
      <rPr>
        <b val="true"/>
        <sz val="11"/>
        <color rgb="FFFF0000"/>
        <rFont val="Calibri"/>
        <family val="2"/>
        <charset val="1"/>
      </rPr>
      <t xml:space="preserve">EN NB DE SOUTENANCES </t>
    </r>
  </si>
  <si>
    <t xml:space="preserve">DONNE DES COURS DANS LA/LES MAJEURES </t>
  </si>
  <si>
    <t xml:space="preserve">Tot étudiants du par</t>
  </si>
  <si>
    <t xml:space="preserve">Ecart avec affectation</t>
  </si>
  <si>
    <t xml:space="preserve">DOMAINES ET/OU MATIERES D'ENSEIGNEMENT DE L'EC </t>
  </si>
  <si>
    <t xml:space="preserve">Téléphone</t>
  </si>
  <si>
    <t xml:space="preserve">MMS</t>
  </si>
  <si>
    <t xml:space="preserve">O</t>
  </si>
  <si>
    <t xml:space="preserve">PERM</t>
  </si>
  <si>
    <t xml:space="preserve">PERMANENT</t>
  </si>
  <si>
    <t xml:space="preserve">FR + ANG</t>
  </si>
  <si>
    <t xml:space="preserve">C</t>
  </si>
  <si>
    <t xml:space="preserve">IAI</t>
  </si>
  <si>
    <t xml:space="preserve">TIM</t>
  </si>
  <si>
    <t xml:space="preserve">D</t>
  </si>
  <si>
    <t xml:space="preserve">ISI, MSI, DDSM</t>
  </si>
  <si>
    <t xml:space="preserve">ESAD</t>
  </si>
  <si>
    <t xml:space="preserve">VAC - IAI</t>
  </si>
  <si>
    <t xml:space="preserve">VACATAIRE</t>
  </si>
  <si>
    <t xml:space="preserve">FR</t>
  </si>
  <si>
    <t xml:space="preserve">MD</t>
  </si>
  <si>
    <t xml:space="preserve">ANG</t>
  </si>
  <si>
    <t xml:space="preserve">E</t>
  </si>
  <si>
    <t xml:space="preserve">DEFI</t>
  </si>
  <si>
    <t xml:space="preserve">A</t>
  </si>
  <si>
    <t xml:space="preserve">IAI, Id Dim</t>
  </si>
  <si>
    <t xml:space="preserve">TSP</t>
  </si>
  <si>
    <t xml:space="preserve">ID-DIM</t>
  </si>
  <si>
    <t xml:space="preserve">BACH -PGE-SIF</t>
  </si>
  <si>
    <t xml:space="preserve">LSH</t>
  </si>
  <si>
    <t xml:space="preserve">?</t>
  </si>
  <si>
    <t xml:space="preserve">ACSI, ISI, MSI, DDSM</t>
  </si>
  <si>
    <t xml:space="preserve">N</t>
  </si>
  <si>
    <t xml:space="preserve">BACH</t>
  </si>
  <si>
    <t xml:space="preserve">genre, diversité &amp; management </t>
  </si>
  <si>
    <t xml:space="preserve">Maître de conférence</t>
  </si>
  <si>
    <t xml:space="preserve">AUTRE</t>
  </si>
  <si>
    <t xml:space="preserve">VAC</t>
  </si>
  <si>
    <t xml:space="preserve">Coordinateur Domaine</t>
  </si>
  <si>
    <t xml:space="preserve">MS</t>
  </si>
  <si>
    <t xml:space="preserve">ACSI, ISI, CMSI, BACH</t>
  </si>
  <si>
    <t xml:space="preserve">B</t>
  </si>
  <si>
    <t xml:space="preserve">anglais</t>
  </si>
  <si>
    <t xml:space="preserve">Congés d'études</t>
  </si>
  <si>
    <t xml:space="preserve">ACSI, ISI, BIS</t>
  </si>
  <si>
    <t xml:space="preserve">français</t>
  </si>
  <si>
    <t xml:space="preserve">interculturalité, intelligence émotionnelle </t>
  </si>
  <si>
    <t xml:space="preserve">ACSI, ISI, MSI</t>
  </si>
  <si>
    <t xml:space="preserve">DDSM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</si>
</sst>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C0C0C0"/>
      </patternFill>
    </fill>
    <fill>
      <patternFill patternType="solid">
        <fgColor rgb="FF0070C0"/>
        <bgColor rgb="FF0563C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6A6A6"/>
      </patternFill>
    </fill>
    <fill>
      <patternFill patternType="solid">
        <fgColor rgb="FF404040"/>
        <bgColor rgb="FF203864"/>
      </patternFill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>
        <color rgb="FF203864"/>
      </left>
      <right style="thin">
        <color rgb="FF203864"/>
      </right>
      <top style="thin">
        <color rgb="FF203864"/>
      </top>
      <bottom style="thin">
        <color rgb="FF20386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4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203864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BDDTuteurs" displayName="TableauBDDTuteurs" ref="A1:AA63" headerRowCount="1" totalsRowCount="1" totalsRowShown="1">
  <autoFilter ref="A1:AA63"/>
  <tableColumns count="27">
    <tableColumn id="1" name="NOM TUTEUR"/>
    <tableColumn id="2" name="PRENOM TUTEUR"/>
    <tableColumn id="3" name="adresse e-mail"/>
    <tableColumn id="4" name="DPT TUTEUR"/>
    <tableColumn id="5" name="Peut faire des tutorats ?"/>
    <tableColumn id="6" name="Statut PERM/VAC"/>
    <tableColumn id="7" name="Colonne2"/>
    <tableColumn id="8" name="Info Statut "/>
    <tableColumn id="9" name="Langue Tutorat"/>
    <tableColumn id="10" name="Profil"/>
    <tableColumn id="11" name="#PAR Tutorat ALT"/>
    <tableColumn id="12" name="PAR équivalent INI"/>
    <tableColumn id="13" name="Tutorat ALT - Affecté"/>
    <tableColumn id="14" name="Affecté équiv INI"/>
    <tableColumn id="15" name="SOLDE ALT"/>
    <tableColumn id="16" name="# PAR  Tutorat INI"/>
    <tableColumn id="17" name="Tutorat INI - Affecté"/>
    <tableColumn id="18" name="SOLDE INI"/>
    <tableColumn id="19" name="Total PAR équiv INI"/>
    <tableColumn id="20" name="Dispo equiv INI"/>
    <tableColumn id="21" name="NB TUTORAT ALT+INI AFFECTE"/>
    <tableColumn id="22" name="# PARTICIPATIONS A DES JURYS DE SOUTENANCE MÉMOIRE/THESE &#10;EN NB DE SOUTENANCES "/>
    <tableColumn id="23" name="DONNE DES COURS DANS LA/LES MAJEURES "/>
    <tableColumn id="24" name="Tot étudiants du par"/>
    <tableColumn id="25" name="Ecart avec affectation"/>
    <tableColumn id="26" name="DOMAINES ET/OU MATIERES D'ENSEIGNEMENT DE L'EC "/>
    <tableColumn id="27" name="Télépho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8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pane xSplit="0" ySplit="1" topLeftCell="C2" activePane="bottomLeft" state="frozen"/>
      <selection pane="topLeft" activeCell="D1" activeCellId="0" sqref="D1"/>
      <selection pane="bottomLeft" activeCell="M10" activeCellId="0" sqref="M10"/>
    </sheetView>
  </sheetViews>
  <sheetFormatPr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19.14"/>
    <col collapsed="false" customWidth="true" hidden="false" outlineLevel="0" max="3" min="3" style="0" width="35.29"/>
    <col collapsed="false" customWidth="true" hidden="false" outlineLevel="0" max="4" min="4" style="1" width="9.85"/>
    <col collapsed="false" customWidth="true" hidden="false" outlineLevel="0" max="5" min="5" style="0" width="8.41"/>
    <col collapsed="false" customWidth="true" hidden="false" outlineLevel="0" max="6" min="6" style="0" width="9.13"/>
    <col collapsed="false" customWidth="true" hidden="false" outlineLevel="0" max="7" min="7" style="0" width="10.85"/>
    <col collapsed="false" customWidth="true" hidden="false" outlineLevel="0" max="8" min="8" style="0" width="8.29"/>
    <col collapsed="false" customWidth="true" hidden="false" outlineLevel="0" max="9" min="9" style="0" width="12.71"/>
    <col collapsed="false" customWidth="true" hidden="false" outlineLevel="0" max="10" min="10" style="0" width="7.87"/>
    <col collapsed="false" customWidth="true" hidden="false" outlineLevel="0" max="11" min="11" style="0" width="7"/>
    <col collapsed="false" customWidth="true" hidden="false" outlineLevel="0" max="12" min="12" style="0" width="11.14"/>
    <col collapsed="false" customWidth="true" hidden="false" outlineLevel="0" max="13" min="13" style="0" width="14.43"/>
    <col collapsed="false" customWidth="true" hidden="true" outlineLevel="0" max="14" min="14" style="0" width="10.71"/>
    <col collapsed="false" customWidth="true" hidden="true" outlineLevel="0" max="15" min="15" style="0" width="7.29"/>
    <col collapsed="false" customWidth="true" hidden="false" outlineLevel="0" max="16" min="16" style="0" width="8.71"/>
    <col collapsed="false" customWidth="true" hidden="false" outlineLevel="0" max="17" min="17" style="0" width="10.29"/>
    <col collapsed="false" customWidth="true" hidden="true" outlineLevel="0" max="18" min="18" style="0" width="10.99"/>
    <col collapsed="false" customWidth="true" hidden="true" outlineLevel="0" max="19" min="19" style="0" width="11.3"/>
    <col collapsed="false" customWidth="true" hidden="true" outlineLevel="0" max="20" min="20" style="0" width="10.29"/>
    <col collapsed="false" customWidth="true" hidden="false" outlineLevel="0" max="21" min="21" style="0" width="8.71"/>
    <col collapsed="false" customWidth="true" hidden="false" outlineLevel="0" max="22" min="22" style="2" width="22.28"/>
    <col collapsed="false" customWidth="true" hidden="false" outlineLevel="0" max="23" min="23" style="0" width="19.14"/>
    <col collapsed="false" customWidth="true" hidden="false" outlineLevel="0" max="24" min="24" style="1" width="12.71"/>
    <col collapsed="false" customWidth="true" hidden="false" outlineLevel="0" max="25" min="25" style="1" width="15.42"/>
    <col collapsed="false" customWidth="true" hidden="false" outlineLevel="0" max="26" min="26" style="0" width="50.71"/>
    <col collapsed="false" customWidth="true" hidden="false" outlineLevel="0" max="27" min="27" style="0" width="39.7"/>
    <col collapsed="false" customWidth="false" hidden="false" outlineLevel="0" max="1023" min="28" style="0" width="11.42"/>
    <col collapsed="false" customWidth="false" hidden="false" outlineLevel="0" max="1025" min="1024" style="0" width="11.52"/>
  </cols>
  <sheetData>
    <row r="1" s="15" customFormat="true" ht="69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10" t="s">
        <v>14</v>
      </c>
      <c r="P1" s="7" t="s">
        <v>15</v>
      </c>
      <c r="Q1" s="9" t="s">
        <v>16</v>
      </c>
      <c r="R1" s="10" t="s">
        <v>17</v>
      </c>
      <c r="S1" s="8" t="s">
        <v>18</v>
      </c>
      <c r="T1" s="8" t="s">
        <v>19</v>
      </c>
      <c r="U1" s="9" t="s">
        <v>20</v>
      </c>
      <c r="V1" s="11" t="s">
        <v>21</v>
      </c>
      <c r="W1" s="4" t="s">
        <v>22</v>
      </c>
      <c r="X1" s="12" t="s">
        <v>23</v>
      </c>
      <c r="Y1" s="12" t="s">
        <v>24</v>
      </c>
      <c r="Z1" s="13" t="s">
        <v>25</v>
      </c>
      <c r="AA1" s="14" t="s">
        <v>26</v>
      </c>
      <c r="AMJ1" s="0"/>
    </row>
    <row r="2" customFormat="false" ht="15.4" hidden="false" customHeight="true" outlineLevel="0" collapsed="false">
      <c r="A2" s="16"/>
      <c r="B2" s="17"/>
      <c r="C2" s="18"/>
      <c r="D2" s="19" t="s">
        <v>27</v>
      </c>
      <c r="E2" s="19" t="s">
        <v>28</v>
      </c>
      <c r="F2" s="20" t="s">
        <v>29</v>
      </c>
      <c r="G2" s="20" t="s">
        <v>30</v>
      </c>
      <c r="H2" s="19"/>
      <c r="I2" s="17" t="s">
        <v>31</v>
      </c>
      <c r="J2" s="21" t="s">
        <v>32</v>
      </c>
      <c r="K2" s="19" t="n">
        <v>4</v>
      </c>
      <c r="L2" s="19" t="n">
        <f aca="false">K2*2</f>
        <v>8</v>
      </c>
      <c r="M2" s="22" t="e">
        <f aca="false">#VALUE!</f>
        <v>#VALUE!</v>
      </c>
      <c r="N2" s="19" t="e">
        <f aca="false">M2*2</f>
        <v>#VALUE!</v>
      </c>
      <c r="O2" s="23" t="e">
        <f aca="false">TableauBDDTuteurs[[#This Row],['#PAR Tutorat ALT]]-M2</f>
        <v>#VALUE!</v>
      </c>
      <c r="P2" s="19" t="n">
        <v>6</v>
      </c>
      <c r="Q2" s="22" t="e">
        <f aca="false">#VALUE!</f>
        <v>#VALUE!</v>
      </c>
      <c r="R2" s="24" t="e">
        <f aca="false">TableauBDDTuteurs[[#This Row],['# PAR  Tutorat INI]]-Q2</f>
        <v>#VALUE!</v>
      </c>
      <c r="S2" s="19" t="n">
        <f aca="false">TableauBDDTuteurs[[#This Row],[PAR équivalent INI]]+TableauBDDTuteurs[[#This Row],['# PAR  Tutorat INI]]</f>
        <v>14</v>
      </c>
      <c r="T2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" s="22" t="e">
        <f aca="false">TableauBDDTuteurs[[#This Row],[Tutorat ALT - Affecté]]+TableauBDDTuteurs[[#This Row],[Tutorat INI - Affecté]]</f>
        <v>#VALUE!</v>
      </c>
      <c r="V2" s="25" t="n">
        <v>16</v>
      </c>
      <c r="W2" s="19" t="s">
        <v>33</v>
      </c>
      <c r="X2" s="1" t="n">
        <f aca="false">TableauBDDTuteurs[[#This Row],['#PAR Tutorat ALT]]+TableauBDDTuteurs[[#This Row],['# PAR  Tutorat INI]]</f>
        <v>10</v>
      </c>
      <c r="Y2" s="26" t="e">
        <f aca="false">TableauBDDTuteurs[[#This Row],[Tot étudiants du par]]-TableauBDDTuteurs[[#This Row],[NB TUTORAT ALT+INI AFFECTE]]</f>
        <v>#VALUE!</v>
      </c>
      <c r="Z2" s="27"/>
      <c r="AA2" s="1"/>
    </row>
    <row r="3" customFormat="false" ht="13.8" hidden="false" customHeight="false" outlineLevel="0" collapsed="false">
      <c r="A3" s="28"/>
      <c r="B3" s="29"/>
      <c r="C3" s="30"/>
      <c r="D3" s="20" t="s">
        <v>34</v>
      </c>
      <c r="E3" s="19" t="s">
        <v>28</v>
      </c>
      <c r="F3" s="20" t="s">
        <v>29</v>
      </c>
      <c r="G3" s="20" t="s">
        <v>30</v>
      </c>
      <c r="H3" s="31"/>
      <c r="I3" s="17" t="s">
        <v>31</v>
      </c>
      <c r="J3" s="21" t="s">
        <v>35</v>
      </c>
      <c r="K3" s="19" t="n">
        <v>4</v>
      </c>
      <c r="L3" s="19" t="n">
        <f aca="false">K3*2</f>
        <v>8</v>
      </c>
      <c r="M3" s="22" t="e">
        <f aca="false">#VALUE!</f>
        <v>#VALUE!</v>
      </c>
      <c r="N3" s="19" t="e">
        <f aca="false">M3*2</f>
        <v>#VALUE!</v>
      </c>
      <c r="O3" s="23" t="e">
        <f aca="false">TableauBDDTuteurs[[#This Row],['#PAR Tutorat ALT]]-M3</f>
        <v>#VALUE!</v>
      </c>
      <c r="P3" s="19" t="n">
        <v>12</v>
      </c>
      <c r="Q3" s="22" t="e">
        <f aca="false">#VALUE!</f>
        <v>#VALUE!</v>
      </c>
      <c r="R3" s="24" t="e">
        <f aca="false">TableauBDDTuteurs[[#This Row],['# PAR  Tutorat INI]]-Q3</f>
        <v>#VALUE!</v>
      </c>
      <c r="S3" s="19" t="n">
        <f aca="false">TableauBDDTuteurs[[#This Row],[PAR équivalent INI]]+TableauBDDTuteurs[[#This Row],['# PAR  Tutorat INI]]</f>
        <v>20</v>
      </c>
      <c r="T3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3" s="22" t="e">
        <f aca="false">TableauBDDTuteurs[[#This Row],[Tutorat ALT - Affecté]]+TableauBDDTuteurs[[#This Row],[Tutorat INI - Affecté]]</f>
        <v>#VALUE!</v>
      </c>
      <c r="V3" s="25"/>
      <c r="W3" s="17" t="s">
        <v>36</v>
      </c>
      <c r="X3" s="19" t="n">
        <f aca="false">TableauBDDTuteurs[[#This Row],['#PAR Tutorat ALT]]+TableauBDDTuteurs[[#This Row],['# PAR  Tutorat INI]]</f>
        <v>16</v>
      </c>
      <c r="Y3" s="32" t="e">
        <f aca="false">TableauBDDTuteurs[[#This Row],[Tot étudiants du par]]-TableauBDDTuteurs[[#This Row],[NB TUTORAT ALT+INI AFFECTE]]</f>
        <v>#VALUE!</v>
      </c>
      <c r="Z3" s="31"/>
      <c r="AA3" s="1"/>
    </row>
    <row r="4" customFormat="false" ht="18" hidden="false" customHeight="true" outlineLevel="0" collapsed="false">
      <c r="A4" s="28"/>
      <c r="B4" s="29"/>
      <c r="C4" s="30"/>
      <c r="D4" s="20" t="s">
        <v>27</v>
      </c>
      <c r="E4" s="19" t="s">
        <v>28</v>
      </c>
      <c r="F4" s="20"/>
      <c r="G4" s="20"/>
      <c r="H4" s="31"/>
      <c r="I4" s="17"/>
      <c r="J4" s="21" t="s">
        <v>35</v>
      </c>
      <c r="K4" s="19" t="n">
        <v>4</v>
      </c>
      <c r="L4" s="19" t="n">
        <v>8</v>
      </c>
      <c r="M4" s="22" t="e">
        <f aca="false">#VALUE!</f>
        <v>#VALUE!</v>
      </c>
      <c r="N4" s="19"/>
      <c r="O4" s="23" t="e">
        <f aca="false">TableauBDDTuteurs[[#This Row],['#PAR Tutorat ALT]]-M4</f>
        <v>#VALUE!</v>
      </c>
      <c r="P4" s="19" t="n">
        <v>12</v>
      </c>
      <c r="Q4" s="22" t="e">
        <f aca="false">#VALUE!</f>
        <v>#VALUE!</v>
      </c>
      <c r="R4" s="24" t="e">
        <f aca="false">TableauBDDTuteurs[[#This Row],['# PAR  Tutorat INI]]-Q4</f>
        <v>#VALUE!</v>
      </c>
      <c r="S4" s="19"/>
      <c r="T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" s="22" t="e">
        <f aca="false">TableauBDDTuteurs[[#This Row],[Tutorat ALT - Affecté]]+TableauBDDTuteurs[[#This Row],[Tutorat INI - Affecté]]</f>
        <v>#VALUE!</v>
      </c>
      <c r="V4" s="32" t="n">
        <v>28</v>
      </c>
      <c r="W4" s="17"/>
      <c r="X4" s="19" t="n">
        <f aca="false">TableauBDDTuteurs[[#This Row],['#PAR Tutorat ALT]]+TableauBDDTuteurs[[#This Row],['# PAR  Tutorat INI]]</f>
        <v>16</v>
      </c>
      <c r="Y4" s="32" t="e">
        <f aca="false">TableauBDDTuteurs[[#This Row],[Tot étudiants du par]]-TableauBDDTuteurs[[#This Row],[NB TUTORAT ALT+INI AFFECTE]]</f>
        <v>#VALUE!</v>
      </c>
      <c r="Z4" s="31"/>
      <c r="AA4" s="19"/>
    </row>
    <row r="5" customFormat="false" ht="13.8" hidden="false" customHeight="false" outlineLevel="0" collapsed="false">
      <c r="A5" s="16"/>
      <c r="B5" s="33"/>
      <c r="C5" s="34"/>
      <c r="D5" s="19" t="s">
        <v>37</v>
      </c>
      <c r="E5" s="19" t="s">
        <v>28</v>
      </c>
      <c r="F5" s="20" t="s">
        <v>38</v>
      </c>
      <c r="G5" s="20" t="s">
        <v>39</v>
      </c>
      <c r="H5" s="19"/>
      <c r="I5" s="17"/>
      <c r="J5" s="21"/>
      <c r="K5" s="19" t="n">
        <v>0</v>
      </c>
      <c r="L5" s="19" t="n">
        <v>0</v>
      </c>
      <c r="M5" s="22" t="e">
        <f aca="false">#VALUE!</f>
        <v>#VALUE!</v>
      </c>
      <c r="N5" s="19" t="e">
        <f aca="false">M5*2</f>
        <v>#VALUE!</v>
      </c>
      <c r="O5" s="32" t="e">
        <f aca="false">TableauBDDTuteurs[[#This Row],['#PAR Tutorat ALT]]-M5</f>
        <v>#VALUE!</v>
      </c>
      <c r="P5" s="19" t="n">
        <v>1</v>
      </c>
      <c r="Q5" s="22" t="e">
        <f aca="false">#VALUE!</f>
        <v>#VALUE!</v>
      </c>
      <c r="R5" s="24" t="e">
        <f aca="false">TableauBDDTuteurs[[#This Row],['# PAR  Tutorat INI]]-Q5</f>
        <v>#VALUE!</v>
      </c>
      <c r="S5" s="19" t="n">
        <f aca="false">TableauBDDTuteurs[[#This Row],[PAR équivalent INI]]+TableauBDDTuteurs[[#This Row],['# PAR  Tutorat INI]]</f>
        <v>1</v>
      </c>
      <c r="T5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5" s="22" t="e">
        <f aca="false">TableauBDDTuteurs[[#This Row],[Tutorat ALT - Affecté]]+TableauBDDTuteurs[[#This Row],[Tutorat INI - Affecté]]</f>
        <v>#VALUE!</v>
      </c>
      <c r="V5" s="25"/>
      <c r="W5" s="19"/>
      <c r="X5" s="19" t="n">
        <f aca="false">TableauBDDTuteurs[[#This Row],['#PAR Tutorat ALT]]+TableauBDDTuteurs[[#This Row],['# PAR  Tutorat INI]]</f>
        <v>1</v>
      </c>
      <c r="Y5" s="32" t="e">
        <f aca="false">TableauBDDTuteurs[[#This Row],[Tot étudiants du par]]-TableauBDDTuteurs[[#This Row],[NB TUTORAT ALT+INI AFFECTE]]</f>
        <v>#VALUE!</v>
      </c>
      <c r="Z5" s="31"/>
      <c r="AA5" s="1"/>
    </row>
    <row r="6" s="42" customFormat="true" ht="16.5" hidden="false" customHeight="true" outlineLevel="0" collapsed="false">
      <c r="A6" s="35"/>
      <c r="B6" s="36"/>
      <c r="C6" s="37"/>
      <c r="D6" s="38" t="s">
        <v>27</v>
      </c>
      <c r="E6" s="38" t="s">
        <v>28</v>
      </c>
      <c r="F6" s="38" t="s">
        <v>29</v>
      </c>
      <c r="G6" s="20" t="s">
        <v>30</v>
      </c>
      <c r="H6" s="38"/>
      <c r="I6" s="36" t="s">
        <v>40</v>
      </c>
      <c r="J6" s="21" t="s">
        <v>32</v>
      </c>
      <c r="K6" s="38" t="n">
        <v>4</v>
      </c>
      <c r="L6" s="19" t="n">
        <f aca="false">K6*2</f>
        <v>8</v>
      </c>
      <c r="M6" s="22" t="e">
        <f aca="false">#VALUE!</f>
        <v>#VALUE!</v>
      </c>
      <c r="N6" s="19" t="e">
        <f aca="false">M6*2</f>
        <v>#VALUE!</v>
      </c>
      <c r="O6" s="23" t="e">
        <f aca="false">TableauBDDTuteurs[[#This Row],['#PAR Tutorat ALT]]-M6</f>
        <v>#VALUE!</v>
      </c>
      <c r="P6" s="38" t="n">
        <v>6</v>
      </c>
      <c r="Q6" s="22" t="e">
        <f aca="false">#VALUE!</f>
        <v>#VALUE!</v>
      </c>
      <c r="R6" s="24" t="e">
        <f aca="false">TableauBDDTuteurs[[#This Row],['# PAR  Tutorat INI]]-Q6</f>
        <v>#VALUE!</v>
      </c>
      <c r="S6" s="19" t="n">
        <f aca="false">TableauBDDTuteurs[[#This Row],[PAR équivalent INI]]+TableauBDDTuteurs[[#This Row],['# PAR  Tutorat INI]]</f>
        <v>14</v>
      </c>
      <c r="T6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6" s="22" t="e">
        <f aca="false">TableauBDDTuteurs[[#This Row],[Tutorat ALT - Affecté]]+TableauBDDTuteurs[[#This Row],[Tutorat INI - Affecté]]</f>
        <v>#VALUE!</v>
      </c>
      <c r="V6" s="39" t="n">
        <v>16</v>
      </c>
      <c r="W6" s="38"/>
      <c r="X6" s="38" t="n">
        <f aca="false">TableauBDDTuteurs[[#This Row],['#PAR Tutorat ALT]]+TableauBDDTuteurs[[#This Row],['# PAR  Tutorat INI]]</f>
        <v>10</v>
      </c>
      <c r="Y6" s="39" t="e">
        <f aca="false">TableauBDDTuteurs[[#This Row],[Tot étudiants du par]]-TableauBDDTuteurs[[#This Row],[NB TUTORAT ALT+INI AFFECTE]]</f>
        <v>#VALUE!</v>
      </c>
      <c r="Z6" s="40"/>
      <c r="AA6" s="41"/>
      <c r="AMJ6" s="0"/>
    </row>
    <row r="7" customFormat="false" ht="13.8" hidden="false" customHeight="false" outlineLevel="0" collapsed="false">
      <c r="A7" s="16"/>
      <c r="B7" s="17"/>
      <c r="C7" s="18"/>
      <c r="D7" s="19" t="s">
        <v>27</v>
      </c>
      <c r="E7" s="19" t="s">
        <v>28</v>
      </c>
      <c r="F7" s="20" t="s">
        <v>29</v>
      </c>
      <c r="G7" s="20" t="s">
        <v>30</v>
      </c>
      <c r="H7" s="19"/>
      <c r="I7" s="17" t="s">
        <v>31</v>
      </c>
      <c r="J7" s="21" t="s">
        <v>32</v>
      </c>
      <c r="K7" s="19" t="n">
        <v>4</v>
      </c>
      <c r="L7" s="19" t="n">
        <f aca="false">TableauBDDTuteurs[[#This Row],['#PAR Tutorat ALT]]*2</f>
        <v>8</v>
      </c>
      <c r="M7" s="22" t="e">
        <f aca="false">#VALUE!</f>
        <v>#VALUE!</v>
      </c>
      <c r="N7" s="19" t="e">
        <f aca="false">TableauBDDTuteurs[[#This Row],[Tutorat ALT - Affecté]]*2</f>
        <v>#VALUE!</v>
      </c>
      <c r="O7" s="24" t="e">
        <f aca="false">SUM(K7-M7)</f>
        <v>#VALUE!</v>
      </c>
      <c r="P7" s="19" t="n">
        <v>6</v>
      </c>
      <c r="Q7" s="22" t="e">
        <f aca="false">#VALUE!</f>
        <v>#VALUE!</v>
      </c>
      <c r="R7" s="24" t="e">
        <f aca="false">SUM(P7-TableauBDDTuteurs[[#This Row],[Tutorat INI - Affecté]])</f>
        <v>#VALUE!</v>
      </c>
      <c r="S7" s="19" t="n">
        <f aca="false">TableauBDDTuteurs[[#This Row],[PAR équivalent INI]]+TableauBDDTuteurs[[#This Row],['# PAR  Tutorat INI]]</f>
        <v>14</v>
      </c>
      <c r="T7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7" s="22" t="e">
        <f aca="false">TableauBDDTuteurs[[#This Row],[Tutorat ALT - Affecté]]+TableauBDDTuteurs[[#This Row],[Tutorat INI - Affecté]]</f>
        <v>#VALUE!</v>
      </c>
      <c r="V7" s="25" t="n">
        <v>16</v>
      </c>
      <c r="W7" s="19" t="s">
        <v>41</v>
      </c>
      <c r="X7" s="1" t="n">
        <f aca="false">TableauBDDTuteurs[[#This Row],['#PAR Tutorat ALT]]+TableauBDDTuteurs[[#This Row],['# PAR  Tutorat INI]]</f>
        <v>10</v>
      </c>
      <c r="Y7" s="26" t="e">
        <f aca="false">TableauBDDTuteurs[[#This Row],[Tot étudiants du par]]-TableauBDDTuteurs[[#This Row],[NB TUTORAT ALT+INI AFFECTE]]</f>
        <v>#VALUE!</v>
      </c>
      <c r="Z7" s="43"/>
      <c r="AA7" s="1"/>
    </row>
    <row r="8" customFormat="false" ht="13.8" hidden="false" customHeight="false" outlineLevel="0" collapsed="false">
      <c r="C8" s="44"/>
      <c r="D8" s="1" t="s">
        <v>27</v>
      </c>
      <c r="E8" s="1" t="s">
        <v>28</v>
      </c>
      <c r="F8" s="0" t="s">
        <v>29</v>
      </c>
      <c r="G8" s="20" t="s">
        <v>30</v>
      </c>
      <c r="I8" s="0" t="s">
        <v>42</v>
      </c>
      <c r="J8" s="21" t="s">
        <v>32</v>
      </c>
      <c r="K8" s="19" t="n">
        <v>4</v>
      </c>
      <c r="L8" s="19" t="n">
        <f aca="false">TableauBDDTuteurs[[#This Row],['#PAR Tutorat ALT]]*2</f>
        <v>8</v>
      </c>
      <c r="M8" s="22" t="e">
        <f aca="false">#VALUE!</f>
        <v>#VALUE!</v>
      </c>
      <c r="N8" s="19" t="e">
        <f aca="false">TableauBDDTuteurs[[#This Row],[Tutorat ALT - Affecté]]*2</f>
        <v>#VALUE!</v>
      </c>
      <c r="O8" s="24" t="e">
        <f aca="false">SUM(K8-M8)</f>
        <v>#VALUE!</v>
      </c>
      <c r="P8" s="19" t="n">
        <v>6</v>
      </c>
      <c r="Q8" s="22" t="e">
        <f aca="false">#VALUE!</f>
        <v>#VALUE!</v>
      </c>
      <c r="R8" s="24" t="e">
        <f aca="false">SUM(P8-TableauBDDTuteurs[[#This Row],[Tutorat INI - Affecté]])</f>
        <v>#VALUE!</v>
      </c>
      <c r="S8" s="19" t="n">
        <f aca="false">TableauBDDTuteurs[[#This Row],[PAR équivalent INI]]+TableauBDDTuteurs[[#This Row],['# PAR  Tutorat INI]]</f>
        <v>14</v>
      </c>
      <c r="T8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8" s="22" t="e">
        <f aca="false">TableauBDDTuteurs[[#This Row],[Tutorat ALT - Affecté]]+TableauBDDTuteurs[[#This Row],[Tutorat INI - Affecté]]</f>
        <v>#VALUE!</v>
      </c>
      <c r="V8" s="25"/>
      <c r="W8" s="19"/>
      <c r="X8" s="1" t="n">
        <f aca="false">TableauBDDTuteurs[[#This Row],['#PAR Tutorat ALT]]+TableauBDDTuteurs[[#This Row],['# PAR  Tutorat INI]]</f>
        <v>10</v>
      </c>
      <c r="Y8" s="26" t="e">
        <f aca="false">TableauBDDTuteurs[[#This Row],[Tot étudiants du par]]-TableauBDDTuteurs[[#This Row],[NB TUTORAT ALT+INI AFFECTE]]</f>
        <v>#VALUE!</v>
      </c>
      <c r="Z8" s="43"/>
      <c r="AA8" s="1"/>
    </row>
    <row r="9" customFormat="false" ht="13.8" hidden="false" customHeight="false" outlineLevel="0" collapsed="false">
      <c r="A9" s="16"/>
      <c r="B9" s="17"/>
      <c r="C9" s="18"/>
      <c r="D9" s="19" t="s">
        <v>27</v>
      </c>
      <c r="E9" s="19" t="s">
        <v>28</v>
      </c>
      <c r="F9" s="20" t="s">
        <v>29</v>
      </c>
      <c r="G9" s="20" t="s">
        <v>30</v>
      </c>
      <c r="H9" s="19"/>
      <c r="I9" s="17"/>
      <c r="J9" s="21" t="s">
        <v>43</v>
      </c>
      <c r="K9" s="19" t="n">
        <v>6</v>
      </c>
      <c r="L9" s="19" t="n">
        <f aca="false">K9*2</f>
        <v>12</v>
      </c>
      <c r="M9" s="22" t="e">
        <f aca="false">#VALUE!</f>
        <v>#VALUE!</v>
      </c>
      <c r="N9" s="19" t="e">
        <f aca="false">M9*2</f>
        <v>#VALUE!</v>
      </c>
      <c r="O9" s="23" t="e">
        <f aca="false">TableauBDDTuteurs[[#This Row],['#PAR Tutorat ALT]]-M9</f>
        <v>#VALUE!</v>
      </c>
      <c r="P9" s="19" t="n">
        <v>8</v>
      </c>
      <c r="Q9" s="22" t="e">
        <f aca="false">#VALUE!</f>
        <v>#VALUE!</v>
      </c>
      <c r="R9" s="24" t="e">
        <f aca="false">TableauBDDTuteurs[[#This Row],['# PAR  Tutorat INI]]-Q9</f>
        <v>#VALUE!</v>
      </c>
      <c r="S9" s="19" t="n">
        <f aca="false">TableauBDDTuteurs[[#This Row],[PAR équivalent INI]]+TableauBDDTuteurs[[#This Row],['# PAR  Tutorat INI]]</f>
        <v>20</v>
      </c>
      <c r="T9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9" s="22" t="e">
        <f aca="false">TableauBDDTuteurs[[#This Row],[Tutorat ALT - Affecté]]+TableauBDDTuteurs[[#This Row],[Tutorat INI - Affecté]]</f>
        <v>#VALUE!</v>
      </c>
      <c r="V9" s="25" t="n">
        <v>24</v>
      </c>
      <c r="W9" s="19"/>
      <c r="X9" s="1" t="n">
        <f aca="false">TableauBDDTuteurs[[#This Row],['#PAR Tutorat ALT]]+TableauBDDTuteurs[[#This Row],['# PAR  Tutorat INI]]</f>
        <v>14</v>
      </c>
      <c r="Y9" s="26" t="e">
        <f aca="false">TableauBDDTuteurs[[#This Row],[Tot étudiants du par]]-TableauBDDTuteurs[[#This Row],[NB TUTORAT ALT+INI AFFECTE]]</f>
        <v>#VALUE!</v>
      </c>
      <c r="Z9" s="45"/>
      <c r="AA9" s="1"/>
    </row>
    <row r="10" customFormat="false" ht="13.8" hidden="false" customHeight="false" outlineLevel="0" collapsed="false">
      <c r="A10" s="16"/>
      <c r="B10" s="17"/>
      <c r="C10" s="18"/>
      <c r="D10" s="19" t="s">
        <v>44</v>
      </c>
      <c r="E10" s="19" t="s">
        <v>28</v>
      </c>
      <c r="F10" s="20" t="s">
        <v>29</v>
      </c>
      <c r="G10" s="20" t="s">
        <v>30</v>
      </c>
      <c r="H10" s="19"/>
      <c r="I10" s="17" t="s">
        <v>42</v>
      </c>
      <c r="J10" s="21" t="s">
        <v>45</v>
      </c>
      <c r="K10" s="19" t="n">
        <v>2</v>
      </c>
      <c r="L10" s="19" t="n">
        <f aca="false">K10*2</f>
        <v>4</v>
      </c>
      <c r="M10" s="22" t="e">
        <f aca="false">#VALUE!</f>
        <v>#VALUE!</v>
      </c>
      <c r="N10" s="19" t="e">
        <f aca="false">M10*2</f>
        <v>#VALUE!</v>
      </c>
      <c r="O10" s="23" t="e">
        <f aca="false">TableauBDDTuteurs[[#This Row],['#PAR Tutorat ALT]]-M10</f>
        <v>#VALUE!</v>
      </c>
      <c r="P10" s="19" t="n">
        <v>6</v>
      </c>
      <c r="Q10" s="22" t="e">
        <f aca="false">#VALUE!</f>
        <v>#VALUE!</v>
      </c>
      <c r="R10" s="24" t="e">
        <f aca="false">TableauBDDTuteurs[[#This Row],['# PAR  Tutorat INI]]-Q10</f>
        <v>#VALUE!</v>
      </c>
      <c r="S10" s="19" t="n">
        <f aca="false">TableauBDDTuteurs[[#This Row],[PAR équivalent INI]]+TableauBDDTuteurs[[#This Row],['# PAR  Tutorat INI]]</f>
        <v>10</v>
      </c>
      <c r="T10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0" s="22" t="e">
        <f aca="false">TableauBDDTuteurs[[#This Row],[Tutorat ALT - Affecté]]+TableauBDDTuteurs[[#This Row],[Tutorat INI - Affecté]]</f>
        <v>#VALUE!</v>
      </c>
      <c r="V10" s="25" t="n">
        <v>12</v>
      </c>
      <c r="W10" s="19"/>
      <c r="X10" s="1" t="n">
        <f aca="false">TableauBDDTuteurs[[#This Row],['#PAR Tutorat ALT]]+TableauBDDTuteurs[[#This Row],['# PAR  Tutorat INI]]</f>
        <v>8</v>
      </c>
      <c r="Y10" s="26" t="e">
        <f aca="false">TableauBDDTuteurs[[#This Row],[Tot étudiants du par]]-TableauBDDTuteurs[[#This Row],[NB TUTORAT ALT+INI AFFECTE]]</f>
        <v>#VALUE!</v>
      </c>
      <c r="AA10" s="1"/>
    </row>
    <row r="11" customFormat="false" ht="13.8" hidden="false" customHeight="false" outlineLevel="0" collapsed="false">
      <c r="A11" s="16"/>
      <c r="B11" s="17"/>
      <c r="C11" s="18"/>
      <c r="D11" s="19" t="s">
        <v>27</v>
      </c>
      <c r="E11" s="19" t="s">
        <v>28</v>
      </c>
      <c r="F11" s="20" t="s">
        <v>29</v>
      </c>
      <c r="G11" s="20" t="s">
        <v>30</v>
      </c>
      <c r="H11" s="19"/>
      <c r="I11" s="17" t="s">
        <v>31</v>
      </c>
      <c r="J11" s="21" t="s">
        <v>43</v>
      </c>
      <c r="K11" s="19" t="n">
        <v>6</v>
      </c>
      <c r="L11" s="19" t="n">
        <f aca="false">K11*2</f>
        <v>12</v>
      </c>
      <c r="M11" s="22" t="e">
        <f aca="false">#VALUE!</f>
        <v>#VALUE!</v>
      </c>
      <c r="N11" s="19" t="e">
        <f aca="false">M11*2</f>
        <v>#VALUE!</v>
      </c>
      <c r="O11" s="23" t="e">
        <f aca="false">TableauBDDTuteurs[[#This Row],['#PAR Tutorat ALT]]-M11</f>
        <v>#VALUE!</v>
      </c>
      <c r="P11" s="19" t="n">
        <v>8</v>
      </c>
      <c r="Q11" s="22" t="e">
        <f aca="false">#VALUE!</f>
        <v>#VALUE!</v>
      </c>
      <c r="R11" s="24" t="e">
        <f aca="false">TableauBDDTuteurs[[#This Row],['# PAR  Tutorat INI]]-Q11</f>
        <v>#VALUE!</v>
      </c>
      <c r="S11" s="19" t="n">
        <f aca="false">TableauBDDTuteurs[[#This Row],[PAR équivalent INI]]+TableauBDDTuteurs[[#This Row],['# PAR  Tutorat INI]]</f>
        <v>20</v>
      </c>
      <c r="T11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1" s="22" t="e">
        <f aca="false">TableauBDDTuteurs[[#This Row],[Tutorat ALT - Affecté]]+TableauBDDTuteurs[[#This Row],[Tutorat INI - Affecté]]</f>
        <v>#VALUE!</v>
      </c>
      <c r="V11" s="25" t="n">
        <v>24</v>
      </c>
      <c r="W11" s="19" t="s">
        <v>46</v>
      </c>
      <c r="X11" s="19" t="n">
        <f aca="false">TableauBDDTuteurs[[#This Row],['#PAR Tutorat ALT]]+TableauBDDTuteurs[[#This Row],['# PAR  Tutorat INI]]</f>
        <v>14</v>
      </c>
      <c r="Y11" s="46" t="e">
        <f aca="false">TableauBDDTuteurs[[#This Row],[Tot étudiants du par]]-TableauBDDTuteurs[[#This Row],[NB TUTORAT ALT+INI AFFECTE]]</f>
        <v>#VALUE!</v>
      </c>
      <c r="Z11" s="31"/>
      <c r="AA11" s="1"/>
    </row>
    <row r="12" customFormat="false" ht="13.8" hidden="false" customHeight="false" outlineLevel="0" collapsed="false">
      <c r="A12" s="47"/>
      <c r="B12" s="17"/>
      <c r="C12" s="18"/>
      <c r="D12" s="19" t="s">
        <v>47</v>
      </c>
      <c r="E12" s="19" t="s">
        <v>28</v>
      </c>
      <c r="F12" s="20" t="s">
        <v>29</v>
      </c>
      <c r="G12" s="20" t="s">
        <v>30</v>
      </c>
      <c r="H12" s="17"/>
      <c r="I12" s="17"/>
      <c r="J12" s="21"/>
      <c r="K12" s="19" t="n">
        <v>0</v>
      </c>
      <c r="L12" s="19" t="n">
        <f aca="false">K12*2</f>
        <v>0</v>
      </c>
      <c r="M12" s="22" t="e">
        <f aca="false">#VALUE!</f>
        <v>#VALUE!</v>
      </c>
      <c r="N12" s="19" t="e">
        <f aca="false">M12*2</f>
        <v>#VALUE!</v>
      </c>
      <c r="O12" s="23" t="e">
        <f aca="false">TableauBDDTuteurs[[#This Row],['#PAR Tutorat ALT]]-M12</f>
        <v>#VALUE!</v>
      </c>
      <c r="P12" s="19" t="n">
        <v>0</v>
      </c>
      <c r="Q12" s="22" t="e">
        <f aca="false">#VALUE!</f>
        <v>#VALUE!</v>
      </c>
      <c r="R12" s="24" t="e">
        <f aca="false">TableauBDDTuteurs[[#This Row],['# PAR  Tutorat INI]]-Q12</f>
        <v>#VALUE!</v>
      </c>
      <c r="S12" s="19" t="n">
        <f aca="false">TableauBDDTuteurs[[#This Row],[PAR équivalent INI]]+TableauBDDTuteurs[[#This Row],['# PAR  Tutorat INI]]</f>
        <v>0</v>
      </c>
      <c r="T12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2" s="22" t="e">
        <f aca="false">TableauBDDTuteurs[[#This Row],[Tutorat ALT - Affecté]]+TableauBDDTuteurs[[#This Row],[Tutorat INI - Affecté]]</f>
        <v>#VALUE!</v>
      </c>
      <c r="V12" s="25"/>
      <c r="W12" s="45" t="s">
        <v>48</v>
      </c>
      <c r="X12" s="1" t="n">
        <f aca="false">TableauBDDTuteurs[[#This Row],['#PAR Tutorat ALT]]+TableauBDDTuteurs[[#This Row],['# PAR  Tutorat INI]]</f>
        <v>0</v>
      </c>
      <c r="Y12" s="26" t="e">
        <f aca="false">TableauBDDTuteurs[[#This Row],[Tot étudiants du par]]-TableauBDDTuteurs[[#This Row],[NB TUTORAT ALT+INI AFFECTE]]</f>
        <v>#VALUE!</v>
      </c>
      <c r="Z12" s="31"/>
      <c r="AA12" s="1"/>
    </row>
    <row r="13" customFormat="false" ht="13.8" hidden="false" customHeight="false" outlineLevel="0" collapsed="false">
      <c r="A13" s="16"/>
      <c r="B13" s="17"/>
      <c r="C13" s="18"/>
      <c r="D13" s="19" t="s">
        <v>27</v>
      </c>
      <c r="E13" s="19" t="s">
        <v>28</v>
      </c>
      <c r="F13" s="20" t="s">
        <v>29</v>
      </c>
      <c r="G13" s="20" t="s">
        <v>30</v>
      </c>
      <c r="H13" s="19"/>
      <c r="I13" s="17" t="s">
        <v>31</v>
      </c>
      <c r="J13" s="21" t="s">
        <v>32</v>
      </c>
      <c r="K13" s="19" t="n">
        <v>2</v>
      </c>
      <c r="L13" s="19" t="n">
        <f aca="false">K13*2</f>
        <v>4</v>
      </c>
      <c r="M13" s="22" t="e">
        <f aca="false">#VALUE!</f>
        <v>#VALUE!</v>
      </c>
      <c r="N13" s="19" t="e">
        <f aca="false">M13*2</f>
        <v>#VALUE!</v>
      </c>
      <c r="O13" s="23" t="e">
        <f aca="false">TableauBDDTuteurs[[#This Row],['#PAR Tutorat ALT]]-M13</f>
        <v>#VALUE!</v>
      </c>
      <c r="P13" s="19" t="n">
        <v>3</v>
      </c>
      <c r="Q13" s="22" t="e">
        <f aca="false">#VALUE!</f>
        <v>#VALUE!</v>
      </c>
      <c r="R13" s="24" t="e">
        <f aca="false">TableauBDDTuteurs[[#This Row],['# PAR  Tutorat INI]]-Q13</f>
        <v>#VALUE!</v>
      </c>
      <c r="S13" s="19" t="n">
        <f aca="false">TableauBDDTuteurs[[#This Row],[PAR équivalent INI]]+TableauBDDTuteurs[[#This Row],['# PAR  Tutorat INI]]</f>
        <v>7</v>
      </c>
      <c r="T13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3" s="22" t="e">
        <f aca="false">TableauBDDTuteurs[[#This Row],[Tutorat ALT - Affecté]]+TableauBDDTuteurs[[#This Row],[Tutorat INI - Affecté]]</f>
        <v>#VALUE!</v>
      </c>
      <c r="V13" s="25" t="n">
        <v>11</v>
      </c>
      <c r="W13" s="19"/>
      <c r="X13" s="19" t="n">
        <f aca="false">TableauBDDTuteurs[[#This Row],['#PAR Tutorat ALT]]+TableauBDDTuteurs[[#This Row],['# PAR  Tutorat INI]]</f>
        <v>5</v>
      </c>
      <c r="Y13" s="32" t="e">
        <f aca="false">TableauBDDTuteurs[[#This Row],[Tot étudiants du par]]-TableauBDDTuteurs[[#This Row],[NB TUTORAT ALT+INI AFFECTE]]</f>
        <v>#VALUE!</v>
      </c>
      <c r="Z13" s="31"/>
      <c r="AA13" s="1"/>
    </row>
    <row r="14" customFormat="false" ht="13.8" hidden="false" customHeight="false" outlineLevel="0" collapsed="false">
      <c r="A14" s="28"/>
      <c r="B14" s="33"/>
      <c r="C14" s="18"/>
      <c r="D14" s="19" t="s">
        <v>44</v>
      </c>
      <c r="E14" s="19" t="s">
        <v>28</v>
      </c>
      <c r="F14" s="20" t="s">
        <v>29</v>
      </c>
      <c r="G14" s="20" t="s">
        <v>30</v>
      </c>
      <c r="H14" s="19"/>
      <c r="I14" s="17" t="s">
        <v>40</v>
      </c>
      <c r="J14" s="21" t="s">
        <v>35</v>
      </c>
      <c r="K14" s="19" t="n">
        <v>2</v>
      </c>
      <c r="L14" s="19" t="n">
        <f aca="false">K14*2</f>
        <v>4</v>
      </c>
      <c r="M14" s="22" t="e">
        <f aca="false">#VALUE!</f>
        <v>#VALUE!</v>
      </c>
      <c r="N14" s="19" t="e">
        <f aca="false">M14*2</f>
        <v>#VALUE!</v>
      </c>
      <c r="O14" s="23" t="e">
        <f aca="false">TableauBDDTuteurs[[#This Row],['#PAR Tutorat ALT]]-M14</f>
        <v>#VALUE!</v>
      </c>
      <c r="P14" s="19" t="n">
        <v>6</v>
      </c>
      <c r="Q14" s="22" t="e">
        <f aca="false">#VALUE!</f>
        <v>#VALUE!</v>
      </c>
      <c r="R14" s="24" t="e">
        <f aca="false">TableauBDDTuteurs[[#This Row],['# PAR  Tutorat INI]]-Q14</f>
        <v>#VALUE!</v>
      </c>
      <c r="S14" s="19" t="n">
        <f aca="false">TableauBDDTuteurs[[#This Row],[PAR équivalent INI]]+TableauBDDTuteurs[[#This Row],['# PAR  Tutorat INI]]</f>
        <v>10</v>
      </c>
      <c r="T14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4" s="22" t="e">
        <f aca="false">TableauBDDTuteurs[[#This Row],[Tutorat ALT - Affecté]]+TableauBDDTuteurs[[#This Row],[Tutorat INI - Affecté]]</f>
        <v>#VALUE!</v>
      </c>
      <c r="V14" s="25" t="n">
        <v>12</v>
      </c>
      <c r="W14" s="19" t="s">
        <v>49</v>
      </c>
      <c r="X14" s="19" t="n">
        <f aca="false">TableauBDDTuteurs[[#This Row],['#PAR Tutorat ALT]]+TableauBDDTuteurs[[#This Row],['# PAR  Tutorat INI]]</f>
        <v>8</v>
      </c>
      <c r="Y14" s="32" t="e">
        <f aca="false">TableauBDDTuteurs[[#This Row],[Tot étudiants du par]]-TableauBDDTuteurs[[#This Row],[NB TUTORAT ALT+INI AFFECTE]]</f>
        <v>#VALUE!</v>
      </c>
      <c r="Z14" s="31"/>
      <c r="AA14" s="1"/>
    </row>
    <row r="15" customFormat="false" ht="13.8" hidden="false" customHeight="false" outlineLevel="0" collapsed="false">
      <c r="A15" s="16"/>
      <c r="B15" s="33"/>
      <c r="C15" s="18"/>
      <c r="D15" s="19" t="s">
        <v>50</v>
      </c>
      <c r="E15" s="19" t="s">
        <v>28</v>
      </c>
      <c r="F15" s="20" t="s">
        <v>29</v>
      </c>
      <c r="G15" s="20" t="s">
        <v>30</v>
      </c>
      <c r="H15" s="19"/>
      <c r="I15" s="17" t="s">
        <v>40</v>
      </c>
      <c r="J15" s="21" t="s">
        <v>32</v>
      </c>
      <c r="K15" s="19" t="n">
        <v>4</v>
      </c>
      <c r="L15" s="19" t="n">
        <f aca="false">K15*2</f>
        <v>8</v>
      </c>
      <c r="M15" s="22" t="e">
        <f aca="false">#VALUE!</f>
        <v>#VALUE!</v>
      </c>
      <c r="N15" s="19" t="e">
        <f aca="false">M15*2</f>
        <v>#VALUE!</v>
      </c>
      <c r="O15" s="23" t="e">
        <f aca="false">TableauBDDTuteurs[[#This Row],['#PAR Tutorat ALT]]-M15</f>
        <v>#VALUE!</v>
      </c>
      <c r="P15" s="19" t="n">
        <v>6</v>
      </c>
      <c r="Q15" s="22" t="e">
        <f aca="false">#VALUE!</f>
        <v>#VALUE!</v>
      </c>
      <c r="R15" s="24" t="e">
        <f aca="false">TableauBDDTuteurs[[#This Row],['# PAR  Tutorat INI]]-Q15</f>
        <v>#VALUE!</v>
      </c>
      <c r="S15" s="19" t="n">
        <f aca="false">TableauBDDTuteurs[[#This Row],[PAR équivalent INI]]+TableauBDDTuteurs[[#This Row],['# PAR  Tutorat INI]]</f>
        <v>14</v>
      </c>
      <c r="T15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5" s="22" t="e">
        <f aca="false">TableauBDDTuteurs[[#This Row],[Tutorat ALT - Affecté]]+TableauBDDTuteurs[[#This Row],[Tutorat INI - Affecté]]</f>
        <v>#VALUE!</v>
      </c>
      <c r="V15" s="25" t="s">
        <v>51</v>
      </c>
      <c r="W15" s="19"/>
      <c r="X15" s="19" t="n">
        <f aca="false">TableauBDDTuteurs[[#This Row],['#PAR Tutorat ALT]]+TableauBDDTuteurs[[#This Row],['# PAR  Tutorat INI]]</f>
        <v>10</v>
      </c>
      <c r="Y15" s="32" t="e">
        <f aca="false">TableauBDDTuteurs[[#This Row],[Tot étudiants du par]]-TableauBDDTuteurs[[#This Row],[NB TUTORAT ALT+INI AFFECTE]]</f>
        <v>#VALUE!</v>
      </c>
      <c r="Z15" s="31"/>
      <c r="AA15" s="1"/>
    </row>
    <row r="16" customFormat="false" ht="13.8" hidden="false" customHeight="false" outlineLevel="0" collapsed="false">
      <c r="A16" s="28"/>
      <c r="B16" s="29"/>
      <c r="C16" s="18"/>
      <c r="D16" s="20" t="s">
        <v>34</v>
      </c>
      <c r="E16" s="19" t="s">
        <v>28</v>
      </c>
      <c r="F16" s="20" t="s">
        <v>29</v>
      </c>
      <c r="G16" s="20" t="s">
        <v>30</v>
      </c>
      <c r="H16" s="31"/>
      <c r="I16" s="17" t="s">
        <v>31</v>
      </c>
      <c r="J16" s="21" t="s">
        <v>35</v>
      </c>
      <c r="K16" s="19" t="n">
        <v>4</v>
      </c>
      <c r="L16" s="19" t="n">
        <f aca="false">K16*2</f>
        <v>8</v>
      </c>
      <c r="M16" s="22" t="e">
        <f aca="false">#VALUE!</f>
        <v>#VALUE!</v>
      </c>
      <c r="N16" s="19" t="e">
        <f aca="false">M16*2</f>
        <v>#VALUE!</v>
      </c>
      <c r="O16" s="23" t="e">
        <f aca="false">TableauBDDTuteurs[[#This Row],['#PAR Tutorat ALT]]-M16</f>
        <v>#VALUE!</v>
      </c>
      <c r="P16" s="19" t="n">
        <v>12</v>
      </c>
      <c r="Q16" s="22" t="e">
        <f aca="false">#VALUE!</f>
        <v>#VALUE!</v>
      </c>
      <c r="R16" s="24" t="e">
        <f aca="false">TableauBDDTuteurs[[#This Row],['# PAR  Tutorat INI]]-Q16</f>
        <v>#VALUE!</v>
      </c>
      <c r="S16" s="19" t="n">
        <f aca="false">TableauBDDTuteurs[[#This Row],[PAR équivalent INI]]+TableauBDDTuteurs[[#This Row],['# PAR  Tutorat INI]]</f>
        <v>20</v>
      </c>
      <c r="T16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6" s="22" t="e">
        <f aca="false">TableauBDDTuteurs[[#This Row],[Tutorat ALT - Affecté]]+TableauBDDTuteurs[[#This Row],[Tutorat INI - Affecté]]</f>
        <v>#VALUE!</v>
      </c>
      <c r="V16" s="25"/>
      <c r="W16" s="17" t="s">
        <v>52</v>
      </c>
      <c r="X16" s="19" t="n">
        <f aca="false">TableauBDDTuteurs[[#This Row],['#PAR Tutorat ALT]]+TableauBDDTuteurs[[#This Row],['# PAR  Tutorat INI]]</f>
        <v>16</v>
      </c>
      <c r="Y16" s="32" t="e">
        <f aca="false">TableauBDDTuteurs[[#This Row],[Tot étudiants du par]]-TableauBDDTuteurs[[#This Row],[NB TUTORAT ALT+INI AFFECTE]]</f>
        <v>#VALUE!</v>
      </c>
      <c r="Z16" s="31"/>
      <c r="AA16" s="1"/>
    </row>
    <row r="17" customFormat="false" ht="13.8" hidden="false" customHeight="false" outlineLevel="0" collapsed="false">
      <c r="A17" s="28"/>
      <c r="B17" s="29"/>
      <c r="C17" s="18"/>
      <c r="D17" s="20" t="s">
        <v>34</v>
      </c>
      <c r="E17" s="19" t="s">
        <v>28</v>
      </c>
      <c r="F17" s="20" t="s">
        <v>29</v>
      </c>
      <c r="G17" s="20" t="s">
        <v>30</v>
      </c>
      <c r="H17" s="31"/>
      <c r="I17" s="17" t="s">
        <v>31</v>
      </c>
      <c r="J17" s="21" t="s">
        <v>32</v>
      </c>
      <c r="K17" s="19" t="n">
        <v>2</v>
      </c>
      <c r="L17" s="19" t="n">
        <f aca="false">K17*2</f>
        <v>4</v>
      </c>
      <c r="M17" s="22" t="e">
        <f aca="false">#VALUE!</f>
        <v>#VALUE!</v>
      </c>
      <c r="N17" s="19" t="e">
        <f aca="false">M17*2</f>
        <v>#VALUE!</v>
      </c>
      <c r="O17" s="23" t="e">
        <f aca="false">TableauBDDTuteurs[[#This Row],['#PAR Tutorat ALT]]-M17</f>
        <v>#VALUE!</v>
      </c>
      <c r="P17" s="19" t="n">
        <v>6</v>
      </c>
      <c r="Q17" s="22" t="e">
        <f aca="false">#VALUE!</f>
        <v>#VALUE!</v>
      </c>
      <c r="R17" s="24" t="e">
        <f aca="false">TableauBDDTuteurs[[#This Row],['# PAR  Tutorat INI]]-Q17</f>
        <v>#VALUE!</v>
      </c>
      <c r="S17" s="19" t="n">
        <f aca="false">TableauBDDTuteurs[[#This Row],[PAR équivalent INI]]+TableauBDDTuteurs[[#This Row],['# PAR  Tutorat INI]]</f>
        <v>10</v>
      </c>
      <c r="T17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7" s="22" t="e">
        <f aca="false">TableauBDDTuteurs[[#This Row],[Tutorat ALT - Affecté]]+TableauBDDTuteurs[[#This Row],[Tutorat INI - Affecté]]</f>
        <v>#VALUE!</v>
      </c>
      <c r="V17" s="25"/>
      <c r="W17" s="17" t="s">
        <v>52</v>
      </c>
      <c r="X17" s="19" t="n">
        <f aca="false">TableauBDDTuteurs[[#This Row],['#PAR Tutorat ALT]]+TableauBDDTuteurs[[#This Row],['# PAR  Tutorat INI]]</f>
        <v>8</v>
      </c>
      <c r="Y17" s="32" t="e">
        <f aca="false">TableauBDDTuteurs[[#This Row],[Tot étudiants du par]]-TableauBDDTuteurs[[#This Row],[NB TUTORAT ALT+INI AFFECTE]]</f>
        <v>#VALUE!</v>
      </c>
      <c r="Z17" s="31"/>
      <c r="AA17" s="1"/>
    </row>
    <row r="18" customFormat="false" ht="13.8" hidden="false" customHeight="false" outlineLevel="0" collapsed="false">
      <c r="A18" s="16"/>
      <c r="B18" s="31"/>
      <c r="C18" s="18"/>
      <c r="D18" s="19" t="s">
        <v>27</v>
      </c>
      <c r="E18" s="19" t="s">
        <v>53</v>
      </c>
      <c r="F18" s="20" t="s">
        <v>29</v>
      </c>
      <c r="G18" s="20" t="s">
        <v>30</v>
      </c>
      <c r="H18" s="19"/>
      <c r="I18" s="17" t="s">
        <v>42</v>
      </c>
      <c r="J18" s="21" t="s">
        <v>43</v>
      </c>
      <c r="K18" s="19" t="n">
        <v>0</v>
      </c>
      <c r="L18" s="19" t="n">
        <f aca="false">K18*2</f>
        <v>0</v>
      </c>
      <c r="M18" s="22" t="e">
        <f aca="false">#VALUE!</f>
        <v>#VALUE!</v>
      </c>
      <c r="N18" s="19" t="e">
        <f aca="false">M18*2</f>
        <v>#VALUE!</v>
      </c>
      <c r="O18" s="23" t="e">
        <f aca="false">TableauBDDTuteurs[[#This Row],['#PAR Tutorat ALT]]-M18</f>
        <v>#VALUE!</v>
      </c>
      <c r="P18" s="19" t="n">
        <v>0</v>
      </c>
      <c r="Q18" s="22" t="e">
        <f aca="false">#VALUE!</f>
        <v>#VALUE!</v>
      </c>
      <c r="R18" s="24" t="e">
        <f aca="false">TableauBDDTuteurs[[#This Row],['# PAR  Tutorat INI]]-Q18</f>
        <v>#VALUE!</v>
      </c>
      <c r="S18" s="48" t="n">
        <f aca="false">TableauBDDTuteurs[[#This Row],[PAR équivalent INI]]+TableauBDDTuteurs[[#This Row],['# PAR  Tutorat INI]]</f>
        <v>0</v>
      </c>
      <c r="T18" s="48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8" s="32" t="e">
        <f aca="false">TableauBDDTuteurs[[#This Row],[Tutorat ALT - Affecté]]+TableauBDDTuteurs[[#This Row],[Tutorat INI - Affecté]]</f>
        <v>#VALUE!</v>
      </c>
      <c r="V18" s="25"/>
      <c r="W18" s="19"/>
      <c r="X18" s="19" t="n">
        <f aca="false">TableauBDDTuteurs[[#This Row],['#PAR Tutorat ALT]]+TableauBDDTuteurs[[#This Row],['# PAR  Tutorat INI]]</f>
        <v>0</v>
      </c>
      <c r="Y18" s="32" t="e">
        <f aca="false">TableauBDDTuteurs[[#This Row],[Tot étudiants du par]]-TableauBDDTuteurs[[#This Row],[NB TUTORAT ALT+INI AFFECTE]]</f>
        <v>#VALUE!</v>
      </c>
      <c r="Z18" s="31"/>
      <c r="AA18" s="1"/>
    </row>
    <row r="19" customFormat="false" ht="13.8" hidden="false" customHeight="false" outlineLevel="0" collapsed="false">
      <c r="A19" s="16"/>
      <c r="B19" s="31"/>
      <c r="C19" s="18"/>
      <c r="D19" s="19" t="s">
        <v>34</v>
      </c>
      <c r="E19" s="19" t="s">
        <v>28</v>
      </c>
      <c r="F19" s="20" t="s">
        <v>29</v>
      </c>
      <c r="G19" s="20" t="s">
        <v>30</v>
      </c>
      <c r="H19" s="19"/>
      <c r="I19" s="17" t="s">
        <v>31</v>
      </c>
      <c r="J19" s="21" t="s">
        <v>45</v>
      </c>
      <c r="K19" s="19" t="n">
        <v>2</v>
      </c>
      <c r="L19" s="19" t="n">
        <f aca="false">K19*2</f>
        <v>4</v>
      </c>
      <c r="M19" s="22" t="e">
        <f aca="false">#VALUE!</f>
        <v>#VALUE!</v>
      </c>
      <c r="N19" s="19" t="e">
        <f aca="false">M19*2</f>
        <v>#VALUE!</v>
      </c>
      <c r="O19" s="23" t="e">
        <f aca="false">TableauBDDTuteurs[[#This Row],['#PAR Tutorat ALT]]-M19</f>
        <v>#VALUE!</v>
      </c>
      <c r="P19" s="19" t="n">
        <v>6</v>
      </c>
      <c r="Q19" s="22" t="e">
        <f aca="false">#VALUE!</f>
        <v>#VALUE!</v>
      </c>
      <c r="R19" s="24" t="e">
        <f aca="false">TableauBDDTuteurs[[#This Row],['# PAR  Tutorat INI]]-Q19</f>
        <v>#VALUE!</v>
      </c>
      <c r="S19" s="19" t="n">
        <f aca="false">TableauBDDTuteurs[[#This Row],[PAR équivalent INI]]+TableauBDDTuteurs[[#This Row],['# PAR  Tutorat INI]]</f>
        <v>10</v>
      </c>
      <c r="T19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19" s="22" t="e">
        <f aca="false">TableauBDDTuteurs[[#This Row],[Tutorat ALT - Affecté]]+TableauBDDTuteurs[[#This Row],[Tutorat INI - Affecté]]</f>
        <v>#VALUE!</v>
      </c>
      <c r="V19" s="25"/>
      <c r="W19" s="17" t="s">
        <v>52</v>
      </c>
      <c r="X19" s="19" t="n">
        <f aca="false">TableauBDDTuteurs[[#This Row],['#PAR Tutorat ALT]]+TableauBDDTuteurs[[#This Row],['# PAR  Tutorat INI]]</f>
        <v>8</v>
      </c>
      <c r="Y19" s="32" t="e">
        <f aca="false">TableauBDDTuteurs[[#This Row],[Tot étudiants du par]]-TableauBDDTuteurs[[#This Row],[NB TUTORAT ALT+INI AFFECTE]]</f>
        <v>#VALUE!</v>
      </c>
      <c r="Z19" s="31"/>
      <c r="AA19" s="1"/>
    </row>
    <row r="20" customFormat="false" ht="13.8" hidden="false" customHeight="false" outlineLevel="0" collapsed="false">
      <c r="A20" s="16"/>
      <c r="B20" s="29"/>
      <c r="C20" s="18"/>
      <c r="D20" s="19" t="s">
        <v>50</v>
      </c>
      <c r="E20" s="19" t="s">
        <v>28</v>
      </c>
      <c r="F20" s="20" t="s">
        <v>29</v>
      </c>
      <c r="G20" s="20" t="s">
        <v>30</v>
      </c>
      <c r="H20" s="19"/>
      <c r="I20" s="17" t="s">
        <v>40</v>
      </c>
      <c r="J20" s="21" t="s">
        <v>32</v>
      </c>
      <c r="K20" s="19" t="n">
        <v>4</v>
      </c>
      <c r="L20" s="19" t="n">
        <f aca="false">K20*2</f>
        <v>8</v>
      </c>
      <c r="M20" s="22" t="e">
        <f aca="false">#VALUE!</f>
        <v>#VALUE!</v>
      </c>
      <c r="N20" s="19" t="e">
        <f aca="false">M20*2</f>
        <v>#VALUE!</v>
      </c>
      <c r="O20" s="23" t="e">
        <f aca="false">TableauBDDTuteurs[[#This Row],['#PAR Tutorat ALT]]-M20</f>
        <v>#VALUE!</v>
      </c>
      <c r="P20" s="19" t="n">
        <v>6</v>
      </c>
      <c r="Q20" s="22" t="e">
        <f aca="false">#VALUE!</f>
        <v>#VALUE!</v>
      </c>
      <c r="R20" s="24" t="e">
        <f aca="false">TableauBDDTuteurs[[#This Row],['# PAR  Tutorat INI]]-Q20</f>
        <v>#VALUE!</v>
      </c>
      <c r="S20" s="19" t="n">
        <f aca="false">TableauBDDTuteurs[[#This Row],[PAR équivalent INI]]+TableauBDDTuteurs[[#This Row],['# PAR  Tutorat INI]]</f>
        <v>14</v>
      </c>
      <c r="T20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0" s="22" t="e">
        <f aca="false">TableauBDDTuteurs[[#This Row],[Tutorat ALT - Affecté]]+TableauBDDTuteurs[[#This Row],[Tutorat INI - Affecté]]</f>
        <v>#VALUE!</v>
      </c>
      <c r="V20" s="25" t="s">
        <v>51</v>
      </c>
      <c r="X20" s="1" t="n">
        <f aca="false">TableauBDDTuteurs[[#This Row],['#PAR Tutorat ALT]]+TableauBDDTuteurs[[#This Row],['# PAR  Tutorat INI]]</f>
        <v>10</v>
      </c>
      <c r="Y20" s="26" t="e">
        <f aca="false">TableauBDDTuteurs[[#This Row],[Tot étudiants du par]]-TableauBDDTuteurs[[#This Row],[NB TUTORAT ALT+INI AFFECTE]]</f>
        <v>#VALUE!</v>
      </c>
      <c r="Z20" s="31"/>
      <c r="AA20" s="1"/>
    </row>
    <row r="21" customFormat="false" ht="13.8" hidden="false" customHeight="false" outlineLevel="0" collapsed="false">
      <c r="A21" s="16"/>
      <c r="B21" s="29"/>
      <c r="C21" s="18"/>
      <c r="D21" s="20" t="s">
        <v>34</v>
      </c>
      <c r="E21" s="19" t="s">
        <v>28</v>
      </c>
      <c r="F21" s="20" t="s">
        <v>29</v>
      </c>
      <c r="G21" s="20" t="s">
        <v>30</v>
      </c>
      <c r="H21" s="31"/>
      <c r="I21" s="17" t="s">
        <v>31</v>
      </c>
      <c r="J21" s="21" t="s">
        <v>32</v>
      </c>
      <c r="K21" s="19" t="n">
        <v>2</v>
      </c>
      <c r="L21" s="19" t="n">
        <f aca="false">K21*2</f>
        <v>4</v>
      </c>
      <c r="M21" s="22" t="e">
        <f aca="false">#VALUE!</f>
        <v>#VALUE!</v>
      </c>
      <c r="N21" s="19" t="e">
        <f aca="false">M21*2</f>
        <v>#VALUE!</v>
      </c>
      <c r="O21" s="23" t="e">
        <f aca="false">TableauBDDTuteurs[[#This Row],['#PAR Tutorat ALT]]-M21</f>
        <v>#VALUE!</v>
      </c>
      <c r="P21" s="19" t="n">
        <v>6</v>
      </c>
      <c r="Q21" s="22" t="e">
        <f aca="false">#VALUE!</f>
        <v>#VALUE!</v>
      </c>
      <c r="R21" s="24" t="e">
        <f aca="false">TableauBDDTuteurs[[#This Row],['# PAR  Tutorat INI]]-Q21</f>
        <v>#VALUE!</v>
      </c>
      <c r="S21" s="19" t="n">
        <f aca="false">TableauBDDTuteurs[[#This Row],[PAR équivalent INI]]+TableauBDDTuteurs[[#This Row],['# PAR  Tutorat INI]]</f>
        <v>10</v>
      </c>
      <c r="T21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1" s="22" t="e">
        <f aca="false">TableauBDDTuteurs[[#This Row],[Tutorat ALT - Affecté]]+TableauBDDTuteurs[[#This Row],[Tutorat INI - Affecté]]</f>
        <v>#VALUE!</v>
      </c>
      <c r="V21" s="25"/>
      <c r="W21" s="17" t="s">
        <v>52</v>
      </c>
      <c r="X21" s="19" t="n">
        <f aca="false">TableauBDDTuteurs[[#This Row],['#PAR Tutorat ALT]]+TableauBDDTuteurs[[#This Row],['# PAR  Tutorat INI]]</f>
        <v>8</v>
      </c>
      <c r="Y21" s="32" t="e">
        <f aca="false">TableauBDDTuteurs[[#This Row],[Tot étudiants du par]]-TableauBDDTuteurs[[#This Row],[NB TUTORAT ALT+INI AFFECTE]]</f>
        <v>#VALUE!</v>
      </c>
      <c r="Z21" s="31"/>
      <c r="AA21" s="1"/>
    </row>
    <row r="22" customFormat="false" ht="13.8" hidden="false" customHeight="false" outlineLevel="0" collapsed="false">
      <c r="A22" s="16"/>
      <c r="B22" s="17"/>
      <c r="C22" s="18"/>
      <c r="D22" s="19" t="s">
        <v>27</v>
      </c>
      <c r="E22" s="19" t="s">
        <v>28</v>
      </c>
      <c r="F22" s="20" t="s">
        <v>29</v>
      </c>
      <c r="G22" s="20" t="s">
        <v>30</v>
      </c>
      <c r="H22" s="19"/>
      <c r="I22" s="17" t="s">
        <v>31</v>
      </c>
      <c r="J22" s="21" t="s">
        <v>35</v>
      </c>
      <c r="K22" s="19" t="n">
        <v>4</v>
      </c>
      <c r="L22" s="19" t="n">
        <f aca="false">K22*2</f>
        <v>8</v>
      </c>
      <c r="M22" s="22" t="e">
        <f aca="false">#VALUE!</f>
        <v>#VALUE!</v>
      </c>
      <c r="N22" s="19" t="e">
        <f aca="false">M22*2</f>
        <v>#VALUE!</v>
      </c>
      <c r="O22" s="23" t="e">
        <f aca="false">TableauBDDTuteurs[[#This Row],['#PAR Tutorat ALT]]-M22</f>
        <v>#VALUE!</v>
      </c>
      <c r="P22" s="19" t="n">
        <v>12</v>
      </c>
      <c r="Q22" s="22" t="e">
        <f aca="false">#VALUE!</f>
        <v>#VALUE!</v>
      </c>
      <c r="R22" s="24" t="e">
        <f aca="false">TableauBDDTuteurs[[#This Row],['# PAR  Tutorat INI]]-Q22</f>
        <v>#VALUE!</v>
      </c>
      <c r="S22" s="19" t="n">
        <f aca="false">TableauBDDTuteurs[[#This Row],[PAR équivalent INI]]+TableauBDDTuteurs[[#This Row],['# PAR  Tutorat INI]]</f>
        <v>20</v>
      </c>
      <c r="T22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2" s="22" t="e">
        <f aca="false">TableauBDDTuteurs[[#This Row],[Tutorat ALT - Affecté]]+TableauBDDTuteurs[[#This Row],[Tutorat INI - Affecté]]</f>
        <v>#VALUE!</v>
      </c>
      <c r="V22" s="25" t="n">
        <v>28</v>
      </c>
      <c r="W22" s="19"/>
      <c r="X22" s="1" t="n">
        <f aca="false">TableauBDDTuteurs[[#This Row],['#PAR Tutorat ALT]]+TableauBDDTuteurs[[#This Row],['# PAR  Tutorat INI]]</f>
        <v>16</v>
      </c>
      <c r="Y22" s="26" t="e">
        <f aca="false">TableauBDDTuteurs[[#This Row],[Tot étudiants du par]]-TableauBDDTuteurs[[#This Row],[NB TUTORAT ALT+INI AFFECTE]]</f>
        <v>#VALUE!</v>
      </c>
      <c r="AA22" s="1"/>
    </row>
    <row r="23" customFormat="false" ht="13.8" hidden="false" customHeight="false" outlineLevel="0" collapsed="false">
      <c r="A23" s="28"/>
      <c r="B23" s="33"/>
      <c r="C23" s="18"/>
      <c r="D23" s="19" t="s">
        <v>44</v>
      </c>
      <c r="E23" s="19" t="s">
        <v>28</v>
      </c>
      <c r="F23" s="20" t="s">
        <v>29</v>
      </c>
      <c r="G23" s="20" t="s">
        <v>30</v>
      </c>
      <c r="H23" s="19"/>
      <c r="I23" s="17" t="s">
        <v>31</v>
      </c>
      <c r="J23" s="21" t="s">
        <v>32</v>
      </c>
      <c r="K23" s="19" t="n">
        <v>4</v>
      </c>
      <c r="L23" s="19" t="n">
        <f aca="false">K23*2</f>
        <v>8</v>
      </c>
      <c r="M23" s="22" t="e">
        <f aca="false">#VALUE!</f>
        <v>#VALUE!</v>
      </c>
      <c r="N23" s="19" t="e">
        <f aca="false">M23*2</f>
        <v>#VALUE!</v>
      </c>
      <c r="O23" s="23" t="e">
        <f aca="false">TableauBDDTuteurs[[#This Row],['#PAR Tutorat ALT]]-M23</f>
        <v>#VALUE!</v>
      </c>
      <c r="P23" s="19" t="n">
        <v>6</v>
      </c>
      <c r="Q23" s="22" t="e">
        <f aca="false">#VALUE!</f>
        <v>#VALUE!</v>
      </c>
      <c r="R23" s="24" t="e">
        <f aca="false">TableauBDDTuteurs[[#This Row],['# PAR  Tutorat INI]]-Q23</f>
        <v>#VALUE!</v>
      </c>
      <c r="S23" s="19" t="n">
        <f aca="false">TableauBDDTuteurs[[#This Row],[PAR équivalent INI]]+TableauBDDTuteurs[[#This Row],['# PAR  Tutorat INI]]</f>
        <v>14</v>
      </c>
      <c r="T23" s="19" t="e">
        <f aca="false">TableauBDDTuteurs[[#This Row],[PAR équivalent INI]]+TableauBDDTuteurs[[#This Row],['# PAR  Tutorat INI]]-TableauBDDTuteurs[[#This Row],[Affecté équiv INI]]-TableauBDDTuteurs[[#This Row],[Tutorat INI - Affecté]]</f>
        <v>#VALUE!</v>
      </c>
      <c r="U23" s="22" t="e">
        <f aca="false">TableauBDDTuteurs[[#This Row],[Tutorat ALT - Affecté]]+TableauBDDTuteurs[[#This Row],[Tutorat INI - Affecté]]</f>
        <v>#VALUE!</v>
      </c>
      <c r="V23" s="25" t="n">
        <v>15</v>
      </c>
      <c r="W23" s="19"/>
      <c r="X23" s="1" t="n">
        <f aca="false">TableauBDDTuteurs[[#This Row],['#PAR Tutorat ALT]]+TableauBDDTuteurs[[#This Row],['# PAR  Tutorat INI]]</f>
        <v>10</v>
      </c>
      <c r="Y23" s="26" t="e">
        <f aca="false">TableauBDDTuteurs[[#This Row],[Tot étudiants du par]]-TableauBDDTuteurs[[#This Row],[NB TUTORAT ALT+INI AFFECTE]]</f>
        <v>#VALUE!</v>
      </c>
      <c r="AA23" s="1"/>
    </row>
    <row r="24" customFormat="false" ht="13.8" hidden="false" customHeight="false" outlineLevel="0" collapsed="false">
      <c r="A24" s="28"/>
      <c r="B24" s="33"/>
      <c r="C24" s="18"/>
      <c r="D24" s="19" t="s">
        <v>50</v>
      </c>
      <c r="E24" s="19" t="s">
        <v>28</v>
      </c>
      <c r="F24" s="20" t="s">
        <v>29</v>
      </c>
      <c r="G24" s="20" t="s">
        <v>30</v>
      </c>
      <c r="H24" s="19"/>
      <c r="I24" s="17" t="s">
        <v>40</v>
      </c>
      <c r="J24" s="21" t="s">
        <v>35</v>
      </c>
      <c r="K24" s="19" t="n">
        <v>4</v>
      </c>
      <c r="L24" s="19" t="n">
        <f aca="false">K24*2</f>
        <v>8</v>
      </c>
      <c r="M24" s="22" t="e">
        <f aca="false">#VALUE!</f>
        <v>#VALUE!</v>
      </c>
      <c r="N24" s="19" t="e">
        <f aca="false">M24*2</f>
        <v>#VALUE!</v>
      </c>
      <c r="O24" s="23" t="e">
        <f aca="false">TableauBDDTuteurs[[#This Row],['#PAR Tutorat ALT]]-M24</f>
        <v>#VALUE!</v>
      </c>
      <c r="P24" s="19" t="n">
        <v>12</v>
      </c>
      <c r="Q24" s="22" t="e">
        <f aca="false">#VALUE!</f>
        <v>#VALUE!</v>
      </c>
      <c r="R24" s="24" t="e">
        <f aca="false">TableauBDDTuteurs[[#This Row],['# PAR  Tutorat INI]]-Q24</f>
        <v>#VALUE!</v>
      </c>
      <c r="S24" s="19" t="n">
        <f aca="false">TableauBDDTuteurs[[#This Row],[PAR équivalent INI]]+TableauBDDTuteurs[[#This Row],['# PAR  Tutorat INI]]</f>
        <v>20</v>
      </c>
      <c r="T2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4" s="22" t="e">
        <f aca="false">TableauBDDTuteurs[[#This Row],[Tutorat ALT - Affecté]]+TableauBDDTuteurs[[#This Row],[Tutorat INI - Affecté]]</f>
        <v>#VALUE!</v>
      </c>
      <c r="V24" s="25" t="s">
        <v>51</v>
      </c>
      <c r="W24" s="19" t="s">
        <v>54</v>
      </c>
      <c r="X24" s="19" t="n">
        <f aca="false">TableauBDDTuteurs[[#This Row],['#PAR Tutorat ALT]]+TableauBDDTuteurs[[#This Row],['# PAR  Tutorat INI]]</f>
        <v>16</v>
      </c>
      <c r="Y24" s="32" t="e">
        <f aca="false">TableauBDDTuteurs[[#This Row],[Tot étudiants du par]]-TableauBDDTuteurs[[#This Row],[NB TUTORAT ALT+INI AFFECTE]]</f>
        <v>#VALUE!</v>
      </c>
      <c r="Z24" s="31"/>
      <c r="AA24" s="1"/>
    </row>
    <row r="25" customFormat="false" ht="13.8" hidden="false" customHeight="false" outlineLevel="0" collapsed="false">
      <c r="A25" s="28"/>
      <c r="B25" s="33"/>
      <c r="C25" s="18"/>
      <c r="D25" s="19" t="s">
        <v>44</v>
      </c>
      <c r="E25" s="19" t="s">
        <v>28</v>
      </c>
      <c r="F25" s="20" t="s">
        <v>29</v>
      </c>
      <c r="G25" s="20" t="s">
        <v>30</v>
      </c>
      <c r="H25" s="19"/>
      <c r="I25" s="17" t="s">
        <v>42</v>
      </c>
      <c r="J25" s="21" t="s">
        <v>45</v>
      </c>
      <c r="K25" s="19" t="n">
        <v>2</v>
      </c>
      <c r="L25" s="19" t="n">
        <f aca="false">K25*2</f>
        <v>4</v>
      </c>
      <c r="M25" s="22" t="e">
        <f aca="false">#VALUE!</f>
        <v>#VALUE!</v>
      </c>
      <c r="N25" s="19" t="e">
        <f aca="false">M25*2</f>
        <v>#VALUE!</v>
      </c>
      <c r="O25" s="23" t="e">
        <f aca="false">TableauBDDTuteurs[[#This Row],['#PAR Tutorat ALT]]-M25</f>
        <v>#VALUE!</v>
      </c>
      <c r="P25" s="19" t="n">
        <v>6</v>
      </c>
      <c r="Q25" s="22" t="e">
        <f aca="false">#VALUE!</f>
        <v>#VALUE!</v>
      </c>
      <c r="R25" s="24" t="e">
        <f aca="false">TableauBDDTuteurs[[#This Row],['# PAR  Tutorat INI]]-Q25</f>
        <v>#VALUE!</v>
      </c>
      <c r="S25" s="19" t="n">
        <f aca="false">TableauBDDTuteurs[[#This Row],[PAR équivalent INI]]+TableauBDDTuteurs[[#This Row],['# PAR  Tutorat INI]]</f>
        <v>10</v>
      </c>
      <c r="T2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5" s="22" t="e">
        <f aca="false">TableauBDDTuteurs[[#This Row],[Tutorat ALT - Affecté]]+TableauBDDTuteurs[[#This Row],[Tutorat INI - Affecté]]</f>
        <v>#VALUE!</v>
      </c>
      <c r="V25" s="25" t="n">
        <v>12</v>
      </c>
      <c r="W25" s="19"/>
      <c r="X25" s="19" t="n">
        <f aca="false">TableauBDDTuteurs[[#This Row],['#PAR Tutorat ALT]]+TableauBDDTuteurs[[#This Row],['# PAR  Tutorat INI]]</f>
        <v>8</v>
      </c>
      <c r="Y25" s="32" t="e">
        <f aca="false">TableauBDDTuteurs[[#This Row],[Tot étudiants du par]]-TableauBDDTuteurs[[#This Row],[NB TUTORAT ALT+INI AFFECTE]]</f>
        <v>#VALUE!</v>
      </c>
      <c r="Z25" s="31"/>
      <c r="AA25" s="1"/>
    </row>
    <row r="26" customFormat="false" ht="13.8" hidden="false" customHeight="false" outlineLevel="0" collapsed="false">
      <c r="A26" s="28"/>
      <c r="B26" s="33"/>
      <c r="C26" s="18"/>
      <c r="D26" s="19" t="s">
        <v>50</v>
      </c>
      <c r="E26" s="19" t="s">
        <v>28</v>
      </c>
      <c r="F26" s="20" t="s">
        <v>29</v>
      </c>
      <c r="G26" s="20" t="s">
        <v>30</v>
      </c>
      <c r="H26" s="19"/>
      <c r="I26" s="17" t="s">
        <v>40</v>
      </c>
      <c r="J26" s="21" t="s">
        <v>32</v>
      </c>
      <c r="K26" s="19" t="n">
        <v>4</v>
      </c>
      <c r="L26" s="19" t="n">
        <f aca="false">K26*2</f>
        <v>8</v>
      </c>
      <c r="M26" s="22" t="e">
        <f aca="false">#VALUE!</f>
        <v>#VALUE!</v>
      </c>
      <c r="N26" s="19" t="e">
        <f aca="false">M26*2</f>
        <v>#VALUE!</v>
      </c>
      <c r="O26" s="23" t="e">
        <f aca="false">TableauBDDTuteurs[[#This Row],['#PAR Tutorat ALT]]-M26</f>
        <v>#VALUE!</v>
      </c>
      <c r="P26" s="19" t="n">
        <v>6</v>
      </c>
      <c r="Q26" s="22" t="e">
        <f aca="false">#VALUE!</f>
        <v>#VALUE!</v>
      </c>
      <c r="R26" s="24" t="e">
        <f aca="false">TableauBDDTuteurs[[#This Row],['# PAR  Tutorat INI]]-Q26</f>
        <v>#VALUE!</v>
      </c>
      <c r="S26" s="19" t="n">
        <f aca="false">TableauBDDTuteurs[[#This Row],[PAR équivalent INI]]+TableauBDDTuteurs[[#This Row],['# PAR  Tutorat INI]]</f>
        <v>14</v>
      </c>
      <c r="T2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6" s="22" t="e">
        <f aca="false">TableauBDDTuteurs[[#This Row],[Tutorat ALT - Affecté]]+TableauBDDTuteurs[[#This Row],[Tutorat INI - Affecté]]</f>
        <v>#VALUE!</v>
      </c>
      <c r="V26" s="25" t="s">
        <v>51</v>
      </c>
      <c r="W26" s="31" t="s">
        <v>55</v>
      </c>
      <c r="X26" s="19" t="n">
        <f aca="false">TableauBDDTuteurs[[#This Row],['#PAR Tutorat ALT]]+TableauBDDTuteurs[[#This Row],['# PAR  Tutorat INI]]</f>
        <v>10</v>
      </c>
      <c r="Y26" s="32" t="e">
        <f aca="false">TableauBDDTuteurs[[#This Row],[Tot étudiants du par]]-TableauBDDTuteurs[[#This Row],[NB TUTORAT ALT+INI AFFECTE]]</f>
        <v>#VALUE!</v>
      </c>
      <c r="Z26" s="31"/>
      <c r="AA26" s="1"/>
    </row>
    <row r="27" customFormat="false" ht="13.8" hidden="false" customHeight="false" outlineLevel="0" collapsed="false">
      <c r="A27" s="47"/>
      <c r="B27" s="17"/>
      <c r="C27" s="18"/>
      <c r="D27" s="19" t="s">
        <v>44</v>
      </c>
      <c r="E27" s="19" t="s">
        <v>28</v>
      </c>
      <c r="F27" s="20" t="s">
        <v>29</v>
      </c>
      <c r="G27" s="20" t="s">
        <v>30</v>
      </c>
      <c r="H27" s="17" t="s">
        <v>56</v>
      </c>
      <c r="I27" s="17" t="s">
        <v>31</v>
      </c>
      <c r="J27" s="21" t="s">
        <v>45</v>
      </c>
      <c r="K27" s="19" t="n">
        <v>2</v>
      </c>
      <c r="L27" s="19" t="n">
        <f aca="false">K27*2</f>
        <v>4</v>
      </c>
      <c r="M27" s="22" t="e">
        <f aca="false">#VALUE!</f>
        <v>#VALUE!</v>
      </c>
      <c r="N27" s="19" t="e">
        <f aca="false">M27*2</f>
        <v>#VALUE!</v>
      </c>
      <c r="O27" s="23" t="e">
        <f aca="false">TableauBDDTuteurs[[#This Row],['#PAR Tutorat ALT]]-M27</f>
        <v>#VALUE!</v>
      </c>
      <c r="P27" s="19" t="n">
        <v>6</v>
      </c>
      <c r="Q27" s="22" t="e">
        <f aca="false">#VALUE!</f>
        <v>#VALUE!</v>
      </c>
      <c r="R27" s="24" t="e">
        <f aca="false">TableauBDDTuteurs[[#This Row],['# PAR  Tutorat INI]]-Q27</f>
        <v>#VALUE!</v>
      </c>
      <c r="S27" s="19" t="n">
        <f aca="false">TableauBDDTuteurs[[#This Row],[PAR équivalent INI]]+TableauBDDTuteurs[[#This Row],['# PAR  Tutorat INI]]</f>
        <v>10</v>
      </c>
      <c r="T2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7" s="22" t="e">
        <f aca="false">TableauBDDTuteurs[[#This Row],[Tutorat ALT - Affecté]]+TableauBDDTuteurs[[#This Row],[Tutorat INI - Affecté]]</f>
        <v>#VALUE!</v>
      </c>
      <c r="V27" s="19" t="n">
        <v>12</v>
      </c>
      <c r="W27" s="19"/>
      <c r="X27" s="19" t="n">
        <f aca="false">TableauBDDTuteurs[[#This Row],['#PAR Tutorat ALT]]+TableauBDDTuteurs[[#This Row],['# PAR  Tutorat INI]]</f>
        <v>8</v>
      </c>
      <c r="Y27" s="32" t="e">
        <f aca="false">TableauBDDTuteurs[[#This Row],[Tot étudiants du par]]-TableauBDDTuteurs[[#This Row],[NB TUTORAT ALT+INI AFFECTE]]</f>
        <v>#VALUE!</v>
      </c>
      <c r="Z27" s="31"/>
      <c r="AA27" s="1"/>
    </row>
    <row r="28" customFormat="false" ht="13.8" hidden="false" customHeight="false" outlineLevel="0" collapsed="false">
      <c r="A28" s="16"/>
      <c r="B28" s="17"/>
      <c r="C28" s="18"/>
      <c r="D28" s="19" t="s">
        <v>27</v>
      </c>
      <c r="E28" s="19" t="s">
        <v>28</v>
      </c>
      <c r="F28" s="20" t="s">
        <v>29</v>
      </c>
      <c r="G28" s="20" t="s">
        <v>30</v>
      </c>
      <c r="H28" s="19"/>
      <c r="I28" s="17" t="s">
        <v>42</v>
      </c>
      <c r="J28" s="21" t="s">
        <v>32</v>
      </c>
      <c r="K28" s="19" t="n">
        <v>4</v>
      </c>
      <c r="L28" s="19" t="n">
        <f aca="false">K28*2</f>
        <v>8</v>
      </c>
      <c r="M28" s="22" t="e">
        <f aca="false">#VALUE!</f>
        <v>#VALUE!</v>
      </c>
      <c r="N28" s="19" t="e">
        <f aca="false">M28*2</f>
        <v>#VALUE!</v>
      </c>
      <c r="O28" s="23" t="e">
        <f aca="false">TableauBDDTuteurs[[#This Row],['#PAR Tutorat ALT]]-M28</f>
        <v>#VALUE!</v>
      </c>
      <c r="P28" s="19" t="n">
        <v>6</v>
      </c>
      <c r="Q28" s="22" t="e">
        <f aca="false">#VALUE!</f>
        <v>#VALUE!</v>
      </c>
      <c r="R28" s="24" t="e">
        <f aca="false">TableauBDDTuteurs[[#This Row],['# PAR  Tutorat INI]]-Q28</f>
        <v>#VALUE!</v>
      </c>
      <c r="S28" s="19" t="n">
        <f aca="false">TableauBDDTuteurs[[#This Row],[PAR équivalent INI]]+TableauBDDTuteurs[[#This Row],['# PAR  Tutorat INI]]</f>
        <v>14</v>
      </c>
      <c r="T2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8" s="22" t="e">
        <f aca="false">TableauBDDTuteurs[[#This Row],[Tutorat ALT - Affecté]]+TableauBDDTuteurs[[#This Row],[Tutorat INI - Affecté]]</f>
        <v>#VALUE!</v>
      </c>
      <c r="V28" s="19" t="n">
        <v>16</v>
      </c>
      <c r="W28" s="19"/>
      <c r="X28" s="19" t="n">
        <f aca="false">TableauBDDTuteurs[[#This Row],['#PAR Tutorat ALT]]+TableauBDDTuteurs[[#This Row],['# PAR  Tutorat INI]]</f>
        <v>10</v>
      </c>
      <c r="Y28" s="32" t="e">
        <f aca="false">TableauBDDTuteurs[[#This Row],[Tot étudiants du par]]-TableauBDDTuteurs[[#This Row],[NB TUTORAT ALT+INI AFFECTE]]</f>
        <v>#VALUE!</v>
      </c>
      <c r="Z28" s="31"/>
      <c r="AA28" s="1"/>
    </row>
    <row r="29" customFormat="false" ht="13.8" hidden="false" customHeight="false" outlineLevel="0" collapsed="false">
      <c r="A29" s="16"/>
      <c r="B29" s="17"/>
      <c r="C29" s="18"/>
      <c r="D29" s="19" t="s">
        <v>57</v>
      </c>
      <c r="E29" s="19" t="s">
        <v>28</v>
      </c>
      <c r="F29" s="20" t="s">
        <v>58</v>
      </c>
      <c r="G29" s="20"/>
      <c r="H29" s="19"/>
      <c r="I29" s="17"/>
      <c r="J29" s="21"/>
      <c r="K29" s="19" t="n">
        <v>10</v>
      </c>
      <c r="L29" s="19" t="n">
        <f aca="false">K29*2</f>
        <v>20</v>
      </c>
      <c r="M29" s="22" t="e">
        <f aca="false">#VALUE!</f>
        <v>#VALUE!</v>
      </c>
      <c r="N29" s="19"/>
      <c r="O29" s="23"/>
      <c r="P29" s="19" t="n">
        <v>0</v>
      </c>
      <c r="Q29" s="22" t="e">
        <f aca="false">#VALUE!</f>
        <v>#VALUE!</v>
      </c>
      <c r="R29" s="24" t="e">
        <f aca="false">TableauBDDTuteurs[[#This Row],['# PAR  Tutorat INI]]-Q29</f>
        <v>#VALUE!</v>
      </c>
      <c r="S29" s="19"/>
      <c r="T2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29" s="22" t="e">
        <f aca="false">TableauBDDTuteurs[[#This Row],[Tutorat ALT - Affecté]]+TableauBDDTuteurs[[#This Row],[Tutorat INI - Affecté]]</f>
        <v>#VALUE!</v>
      </c>
      <c r="V29" s="32"/>
      <c r="W29" s="19"/>
      <c r="X29" s="1" t="n">
        <f aca="false">TableauBDDTuteurs[[#This Row],['#PAR Tutorat ALT]]+TableauBDDTuteurs[[#This Row],['# PAR  Tutorat INI]]</f>
        <v>10</v>
      </c>
      <c r="Y29" s="26" t="e">
        <f aca="false">TableauBDDTuteurs[[#This Row],[Tot étudiants du par]]-TableauBDDTuteurs[[#This Row],[NB TUTORAT ALT+INI AFFECTE]]</f>
        <v>#VALUE!</v>
      </c>
      <c r="AA29" s="19"/>
    </row>
    <row r="30" customFormat="false" ht="13.8" hidden="false" customHeight="false" outlineLevel="0" collapsed="false">
      <c r="A30" s="28"/>
      <c r="B30" s="17"/>
      <c r="C30" s="18"/>
      <c r="D30" s="19" t="s">
        <v>27</v>
      </c>
      <c r="E30" s="19" t="s">
        <v>28</v>
      </c>
      <c r="F30" s="20" t="s">
        <v>29</v>
      </c>
      <c r="G30" s="20" t="s">
        <v>30</v>
      </c>
      <c r="H30" s="17"/>
      <c r="I30" s="17" t="s">
        <v>31</v>
      </c>
      <c r="J30" s="21" t="s">
        <v>32</v>
      </c>
      <c r="K30" s="19" t="n">
        <v>4</v>
      </c>
      <c r="L30" s="19" t="n">
        <f aca="false">K30*2</f>
        <v>8</v>
      </c>
      <c r="M30" s="22" t="e">
        <f aca="false">#VALUE!</f>
        <v>#VALUE!</v>
      </c>
      <c r="N30" s="19" t="e">
        <f aca="false">M30*2</f>
        <v>#VALUE!</v>
      </c>
      <c r="O30" s="23" t="e">
        <f aca="false">TableauBDDTuteurs[[#This Row],['#PAR Tutorat ALT]]-M30</f>
        <v>#VALUE!</v>
      </c>
      <c r="P30" s="19" t="n">
        <v>6</v>
      </c>
      <c r="Q30" s="22" t="e">
        <f aca="false">#VALUE!</f>
        <v>#VALUE!</v>
      </c>
      <c r="R30" s="24" t="e">
        <f aca="false">TableauBDDTuteurs[[#This Row],['# PAR  Tutorat INI]]-Q30</f>
        <v>#VALUE!</v>
      </c>
      <c r="S30" s="19" t="n">
        <f aca="false">TableauBDDTuteurs[[#This Row],[PAR équivalent INI]]+TableauBDDTuteurs[[#This Row],['# PAR  Tutorat INI]]</f>
        <v>14</v>
      </c>
      <c r="T30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0" s="22" t="e">
        <f aca="false">TableauBDDTuteurs[[#This Row],[Tutorat ALT - Affecté]]+TableauBDDTuteurs[[#This Row],[Tutorat INI - Affecté]]</f>
        <v>#VALUE!</v>
      </c>
      <c r="V30" s="19" t="n">
        <v>16</v>
      </c>
      <c r="W30" s="19"/>
      <c r="X30" s="1" t="n">
        <f aca="false">TableauBDDTuteurs[[#This Row],['#PAR Tutorat ALT]]+TableauBDDTuteurs[[#This Row],['# PAR  Tutorat INI]]</f>
        <v>10</v>
      </c>
      <c r="Y30" s="26" t="e">
        <f aca="false">TableauBDDTuteurs[[#This Row],[Tot étudiants du par]]-TableauBDDTuteurs[[#This Row],[NB TUTORAT ALT+INI AFFECTE]]</f>
        <v>#VALUE!</v>
      </c>
      <c r="AA30" s="1"/>
    </row>
    <row r="31" customFormat="false" ht="13.8" hidden="false" customHeight="false" outlineLevel="0" collapsed="false">
      <c r="A31" s="28"/>
      <c r="B31" s="17"/>
      <c r="C31" s="18"/>
      <c r="D31" s="19" t="s">
        <v>44</v>
      </c>
      <c r="E31" s="19" t="s">
        <v>28</v>
      </c>
      <c r="F31" s="20" t="s">
        <v>29</v>
      </c>
      <c r="G31" s="20" t="s">
        <v>30</v>
      </c>
      <c r="H31" s="17"/>
      <c r="I31" s="17"/>
      <c r="J31" s="21"/>
      <c r="K31" s="19" t="n">
        <v>0</v>
      </c>
      <c r="L31" s="19" t="n">
        <f aca="false">K31*2</f>
        <v>0</v>
      </c>
      <c r="M31" s="49" t="e">
        <f aca="false">#VALUE!</f>
        <v>#VALUE!</v>
      </c>
      <c r="N31" s="19" t="e">
        <f aca="false">M31*2</f>
        <v>#VALUE!</v>
      </c>
      <c r="O31" s="32" t="e">
        <f aca="false">TableauBDDTuteurs[[#This Row],['#PAR Tutorat ALT]]-M31</f>
        <v>#VALUE!</v>
      </c>
      <c r="P31" s="19" t="n">
        <v>0</v>
      </c>
      <c r="Q31" s="49" t="e">
        <f aca="false">#VALUE!</f>
        <v>#VALUE!</v>
      </c>
      <c r="R31" s="19" t="e">
        <f aca="false">TableauBDDTuteurs[[#This Row],['# PAR  Tutorat INI]]-Q31</f>
        <v>#VALUE!</v>
      </c>
      <c r="S31" s="19" t="n">
        <f aca="false">TableauBDDTuteurs[[#This Row],[PAR équivalent INI]]+TableauBDDTuteurs[[#This Row],['# PAR  Tutorat INI]]</f>
        <v>0</v>
      </c>
      <c r="T31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1" s="49" t="e">
        <f aca="false">TableauBDDTuteurs[[#This Row],[Tutorat ALT - Affecté]]+TableauBDDTuteurs[[#This Row],[Tutorat INI - Affecté]]</f>
        <v>#VALUE!</v>
      </c>
      <c r="V31" s="19" t="n">
        <v>0</v>
      </c>
      <c r="W31" s="19"/>
      <c r="X31" s="1" t="n">
        <f aca="false">TableauBDDTuteurs[[#This Row],['#PAR Tutorat ALT]]+TableauBDDTuteurs[[#This Row],['# PAR  Tutorat INI]]</f>
        <v>0</v>
      </c>
      <c r="Y31" s="26" t="e">
        <f aca="false">TableauBDDTuteurs[[#This Row],[Tot étudiants du par]]-TableauBDDTuteurs[[#This Row],[NB TUTORAT ALT+INI AFFECTE]]</f>
        <v>#VALUE!</v>
      </c>
    </row>
    <row r="32" customFormat="false" ht="13.8" hidden="false" customHeight="false" outlineLevel="0" collapsed="false">
      <c r="A32" s="16"/>
      <c r="B32" s="17"/>
      <c r="C32" s="18"/>
      <c r="D32" s="19" t="s">
        <v>27</v>
      </c>
      <c r="E32" s="19" t="s">
        <v>28</v>
      </c>
      <c r="F32" s="20" t="s">
        <v>29</v>
      </c>
      <c r="G32" s="20" t="s">
        <v>30</v>
      </c>
      <c r="H32" s="19" t="s">
        <v>59</v>
      </c>
      <c r="I32" s="17" t="s">
        <v>31</v>
      </c>
      <c r="J32" s="21" t="s">
        <v>35</v>
      </c>
      <c r="K32" s="19" t="n">
        <v>4</v>
      </c>
      <c r="L32" s="19" t="n">
        <f aca="false">K32*2</f>
        <v>8</v>
      </c>
      <c r="M32" s="22" t="e">
        <f aca="false">#VALUE!</f>
        <v>#VALUE!</v>
      </c>
      <c r="N32" s="19" t="e">
        <f aca="false">M32*2</f>
        <v>#VALUE!</v>
      </c>
      <c r="O32" s="23" t="e">
        <f aca="false">TableauBDDTuteurs[[#This Row],['#PAR Tutorat ALT]]-M32</f>
        <v>#VALUE!</v>
      </c>
      <c r="P32" s="19" t="n">
        <v>12</v>
      </c>
      <c r="Q32" s="22" t="e">
        <f aca="false">#VALUE!</f>
        <v>#VALUE!</v>
      </c>
      <c r="R32" s="24" t="e">
        <f aca="false">TableauBDDTuteurs[[#This Row],['# PAR  Tutorat INI]]-Q32</f>
        <v>#VALUE!</v>
      </c>
      <c r="S32" s="19" t="n">
        <f aca="false">TableauBDDTuteurs[[#This Row],[PAR équivalent INI]]+TableauBDDTuteurs[[#This Row],['# PAR  Tutorat INI]]</f>
        <v>20</v>
      </c>
      <c r="T32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2" s="22" t="e">
        <f aca="false">TableauBDDTuteurs[[#This Row],[Tutorat ALT - Affecté]]+TableauBDDTuteurs[[#This Row],[Tutorat INI - Affecté]]</f>
        <v>#VALUE!</v>
      </c>
      <c r="V32" s="19" t="n">
        <v>28</v>
      </c>
      <c r="W32" s="19" t="s">
        <v>60</v>
      </c>
      <c r="X32" s="19" t="n">
        <f aca="false">TableauBDDTuteurs[[#This Row],['#PAR Tutorat ALT]]+TableauBDDTuteurs[[#This Row],['# PAR  Tutorat INI]]</f>
        <v>16</v>
      </c>
      <c r="Y32" s="32" t="e">
        <f aca="false">TableauBDDTuteurs[[#This Row],[Tot étudiants du par]]-TableauBDDTuteurs[[#This Row],[NB TUTORAT ALT+INI AFFECTE]]</f>
        <v>#VALUE!</v>
      </c>
      <c r="Z32" s="31"/>
      <c r="AA32" s="1"/>
    </row>
    <row r="33" customFormat="false" ht="13.8" hidden="false" customHeight="false" outlineLevel="0" collapsed="false">
      <c r="A33" s="16"/>
      <c r="B33" s="17"/>
      <c r="C33" s="18"/>
      <c r="D33" s="19" t="s">
        <v>44</v>
      </c>
      <c r="E33" s="19" t="s">
        <v>28</v>
      </c>
      <c r="F33" s="20" t="s">
        <v>29</v>
      </c>
      <c r="G33" s="20" t="s">
        <v>30</v>
      </c>
      <c r="H33" s="19"/>
      <c r="I33" s="17" t="s">
        <v>40</v>
      </c>
      <c r="J33" s="21" t="s">
        <v>32</v>
      </c>
      <c r="K33" s="19" t="n">
        <v>4</v>
      </c>
      <c r="L33" s="19" t="n">
        <f aca="false">K33*2</f>
        <v>8</v>
      </c>
      <c r="M33" s="22" t="e">
        <f aca="false">#VALUE!</f>
        <v>#VALUE!</v>
      </c>
      <c r="N33" s="19" t="e">
        <f aca="false">M33*2</f>
        <v>#VALUE!</v>
      </c>
      <c r="O33" s="23" t="e">
        <f aca="false">TableauBDDTuteurs[[#This Row],['#PAR Tutorat ALT]]-M33</f>
        <v>#VALUE!</v>
      </c>
      <c r="P33" s="19" t="n">
        <v>6</v>
      </c>
      <c r="Q33" s="22" t="e">
        <f aca="false">#VALUE!</f>
        <v>#VALUE!</v>
      </c>
      <c r="R33" s="24" t="e">
        <f aca="false">TableauBDDTuteurs[[#This Row],['# PAR  Tutorat INI]]-Q33</f>
        <v>#VALUE!</v>
      </c>
      <c r="S33" s="19" t="n">
        <f aca="false">TableauBDDTuteurs[[#This Row],[PAR équivalent INI]]+TableauBDDTuteurs[[#This Row],['# PAR  Tutorat INI]]</f>
        <v>14</v>
      </c>
      <c r="T33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3" s="22" t="e">
        <f aca="false">TableauBDDTuteurs[[#This Row],[Tutorat ALT - Affecté]]+TableauBDDTuteurs[[#This Row],[Tutorat INI - Affecté]]</f>
        <v>#VALUE!</v>
      </c>
      <c r="V33" s="19" t="n">
        <v>15</v>
      </c>
      <c r="W33" s="19"/>
      <c r="X33" s="19" t="n">
        <f aca="false">TableauBDDTuteurs[[#This Row],['#PAR Tutorat ALT]]+TableauBDDTuteurs[[#This Row],['# PAR  Tutorat INI]]</f>
        <v>10</v>
      </c>
      <c r="Y33" s="32" t="e">
        <f aca="false">TableauBDDTuteurs[[#This Row],[Tot étudiants du par]]-TableauBDDTuteurs[[#This Row],[NB TUTORAT ALT+INI AFFECTE]]</f>
        <v>#VALUE!</v>
      </c>
      <c r="Z33" s="31"/>
      <c r="AA33" s="1"/>
    </row>
    <row r="34" customFormat="false" ht="13.8" hidden="false" customHeight="false" outlineLevel="0" collapsed="false">
      <c r="A34" s="16"/>
      <c r="B34" s="33"/>
      <c r="C34" s="18"/>
      <c r="D34" s="19" t="s">
        <v>27</v>
      </c>
      <c r="E34" s="19" t="s">
        <v>28</v>
      </c>
      <c r="F34" s="20" t="s">
        <v>29</v>
      </c>
      <c r="G34" s="20" t="s">
        <v>30</v>
      </c>
      <c r="H34" s="19" t="s">
        <v>59</v>
      </c>
      <c r="I34" s="17" t="s">
        <v>42</v>
      </c>
      <c r="J34" s="21" t="s">
        <v>32</v>
      </c>
      <c r="K34" s="19" t="n">
        <v>4</v>
      </c>
      <c r="L34" s="19" t="n">
        <f aca="false">K34*2</f>
        <v>8</v>
      </c>
      <c r="M34" s="22" t="e">
        <f aca="false">#VALUE!</f>
        <v>#VALUE!</v>
      </c>
      <c r="N34" s="19" t="e">
        <f aca="false">M34*2</f>
        <v>#VALUE!</v>
      </c>
      <c r="O34" s="23" t="e">
        <f aca="false">TableauBDDTuteurs[[#This Row],['#PAR Tutorat ALT]]-M34</f>
        <v>#VALUE!</v>
      </c>
      <c r="P34" s="19" t="n">
        <v>6</v>
      </c>
      <c r="Q34" s="22" t="e">
        <f aca="false">#VALUE!</f>
        <v>#VALUE!</v>
      </c>
      <c r="R34" s="24" t="e">
        <f aca="false">TableauBDDTuteurs[[#This Row],['# PAR  Tutorat INI]]-Q34</f>
        <v>#VALUE!</v>
      </c>
      <c r="S34" s="19" t="n">
        <f aca="false">TableauBDDTuteurs[[#This Row],[PAR équivalent INI]]+TableauBDDTuteurs[[#This Row],['# PAR  Tutorat INI]]</f>
        <v>14</v>
      </c>
      <c r="T3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4" s="22" t="e">
        <f aca="false">TableauBDDTuteurs[[#This Row],[Tutorat ALT - Affecté]]+TableauBDDTuteurs[[#This Row],[Tutorat INI - Affecté]]</f>
        <v>#VALUE!</v>
      </c>
      <c r="V34" s="19" t="n">
        <v>16</v>
      </c>
      <c r="W34" s="19"/>
      <c r="X34" s="1" t="n">
        <f aca="false">TableauBDDTuteurs[[#This Row],['#PAR Tutorat ALT]]+TableauBDDTuteurs[[#This Row],['# PAR  Tutorat INI]]</f>
        <v>10</v>
      </c>
      <c r="Y34" s="26" t="e">
        <f aca="false">TableauBDDTuteurs[[#This Row],[Tot étudiants du par]]-TableauBDDTuteurs[[#This Row],[NB TUTORAT ALT+INI AFFECTE]]</f>
        <v>#VALUE!</v>
      </c>
      <c r="AA34" s="1"/>
    </row>
    <row r="35" customFormat="false" ht="13.8" hidden="false" customHeight="false" outlineLevel="0" collapsed="false">
      <c r="A35" s="16"/>
      <c r="B35" s="33"/>
      <c r="C35" s="44"/>
      <c r="D35" s="19" t="s">
        <v>27</v>
      </c>
      <c r="E35" s="19" t="s">
        <v>28</v>
      </c>
      <c r="F35" s="20" t="s">
        <v>58</v>
      </c>
      <c r="G35" s="20"/>
      <c r="H35" s="19"/>
      <c r="I35" s="17"/>
      <c r="J35" s="21"/>
      <c r="K35" s="19" t="n">
        <v>0</v>
      </c>
      <c r="L35" s="19" t="n">
        <f aca="false">K35*2</f>
        <v>0</v>
      </c>
      <c r="M35" s="22" t="e">
        <f aca="false">#VALUE!</f>
        <v>#VALUE!</v>
      </c>
      <c r="N35" s="19" t="e">
        <f aca="false">M35*2</f>
        <v>#VALUE!</v>
      </c>
      <c r="O35" s="23" t="e">
        <f aca="false">TableauBDDTuteurs[[#This Row],['#PAR Tutorat ALT]]-M35</f>
        <v>#VALUE!</v>
      </c>
      <c r="P35" s="19" t="n">
        <v>0</v>
      </c>
      <c r="Q35" s="22" t="e">
        <f aca="false">#VALUE!</f>
        <v>#VALUE!</v>
      </c>
      <c r="R35" s="24" t="e">
        <f aca="false">TableauBDDTuteurs[[#This Row],['# PAR  Tutorat INI]]-Q35</f>
        <v>#VALUE!</v>
      </c>
      <c r="S35" s="19" t="n">
        <f aca="false">TableauBDDTuteurs[[#This Row],[PAR équivalent INI]]+TableauBDDTuteurs[[#This Row],['# PAR  Tutorat INI]]</f>
        <v>0</v>
      </c>
      <c r="T3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5" s="22" t="e">
        <f aca="false">TableauBDDTuteurs[[#This Row],[Tutorat ALT - Affecté]]+TableauBDDTuteurs[[#This Row],[Tutorat INI - Affecté]]</f>
        <v>#VALUE!</v>
      </c>
      <c r="V35" s="19"/>
      <c r="W35" s="19"/>
      <c r="X35" s="19" t="n">
        <f aca="false">TableauBDDTuteurs[[#This Row],['#PAR Tutorat ALT]]+TableauBDDTuteurs[[#This Row],['# PAR  Tutorat INI]]</f>
        <v>0</v>
      </c>
      <c r="Y35" s="32" t="e">
        <f aca="false">TableauBDDTuteurs[[#This Row],[Tot étudiants du par]]-TableauBDDTuteurs[[#This Row],[NB TUTORAT ALT+INI AFFECTE]]</f>
        <v>#VALUE!</v>
      </c>
      <c r="Z35" s="31"/>
      <c r="AA35" s="1"/>
    </row>
    <row r="36" customFormat="false" ht="13.8" hidden="false" customHeight="false" outlineLevel="0" collapsed="false">
      <c r="A36" s="28"/>
      <c r="B36" s="29"/>
      <c r="C36" s="18"/>
      <c r="D36" s="20" t="s">
        <v>34</v>
      </c>
      <c r="E36" s="19" t="s">
        <v>28</v>
      </c>
      <c r="F36" s="20" t="s">
        <v>29</v>
      </c>
      <c r="G36" s="20" t="s">
        <v>30</v>
      </c>
      <c r="H36" s="31"/>
      <c r="I36" s="17" t="s">
        <v>40</v>
      </c>
      <c r="J36" s="21" t="s">
        <v>35</v>
      </c>
      <c r="K36" s="19" t="n">
        <v>4</v>
      </c>
      <c r="L36" s="19" t="n">
        <f aca="false">K36*2</f>
        <v>8</v>
      </c>
      <c r="M36" s="22" t="e">
        <f aca="false">#VALUE!</f>
        <v>#VALUE!</v>
      </c>
      <c r="N36" s="19" t="e">
        <f aca="false">M36*2</f>
        <v>#VALUE!</v>
      </c>
      <c r="O36" s="23" t="e">
        <f aca="false">TableauBDDTuteurs[[#This Row],['#PAR Tutorat ALT]]-M36</f>
        <v>#VALUE!</v>
      </c>
      <c r="P36" s="19" t="n">
        <v>12</v>
      </c>
      <c r="Q36" s="22" t="e">
        <f aca="false">#VALUE!</f>
        <v>#VALUE!</v>
      </c>
      <c r="R36" s="24" t="e">
        <f aca="false">TableauBDDTuteurs[[#This Row],['# PAR  Tutorat INI]]-Q36</f>
        <v>#VALUE!</v>
      </c>
      <c r="S36" s="19" t="n">
        <f aca="false">TableauBDDTuteurs[[#This Row],[PAR équivalent INI]]+TableauBDDTuteurs[[#This Row],['# PAR  Tutorat INI]]</f>
        <v>20</v>
      </c>
      <c r="T3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6" s="22" t="e">
        <f aca="false">TableauBDDTuteurs[[#This Row],[Tutorat ALT - Affecté]]+TableauBDDTuteurs[[#This Row],[Tutorat INI - Affecté]]</f>
        <v>#VALUE!</v>
      </c>
      <c r="V36" s="19"/>
      <c r="W36" s="17" t="s">
        <v>61</v>
      </c>
      <c r="X36" s="19" t="n">
        <f aca="false">TableauBDDTuteurs[[#This Row],['#PAR Tutorat ALT]]+TableauBDDTuteurs[[#This Row],['# PAR  Tutorat INI]]</f>
        <v>16</v>
      </c>
      <c r="Y36" s="32" t="e">
        <f aca="false">TableauBDDTuteurs[[#This Row],[Tot étudiants du par]]-TableauBDDTuteurs[[#This Row],[NB TUTORAT ALT+INI AFFECTE]]</f>
        <v>#VALUE!</v>
      </c>
      <c r="Z36" s="31"/>
      <c r="AA36" s="1"/>
    </row>
    <row r="37" customFormat="false" ht="13.8" hidden="false" customHeight="false" outlineLevel="0" collapsed="false">
      <c r="A37" s="16"/>
      <c r="B37" s="33"/>
      <c r="C37" s="18"/>
      <c r="D37" s="19" t="s">
        <v>44</v>
      </c>
      <c r="E37" s="19" t="s">
        <v>28</v>
      </c>
      <c r="F37" s="20" t="s">
        <v>29</v>
      </c>
      <c r="G37" s="20" t="s">
        <v>30</v>
      </c>
      <c r="H37" s="19"/>
      <c r="I37" s="17" t="s">
        <v>40</v>
      </c>
      <c r="J37" s="21" t="s">
        <v>45</v>
      </c>
      <c r="K37" s="19" t="n">
        <v>2</v>
      </c>
      <c r="L37" s="19" t="n">
        <f aca="false">K37*2</f>
        <v>4</v>
      </c>
      <c r="M37" s="22" t="e">
        <f aca="false">#VALUE!</f>
        <v>#VALUE!</v>
      </c>
      <c r="N37" s="19" t="e">
        <f aca="false">M37*2</f>
        <v>#VALUE!</v>
      </c>
      <c r="O37" s="23" t="e">
        <f aca="false">TableauBDDTuteurs[[#This Row],['#PAR Tutorat ALT]]-M37</f>
        <v>#VALUE!</v>
      </c>
      <c r="P37" s="19" t="n">
        <v>6</v>
      </c>
      <c r="Q37" s="22" t="e">
        <f aca="false">#VALUE!</f>
        <v>#VALUE!</v>
      </c>
      <c r="R37" s="24" t="e">
        <f aca="false">TableauBDDTuteurs[[#This Row],['# PAR  Tutorat INI]]-Q37</f>
        <v>#VALUE!</v>
      </c>
      <c r="S37" s="19" t="n">
        <f aca="false">TableauBDDTuteurs[[#This Row],[PAR équivalent INI]]+TableauBDDTuteurs[[#This Row],['# PAR  Tutorat INI]]</f>
        <v>10</v>
      </c>
      <c r="T3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7" s="22" t="e">
        <f aca="false">TableauBDDTuteurs[[#This Row],[Tutorat ALT - Affecté]]+TableauBDDTuteurs[[#This Row],[Tutorat INI - Affecté]]</f>
        <v>#VALUE!</v>
      </c>
      <c r="V37" s="19" t="n">
        <v>12</v>
      </c>
      <c r="W37" s="19" t="s">
        <v>54</v>
      </c>
      <c r="X37" s="19" t="n">
        <f aca="false">TableauBDDTuteurs[[#This Row],['#PAR Tutorat ALT]]+TableauBDDTuteurs[[#This Row],['# PAR  Tutorat INI]]</f>
        <v>8</v>
      </c>
      <c r="Y37" s="32" t="e">
        <f aca="false">TableauBDDTuteurs[[#This Row],[Tot étudiants du par]]-TableauBDDTuteurs[[#This Row],[NB TUTORAT ALT+INI AFFECTE]]</f>
        <v>#VALUE!</v>
      </c>
      <c r="Z37" s="31"/>
      <c r="AA37" s="1"/>
    </row>
    <row r="38" customFormat="false" ht="13.8" hidden="false" customHeight="false" outlineLevel="0" collapsed="false">
      <c r="A38" s="16"/>
      <c r="B38" s="33"/>
      <c r="C38" s="18"/>
      <c r="D38" s="19" t="s">
        <v>34</v>
      </c>
      <c r="E38" s="19" t="s">
        <v>51</v>
      </c>
      <c r="F38" s="20"/>
      <c r="G38" s="20"/>
      <c r="H38" s="19"/>
      <c r="I38" s="17" t="s">
        <v>42</v>
      </c>
      <c r="J38" s="21"/>
      <c r="K38" s="19" t="n">
        <v>2</v>
      </c>
      <c r="L38" s="19" t="n">
        <f aca="false">K38*2</f>
        <v>4</v>
      </c>
      <c r="M38" s="22" t="e">
        <f aca="false">#VALUE!</f>
        <v>#VALUE!</v>
      </c>
      <c r="N38" s="19" t="e">
        <f aca="false">M38*2</f>
        <v>#VALUE!</v>
      </c>
      <c r="O38" s="23" t="e">
        <f aca="false">TableauBDDTuteurs[[#This Row],['#PAR Tutorat ALT]]-M38</f>
        <v>#VALUE!</v>
      </c>
      <c r="P38" s="19" t="n">
        <v>6</v>
      </c>
      <c r="Q38" s="22" t="e">
        <f aca="false">#VALUE!</f>
        <v>#VALUE!</v>
      </c>
      <c r="R38" s="24" t="e">
        <f aca="false">TableauBDDTuteurs[[#This Row],['# PAR  Tutorat INI]]-Q38</f>
        <v>#VALUE!</v>
      </c>
      <c r="S38" s="19"/>
      <c r="T3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8" s="22" t="e">
        <f aca="false">TableauBDDTuteurs[[#This Row],[Tutorat ALT - Affecté]]+TableauBDDTuteurs[[#This Row],[Tutorat INI - Affecté]]</f>
        <v>#VALUE!</v>
      </c>
      <c r="V38" s="32"/>
      <c r="W38" s="19"/>
      <c r="X38" s="19" t="n">
        <f aca="false">TableauBDDTuteurs[[#This Row],['#PAR Tutorat ALT]]+TableauBDDTuteurs[[#This Row],['# PAR  Tutorat INI]]</f>
        <v>8</v>
      </c>
      <c r="Y38" s="32" t="e">
        <f aca="false">TableauBDDTuteurs[[#This Row],[Tot étudiants du par]]-TableauBDDTuteurs[[#This Row],[NB TUTORAT ALT+INI AFFECTE]]</f>
        <v>#VALUE!</v>
      </c>
      <c r="Z38" s="31"/>
      <c r="AA38" s="19"/>
    </row>
    <row r="39" customFormat="false" ht="13.8" hidden="false" customHeight="false" outlineLevel="0" collapsed="false">
      <c r="A39" s="28"/>
      <c r="B39" s="33"/>
      <c r="C39" s="18"/>
      <c r="D39" s="19" t="s">
        <v>44</v>
      </c>
      <c r="E39" s="19" t="s">
        <v>28</v>
      </c>
      <c r="F39" s="20" t="s">
        <v>29</v>
      </c>
      <c r="G39" s="20" t="s">
        <v>30</v>
      </c>
      <c r="H39" s="19"/>
      <c r="I39" s="17" t="s">
        <v>31</v>
      </c>
      <c r="J39" s="21" t="s">
        <v>32</v>
      </c>
      <c r="K39" s="19" t="n">
        <v>4</v>
      </c>
      <c r="L39" s="19" t="n">
        <f aca="false">K39*2</f>
        <v>8</v>
      </c>
      <c r="M39" s="22" t="e">
        <f aca="false">#VALUE!</f>
        <v>#VALUE!</v>
      </c>
      <c r="N39" s="19" t="e">
        <f aca="false">M39*2</f>
        <v>#VALUE!</v>
      </c>
      <c r="O39" s="23" t="e">
        <f aca="false">TableauBDDTuteurs[[#This Row],['#PAR Tutorat ALT]]-M39</f>
        <v>#VALUE!</v>
      </c>
      <c r="P39" s="19" t="n">
        <v>6</v>
      </c>
      <c r="Q39" s="22" t="e">
        <f aca="false">#VALUE!</f>
        <v>#VALUE!</v>
      </c>
      <c r="R39" s="24" t="e">
        <f aca="false">TableauBDDTuteurs[[#This Row],['# PAR  Tutorat INI]]-Q39</f>
        <v>#VALUE!</v>
      </c>
      <c r="S39" s="19" t="n">
        <f aca="false">TableauBDDTuteurs[[#This Row],[PAR équivalent INI]]+TableauBDDTuteurs[[#This Row],['# PAR  Tutorat INI]]</f>
        <v>14</v>
      </c>
      <c r="T3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39" s="22" t="e">
        <f aca="false">TableauBDDTuteurs[[#This Row],[Tutorat ALT - Affecté]]+TableauBDDTuteurs[[#This Row],[Tutorat INI - Affecté]]</f>
        <v>#VALUE!</v>
      </c>
      <c r="V39" s="19" t="n">
        <v>15</v>
      </c>
      <c r="W39" s="19"/>
      <c r="X39" s="19" t="n">
        <f aca="false">TableauBDDTuteurs[[#This Row],['#PAR Tutorat ALT]]+TableauBDDTuteurs[[#This Row],['# PAR  Tutorat INI]]</f>
        <v>10</v>
      </c>
      <c r="Y39" s="32" t="e">
        <f aca="false">TableauBDDTuteurs[[#This Row],[Tot étudiants du par]]-TableauBDDTuteurs[[#This Row],[NB TUTORAT ALT+INI AFFECTE]]</f>
        <v>#VALUE!</v>
      </c>
      <c r="Z39" s="31"/>
      <c r="AA39" s="1"/>
    </row>
    <row r="40" customFormat="false" ht="13.8" hidden="false" customHeight="false" outlineLevel="0" collapsed="false">
      <c r="A40" s="28"/>
      <c r="B40" s="33"/>
      <c r="C40" s="18"/>
      <c r="D40" s="19" t="s">
        <v>44</v>
      </c>
      <c r="E40" s="19" t="s">
        <v>28</v>
      </c>
      <c r="F40" s="20" t="s">
        <v>29</v>
      </c>
      <c r="G40" s="20" t="s">
        <v>30</v>
      </c>
      <c r="H40" s="19"/>
      <c r="I40" s="17" t="s">
        <v>31</v>
      </c>
      <c r="J40" s="21" t="s">
        <v>32</v>
      </c>
      <c r="K40" s="19" t="n">
        <v>4</v>
      </c>
      <c r="L40" s="19" t="n">
        <f aca="false">K40*2</f>
        <v>8</v>
      </c>
      <c r="M40" s="22" t="e">
        <f aca="false">#VALUE!</f>
        <v>#VALUE!</v>
      </c>
      <c r="N40" s="19" t="e">
        <f aca="false">M40*2</f>
        <v>#VALUE!</v>
      </c>
      <c r="O40" s="23" t="e">
        <f aca="false">TableauBDDTuteurs[[#This Row],['#PAR Tutorat ALT]]-M40</f>
        <v>#VALUE!</v>
      </c>
      <c r="P40" s="19" t="n">
        <v>6</v>
      </c>
      <c r="Q40" s="22" t="e">
        <f aca="false">#VALUE!</f>
        <v>#VALUE!</v>
      </c>
      <c r="R40" s="24" t="e">
        <f aca="false">TableauBDDTuteurs[[#This Row],['# PAR  Tutorat INI]]-Q40</f>
        <v>#VALUE!</v>
      </c>
      <c r="S40" s="19" t="n">
        <f aca="false">TableauBDDTuteurs[[#This Row],[PAR équivalent INI]]+TableauBDDTuteurs[[#This Row],['# PAR  Tutorat INI]]</f>
        <v>14</v>
      </c>
      <c r="T40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0" s="22" t="e">
        <f aca="false">TableauBDDTuteurs[[#This Row],[Tutorat ALT - Affecté]]+TableauBDDTuteurs[[#This Row],[Tutorat INI - Affecté]]</f>
        <v>#VALUE!</v>
      </c>
      <c r="V40" s="19" t="n">
        <v>15</v>
      </c>
      <c r="W40" s="19"/>
      <c r="X40" s="19" t="n">
        <f aca="false">TableauBDDTuteurs[[#This Row],['#PAR Tutorat ALT]]+TableauBDDTuteurs[[#This Row],['# PAR  Tutorat INI]]</f>
        <v>10</v>
      </c>
      <c r="Y40" s="32" t="e">
        <f aca="false">TableauBDDTuteurs[[#This Row],[Tot étudiants du par]]-TableauBDDTuteurs[[#This Row],[NB TUTORAT ALT+INI AFFECTE]]</f>
        <v>#VALUE!</v>
      </c>
      <c r="Z40" s="31"/>
      <c r="AA40" s="1"/>
    </row>
    <row r="41" customFormat="false" ht="13.8" hidden="false" customHeight="false" outlineLevel="0" collapsed="false">
      <c r="A41" s="16"/>
      <c r="B41" s="33"/>
      <c r="C41" s="18"/>
      <c r="D41" s="19" t="s">
        <v>50</v>
      </c>
      <c r="E41" s="19" t="s">
        <v>28</v>
      </c>
      <c r="F41" s="20" t="s">
        <v>29</v>
      </c>
      <c r="G41" s="20" t="s">
        <v>30</v>
      </c>
      <c r="H41" s="19"/>
      <c r="I41" s="17" t="s">
        <v>31</v>
      </c>
      <c r="J41" s="21" t="s">
        <v>62</v>
      </c>
      <c r="K41" s="19" t="n">
        <v>2</v>
      </c>
      <c r="L41" s="19" t="n">
        <f aca="false">K41*2</f>
        <v>4</v>
      </c>
      <c r="M41" s="22" t="e">
        <f aca="false">#VALUE!</f>
        <v>#VALUE!</v>
      </c>
      <c r="N41" s="19" t="e">
        <f aca="false">M41*2</f>
        <v>#VALUE!</v>
      </c>
      <c r="O41" s="23" t="e">
        <f aca="false">TableauBDDTuteurs[[#This Row],['#PAR Tutorat ALT]]-M41</f>
        <v>#VALUE!</v>
      </c>
      <c r="P41" s="19" t="n">
        <v>12</v>
      </c>
      <c r="Q41" s="22" t="e">
        <f aca="false">#VALUE!</f>
        <v>#VALUE!</v>
      </c>
      <c r="R41" s="24" t="e">
        <f aca="false">TableauBDDTuteurs[[#This Row],['# PAR  Tutorat INI]]-Q41</f>
        <v>#VALUE!</v>
      </c>
      <c r="S41" s="19" t="n">
        <f aca="false">TableauBDDTuteurs[[#This Row],[PAR équivalent INI]]+TableauBDDTuteurs[[#This Row],['# PAR  Tutorat INI]]</f>
        <v>16</v>
      </c>
      <c r="T41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1" s="22" t="e">
        <f aca="false">TableauBDDTuteurs[[#This Row],[Tutorat ALT - Affecté]]+TableauBDDTuteurs[[#This Row],[Tutorat INI - Affecté]]</f>
        <v>#VALUE!</v>
      </c>
      <c r="V41" s="19" t="s">
        <v>51</v>
      </c>
      <c r="W41" s="31" t="s">
        <v>63</v>
      </c>
      <c r="X41" s="19" t="n">
        <f aca="false">TableauBDDTuteurs[[#This Row],['#PAR Tutorat ALT]]+TableauBDDTuteurs[[#This Row],['# PAR  Tutorat INI]]</f>
        <v>14</v>
      </c>
      <c r="Y41" s="32" t="e">
        <f aca="false">TableauBDDTuteurs[[#This Row],[Tot étudiants du par]]-TableauBDDTuteurs[[#This Row],[NB TUTORAT ALT+INI AFFECTE]]</f>
        <v>#VALUE!</v>
      </c>
      <c r="Z41" s="31"/>
      <c r="AA41" s="1"/>
    </row>
    <row r="42" customFormat="false" ht="13.8" hidden="false" customHeight="false" outlineLevel="0" collapsed="false">
      <c r="A42" s="16"/>
      <c r="B42" s="17"/>
      <c r="C42" s="18"/>
      <c r="D42" s="19" t="s">
        <v>27</v>
      </c>
      <c r="E42" s="19" t="s">
        <v>28</v>
      </c>
      <c r="F42" s="20" t="s">
        <v>29</v>
      </c>
      <c r="G42" s="20" t="s">
        <v>30</v>
      </c>
      <c r="H42" s="19"/>
      <c r="I42" s="17" t="s">
        <v>31</v>
      </c>
      <c r="J42" s="21" t="s">
        <v>32</v>
      </c>
      <c r="K42" s="19" t="n">
        <v>4</v>
      </c>
      <c r="L42" s="19" t="n">
        <f aca="false">K42*2</f>
        <v>8</v>
      </c>
      <c r="M42" s="22" t="e">
        <f aca="false">#VALUE!</f>
        <v>#VALUE!</v>
      </c>
      <c r="N42" s="19" t="e">
        <f aca="false">M42*2</f>
        <v>#VALUE!</v>
      </c>
      <c r="O42" s="23" t="e">
        <f aca="false">TableauBDDTuteurs[[#This Row],['#PAR Tutorat ALT]]-M42</f>
        <v>#VALUE!</v>
      </c>
      <c r="P42" s="19" t="n">
        <v>6</v>
      </c>
      <c r="Q42" s="22" t="e">
        <f aca="false">#VALUE!</f>
        <v>#VALUE!</v>
      </c>
      <c r="R42" s="24" t="e">
        <f aca="false">TableauBDDTuteurs[[#This Row],['# PAR  Tutorat INI]]-Q42</f>
        <v>#VALUE!</v>
      </c>
      <c r="S42" s="19" t="n">
        <f aca="false">TableauBDDTuteurs[[#This Row],[PAR équivalent INI]]+TableauBDDTuteurs[[#This Row],['# PAR  Tutorat INI]]</f>
        <v>14</v>
      </c>
      <c r="T42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2" s="22" t="e">
        <f aca="false">TableauBDDTuteurs[[#This Row],[Tutorat ALT - Affecté]]+TableauBDDTuteurs[[#This Row],[Tutorat INI - Affecté]]</f>
        <v>#VALUE!</v>
      </c>
      <c r="V42" s="19" t="n">
        <v>16</v>
      </c>
      <c r="W42" s="19"/>
      <c r="X42" s="1" t="n">
        <f aca="false">TableauBDDTuteurs[[#This Row],['#PAR Tutorat ALT]]+TableauBDDTuteurs[[#This Row],['# PAR  Tutorat INI]]</f>
        <v>10</v>
      </c>
      <c r="Y42" s="26" t="e">
        <f aca="false">TableauBDDTuteurs[[#This Row],[Tot étudiants du par]]-TableauBDDTuteurs[[#This Row],[NB TUTORAT ALT+INI AFFECTE]]</f>
        <v>#VALUE!</v>
      </c>
      <c r="AA42" s="1"/>
    </row>
    <row r="43" customFormat="false" ht="13.8" hidden="false" customHeight="false" outlineLevel="0" collapsed="false">
      <c r="A43" s="47"/>
      <c r="B43" s="17"/>
      <c r="C43" s="18"/>
      <c r="D43" s="19" t="s">
        <v>27</v>
      </c>
      <c r="E43" s="19" t="s">
        <v>28</v>
      </c>
      <c r="F43" s="20" t="s">
        <v>29</v>
      </c>
      <c r="G43" s="20" t="s">
        <v>30</v>
      </c>
      <c r="H43" s="17"/>
      <c r="I43" s="17"/>
      <c r="J43" s="21" t="s">
        <v>35</v>
      </c>
      <c r="K43" s="19" t="n">
        <v>4</v>
      </c>
      <c r="L43" s="19" t="n">
        <f aca="false">K43*2</f>
        <v>8</v>
      </c>
      <c r="M43" s="22" t="e">
        <f aca="false">#VALUE!</f>
        <v>#VALUE!</v>
      </c>
      <c r="N43" s="19" t="e">
        <f aca="false">M43*2</f>
        <v>#VALUE!</v>
      </c>
      <c r="O43" s="23" t="e">
        <f aca="false">TableauBDDTuteurs[[#This Row],['#PAR Tutorat ALT]]-M43</f>
        <v>#VALUE!</v>
      </c>
      <c r="P43" s="19" t="n">
        <v>12</v>
      </c>
      <c r="Q43" s="22" t="e">
        <f aca="false">#VALUE!</f>
        <v>#VALUE!</v>
      </c>
      <c r="R43" s="24" t="e">
        <f aca="false">TableauBDDTuteurs[[#This Row],['# PAR  Tutorat INI]]-Q43</f>
        <v>#VALUE!</v>
      </c>
      <c r="S43" s="19" t="n">
        <f aca="false">TableauBDDTuteurs[[#This Row],[PAR équivalent INI]]+TableauBDDTuteurs[[#This Row],['# PAR  Tutorat INI]]</f>
        <v>20</v>
      </c>
      <c r="T43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3" s="22" t="e">
        <f aca="false">TableauBDDTuteurs[[#This Row],[Tutorat ALT - Affecté]]+TableauBDDTuteurs[[#This Row],[Tutorat INI - Affecté]]</f>
        <v>#VALUE!</v>
      </c>
      <c r="V43" s="19" t="n">
        <v>28</v>
      </c>
      <c r="W43" s="19"/>
      <c r="X43" s="19" t="n">
        <f aca="false">TableauBDDTuteurs[[#This Row],['#PAR Tutorat ALT]]+TableauBDDTuteurs[[#This Row],['# PAR  Tutorat INI]]</f>
        <v>16</v>
      </c>
      <c r="Y43" s="32" t="e">
        <f aca="false">TableauBDDTuteurs[[#This Row],[Tot étudiants du par]]-TableauBDDTuteurs[[#This Row],[NB TUTORAT ALT+INI AFFECTE]]</f>
        <v>#VALUE!</v>
      </c>
      <c r="Z43" s="31"/>
      <c r="AA43" s="1"/>
    </row>
    <row r="44" customFormat="false" ht="13.8" hidden="false" customHeight="false" outlineLevel="0" collapsed="false">
      <c r="A44" s="16"/>
      <c r="B44" s="29"/>
      <c r="C44" s="18"/>
      <c r="D44" s="19" t="s">
        <v>50</v>
      </c>
      <c r="E44" s="50" t="s">
        <v>28</v>
      </c>
      <c r="F44" s="20" t="s">
        <v>29</v>
      </c>
      <c r="G44" s="20" t="s">
        <v>30</v>
      </c>
      <c r="H44" s="19"/>
      <c r="I44" s="17" t="s">
        <v>40</v>
      </c>
      <c r="J44" s="21" t="s">
        <v>32</v>
      </c>
      <c r="K44" s="50" t="n">
        <v>4</v>
      </c>
      <c r="L44" s="19" t="n">
        <f aca="false">K44*2</f>
        <v>8</v>
      </c>
      <c r="M44" s="22" t="e">
        <f aca="false">#VALUE!</f>
        <v>#VALUE!</v>
      </c>
      <c r="N44" s="19" t="e">
        <f aca="false">M44*2</f>
        <v>#VALUE!</v>
      </c>
      <c r="O44" s="23" t="e">
        <f aca="false">TableauBDDTuteurs[[#This Row],['#PAR Tutorat ALT]]-M44</f>
        <v>#VALUE!</v>
      </c>
      <c r="P44" s="19" t="n">
        <v>6</v>
      </c>
      <c r="Q44" s="22" t="e">
        <f aca="false">#VALUE!</f>
        <v>#VALUE!</v>
      </c>
      <c r="R44" s="24" t="e">
        <f aca="false">TableauBDDTuteurs[[#This Row],['# PAR  Tutorat INI]]-Q44</f>
        <v>#VALUE!</v>
      </c>
      <c r="S44" s="19" t="n">
        <f aca="false">TableauBDDTuteurs[[#This Row],[PAR équivalent INI]]+TableauBDDTuteurs[[#This Row],['# PAR  Tutorat INI]]</f>
        <v>14</v>
      </c>
      <c r="T4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4" s="22" t="e">
        <f aca="false">TableauBDDTuteurs[[#This Row],[Tutorat ALT - Affecté]]+TableauBDDTuteurs[[#This Row],[Tutorat INI - Affecté]]</f>
        <v>#VALUE!</v>
      </c>
      <c r="V44" s="19" t="s">
        <v>51</v>
      </c>
      <c r="X44" s="1" t="n">
        <f aca="false">TableauBDDTuteurs[[#This Row],['#PAR Tutorat ALT]]+TableauBDDTuteurs[[#This Row],['# PAR  Tutorat INI]]</f>
        <v>10</v>
      </c>
      <c r="Y44" s="26" t="e">
        <f aca="false">TableauBDDTuteurs[[#This Row],[Tot étudiants du par]]-TableauBDDTuteurs[[#This Row],[NB TUTORAT ALT+INI AFFECTE]]</f>
        <v>#VALUE!</v>
      </c>
      <c r="Z44" s="31"/>
      <c r="AA44" s="1"/>
    </row>
    <row r="45" customFormat="false" ht="13.8" hidden="false" customHeight="false" outlineLevel="0" collapsed="false">
      <c r="A45" s="28"/>
      <c r="B45" s="29"/>
      <c r="C45" s="18"/>
      <c r="D45" s="19" t="s">
        <v>44</v>
      </c>
      <c r="E45" s="19" t="s">
        <v>28</v>
      </c>
      <c r="F45" s="20" t="s">
        <v>29</v>
      </c>
      <c r="G45" s="20" t="s">
        <v>30</v>
      </c>
      <c r="H45" s="19"/>
      <c r="I45" s="17" t="s">
        <v>42</v>
      </c>
      <c r="J45" s="21" t="s">
        <v>32</v>
      </c>
      <c r="K45" s="19" t="n">
        <v>4</v>
      </c>
      <c r="L45" s="19" t="n">
        <f aca="false">K45*2</f>
        <v>8</v>
      </c>
      <c r="M45" s="22" t="e">
        <f aca="false">#VALUE!</f>
        <v>#VALUE!</v>
      </c>
      <c r="N45" s="19" t="e">
        <f aca="false">M45*2</f>
        <v>#VALUE!</v>
      </c>
      <c r="O45" s="23" t="e">
        <f aca="false">TableauBDDTuteurs[[#This Row],['#PAR Tutorat ALT]]-M45</f>
        <v>#VALUE!</v>
      </c>
      <c r="P45" s="19" t="n">
        <v>6</v>
      </c>
      <c r="Q45" s="22" t="e">
        <f aca="false">#VALUE!</f>
        <v>#VALUE!</v>
      </c>
      <c r="R45" s="24" t="e">
        <f aca="false">TableauBDDTuteurs[[#This Row],['# PAR  Tutorat INI]]-Q45</f>
        <v>#VALUE!</v>
      </c>
      <c r="S45" s="19" t="n">
        <f aca="false">TableauBDDTuteurs[[#This Row],[PAR équivalent INI]]+TableauBDDTuteurs[[#This Row],['# PAR  Tutorat INI]]</f>
        <v>14</v>
      </c>
      <c r="T4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5" s="22" t="e">
        <f aca="false">TableauBDDTuteurs[[#This Row],[Tutorat ALT - Affecté]]+TableauBDDTuteurs[[#This Row],[Tutorat INI - Affecté]]</f>
        <v>#VALUE!</v>
      </c>
      <c r="V45" s="19" t="n">
        <v>15</v>
      </c>
      <c r="W45" s="19" t="s">
        <v>54</v>
      </c>
      <c r="X45" s="19" t="n">
        <f aca="false">TableauBDDTuteurs[[#This Row],['#PAR Tutorat ALT]]+TableauBDDTuteurs[[#This Row],['# PAR  Tutorat INI]]</f>
        <v>10</v>
      </c>
      <c r="Y45" s="32" t="e">
        <f aca="false">TableauBDDTuteurs[[#This Row],[Tot étudiants du par]]-TableauBDDTuteurs[[#This Row],[NB TUTORAT ALT+INI AFFECTE]]</f>
        <v>#VALUE!</v>
      </c>
      <c r="Z45" s="31"/>
      <c r="AA45" s="1"/>
    </row>
    <row r="46" customFormat="false" ht="13.8" hidden="false" customHeight="false" outlineLevel="0" collapsed="false">
      <c r="A46" s="28"/>
      <c r="B46" s="29"/>
      <c r="C46" s="18"/>
      <c r="D46" s="19" t="s">
        <v>44</v>
      </c>
      <c r="E46" s="19" t="s">
        <v>28</v>
      </c>
      <c r="F46" s="20" t="s">
        <v>29</v>
      </c>
      <c r="G46" s="20" t="s">
        <v>30</v>
      </c>
      <c r="H46" s="19"/>
      <c r="I46" s="17" t="s">
        <v>31</v>
      </c>
      <c r="J46" s="21" t="s">
        <v>45</v>
      </c>
      <c r="K46" s="19" t="n">
        <v>2</v>
      </c>
      <c r="L46" s="19" t="n">
        <f aca="false">K46*2</f>
        <v>4</v>
      </c>
      <c r="M46" s="22" t="e">
        <f aca="false">#VALUE!</f>
        <v>#VALUE!</v>
      </c>
      <c r="N46" s="19" t="e">
        <f aca="false">M46*2</f>
        <v>#VALUE!</v>
      </c>
      <c r="O46" s="23" t="e">
        <f aca="false">TableauBDDTuteurs[[#This Row],['#PAR Tutorat ALT]]-M46</f>
        <v>#VALUE!</v>
      </c>
      <c r="P46" s="19" t="n">
        <v>6</v>
      </c>
      <c r="Q46" s="22" t="e">
        <f aca="false">#VALUE!</f>
        <v>#VALUE!</v>
      </c>
      <c r="R46" s="24" t="e">
        <f aca="false">TableauBDDTuteurs[[#This Row],['# PAR  Tutorat INI]]-Q46</f>
        <v>#VALUE!</v>
      </c>
      <c r="S46" s="19" t="n">
        <f aca="false">TableauBDDTuteurs[[#This Row],[PAR équivalent INI]]+TableauBDDTuteurs[[#This Row],['# PAR  Tutorat INI]]</f>
        <v>10</v>
      </c>
      <c r="T4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6" s="22" t="e">
        <f aca="false">TableauBDDTuteurs[[#This Row],[Tutorat ALT - Affecté]]+TableauBDDTuteurs[[#This Row],[Tutorat INI - Affecté]]</f>
        <v>#VALUE!</v>
      </c>
      <c r="V46" s="19" t="n">
        <v>12</v>
      </c>
      <c r="W46" s="19"/>
      <c r="X46" s="19" t="n">
        <f aca="false">TableauBDDTuteurs[[#This Row],['#PAR Tutorat ALT]]+TableauBDDTuteurs[[#This Row],['# PAR  Tutorat INI]]</f>
        <v>8</v>
      </c>
      <c r="Y46" s="32" t="e">
        <f aca="false">TableauBDDTuteurs[[#This Row],[Tot étudiants du par]]-TableauBDDTuteurs[[#This Row],[NB TUTORAT ALT+INI AFFECTE]]</f>
        <v>#VALUE!</v>
      </c>
      <c r="Z46" s="31"/>
      <c r="AA46" s="1"/>
    </row>
    <row r="47" customFormat="false" ht="13.8" hidden="false" customHeight="false" outlineLevel="0" collapsed="false">
      <c r="A47" s="16"/>
      <c r="B47" s="31"/>
      <c r="C47" s="18"/>
      <c r="D47" s="19" t="s">
        <v>27</v>
      </c>
      <c r="E47" s="19" t="s">
        <v>28</v>
      </c>
      <c r="F47" s="20" t="s">
        <v>29</v>
      </c>
      <c r="G47" s="20" t="s">
        <v>30</v>
      </c>
      <c r="H47" s="19" t="s">
        <v>64</v>
      </c>
      <c r="I47" s="17"/>
      <c r="J47" s="21" t="s">
        <v>43</v>
      </c>
      <c r="K47" s="19" t="n">
        <v>4</v>
      </c>
      <c r="L47" s="19" t="n">
        <f aca="false">K47*2</f>
        <v>8</v>
      </c>
      <c r="M47" s="22" t="e">
        <f aca="false">#VALUE!</f>
        <v>#VALUE!</v>
      </c>
      <c r="N47" s="19" t="e">
        <f aca="false">M47*2</f>
        <v>#VALUE!</v>
      </c>
      <c r="O47" s="23" t="e">
        <f aca="false">TableauBDDTuteurs[[#This Row],['#PAR Tutorat ALT]]-M47</f>
        <v>#VALUE!</v>
      </c>
      <c r="P47" s="19" t="n">
        <v>8</v>
      </c>
      <c r="Q47" s="22" t="e">
        <f aca="false">#VALUE!</f>
        <v>#VALUE!</v>
      </c>
      <c r="R47" s="24" t="e">
        <f aca="false">TableauBDDTuteurs[[#This Row],['# PAR  Tutorat INI]]-Q47</f>
        <v>#VALUE!</v>
      </c>
      <c r="S47" s="19" t="n">
        <f aca="false">TableauBDDTuteurs[[#This Row],[PAR équivalent INI]]+TableauBDDTuteurs[[#This Row],['# PAR  Tutorat INI]]</f>
        <v>16</v>
      </c>
      <c r="T4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7" s="22" t="e">
        <f aca="false">TableauBDDTuteurs[[#This Row],[Tutorat ALT - Affecté]]+TableauBDDTuteurs[[#This Row],[Tutorat INI - Affecté]]</f>
        <v>#VALUE!</v>
      </c>
      <c r="V47" s="19" t="n">
        <v>25</v>
      </c>
      <c r="W47" s="19" t="s">
        <v>54</v>
      </c>
      <c r="X47" s="1" t="n">
        <f aca="false">TableauBDDTuteurs[[#This Row],['#PAR Tutorat ALT]]+TableauBDDTuteurs[[#This Row],['# PAR  Tutorat INI]]</f>
        <v>12</v>
      </c>
      <c r="Y47" s="26" t="e">
        <f aca="false">TableauBDDTuteurs[[#This Row],[Tot étudiants du par]]-TableauBDDTuteurs[[#This Row],[NB TUTORAT ALT+INI AFFECTE]]</f>
        <v>#VALUE!</v>
      </c>
      <c r="Z47" s="45"/>
      <c r="AA47" s="1"/>
    </row>
    <row r="48" customFormat="false" ht="13.8" hidden="false" customHeight="false" outlineLevel="0" collapsed="false">
      <c r="A48" s="28"/>
      <c r="B48" s="29"/>
      <c r="C48" s="18"/>
      <c r="D48" s="20" t="s">
        <v>34</v>
      </c>
      <c r="E48" s="19" t="s">
        <v>28</v>
      </c>
      <c r="F48" s="20" t="s">
        <v>29</v>
      </c>
      <c r="G48" s="20" t="s">
        <v>30</v>
      </c>
      <c r="H48" s="31"/>
      <c r="I48" s="17" t="s">
        <v>42</v>
      </c>
      <c r="J48" s="21" t="s">
        <v>32</v>
      </c>
      <c r="K48" s="19" t="n">
        <v>2</v>
      </c>
      <c r="L48" s="19" t="n">
        <f aca="false">K48*2</f>
        <v>4</v>
      </c>
      <c r="M48" s="22" t="e">
        <f aca="false">#VALUE!</f>
        <v>#VALUE!</v>
      </c>
      <c r="N48" s="19" t="e">
        <f aca="false">M48*2</f>
        <v>#VALUE!</v>
      </c>
      <c r="O48" s="23" t="e">
        <f aca="false">TableauBDDTuteurs[[#This Row],['#PAR Tutorat ALT]]-M48</f>
        <v>#VALUE!</v>
      </c>
      <c r="P48" s="19" t="n">
        <v>6</v>
      </c>
      <c r="Q48" s="22" t="e">
        <f aca="false">#VALUE!</f>
        <v>#VALUE!</v>
      </c>
      <c r="R48" s="24" t="e">
        <f aca="false">TableauBDDTuteurs[[#This Row],['# PAR  Tutorat INI]]-Q48</f>
        <v>#VALUE!</v>
      </c>
      <c r="S48" s="19" t="n">
        <f aca="false">TableauBDDTuteurs[[#This Row],[PAR équivalent INI]]+TableauBDDTuteurs[[#This Row],['# PAR  Tutorat INI]]</f>
        <v>10</v>
      </c>
      <c r="T4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8" s="22" t="e">
        <f aca="false">TableauBDDTuteurs[[#This Row],[Tutorat ALT - Affecté]]+TableauBDDTuteurs[[#This Row],[Tutorat INI - Affecté]]</f>
        <v>#VALUE!</v>
      </c>
      <c r="V48" s="19"/>
      <c r="W48" s="17" t="s">
        <v>65</v>
      </c>
      <c r="X48" s="19" t="n">
        <f aca="false">TableauBDDTuteurs[[#This Row],['#PAR Tutorat ALT]]+TableauBDDTuteurs[[#This Row],['# PAR  Tutorat INI]]</f>
        <v>8</v>
      </c>
      <c r="Y48" s="32" t="e">
        <f aca="false">TableauBDDTuteurs[[#This Row],[Tot étudiants du par]]-TableauBDDTuteurs[[#This Row],[NB TUTORAT ALT+INI AFFECTE]]</f>
        <v>#VALUE!</v>
      </c>
      <c r="Z48" s="31"/>
      <c r="AA48" s="1"/>
    </row>
    <row r="49" customFormat="false" ht="13.8" hidden="false" customHeight="false" outlineLevel="0" collapsed="false">
      <c r="A49" s="28"/>
      <c r="B49" s="29"/>
      <c r="C49" s="18"/>
      <c r="D49" s="19" t="s">
        <v>44</v>
      </c>
      <c r="E49" s="19" t="s">
        <v>28</v>
      </c>
      <c r="F49" s="20" t="s">
        <v>29</v>
      </c>
      <c r="G49" s="20" t="s">
        <v>30</v>
      </c>
      <c r="H49" s="19"/>
      <c r="I49" s="17" t="s">
        <v>40</v>
      </c>
      <c r="J49" s="21" t="s">
        <v>43</v>
      </c>
      <c r="K49" s="19" t="n">
        <v>5</v>
      </c>
      <c r="L49" s="19" t="n">
        <f aca="false">K49*2</f>
        <v>10</v>
      </c>
      <c r="M49" s="22" t="e">
        <f aca="false">#VALUE!</f>
        <v>#VALUE!</v>
      </c>
      <c r="N49" s="19" t="e">
        <f aca="false">M49*2</f>
        <v>#VALUE!</v>
      </c>
      <c r="O49" s="23" t="e">
        <f aca="false">TableauBDDTuteurs[[#This Row],['#PAR Tutorat ALT]]-M49</f>
        <v>#VALUE!</v>
      </c>
      <c r="P49" s="19" t="n">
        <v>6</v>
      </c>
      <c r="Q49" s="22" t="e">
        <f aca="false">#VALUE!</f>
        <v>#VALUE!</v>
      </c>
      <c r="R49" s="24" t="e">
        <f aca="false">TableauBDDTuteurs[[#This Row],['# PAR  Tutorat INI]]-Q49</f>
        <v>#VALUE!</v>
      </c>
      <c r="S49" s="19" t="n">
        <f aca="false">TableauBDDTuteurs[[#This Row],[PAR équivalent INI]]+TableauBDDTuteurs[[#This Row],['# PAR  Tutorat INI]]</f>
        <v>16</v>
      </c>
      <c r="T4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49" s="22" t="e">
        <f aca="false">TableauBDDTuteurs[[#This Row],[Tutorat ALT - Affecté]]+TableauBDDTuteurs[[#This Row],[Tutorat INI - Affecté]]</f>
        <v>#VALUE!</v>
      </c>
      <c r="V49" s="19" t="n">
        <v>15</v>
      </c>
      <c r="W49" s="19" t="s">
        <v>54</v>
      </c>
      <c r="X49" s="19" t="n">
        <f aca="false">TableauBDDTuteurs[[#This Row],['#PAR Tutorat ALT]]+TableauBDDTuteurs[[#This Row],['# PAR  Tutorat INI]]</f>
        <v>11</v>
      </c>
      <c r="Y49" s="32" t="e">
        <f aca="false">TableauBDDTuteurs[[#This Row],[Tot étudiants du par]]-TableauBDDTuteurs[[#This Row],[NB TUTORAT ALT+INI AFFECTE]]</f>
        <v>#VALUE!</v>
      </c>
      <c r="Z49" s="31"/>
      <c r="AA49" s="1"/>
    </row>
    <row r="50" customFormat="false" ht="13.8" hidden="false" customHeight="false" outlineLevel="0" collapsed="false">
      <c r="A50" s="28"/>
      <c r="B50" s="33"/>
      <c r="C50" s="18"/>
      <c r="D50" s="19" t="s">
        <v>50</v>
      </c>
      <c r="E50" s="19" t="s">
        <v>28</v>
      </c>
      <c r="F50" s="20" t="s">
        <v>29</v>
      </c>
      <c r="G50" s="20" t="s">
        <v>30</v>
      </c>
      <c r="H50" s="19"/>
      <c r="I50" s="17"/>
      <c r="J50" s="21" t="s">
        <v>62</v>
      </c>
      <c r="K50" s="19" t="n">
        <v>2</v>
      </c>
      <c r="L50" s="19" t="n">
        <f aca="false">K50*2</f>
        <v>4</v>
      </c>
      <c r="M50" s="22" t="e">
        <f aca="false">#VALUE!</f>
        <v>#VALUE!</v>
      </c>
      <c r="N50" s="19" t="e">
        <f aca="false">M50*2</f>
        <v>#VALUE!</v>
      </c>
      <c r="O50" s="23" t="e">
        <f aca="false">TableauBDDTuteurs[[#This Row],['#PAR Tutorat ALT]]-M50</f>
        <v>#VALUE!</v>
      </c>
      <c r="P50" s="19" t="n">
        <v>12</v>
      </c>
      <c r="Q50" s="22" t="e">
        <f aca="false">#VALUE!</f>
        <v>#VALUE!</v>
      </c>
      <c r="R50" s="24" t="e">
        <f aca="false">TableauBDDTuteurs[[#This Row],['# PAR  Tutorat INI]]-Q50</f>
        <v>#VALUE!</v>
      </c>
      <c r="S50" s="19" t="n">
        <f aca="false">TableauBDDTuteurs[[#This Row],[PAR équivalent INI]]+TableauBDDTuteurs[[#This Row],['# PAR  Tutorat INI]]</f>
        <v>16</v>
      </c>
      <c r="T50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0" s="22" t="e">
        <f aca="false">TableauBDDTuteurs[[#This Row],[Tutorat ALT - Affecté]]+TableauBDDTuteurs[[#This Row],[Tutorat INI - Affecté]]</f>
        <v>#VALUE!</v>
      </c>
      <c r="V50" s="19" t="s">
        <v>51</v>
      </c>
      <c r="W50" s="31" t="s">
        <v>66</v>
      </c>
      <c r="X50" s="19" t="n">
        <f aca="false">TableauBDDTuteurs[[#This Row],['#PAR Tutorat ALT]]+TableauBDDTuteurs[[#This Row],['# PAR  Tutorat INI]]</f>
        <v>14</v>
      </c>
      <c r="Y50" s="32" t="e">
        <f aca="false">TableauBDDTuteurs[[#This Row],[Tot étudiants du par]]-TableauBDDTuteurs[[#This Row],[NB TUTORAT ALT+INI AFFECTE]]</f>
        <v>#VALUE!</v>
      </c>
      <c r="Z50" s="31"/>
      <c r="AA50" s="1"/>
    </row>
    <row r="51" customFormat="false" ht="13.8" hidden="false" customHeight="false" outlineLevel="0" collapsed="false">
      <c r="A51" s="28"/>
      <c r="B51" s="33"/>
      <c r="C51" s="18"/>
      <c r="D51" s="19" t="s">
        <v>50</v>
      </c>
      <c r="E51" s="19" t="s">
        <v>28</v>
      </c>
      <c r="F51" s="20" t="s">
        <v>29</v>
      </c>
      <c r="G51" s="20" t="s">
        <v>30</v>
      </c>
      <c r="H51" s="19"/>
      <c r="I51" s="17" t="s">
        <v>40</v>
      </c>
      <c r="J51" s="21" t="s">
        <v>62</v>
      </c>
      <c r="K51" s="19" t="n">
        <v>1</v>
      </c>
      <c r="L51" s="19" t="n">
        <f aca="false">K51*2</f>
        <v>2</v>
      </c>
      <c r="M51" s="22" t="e">
        <f aca="false">#VALUE!</f>
        <v>#VALUE!</v>
      </c>
      <c r="N51" s="19" t="e">
        <f aca="false">M51*2</f>
        <v>#VALUE!</v>
      </c>
      <c r="O51" s="23" t="e">
        <f aca="false">TableauBDDTuteurs[[#This Row],['#PAR Tutorat ALT]]-M51</f>
        <v>#VALUE!</v>
      </c>
      <c r="P51" s="19" t="n">
        <v>6</v>
      </c>
      <c r="Q51" s="22" t="e">
        <f aca="false">#VALUE!</f>
        <v>#VALUE!</v>
      </c>
      <c r="R51" s="24" t="e">
        <f aca="false">TableauBDDTuteurs[[#This Row],['# PAR  Tutorat INI]]-Q51</f>
        <v>#VALUE!</v>
      </c>
      <c r="S51" s="19" t="n">
        <f aca="false">TableauBDDTuteurs[[#This Row],[PAR équivalent INI]]+TableauBDDTuteurs[[#This Row],['# PAR  Tutorat INI]]</f>
        <v>8</v>
      </c>
      <c r="T51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1" s="22" t="e">
        <f aca="false">TableauBDDTuteurs[[#This Row],[Tutorat ALT - Affecté]]+TableauBDDTuteurs[[#This Row],[Tutorat INI - Affecté]]</f>
        <v>#VALUE!</v>
      </c>
      <c r="V51" s="19"/>
      <c r="W51" s="31" t="s">
        <v>67</v>
      </c>
      <c r="X51" s="19" t="n">
        <f aca="false">TableauBDDTuteurs[[#This Row],['#PAR Tutorat ALT]]+TableauBDDTuteurs[[#This Row],['# PAR  Tutorat INI]]</f>
        <v>7</v>
      </c>
      <c r="Y51" s="32" t="e">
        <f aca="false">TableauBDDTuteurs[[#This Row],[Tot étudiants du par]]-TableauBDDTuteurs[[#This Row],[NB TUTORAT ALT+INI AFFECTE]]</f>
        <v>#VALUE!</v>
      </c>
      <c r="Z51" s="31"/>
      <c r="AA51" s="1"/>
    </row>
    <row r="52" customFormat="false" ht="13.8" hidden="false" customHeight="false" outlineLevel="0" collapsed="false">
      <c r="A52" s="28"/>
      <c r="B52" s="29"/>
      <c r="C52" s="18"/>
      <c r="D52" s="19" t="s">
        <v>50</v>
      </c>
      <c r="E52" s="19" t="s">
        <v>28</v>
      </c>
      <c r="F52" s="20" t="s">
        <v>29</v>
      </c>
      <c r="G52" s="20" t="s">
        <v>30</v>
      </c>
      <c r="H52" s="19"/>
      <c r="I52" s="17" t="s">
        <v>40</v>
      </c>
      <c r="J52" s="21" t="s">
        <v>43</v>
      </c>
      <c r="K52" s="19" t="n">
        <v>6</v>
      </c>
      <c r="L52" s="19" t="n">
        <f aca="false">K52*2</f>
        <v>12</v>
      </c>
      <c r="M52" s="22" t="e">
        <f aca="false">#VALUE!</f>
        <v>#VALUE!</v>
      </c>
      <c r="N52" s="19" t="e">
        <f aca="false">M52*2</f>
        <v>#VALUE!</v>
      </c>
      <c r="O52" s="23" t="e">
        <f aca="false">TableauBDDTuteurs[[#This Row],['#PAR Tutorat ALT]]-M52</f>
        <v>#VALUE!</v>
      </c>
      <c r="P52" s="19" t="n">
        <v>8</v>
      </c>
      <c r="Q52" s="22" t="e">
        <f aca="false">#VALUE!</f>
        <v>#VALUE!</v>
      </c>
      <c r="R52" s="24" t="e">
        <f aca="false">TableauBDDTuteurs[[#This Row],['# PAR  Tutorat INI]]-Q52</f>
        <v>#VALUE!</v>
      </c>
      <c r="S52" s="19" t="n">
        <f aca="false">TableauBDDTuteurs[[#This Row],[PAR équivalent INI]]+TableauBDDTuteurs[[#This Row],['# PAR  Tutorat INI]]</f>
        <v>20</v>
      </c>
      <c r="T52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2" s="22" t="e">
        <f aca="false">TableauBDDTuteurs[[#This Row],[Tutorat ALT - Affecté]]+TableauBDDTuteurs[[#This Row],[Tutorat INI - Affecté]]</f>
        <v>#VALUE!</v>
      </c>
      <c r="V52" s="19"/>
      <c r="W52" s="19"/>
      <c r="X52" s="19" t="n">
        <f aca="false">TableauBDDTuteurs[[#This Row],['#PAR Tutorat ALT]]+TableauBDDTuteurs[[#This Row],['# PAR  Tutorat INI]]</f>
        <v>14</v>
      </c>
      <c r="Y52" s="32" t="e">
        <f aca="false">TableauBDDTuteurs[[#This Row],[Tot étudiants du par]]-TableauBDDTuteurs[[#This Row],[NB TUTORAT ALT+INI AFFECTE]]</f>
        <v>#VALUE!</v>
      </c>
      <c r="Z52" s="31"/>
      <c r="AA52" s="1"/>
    </row>
    <row r="53" customFormat="false" ht="13.8" hidden="false" customHeight="false" outlineLevel="0" collapsed="false">
      <c r="A53" s="28"/>
      <c r="B53" s="29"/>
      <c r="C53" s="18"/>
      <c r="D53" s="19" t="s">
        <v>27</v>
      </c>
      <c r="E53" s="19" t="s">
        <v>28</v>
      </c>
      <c r="F53" s="20" t="s">
        <v>29</v>
      </c>
      <c r="G53" s="20" t="s">
        <v>30</v>
      </c>
      <c r="H53" s="19"/>
      <c r="I53" s="17" t="s">
        <v>31</v>
      </c>
      <c r="J53" s="21" t="s">
        <v>43</v>
      </c>
      <c r="K53" s="19" t="n">
        <v>4</v>
      </c>
      <c r="L53" s="19" t="n">
        <f aca="false">K53*2</f>
        <v>8</v>
      </c>
      <c r="M53" s="22" t="e">
        <f aca="false">#VALUE!</f>
        <v>#VALUE!</v>
      </c>
      <c r="N53" s="19" t="e">
        <f aca="false">M53*2</f>
        <v>#VALUE!</v>
      </c>
      <c r="O53" s="23" t="e">
        <f aca="false">TableauBDDTuteurs[[#This Row],['#PAR Tutorat ALT]]-M53</f>
        <v>#VALUE!</v>
      </c>
      <c r="P53" s="19" t="n">
        <v>8</v>
      </c>
      <c r="Q53" s="22" t="e">
        <f aca="false">#VALUE!</f>
        <v>#VALUE!</v>
      </c>
      <c r="R53" s="24" t="e">
        <f aca="false">TableauBDDTuteurs[[#This Row],['# PAR  Tutorat INI]]-Q53</f>
        <v>#VALUE!</v>
      </c>
      <c r="S53" s="19" t="n">
        <f aca="false">TableauBDDTuteurs[[#This Row],[PAR équivalent INI]]+TableauBDDTuteurs[[#This Row],['# PAR  Tutorat INI]]</f>
        <v>16</v>
      </c>
      <c r="T53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3" s="22" t="e">
        <f aca="false">TableauBDDTuteurs[[#This Row],[Tutorat ALT - Affecté]]+TableauBDDTuteurs[[#This Row],[Tutorat INI - Affecté]]</f>
        <v>#VALUE!</v>
      </c>
      <c r="V53" s="19" t="n">
        <v>24</v>
      </c>
      <c r="W53" s="19"/>
      <c r="X53" s="19" t="n">
        <f aca="false">TableauBDDTuteurs[[#This Row],['#PAR Tutorat ALT]]+TableauBDDTuteurs[[#This Row],['# PAR  Tutorat INI]]</f>
        <v>12</v>
      </c>
      <c r="Y53" s="32" t="e">
        <f aca="false">TableauBDDTuteurs[[#This Row],[Tot étudiants du par]]-TableauBDDTuteurs[[#This Row],[NB TUTORAT ALT+INI AFFECTE]]</f>
        <v>#VALUE!</v>
      </c>
      <c r="Z53" s="31"/>
      <c r="AA53" s="1"/>
    </row>
    <row r="54" customFormat="false" ht="13.8" hidden="false" customHeight="false" outlineLevel="0" collapsed="false">
      <c r="A54" s="28"/>
      <c r="B54" s="29"/>
      <c r="C54" s="18"/>
      <c r="D54" s="20" t="s">
        <v>34</v>
      </c>
      <c r="E54" s="19" t="s">
        <v>28</v>
      </c>
      <c r="F54" s="20" t="s">
        <v>29</v>
      </c>
      <c r="G54" s="20" t="s">
        <v>30</v>
      </c>
      <c r="H54" s="31"/>
      <c r="I54" s="17" t="s">
        <v>31</v>
      </c>
      <c r="J54" s="21" t="s">
        <v>43</v>
      </c>
      <c r="K54" s="19" t="n">
        <v>2</v>
      </c>
      <c r="L54" s="19" t="n">
        <f aca="false">K54*2</f>
        <v>4</v>
      </c>
      <c r="M54" s="22" t="e">
        <f aca="false">#VALUE!</f>
        <v>#VALUE!</v>
      </c>
      <c r="N54" s="19" t="e">
        <f aca="false">M54*2</f>
        <v>#VALUE!</v>
      </c>
      <c r="O54" s="23" t="e">
        <f aca="false">TableauBDDTuteurs[[#This Row],['#PAR Tutorat ALT]]-M54</f>
        <v>#VALUE!</v>
      </c>
      <c r="P54" s="19" t="n">
        <v>6</v>
      </c>
      <c r="Q54" s="22" t="e">
        <f aca="false">#VALUE!</f>
        <v>#VALUE!</v>
      </c>
      <c r="R54" s="24" t="e">
        <f aca="false">TableauBDDTuteurs[[#This Row],['# PAR  Tutorat INI]]-Q54</f>
        <v>#VALUE!</v>
      </c>
      <c r="S54" s="19" t="n">
        <f aca="false">TableauBDDTuteurs[[#This Row],[PAR équivalent INI]]+TableauBDDTuteurs[[#This Row],['# PAR  Tutorat INI]]</f>
        <v>10</v>
      </c>
      <c r="T54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4" s="22" t="e">
        <f aca="false">TableauBDDTuteurs[[#This Row],[Tutorat ALT - Affecté]]+TableauBDDTuteurs[[#This Row],[Tutorat INI - Affecté]]</f>
        <v>#VALUE!</v>
      </c>
      <c r="V54" s="19"/>
      <c r="W54" s="17" t="s">
        <v>52</v>
      </c>
      <c r="X54" s="19" t="n">
        <f aca="false">TableauBDDTuteurs[[#This Row],['#PAR Tutorat ALT]]+TableauBDDTuteurs[[#This Row],['# PAR  Tutorat INI]]</f>
        <v>8</v>
      </c>
      <c r="Y54" s="32" t="e">
        <f aca="false">TableauBDDTuteurs[[#This Row],[Tot étudiants du par]]-TableauBDDTuteurs[[#This Row],[NB TUTORAT ALT+INI AFFECTE]]</f>
        <v>#VALUE!</v>
      </c>
      <c r="Z54" s="31"/>
      <c r="AA54" s="1"/>
    </row>
    <row r="55" customFormat="false" ht="13.8" hidden="false" customHeight="false" outlineLevel="0" collapsed="false">
      <c r="A55" s="28"/>
      <c r="B55" s="29"/>
      <c r="C55" s="18"/>
      <c r="D55" s="19" t="s">
        <v>44</v>
      </c>
      <c r="E55" s="19" t="s">
        <v>28</v>
      </c>
      <c r="F55" s="20" t="s">
        <v>29</v>
      </c>
      <c r="G55" s="20" t="s">
        <v>30</v>
      </c>
      <c r="H55" s="19"/>
      <c r="I55" s="17" t="s">
        <v>31</v>
      </c>
      <c r="J55" s="21" t="s">
        <v>32</v>
      </c>
      <c r="K55" s="19" t="n">
        <v>4</v>
      </c>
      <c r="L55" s="19" t="n">
        <f aca="false">K55*2</f>
        <v>8</v>
      </c>
      <c r="M55" s="22" t="e">
        <f aca="false">#VALUE!</f>
        <v>#VALUE!</v>
      </c>
      <c r="N55" s="19" t="e">
        <f aca="false">M55*2</f>
        <v>#VALUE!</v>
      </c>
      <c r="O55" s="23" t="e">
        <f aca="false">TableauBDDTuteurs[[#This Row],['#PAR Tutorat ALT]]-M55</f>
        <v>#VALUE!</v>
      </c>
      <c r="P55" s="19" t="n">
        <v>6</v>
      </c>
      <c r="Q55" s="22" t="e">
        <f aca="false">#VALUE!</f>
        <v>#VALUE!</v>
      </c>
      <c r="R55" s="24" t="e">
        <f aca="false">TableauBDDTuteurs[[#This Row],['# PAR  Tutorat INI]]-Q55</f>
        <v>#VALUE!</v>
      </c>
      <c r="S55" s="19" t="n">
        <f aca="false">TableauBDDTuteurs[[#This Row],[PAR équivalent INI]]+TableauBDDTuteurs[[#This Row],['# PAR  Tutorat INI]]</f>
        <v>14</v>
      </c>
      <c r="T55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5" s="22" t="e">
        <f aca="false">TableauBDDTuteurs[[#This Row],[Tutorat ALT - Affecté]]+TableauBDDTuteurs[[#This Row],[Tutorat INI - Affecté]]</f>
        <v>#VALUE!</v>
      </c>
      <c r="V55" s="19" t="n">
        <v>15</v>
      </c>
      <c r="W55" s="19"/>
      <c r="X55" s="1" t="n">
        <f aca="false">TableauBDDTuteurs[[#This Row],['#PAR Tutorat ALT]]+TableauBDDTuteurs[[#This Row],['# PAR  Tutorat INI]]</f>
        <v>10</v>
      </c>
      <c r="Y55" s="26" t="e">
        <f aca="false">TableauBDDTuteurs[[#This Row],[Tot étudiants du par]]-TableauBDDTuteurs[[#This Row],[NB TUTORAT ALT+INI AFFECTE]]</f>
        <v>#VALUE!</v>
      </c>
      <c r="AA55" s="1"/>
    </row>
    <row r="56" customFormat="false" ht="13.8" hidden="false" customHeight="false" outlineLevel="0" collapsed="false">
      <c r="A56" s="16"/>
      <c r="B56" s="29"/>
      <c r="C56" s="18"/>
      <c r="D56" s="19" t="s">
        <v>44</v>
      </c>
      <c r="E56" s="19" t="s">
        <v>28</v>
      </c>
      <c r="F56" s="20" t="s">
        <v>29</v>
      </c>
      <c r="G56" s="20"/>
      <c r="H56" s="19"/>
      <c r="I56" s="17" t="s">
        <v>31</v>
      </c>
      <c r="J56" s="21" t="s">
        <v>32</v>
      </c>
      <c r="K56" s="19" t="n">
        <v>4</v>
      </c>
      <c r="L56" s="19" t="n">
        <v>8</v>
      </c>
      <c r="M56" s="22" t="e">
        <f aca="false">#VALUE!</f>
        <v>#VALUE!</v>
      </c>
      <c r="N56" s="19"/>
      <c r="O56" s="23" t="e">
        <f aca="false">TableauBDDTuteurs[[#This Row],['#PAR Tutorat ALT]]-M56</f>
        <v>#VALUE!</v>
      </c>
      <c r="P56" s="19" t="n">
        <v>6</v>
      </c>
      <c r="Q56" s="22" t="e">
        <f aca="false">#VALUE!</f>
        <v>#VALUE!</v>
      </c>
      <c r="R56" s="24" t="e">
        <f aca="false">TableauBDDTuteurs[[#This Row],['# PAR  Tutorat INI]]-Q56</f>
        <v>#VALUE!</v>
      </c>
      <c r="S56" s="19"/>
      <c r="T56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6" s="22" t="e">
        <f aca="false">TableauBDDTuteurs[[#This Row],[Tutorat ALT - Affecté]]+TableauBDDTuteurs[[#This Row],[Tutorat INI - Affecté]]</f>
        <v>#VALUE!</v>
      </c>
      <c r="V56" s="32" t="n">
        <v>15</v>
      </c>
      <c r="W56" s="19"/>
      <c r="X56" s="19" t="n">
        <f aca="false">TableauBDDTuteurs[[#This Row],['#PAR Tutorat ALT]]+TableauBDDTuteurs[[#This Row],['# PAR  Tutorat INI]]</f>
        <v>10</v>
      </c>
      <c r="Y56" s="32" t="e">
        <f aca="false">TableauBDDTuteurs[[#This Row],[Tot étudiants du par]]-TableauBDDTuteurs[[#This Row],[NB TUTORAT ALT+INI AFFECTE]]</f>
        <v>#VALUE!</v>
      </c>
      <c r="Z56" s="31"/>
      <c r="AA56" s="19"/>
    </row>
    <row r="57" customFormat="false" ht="13.8" hidden="false" customHeight="false" outlineLevel="0" collapsed="false">
      <c r="A57" s="16"/>
      <c r="B57" s="31"/>
      <c r="C57" s="18"/>
      <c r="D57" s="19" t="s">
        <v>27</v>
      </c>
      <c r="E57" s="19" t="s">
        <v>28</v>
      </c>
      <c r="F57" s="20" t="s">
        <v>29</v>
      </c>
      <c r="G57" s="20" t="s">
        <v>30</v>
      </c>
      <c r="H57" s="19"/>
      <c r="I57" s="17" t="s">
        <v>31</v>
      </c>
      <c r="J57" s="21" t="s">
        <v>35</v>
      </c>
      <c r="K57" s="19" t="n">
        <v>4</v>
      </c>
      <c r="L57" s="19" t="n">
        <f aca="false">K57*2</f>
        <v>8</v>
      </c>
      <c r="M57" s="22" t="e">
        <f aca="false">#VALUE!</f>
        <v>#VALUE!</v>
      </c>
      <c r="N57" s="19" t="e">
        <f aca="false">M57*2</f>
        <v>#VALUE!</v>
      </c>
      <c r="O57" s="23" t="e">
        <f aca="false">TableauBDDTuteurs[[#This Row],['#PAR Tutorat ALT]]-M57</f>
        <v>#VALUE!</v>
      </c>
      <c r="P57" s="19" t="n">
        <v>12</v>
      </c>
      <c r="Q57" s="22" t="e">
        <f aca="false">#VALUE!</f>
        <v>#VALUE!</v>
      </c>
      <c r="R57" s="24" t="e">
        <f aca="false">TableauBDDTuteurs[[#This Row],['# PAR  Tutorat INI]]-Q57</f>
        <v>#VALUE!</v>
      </c>
      <c r="S57" s="19" t="n">
        <f aca="false">TableauBDDTuteurs[[#This Row],[PAR équivalent INI]]+TableauBDDTuteurs[[#This Row],['# PAR  Tutorat INI]]</f>
        <v>20</v>
      </c>
      <c r="T57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7" s="51" t="e">
        <f aca="false">TableauBDDTuteurs[[#This Row],[Tutorat ALT - Affecté]]+TableauBDDTuteurs[[#This Row],[Tutorat INI - Affecté]]</f>
        <v>#VALUE!</v>
      </c>
      <c r="V57" s="19" t="n">
        <v>28</v>
      </c>
      <c r="W57" s="19"/>
      <c r="X57" s="19" t="n">
        <f aca="false">TableauBDDTuteurs[[#This Row],['#PAR Tutorat ALT]]+TableauBDDTuteurs[[#This Row],['# PAR  Tutorat INI]]</f>
        <v>16</v>
      </c>
      <c r="Y57" s="32" t="e">
        <f aca="false">TableauBDDTuteurs[[#This Row],[Tot étudiants du par]]-TableauBDDTuteurs[[#This Row],[NB TUTORAT ALT+INI AFFECTE]]</f>
        <v>#VALUE!</v>
      </c>
      <c r="Z57" s="52"/>
      <c r="AA57" s="1"/>
    </row>
    <row r="58" customFormat="false" ht="13.8" hidden="false" customHeight="false" outlineLevel="0" collapsed="false">
      <c r="A58" s="28"/>
      <c r="B58" s="29"/>
      <c r="C58" s="18"/>
      <c r="D58" s="20" t="s">
        <v>34</v>
      </c>
      <c r="E58" s="19" t="s">
        <v>28</v>
      </c>
      <c r="F58" s="20" t="s">
        <v>29</v>
      </c>
      <c r="G58" s="20" t="s">
        <v>30</v>
      </c>
      <c r="H58" s="31"/>
      <c r="I58" s="17" t="s">
        <v>40</v>
      </c>
      <c r="J58" s="21" t="s">
        <v>35</v>
      </c>
      <c r="K58" s="19" t="n">
        <v>4</v>
      </c>
      <c r="L58" s="19" t="n">
        <f aca="false">K58*2</f>
        <v>8</v>
      </c>
      <c r="M58" s="22" t="e">
        <f aca="false">#VALUE!</f>
        <v>#VALUE!</v>
      </c>
      <c r="N58" s="19" t="e">
        <f aca="false">M58*2</f>
        <v>#VALUE!</v>
      </c>
      <c r="O58" s="23" t="e">
        <f aca="false">TableauBDDTuteurs[[#This Row],['#PAR Tutorat ALT]]-M58</f>
        <v>#VALUE!</v>
      </c>
      <c r="P58" s="19" t="n">
        <v>12</v>
      </c>
      <c r="Q58" s="22" t="e">
        <f aca="false">#VALUE!</f>
        <v>#VALUE!</v>
      </c>
      <c r="R58" s="24" t="e">
        <f aca="false">TableauBDDTuteurs[[#This Row],['# PAR  Tutorat INI]]-Q58</f>
        <v>#VALUE!</v>
      </c>
      <c r="S58" s="19" t="n">
        <f aca="false">TableauBDDTuteurs[[#This Row],[PAR équivalent INI]]+TableauBDDTuteurs[[#This Row],['# PAR  Tutorat INI]]</f>
        <v>20</v>
      </c>
      <c r="T58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8" s="22" t="e">
        <f aca="false">TableauBDDTuteurs[[#This Row],[Tutorat ALT - Affecté]]+TableauBDDTuteurs[[#This Row],[Tutorat INI - Affecté]]</f>
        <v>#VALUE!</v>
      </c>
      <c r="V58" s="19"/>
      <c r="W58" s="17" t="s">
        <v>68</v>
      </c>
      <c r="X58" s="19" t="n">
        <f aca="false">TableauBDDTuteurs[[#This Row],['#PAR Tutorat ALT]]+TableauBDDTuteurs[[#This Row],['# PAR  Tutorat INI]]</f>
        <v>16</v>
      </c>
      <c r="Y58" s="32" t="e">
        <f aca="false">TableauBDDTuteurs[[#This Row],[Tot étudiants du par]]-TableauBDDTuteurs[[#This Row],[NB TUTORAT ALT+INI AFFECTE]]</f>
        <v>#VALUE!</v>
      </c>
      <c r="Z58" s="31"/>
      <c r="AA58" s="1"/>
    </row>
    <row r="59" customFormat="false" ht="13.8" hidden="false" customHeight="false" outlineLevel="0" collapsed="false">
      <c r="A59" s="28"/>
      <c r="B59" s="29"/>
      <c r="C59" s="18"/>
      <c r="D59" s="20" t="s">
        <v>34</v>
      </c>
      <c r="E59" s="19" t="s">
        <v>28</v>
      </c>
      <c r="F59" s="20" t="s">
        <v>29</v>
      </c>
      <c r="G59" s="20" t="s">
        <v>30</v>
      </c>
      <c r="H59" s="31"/>
      <c r="I59" s="17" t="s">
        <v>42</v>
      </c>
      <c r="J59" s="21" t="s">
        <v>32</v>
      </c>
      <c r="K59" s="19" t="n">
        <v>2</v>
      </c>
      <c r="L59" s="19" t="n">
        <f aca="false">K59*2</f>
        <v>4</v>
      </c>
      <c r="M59" s="22" t="e">
        <f aca="false">#VALUE!</f>
        <v>#VALUE!</v>
      </c>
      <c r="N59" s="19" t="e">
        <f aca="false">M59*2</f>
        <v>#VALUE!</v>
      </c>
      <c r="O59" s="23" t="e">
        <f aca="false">TableauBDDTuteurs[[#This Row],['#PAR Tutorat ALT]]-M59</f>
        <v>#VALUE!</v>
      </c>
      <c r="P59" s="19" t="n">
        <v>6</v>
      </c>
      <c r="Q59" s="22" t="e">
        <f aca="false">#VALUE!</f>
        <v>#VALUE!</v>
      </c>
      <c r="R59" s="24" t="e">
        <f aca="false">TableauBDDTuteurs[[#This Row],['# PAR  Tutorat INI]]-Q59</f>
        <v>#VALUE!</v>
      </c>
      <c r="S59" s="19" t="n">
        <f aca="false">TableauBDDTuteurs[[#This Row],[PAR équivalent INI]]+TableauBDDTuteurs[[#This Row],['# PAR  Tutorat INI]]</f>
        <v>10</v>
      </c>
      <c r="T59" s="19" t="e">
        <f aca="false">TableauBDDTuteurs[[#This Row],[PAR équivalent INI]]-TableauBDDTuteurs[[#This Row],[Affecté équiv INI]]+TableauBDDTuteurs[[#This Row],['# PAR  Tutorat INI]]-TableauBDDTuteurs[[#This Row],[Tutorat INI - Affecté]]</f>
        <v>#VALUE!</v>
      </c>
      <c r="U59" s="22" t="e">
        <f aca="false">TableauBDDTuteurs[[#This Row],[Tutorat ALT - Affecté]]+TableauBDDTuteurs[[#This Row],[Tutorat INI - Affecté]]</f>
        <v>#VALUE!</v>
      </c>
      <c r="V59" s="19"/>
      <c r="W59" s="17" t="s">
        <v>69</v>
      </c>
      <c r="X59" s="1" t="n">
        <f aca="false">TableauBDDTuteurs[[#This Row],['#PAR Tutorat ALT]]+TableauBDDTuteurs[[#This Row],['# PAR  Tutorat INI]]</f>
        <v>8</v>
      </c>
      <c r="Y59" s="26" t="e">
        <f aca="false">TableauBDDTuteurs[[#This Row],[Tot étudiants du par]]-TableauBDDTuteurs[[#This Row],[NB TUTORAT ALT+INI AFFECTE]]</f>
        <v>#VALUE!</v>
      </c>
      <c r="Z59" s="45"/>
      <c r="AA59" s="1"/>
    </row>
    <row r="60" customFormat="false" ht="13.8" hidden="false" customHeight="false" outlineLevel="0" collapsed="false">
      <c r="D60" s="1" t="s">
        <v>27</v>
      </c>
      <c r="Q60" s="53"/>
      <c r="U60" s="19"/>
      <c r="V60" s="32"/>
      <c r="X60" s="1" t="n">
        <f aca="false">TableauBDDTuteurs[[#This Row],['#PAR Tutorat ALT]]+TableauBDDTuteurs[[#This Row],['# PAR  Tutorat INI]]</f>
        <v>0</v>
      </c>
      <c r="Y60" s="26" t="n">
        <f aca="false">TableauBDDTuteurs[[#This Row],[Tot étudiants du par]]-TableauBDDTuteurs[[#This Row],[NB TUTORAT ALT+INI AFFECTE]]</f>
        <v>0</v>
      </c>
      <c r="Z60" s="31"/>
      <c r="AA60" s="19"/>
    </row>
    <row r="61" customFormat="false" ht="13.8" hidden="false" customHeight="false" outlineLevel="0" collapsed="false">
      <c r="C61" s="17"/>
      <c r="E61" s="19"/>
      <c r="F61" s="20"/>
      <c r="G61" s="20"/>
      <c r="J61" s="21"/>
      <c r="K61" s="19"/>
      <c r="L61" s="19"/>
      <c r="M61" s="19"/>
      <c r="N61" s="19"/>
      <c r="O61" s="19"/>
      <c r="P61" s="19"/>
      <c r="Q61" s="53"/>
      <c r="U61" s="19"/>
      <c r="V61" s="32"/>
      <c r="X61" s="1" t="n">
        <f aca="false">TableauBDDTuteurs[[#This Row],['#PAR Tutorat ALT]]+TableauBDDTuteurs[[#This Row],['# PAR  Tutorat INI]]</f>
        <v>0</v>
      </c>
      <c r="Y61" s="26" t="n">
        <f aca="false">TableauBDDTuteurs[[#This Row],[Tot étudiants du par]]-TableauBDDTuteurs[[#This Row],[NB TUTORAT ALT+INI AFFECTE]]</f>
        <v>0</v>
      </c>
      <c r="Z61" s="31"/>
      <c r="AA61" s="19"/>
    </row>
    <row r="62" customFormat="false" ht="13.8" hidden="false" customHeight="false" outlineLevel="0" collapsed="false">
      <c r="C62" s="17"/>
      <c r="E62" s="19"/>
      <c r="F62" s="20"/>
      <c r="G62" s="20"/>
      <c r="J62" s="21"/>
      <c r="K62" s="19"/>
      <c r="L62" s="19"/>
      <c r="M62" s="19"/>
      <c r="N62" s="19"/>
      <c r="O62" s="19"/>
      <c r="P62" s="19"/>
      <c r="Q62" s="53"/>
      <c r="U62" s="19"/>
      <c r="V62" s="32"/>
      <c r="X62" s="1" t="n">
        <f aca="false">TableauBDDTuteurs[[#This Row],['#PAR Tutorat ALT]]+TableauBDDTuteurs[[#This Row],['# PAR  Tutorat INI]]</f>
        <v>0</v>
      </c>
      <c r="Y62" s="26" t="n">
        <f aca="false">TableauBDDTuteurs[[#This Row],[Tot étudiants du par]]-TableauBDDTuteurs[[#This Row],[NB TUTORAT ALT+INI AFFECTE]]</f>
        <v>0</v>
      </c>
      <c r="Z62" s="31"/>
      <c r="AA62" s="19"/>
    </row>
    <row r="63" customFormat="false" ht="13.8" hidden="false" customHeight="false" outlineLevel="0" collapsed="false">
      <c r="C63" s="17"/>
      <c r="E63" s="19"/>
      <c r="F63" s="20"/>
      <c r="G63" s="20"/>
      <c r="J63" s="21"/>
      <c r="K63" s="19"/>
      <c r="L63" s="19"/>
      <c r="M63" s="32"/>
      <c r="N63" s="19"/>
      <c r="O63" s="32"/>
      <c r="P63" s="19"/>
      <c r="Q63" s="53"/>
      <c r="U63" s="19"/>
      <c r="V63" s="32"/>
      <c r="Z63" s="31"/>
      <c r="AA63" s="19"/>
    </row>
    <row r="64" customFormat="false" ht="13.8" hidden="false" customHeight="false" outlineLevel="0" collapsed="false">
      <c r="Q64" s="49"/>
    </row>
    <row r="65" customFormat="false" ht="13.8" hidden="false" customHeight="false" outlineLevel="0" collapsed="false">
      <c r="Q65" s="49"/>
    </row>
    <row r="66" customFormat="false" ht="13.8" hidden="false" customHeight="false" outlineLevel="0" collapsed="false">
      <c r="Q66" s="49"/>
    </row>
    <row r="67" customFormat="false" ht="13.8" hidden="false" customHeight="false" outlineLevel="0" collapsed="false">
      <c r="Q67" s="49"/>
    </row>
    <row r="68" customFormat="false" ht="13.8" hidden="false" customHeight="false" outlineLevel="0" collapsed="false">
      <c r="Q68" s="49"/>
    </row>
    <row r="69" customFormat="false" ht="13.8" hidden="false" customHeight="false" outlineLevel="0" collapsed="false">
      <c r="Q69" s="49"/>
    </row>
    <row r="70" customFormat="false" ht="13.8" hidden="false" customHeight="false" outlineLevel="0" collapsed="false">
      <c r="Q70" s="49"/>
    </row>
    <row r="71" customFormat="false" ht="13.8" hidden="false" customHeight="false" outlineLevel="0" collapsed="false">
      <c r="Q71" s="49"/>
    </row>
    <row r="72" customFormat="false" ht="13.8" hidden="false" customHeight="false" outlineLevel="0" collapsed="false">
      <c r="Q72" s="49"/>
    </row>
    <row r="73" customFormat="false" ht="13.8" hidden="false" customHeight="false" outlineLevel="0" collapsed="false">
      <c r="Q73" s="49"/>
    </row>
    <row r="74" customFormat="false" ht="13.8" hidden="false" customHeight="false" outlineLevel="0" collapsed="false">
      <c r="Q74" s="49"/>
    </row>
    <row r="75" customFormat="false" ht="13.8" hidden="false" customHeight="false" outlineLevel="0" collapsed="false">
      <c r="Q75" s="49"/>
    </row>
    <row r="76" customFormat="false" ht="13.8" hidden="false" customHeight="false" outlineLevel="0" collapsed="false">
      <c r="Q76" s="49"/>
    </row>
    <row r="77" customFormat="false" ht="13.8" hidden="false" customHeight="false" outlineLevel="0" collapsed="false">
      <c r="Q77" s="49"/>
    </row>
    <row r="78" customFormat="false" ht="13.8" hidden="false" customHeight="false" outlineLevel="0" collapsed="false">
      <c r="Q78" s="49"/>
    </row>
    <row r="79" customFormat="false" ht="13.8" hidden="false" customHeight="false" outlineLevel="0" collapsed="false">
      <c r="Q79" s="49"/>
    </row>
    <row r="80" customFormat="false" ht="13.8" hidden="false" customHeight="false" outlineLevel="0" collapsed="false">
      <c r="Q80" s="49"/>
    </row>
    <row r="81" customFormat="false" ht="13.8" hidden="false" customHeight="false" outlineLevel="0" collapsed="false">
      <c r="Q81" s="49"/>
    </row>
    <row r="82" customFormat="false" ht="13.8" hidden="false" customHeight="false" outlineLevel="0" collapsed="false">
      <c r="Q82" s="49"/>
    </row>
    <row r="83" customFormat="false" ht="13.8" hidden="false" customHeight="false" outlineLevel="0" collapsed="false">
      <c r="Q83" s="49"/>
    </row>
    <row r="84" customFormat="false" ht="13.8" hidden="false" customHeight="false" outlineLevel="0" collapsed="false">
      <c r="Q84" s="49"/>
    </row>
    <row r="85" customFormat="false" ht="13.8" hidden="false" customHeight="false" outlineLevel="0" collapsed="false">
      <c r="Q85" s="49"/>
    </row>
    <row r="86" customFormat="false" ht="13.8" hidden="false" customHeight="false" outlineLevel="0" collapsed="false">
      <c r="Q86" s="49"/>
    </row>
    <row r="87" customFormat="false" ht="13.8" hidden="false" customHeight="false" outlineLevel="0" collapsed="false">
      <c r="Q87" s="49"/>
    </row>
    <row r="88" customFormat="false" ht="13.8" hidden="false" customHeight="false" outlineLevel="0" collapsed="false">
      <c r="Q88" s="49"/>
    </row>
    <row r="89" customFormat="false" ht="13.8" hidden="false" customHeight="false" outlineLevel="0" collapsed="false">
      <c r="Q89" s="49"/>
    </row>
    <row r="90" customFormat="false" ht="13.8" hidden="false" customHeight="false" outlineLevel="0" collapsed="false">
      <c r="Q90" s="49"/>
    </row>
    <row r="91" customFormat="false" ht="13.8" hidden="false" customHeight="false" outlineLevel="0" collapsed="false">
      <c r="Q91" s="49"/>
    </row>
    <row r="92" customFormat="false" ht="13.8" hidden="false" customHeight="false" outlineLevel="0" collapsed="false">
      <c r="Q92" s="49"/>
    </row>
    <row r="93" customFormat="false" ht="13.8" hidden="false" customHeight="false" outlineLevel="0" collapsed="false">
      <c r="Q93" s="49"/>
    </row>
    <row r="94" customFormat="false" ht="13.8" hidden="false" customHeight="false" outlineLevel="0" collapsed="false">
      <c r="Q94" s="49"/>
    </row>
    <row r="95" customFormat="false" ht="13.8" hidden="false" customHeight="false" outlineLevel="0" collapsed="false">
      <c r="Q95" s="49"/>
    </row>
    <row r="96" customFormat="false" ht="13.8" hidden="false" customHeight="false" outlineLevel="0" collapsed="false">
      <c r="Q96" s="49"/>
    </row>
    <row r="97" customFormat="false" ht="13.8" hidden="false" customHeight="false" outlineLevel="0" collapsed="false">
      <c r="Q97" s="49"/>
    </row>
    <row r="98" customFormat="false" ht="13.8" hidden="false" customHeight="false" outlineLevel="0" collapsed="false">
      <c r="Q98" s="49"/>
    </row>
  </sheetData>
  <printOptions headings="true" gridLines="true" gridLinesSet="true" horizontalCentered="false" verticalCentered="false"/>
  <pageMargins left="0.354166666666667" right="0.35416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4.xml><?xml version="1.0" encoding="utf-8"?>
<DataMashup xmlns="http://schemas.microsoft.com/DataMashup">AAAAABYDAABQSwMEFAACAAgAoYVcWOR714imAAAA9gAAABIAHABDb25maWcvUGFja2FnZS54bWwgohgAKKAUAAAAAAAAAAAAAAAAAAAAAAAAAAAAhY8xDoIwGIWvQrrTQjWGkJ8ymDhJYjQxrk2p0AjFtMVyNweP5BXEKOrm+L73De/drzfIh7YJLtJY1ekMxThCgdSiK5WuMtS7Y5ignMGGixOvZDDK2qaDLTNUO3dOCfHeYz/DnakIjaKYHIr1TtSy5egjq/9yqLR1XAuJGOxfYxjFMZ3jBU1wBGSCUCj9Fei499n+QFj2jeuNZEcTrrZApgjk/YE9AFBLAwQUAAIACAChhVx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YVcWCiKR7gOAAAAEQAAABMAHABGb3JtdWxhcy9TZWN0aW9uMS5tIKIYACigFAAAAAAAAAAAAAAAAAAAAAAAAAAAACtOTS7JzM9TCIbQhtYAUEsBAi0AFAACAAgAoYVcWOR714imAAAA9gAAABIAAAAAAAAAAAAAAAAAAAAAAENvbmZpZy9QYWNrYWdlLnhtbFBLAQItABQAAgAIAKGFXFgPyumrpAAAAOkAAAATAAAAAAAAAAAAAAAAAPIAAABbQ29udGVudF9UeXBlc10ueG1sUEsBAi0AFAACAAgAoYVcWCiKR7gOAAAAEQAAABMAAAAAAAAAAAAAAAAA4wEAAEZvcm11bGFzL1NlY3Rpb24xLm1QSwUGAAAAAAMAAwDCAAAAPg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WQEAAAAAAAA3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gLz48L0l0ZW0+PC9JdGVtcz48L0xvY2FsUGFja2FnZU1ldGFkYXRhRmlsZT4WAAAAUEsFBgAAAAAAAAAAAAAAAAAAAAAAANoAAAABAAAA0Iyd3wEV0RGMegDAT8KX6wEAAADzeJQkPM0CSbLREVp6C8MiAAAAAAIAAAAAAANmAADAAAAAEAAAANqJXmanslyPlpfvW6XiZBwAAAAABIAAAKAAAAAQAAAAcYfBqAguCE7cg66LzWpCaFAAAABfeN/ObJbaxEPQy1NNOWSBpnpy1xTeMc01FTDhZWiVv23rYZXZnpLiNxu0fqDLvjxOA3A056sw3a4slVkvbP6CqlU4YCZvlaCEHDXv5qh+bxQAAAD7ou03oBScYC6SMM7lI+BkuA1Gqw==</DataMashup>
</file>

<file path=customXml/itemProps1.xml><?xml version="1.0" encoding="utf-8"?>
<ds:datastoreItem xmlns:ds="http://schemas.openxmlformats.org/officeDocument/2006/customXml" ds:itemID="{AEA725A4-79C8-4BC0-85C9-54DA2F2F2396}"/>
</file>

<file path=customXml/itemProps2.xml><?xml version="1.0" encoding="utf-8"?>
<ds:datastoreItem xmlns:ds="http://schemas.openxmlformats.org/officeDocument/2006/customXml" ds:itemID="{63048025-45B3-492B-B4BC-C0E48D2C7EBD}"/>
</file>

<file path=customXml/itemProps3.xml><?xml version="1.0" encoding="utf-8"?>
<ds:datastoreItem xmlns:ds="http://schemas.openxmlformats.org/officeDocument/2006/customXml" ds:itemID="{3009AD2D-F38A-4432-802F-3F7CCBF30670}"/>
</file>

<file path=customXml/itemProps4.xml><?xml version="1.0" encoding="utf-8"?>
<ds:datastoreItem xmlns:ds="http://schemas.openxmlformats.org/officeDocument/2006/customXml" ds:itemID="{3CF4CD2D-66C5-415F-AEEC-4713F499811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XLSX_Editor/6.2.8.2$Windows_x86 LibreOffice_project/</Application>
  <Company>DISI-ISR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2023-10-06T08:41:36Z</dcterms:created>
  <dc:creator>Patricia URSULET</dc:creator>
  <dc:description/>
  <dc:language>fr-FR</dc:language>
  <cp:lastModifiedBy/>
  <dcterms:modified xsi:type="dcterms:W3CDTF">2025-01-18T23:30:36Z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DISI-ISR</vt:lpwstr>
  </property>
  <property fmtid="{D5CDD505-2E9C-101B-9397-08002B2CF9AE}" pid="4" name="ContentTypeId">
    <vt:lpwstr>0x010100773EBE25513809418DC57CCDA5E54B1C</vt:lpwstr>
  </property>
  <property fmtid="{D5CDD505-2E9C-101B-9397-08002B2CF9AE}" pid="5" name="MediaServiceImageTags">
    <vt:lpwstr/>
  </property>
</Properties>
</file>