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我的雲端硬碟\11108檔案(岱怡+芯語)\0勞健保分級表+基本工資\114年\"/>
    </mc:Choice>
  </mc:AlternateContent>
  <xr:revisionPtr revIDLastSave="0" documentId="13_ncr:1_{9E4B05CC-6F0B-4824-8B13-78B5E81745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14年級距表" sheetId="1" r:id="rId1"/>
  </sheets>
  <definedNames>
    <definedName name="_xlnm.Print_Area" localSheetId="0">'114年級距表'!$A$1:$R$199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6" i="1" l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56" i="1"/>
  <c r="R134" i="1"/>
  <c r="Q134" i="1"/>
  <c r="H34" i="1" l="1"/>
  <c r="G36" i="1"/>
  <c r="D56" i="1"/>
  <c r="D66" i="1"/>
  <c r="H66" i="1"/>
  <c r="G76" i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20" i="1"/>
  <c r="B21" i="1"/>
  <c r="B22" i="1"/>
  <c r="B23" i="1"/>
  <c r="B24" i="1"/>
  <c r="B25" i="1"/>
  <c r="B26" i="1"/>
  <c r="B27" i="1"/>
  <c r="B28" i="1"/>
  <c r="B29" i="1"/>
  <c r="B30" i="1"/>
  <c r="B31" i="1"/>
  <c r="B18" i="1"/>
  <c r="H186" i="1"/>
  <c r="H187" i="1"/>
  <c r="H188" i="1"/>
  <c r="H189" i="1"/>
  <c r="H190" i="1"/>
  <c r="H191" i="1"/>
  <c r="H192" i="1"/>
  <c r="H19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12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K181" i="1" s="1"/>
  <c r="E80" i="1" s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L112" i="1"/>
  <c r="I112" i="1"/>
  <c r="G33" i="1"/>
  <c r="H33" i="1"/>
  <c r="Q135" i="1"/>
  <c r="G34" i="1" s="1"/>
  <c r="R135" i="1"/>
  <c r="Q136" i="1"/>
  <c r="G35" i="1" s="1"/>
  <c r="R136" i="1"/>
  <c r="H35" i="1" s="1"/>
  <c r="Q137" i="1"/>
  <c r="R137" i="1"/>
  <c r="H36" i="1" s="1"/>
  <c r="Q138" i="1"/>
  <c r="G37" i="1" s="1"/>
  <c r="R138" i="1"/>
  <c r="H37" i="1" s="1"/>
  <c r="Q139" i="1"/>
  <c r="G38" i="1" s="1"/>
  <c r="R139" i="1"/>
  <c r="H38" i="1" s="1"/>
  <c r="Q140" i="1"/>
  <c r="G39" i="1" s="1"/>
  <c r="R140" i="1"/>
  <c r="H39" i="1" s="1"/>
  <c r="Q141" i="1"/>
  <c r="G40" i="1" s="1"/>
  <c r="R141" i="1"/>
  <c r="H40" i="1" s="1"/>
  <c r="Q142" i="1"/>
  <c r="G41" i="1" s="1"/>
  <c r="R142" i="1"/>
  <c r="H41" i="1" s="1"/>
  <c r="Q143" i="1"/>
  <c r="G42" i="1" s="1"/>
  <c r="R143" i="1"/>
  <c r="H42" i="1" s="1"/>
  <c r="Q144" i="1"/>
  <c r="G43" i="1" s="1"/>
  <c r="R144" i="1"/>
  <c r="H43" i="1" s="1"/>
  <c r="Q145" i="1"/>
  <c r="G44" i="1" s="1"/>
  <c r="R145" i="1"/>
  <c r="H44" i="1" s="1"/>
  <c r="Q146" i="1"/>
  <c r="G45" i="1" s="1"/>
  <c r="R146" i="1"/>
  <c r="H45" i="1" s="1"/>
  <c r="Q147" i="1"/>
  <c r="G46" i="1" s="1"/>
  <c r="R147" i="1"/>
  <c r="H46" i="1" s="1"/>
  <c r="Q148" i="1"/>
  <c r="G47" i="1" s="1"/>
  <c r="R148" i="1"/>
  <c r="H47" i="1" s="1"/>
  <c r="Q149" i="1"/>
  <c r="G48" i="1" s="1"/>
  <c r="R149" i="1"/>
  <c r="H48" i="1" s="1"/>
  <c r="Q150" i="1"/>
  <c r="G49" i="1" s="1"/>
  <c r="R150" i="1"/>
  <c r="H49" i="1" s="1"/>
  <c r="Q151" i="1"/>
  <c r="G50" i="1" s="1"/>
  <c r="R151" i="1"/>
  <c r="H50" i="1" s="1"/>
  <c r="Q152" i="1"/>
  <c r="G51" i="1" s="1"/>
  <c r="R152" i="1"/>
  <c r="H51" i="1" s="1"/>
  <c r="Q153" i="1"/>
  <c r="G52" i="1" s="1"/>
  <c r="R153" i="1"/>
  <c r="H52" i="1" s="1"/>
  <c r="Q154" i="1"/>
  <c r="G53" i="1" s="1"/>
  <c r="R154" i="1"/>
  <c r="H53" i="1" s="1"/>
  <c r="Q155" i="1"/>
  <c r="G54" i="1" s="1"/>
  <c r="R155" i="1"/>
  <c r="H54" i="1" s="1"/>
  <c r="Q156" i="1"/>
  <c r="G55" i="1" s="1"/>
  <c r="R156" i="1"/>
  <c r="H55" i="1" s="1"/>
  <c r="Q157" i="1"/>
  <c r="G56" i="1" s="1"/>
  <c r="R157" i="1"/>
  <c r="H56" i="1" s="1"/>
  <c r="Q158" i="1"/>
  <c r="G57" i="1" s="1"/>
  <c r="R158" i="1"/>
  <c r="H57" i="1" s="1"/>
  <c r="Q159" i="1"/>
  <c r="G58" i="1" s="1"/>
  <c r="R159" i="1"/>
  <c r="H58" i="1" s="1"/>
  <c r="Q160" i="1"/>
  <c r="G59" i="1" s="1"/>
  <c r="R160" i="1"/>
  <c r="H59" i="1" s="1"/>
  <c r="Q161" i="1"/>
  <c r="G60" i="1" s="1"/>
  <c r="R161" i="1"/>
  <c r="H60" i="1" s="1"/>
  <c r="Q162" i="1"/>
  <c r="G61" i="1" s="1"/>
  <c r="R162" i="1"/>
  <c r="H61" i="1" s="1"/>
  <c r="Q163" i="1"/>
  <c r="G62" i="1" s="1"/>
  <c r="R163" i="1"/>
  <c r="H62" i="1" s="1"/>
  <c r="Q164" i="1"/>
  <c r="G63" i="1" s="1"/>
  <c r="R164" i="1"/>
  <c r="H63" i="1" s="1"/>
  <c r="Q165" i="1"/>
  <c r="G64" i="1" s="1"/>
  <c r="R165" i="1"/>
  <c r="H64" i="1" s="1"/>
  <c r="Q166" i="1"/>
  <c r="G65" i="1" s="1"/>
  <c r="R166" i="1"/>
  <c r="H65" i="1" s="1"/>
  <c r="Q167" i="1"/>
  <c r="G66" i="1" s="1"/>
  <c r="R167" i="1"/>
  <c r="Q168" i="1"/>
  <c r="G67" i="1" s="1"/>
  <c r="R168" i="1"/>
  <c r="H67" i="1" s="1"/>
  <c r="Q169" i="1"/>
  <c r="G68" i="1" s="1"/>
  <c r="R169" i="1"/>
  <c r="H68" i="1" s="1"/>
  <c r="Q170" i="1"/>
  <c r="G69" i="1" s="1"/>
  <c r="R170" i="1"/>
  <c r="H69" i="1" s="1"/>
  <c r="Q171" i="1"/>
  <c r="G70" i="1" s="1"/>
  <c r="R171" i="1"/>
  <c r="H70" i="1" s="1"/>
  <c r="Q172" i="1"/>
  <c r="G71" i="1" s="1"/>
  <c r="R172" i="1"/>
  <c r="H71" i="1" s="1"/>
  <c r="Q173" i="1"/>
  <c r="G72" i="1" s="1"/>
  <c r="R173" i="1"/>
  <c r="H72" i="1" s="1"/>
  <c r="Q174" i="1"/>
  <c r="G73" i="1" s="1"/>
  <c r="R174" i="1"/>
  <c r="H73" i="1" s="1"/>
  <c r="Q175" i="1"/>
  <c r="G74" i="1" s="1"/>
  <c r="R175" i="1"/>
  <c r="H74" i="1" s="1"/>
  <c r="Q176" i="1"/>
  <c r="G75" i="1" s="1"/>
  <c r="R176" i="1"/>
  <c r="H75" i="1" s="1"/>
  <c r="Q177" i="1"/>
  <c r="R177" i="1"/>
  <c r="H76" i="1" s="1"/>
  <c r="Q178" i="1"/>
  <c r="G77" i="1" s="1"/>
  <c r="R178" i="1"/>
  <c r="H77" i="1" s="1"/>
  <c r="Q179" i="1"/>
  <c r="G78" i="1" s="1"/>
  <c r="R179" i="1"/>
  <c r="H78" i="1" s="1"/>
  <c r="Q180" i="1"/>
  <c r="G79" i="1" s="1"/>
  <c r="R180" i="1"/>
  <c r="H79" i="1" s="1"/>
  <c r="Q181" i="1"/>
  <c r="G80" i="1" s="1"/>
  <c r="R181" i="1"/>
  <c r="H80" i="1" s="1"/>
  <c r="Q182" i="1"/>
  <c r="G81" i="1" s="1"/>
  <c r="R182" i="1"/>
  <c r="H81" i="1" s="1"/>
  <c r="Q183" i="1"/>
  <c r="G82" i="1" s="1"/>
  <c r="R183" i="1"/>
  <c r="H82" i="1" s="1"/>
  <c r="Q184" i="1"/>
  <c r="G83" i="1" s="1"/>
  <c r="R184" i="1"/>
  <c r="H83" i="1" s="1"/>
  <c r="Q185" i="1"/>
  <c r="G84" i="1" s="1"/>
  <c r="R185" i="1"/>
  <c r="H84" i="1" s="1"/>
  <c r="Q186" i="1"/>
  <c r="G85" i="1" s="1"/>
  <c r="R186" i="1"/>
  <c r="H85" i="1" s="1"/>
  <c r="Q187" i="1"/>
  <c r="G86" i="1" s="1"/>
  <c r="R187" i="1"/>
  <c r="H86" i="1" s="1"/>
  <c r="Q188" i="1"/>
  <c r="G87" i="1" s="1"/>
  <c r="R188" i="1"/>
  <c r="H87" i="1" s="1"/>
  <c r="Q189" i="1"/>
  <c r="G88" i="1" s="1"/>
  <c r="R189" i="1"/>
  <c r="H88" i="1" s="1"/>
  <c r="Q190" i="1"/>
  <c r="G89" i="1" s="1"/>
  <c r="R190" i="1"/>
  <c r="H89" i="1" s="1"/>
  <c r="Q191" i="1"/>
  <c r="G90" i="1" s="1"/>
  <c r="R191" i="1"/>
  <c r="H90" i="1" s="1"/>
  <c r="Q192" i="1"/>
  <c r="G91" i="1" s="1"/>
  <c r="R192" i="1"/>
  <c r="H91" i="1" s="1"/>
  <c r="Q193" i="1"/>
  <c r="G92" i="1" s="1"/>
  <c r="R193" i="1"/>
  <c r="H92" i="1" s="1"/>
  <c r="H174" i="1"/>
  <c r="H173" i="1"/>
  <c r="H133" i="1"/>
  <c r="H134" i="1"/>
  <c r="H135" i="1"/>
  <c r="K136" i="1" l="1"/>
  <c r="E35" i="1" s="1"/>
  <c r="K185" i="1"/>
  <c r="E84" i="1" s="1"/>
  <c r="P186" i="1"/>
  <c r="F85" i="1" s="1"/>
  <c r="K180" i="1"/>
  <c r="E79" i="1" s="1"/>
  <c r="K190" i="1"/>
  <c r="E89" i="1" s="1"/>
  <c r="K174" i="1"/>
  <c r="E73" i="1" s="1"/>
  <c r="K188" i="1"/>
  <c r="E87" i="1" s="1"/>
  <c r="K172" i="1"/>
  <c r="E71" i="1" s="1"/>
  <c r="P135" i="1"/>
  <c r="F34" i="1" s="1"/>
  <c r="K178" i="1"/>
  <c r="E77" i="1" s="1"/>
  <c r="K189" i="1"/>
  <c r="E88" i="1" s="1"/>
  <c r="K173" i="1"/>
  <c r="E72" i="1" s="1"/>
  <c r="P190" i="1"/>
  <c r="F89" i="1" s="1"/>
  <c r="K187" i="1"/>
  <c r="E86" i="1" s="1"/>
  <c r="K171" i="1"/>
  <c r="E70" i="1" s="1"/>
  <c r="P188" i="1"/>
  <c r="F87" i="1" s="1"/>
  <c r="K186" i="1"/>
  <c r="E85" i="1" s="1"/>
  <c r="K170" i="1"/>
  <c r="E69" i="1" s="1"/>
  <c r="K192" i="1"/>
  <c r="E91" i="1" s="1"/>
  <c r="K176" i="1"/>
  <c r="E75" i="1" s="1"/>
  <c r="P134" i="1"/>
  <c r="F33" i="1" s="1"/>
  <c r="P189" i="1"/>
  <c r="F88" i="1" s="1"/>
  <c r="P187" i="1"/>
  <c r="F86" i="1" s="1"/>
  <c r="K135" i="1"/>
  <c r="E34" i="1" s="1"/>
  <c r="P136" i="1"/>
  <c r="F35" i="1" s="1"/>
  <c r="K182" i="1"/>
  <c r="E81" i="1" s="1"/>
  <c r="K134" i="1"/>
  <c r="E33" i="1" s="1"/>
  <c r="K179" i="1"/>
  <c r="E78" i="1" s="1"/>
  <c r="K191" i="1"/>
  <c r="E90" i="1" s="1"/>
  <c r="K175" i="1"/>
  <c r="E74" i="1" s="1"/>
  <c r="K193" i="1"/>
  <c r="E92" i="1" s="1"/>
  <c r="K177" i="1"/>
  <c r="E76" i="1" s="1"/>
  <c r="K183" i="1"/>
  <c r="E82" i="1" s="1"/>
  <c r="K184" i="1"/>
  <c r="E83" i="1" s="1"/>
  <c r="P193" i="1"/>
  <c r="F92" i="1" s="1"/>
  <c r="P191" i="1"/>
  <c r="F90" i="1" s="1"/>
  <c r="P192" i="1"/>
  <c r="F91" i="1" s="1"/>
  <c r="R120" i="1"/>
  <c r="H19" i="1" s="1"/>
  <c r="R121" i="1"/>
  <c r="H20" i="1" s="1"/>
  <c r="R122" i="1"/>
  <c r="H21" i="1" s="1"/>
  <c r="R123" i="1"/>
  <c r="H22" i="1" s="1"/>
  <c r="R124" i="1"/>
  <c r="H23" i="1" s="1"/>
  <c r="R125" i="1"/>
  <c r="H24" i="1" s="1"/>
  <c r="R126" i="1"/>
  <c r="H25" i="1" s="1"/>
  <c r="R127" i="1"/>
  <c r="H26" i="1" s="1"/>
  <c r="R128" i="1"/>
  <c r="H27" i="1" s="1"/>
  <c r="R129" i="1"/>
  <c r="H28" i="1" s="1"/>
  <c r="R130" i="1"/>
  <c r="H29" i="1" s="1"/>
  <c r="R131" i="1"/>
  <c r="H30" i="1" s="1"/>
  <c r="R132" i="1"/>
  <c r="H31" i="1" s="1"/>
  <c r="R133" i="1"/>
  <c r="H32" i="1" s="1"/>
  <c r="R119" i="1"/>
  <c r="R113" i="1"/>
  <c r="R114" i="1"/>
  <c r="R115" i="1"/>
  <c r="R116" i="1"/>
  <c r="R117" i="1"/>
  <c r="R118" i="1"/>
  <c r="R112" i="1"/>
  <c r="H136" i="1" l="1"/>
  <c r="S136" i="1"/>
  <c r="P184" i="1" l="1"/>
  <c r="F83" i="1" s="1"/>
  <c r="H183" i="1"/>
  <c r="H184" i="1"/>
  <c r="H181" i="1"/>
  <c r="H182" i="1"/>
  <c r="S180" i="1"/>
  <c r="H180" i="1"/>
  <c r="P183" i="1" l="1"/>
  <c r="F82" i="1" s="1"/>
  <c r="P181" i="1"/>
  <c r="F80" i="1" s="1"/>
  <c r="P182" i="1"/>
  <c r="F81" i="1" s="1"/>
  <c r="P180" i="1"/>
  <c r="F79" i="1" s="1"/>
  <c r="O112" i="1" l="1"/>
  <c r="Q131" i="1" l="1"/>
  <c r="G30" i="1" s="1"/>
  <c r="Q132" i="1"/>
  <c r="G31" i="1" s="1"/>
  <c r="Q112" i="1" l="1"/>
  <c r="Q133" i="1" l="1"/>
  <c r="G32" i="1" s="1"/>
  <c r="Q120" i="1"/>
  <c r="G19" i="1" s="1"/>
  <c r="Q121" i="1"/>
  <c r="G20" i="1" s="1"/>
  <c r="Q122" i="1"/>
  <c r="G21" i="1" s="1"/>
  <c r="Q123" i="1"/>
  <c r="G22" i="1" s="1"/>
  <c r="Q124" i="1"/>
  <c r="G23" i="1" s="1"/>
  <c r="Q125" i="1"/>
  <c r="G24" i="1" s="1"/>
  <c r="Q126" i="1"/>
  <c r="G25" i="1" s="1"/>
  <c r="Q127" i="1"/>
  <c r="G26" i="1" s="1"/>
  <c r="Q128" i="1"/>
  <c r="G27" i="1" s="1"/>
  <c r="Q129" i="1"/>
  <c r="G28" i="1" s="1"/>
  <c r="Q130" i="1"/>
  <c r="G29" i="1" s="1"/>
  <c r="Q119" i="1"/>
  <c r="Q113" i="1"/>
  <c r="Q114" i="1"/>
  <c r="Q115" i="1"/>
  <c r="Q116" i="1"/>
  <c r="Q117" i="1"/>
  <c r="Q118" i="1"/>
  <c r="C18" i="1" l="1"/>
  <c r="D18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1" i="1"/>
  <c r="B19" i="1"/>
  <c r="D11" i="1" l="1"/>
  <c r="H126" i="1" l="1"/>
  <c r="S126" i="1" l="1"/>
  <c r="K126" i="1"/>
  <c r="E25" i="1" s="1"/>
  <c r="P126" i="1"/>
  <c r="F25" i="1" s="1"/>
  <c r="H12" i="1"/>
  <c r="H13" i="1"/>
  <c r="H14" i="1"/>
  <c r="H15" i="1"/>
  <c r="H16" i="1"/>
  <c r="H17" i="1"/>
  <c r="H18" i="1"/>
  <c r="H11" i="1"/>
  <c r="G12" i="1"/>
  <c r="G13" i="1"/>
  <c r="G14" i="1"/>
  <c r="G15" i="1"/>
  <c r="G16" i="1"/>
  <c r="G17" i="1"/>
  <c r="G18" i="1"/>
  <c r="G11" i="1"/>
  <c r="H113" i="1" l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131" i="1"/>
  <c r="H132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5" i="1"/>
  <c r="H176" i="1"/>
  <c r="H177" i="1"/>
  <c r="H178" i="1"/>
  <c r="H179" i="1"/>
  <c r="H185" i="1"/>
  <c r="H112" i="1"/>
  <c r="S173" i="1" l="1"/>
  <c r="S174" i="1"/>
  <c r="S175" i="1"/>
  <c r="S176" i="1"/>
  <c r="S177" i="1"/>
  <c r="S178" i="1"/>
  <c r="S179" i="1"/>
  <c r="S185" i="1"/>
  <c r="S168" i="1"/>
  <c r="S169" i="1"/>
  <c r="S170" i="1"/>
  <c r="S171" i="1"/>
  <c r="S172" i="1"/>
  <c r="S163" i="1"/>
  <c r="S164" i="1"/>
  <c r="S165" i="1"/>
  <c r="S166" i="1"/>
  <c r="S167" i="1"/>
  <c r="S157" i="1"/>
  <c r="S158" i="1"/>
  <c r="S159" i="1"/>
  <c r="S160" i="1"/>
  <c r="S161" i="1"/>
  <c r="S162" i="1"/>
  <c r="S151" i="1"/>
  <c r="S152" i="1"/>
  <c r="S153" i="1"/>
  <c r="S154" i="1"/>
  <c r="S155" i="1"/>
  <c r="S156" i="1"/>
  <c r="S142" i="1"/>
  <c r="S143" i="1"/>
  <c r="S144" i="1"/>
  <c r="S145" i="1"/>
  <c r="S146" i="1"/>
  <c r="S147" i="1"/>
  <c r="S148" i="1"/>
  <c r="S149" i="1"/>
  <c r="S150" i="1"/>
  <c r="S133" i="1"/>
  <c r="S137" i="1"/>
  <c r="S138" i="1"/>
  <c r="S139" i="1"/>
  <c r="S140" i="1"/>
  <c r="S141" i="1"/>
  <c r="S131" i="1"/>
  <c r="S132" i="1"/>
  <c r="S128" i="1"/>
  <c r="S129" i="1"/>
  <c r="S124" i="1"/>
  <c r="S127" i="1"/>
  <c r="S115" i="1"/>
  <c r="S118" i="1"/>
  <c r="S120" i="1"/>
  <c r="S122" i="1"/>
  <c r="S123" i="1"/>
  <c r="M112" i="1"/>
  <c r="K132" i="1"/>
  <c r="E31" i="1" s="1"/>
  <c r="J112" i="1"/>
  <c r="S114" i="1" l="1"/>
  <c r="S121" i="1"/>
  <c r="S119" i="1"/>
  <c r="S125" i="1"/>
  <c r="S117" i="1"/>
  <c r="K139" i="1"/>
  <c r="E38" i="1" s="1"/>
  <c r="K144" i="1"/>
  <c r="E43" i="1" s="1"/>
  <c r="K142" i="1"/>
  <c r="E41" i="1" s="1"/>
  <c r="K150" i="1"/>
  <c r="E49" i="1" s="1"/>
  <c r="K164" i="1"/>
  <c r="E63" i="1" s="1"/>
  <c r="K155" i="1"/>
  <c r="E54" i="1" s="1"/>
  <c r="K153" i="1"/>
  <c r="E52" i="1" s="1"/>
  <c r="P119" i="1"/>
  <c r="F18" i="1" s="1"/>
  <c r="P117" i="1"/>
  <c r="F16" i="1" s="1"/>
  <c r="P115" i="1"/>
  <c r="F14" i="1" s="1"/>
  <c r="P113" i="1"/>
  <c r="F12" i="1" s="1"/>
  <c r="P122" i="1"/>
  <c r="F21" i="1" s="1"/>
  <c r="P120" i="1"/>
  <c r="F19" i="1" s="1"/>
  <c r="P128" i="1"/>
  <c r="F27" i="1" s="1"/>
  <c r="P125" i="1"/>
  <c r="F24" i="1" s="1"/>
  <c r="P130" i="1"/>
  <c r="F29" i="1" s="1"/>
  <c r="K138" i="1"/>
  <c r="E37" i="1" s="1"/>
  <c r="K145" i="1"/>
  <c r="E44" i="1" s="1"/>
  <c r="K151" i="1"/>
  <c r="E50" i="1" s="1"/>
  <c r="K160" i="1"/>
  <c r="E59" i="1" s="1"/>
  <c r="K158" i="1"/>
  <c r="E57" i="1" s="1"/>
  <c r="K156" i="1"/>
  <c r="E55" i="1" s="1"/>
  <c r="P123" i="1"/>
  <c r="F22" i="1" s="1"/>
  <c r="P124" i="1"/>
  <c r="F23" i="1" s="1"/>
  <c r="K149" i="1"/>
  <c r="E48" i="1" s="1"/>
  <c r="K147" i="1"/>
  <c r="E46" i="1" s="1"/>
  <c r="K169" i="1"/>
  <c r="E68" i="1" s="1"/>
  <c r="K165" i="1"/>
  <c r="E64" i="1" s="1"/>
  <c r="K123" i="1"/>
  <c r="E22" i="1" s="1"/>
  <c r="P121" i="1"/>
  <c r="F20" i="1" s="1"/>
  <c r="P129" i="1"/>
  <c r="F28" i="1" s="1"/>
  <c r="K121" i="1"/>
  <c r="E20" i="1" s="1"/>
  <c r="K120" i="1"/>
  <c r="E19" i="1" s="1"/>
  <c r="K127" i="1"/>
  <c r="E26" i="1" s="1"/>
  <c r="K137" i="1"/>
  <c r="E36" i="1" s="1"/>
  <c r="K140" i="1"/>
  <c r="E39" i="1" s="1"/>
  <c r="K168" i="1"/>
  <c r="E67" i="1" s="1"/>
  <c r="K166" i="1"/>
  <c r="E65" i="1" s="1"/>
  <c r="K152" i="1"/>
  <c r="E51" i="1" s="1"/>
  <c r="K163" i="1"/>
  <c r="E62" i="1" s="1"/>
  <c r="K161" i="1"/>
  <c r="E60" i="1" s="1"/>
  <c r="K125" i="1"/>
  <c r="E24" i="1" s="1"/>
  <c r="K157" i="1"/>
  <c r="E56" i="1" s="1"/>
  <c r="P141" i="1"/>
  <c r="F40" i="1" s="1"/>
  <c r="P139" i="1"/>
  <c r="F38" i="1" s="1"/>
  <c r="P137" i="1"/>
  <c r="F36" i="1" s="1"/>
  <c r="P132" i="1"/>
  <c r="F31" i="1" s="1"/>
  <c r="P147" i="1"/>
  <c r="F46" i="1" s="1"/>
  <c r="P145" i="1"/>
  <c r="F44" i="1" s="1"/>
  <c r="P143" i="1"/>
  <c r="F42" i="1" s="1"/>
  <c r="P179" i="1"/>
  <c r="F78" i="1" s="1"/>
  <c r="P177" i="1"/>
  <c r="F76" i="1" s="1"/>
  <c r="P175" i="1"/>
  <c r="F74" i="1" s="1"/>
  <c r="P173" i="1"/>
  <c r="F72" i="1" s="1"/>
  <c r="P171" i="1"/>
  <c r="F70" i="1" s="1"/>
  <c r="P169" i="1"/>
  <c r="F68" i="1" s="1"/>
  <c r="P167" i="1"/>
  <c r="F66" i="1" s="1"/>
  <c r="P165" i="1"/>
  <c r="F64" i="1" s="1"/>
  <c r="P163" i="1"/>
  <c r="F62" i="1" s="1"/>
  <c r="P161" i="1"/>
  <c r="F60" i="1" s="1"/>
  <c r="P159" i="1"/>
  <c r="F58" i="1" s="1"/>
  <c r="P157" i="1"/>
  <c r="F56" i="1" s="1"/>
  <c r="P155" i="1"/>
  <c r="F54" i="1" s="1"/>
  <c r="P153" i="1"/>
  <c r="F52" i="1" s="1"/>
  <c r="P151" i="1"/>
  <c r="F50" i="1" s="1"/>
  <c r="P149" i="1"/>
  <c r="F48" i="1" s="1"/>
  <c r="K124" i="1"/>
  <c r="E23" i="1" s="1"/>
  <c r="K129" i="1"/>
  <c r="E28" i="1" s="1"/>
  <c r="P142" i="1"/>
  <c r="F41" i="1" s="1"/>
  <c r="P140" i="1"/>
  <c r="F39" i="1" s="1"/>
  <c r="P138" i="1"/>
  <c r="F37" i="1" s="1"/>
  <c r="P133" i="1"/>
  <c r="F32" i="1" s="1"/>
  <c r="P131" i="1"/>
  <c r="F30" i="1" s="1"/>
  <c r="P146" i="1"/>
  <c r="F45" i="1" s="1"/>
  <c r="P144" i="1"/>
  <c r="F43" i="1" s="1"/>
  <c r="P185" i="1"/>
  <c r="F84" i="1" s="1"/>
  <c r="P178" i="1"/>
  <c r="F77" i="1" s="1"/>
  <c r="P176" i="1"/>
  <c r="F75" i="1" s="1"/>
  <c r="P174" i="1"/>
  <c r="F73" i="1" s="1"/>
  <c r="P172" i="1"/>
  <c r="F71" i="1" s="1"/>
  <c r="P170" i="1"/>
  <c r="F69" i="1" s="1"/>
  <c r="P168" i="1"/>
  <c r="F67" i="1" s="1"/>
  <c r="P166" i="1"/>
  <c r="F65" i="1" s="1"/>
  <c r="P164" i="1"/>
  <c r="F63" i="1" s="1"/>
  <c r="P162" i="1"/>
  <c r="F61" i="1" s="1"/>
  <c r="P160" i="1"/>
  <c r="F59" i="1" s="1"/>
  <c r="P158" i="1"/>
  <c r="F57" i="1" s="1"/>
  <c r="P156" i="1"/>
  <c r="F55" i="1" s="1"/>
  <c r="P154" i="1"/>
  <c r="F53" i="1" s="1"/>
  <c r="P152" i="1"/>
  <c r="F51" i="1" s="1"/>
  <c r="P150" i="1"/>
  <c r="F49" i="1" s="1"/>
  <c r="P148" i="1"/>
  <c r="F47" i="1" s="1"/>
  <c r="S112" i="1"/>
  <c r="P127" i="1"/>
  <c r="F26" i="1" s="1"/>
  <c r="S116" i="1"/>
  <c r="K131" i="1"/>
  <c r="E30" i="1" s="1"/>
  <c r="K128" i="1"/>
  <c r="E27" i="1" s="1"/>
  <c r="K133" i="1"/>
  <c r="E32" i="1" s="1"/>
  <c r="K146" i="1"/>
  <c r="E45" i="1" s="1"/>
  <c r="K143" i="1"/>
  <c r="E42" i="1" s="1"/>
  <c r="K141" i="1"/>
  <c r="E40" i="1" s="1"/>
  <c r="K148" i="1"/>
  <c r="E47" i="1" s="1"/>
  <c r="K167" i="1"/>
  <c r="E66" i="1" s="1"/>
  <c r="K162" i="1"/>
  <c r="E61" i="1" s="1"/>
  <c r="K159" i="1"/>
  <c r="E58" i="1" s="1"/>
  <c r="K154" i="1"/>
  <c r="E53" i="1" s="1"/>
  <c r="P112" i="1"/>
  <c r="F11" i="1" s="1"/>
  <c r="P118" i="1"/>
  <c r="F17" i="1" s="1"/>
  <c r="P116" i="1"/>
  <c r="F15" i="1" s="1"/>
  <c r="P114" i="1"/>
  <c r="F13" i="1" s="1"/>
  <c r="K116" i="1"/>
  <c r="E15" i="1" s="1"/>
  <c r="K122" i="1"/>
  <c r="E21" i="1" s="1"/>
  <c r="K130" i="1"/>
  <c r="E29" i="1" s="1"/>
  <c r="S113" i="1"/>
  <c r="K117" i="1"/>
  <c r="E16" i="1" s="1"/>
  <c r="K115" i="1"/>
  <c r="E14" i="1" s="1"/>
  <c r="K113" i="1"/>
  <c r="E12" i="1" s="1"/>
  <c r="K112" i="1"/>
  <c r="E11" i="1" s="1"/>
  <c r="K119" i="1"/>
  <c r="E18" i="1" s="1"/>
  <c r="K118" i="1"/>
  <c r="E17" i="1" s="1"/>
  <c r="K114" i="1"/>
  <c r="E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110" authorId="0" shapeId="0" xr:uid="{FD909B68-B7B1-4909-94B2-2E29EBA470B7}">
      <text>
        <r>
          <rPr>
            <b/>
            <sz val="9"/>
            <color indexed="81"/>
            <rFont val="細明體"/>
            <family val="3"/>
            <charset val="136"/>
          </rPr>
          <t>普通保險費率11.5%
被保險人負擔20%</t>
        </r>
      </text>
    </comment>
    <comment ref="J110" authorId="0" shapeId="0" xr:uid="{CEE6DDB1-E74F-4F3F-8010-A92905E18728}">
      <text>
        <r>
          <rPr>
            <b/>
            <sz val="9"/>
            <color indexed="81"/>
            <rFont val="細明體"/>
            <family val="3"/>
            <charset val="136"/>
          </rPr>
          <t>就業保險費率</t>
        </r>
        <r>
          <rPr>
            <b/>
            <sz val="9"/>
            <color indexed="81"/>
            <rFont val="Tahoma"/>
            <family val="2"/>
          </rPr>
          <t xml:space="preserve">1%
</t>
        </r>
        <r>
          <rPr>
            <b/>
            <sz val="9"/>
            <color indexed="81"/>
            <rFont val="細明體"/>
            <family val="3"/>
            <charset val="136"/>
          </rPr>
          <t>被保險人負擔</t>
        </r>
        <r>
          <rPr>
            <b/>
            <sz val="9"/>
            <color indexed="81"/>
            <rFont val="Tahoma"/>
            <family val="2"/>
          </rPr>
          <t>20%</t>
        </r>
      </text>
    </comment>
    <comment ref="L110" authorId="0" shapeId="0" xr:uid="{3A5CD93C-BB2C-41A8-9296-1DDACE817F28}">
      <text>
        <r>
          <rPr>
            <b/>
            <sz val="9"/>
            <color indexed="81"/>
            <rFont val="細明體"/>
            <family val="3"/>
            <charset val="136"/>
          </rPr>
          <t>普通保險費率</t>
        </r>
        <r>
          <rPr>
            <b/>
            <sz val="9"/>
            <color indexed="81"/>
            <rFont val="Tahoma"/>
            <family val="2"/>
          </rPr>
          <t>11.5%</t>
        </r>
        <r>
          <rPr>
            <b/>
            <sz val="9"/>
            <color indexed="81"/>
            <rFont val="細明體"/>
            <family val="3"/>
            <charset val="136"/>
          </rPr>
          <t xml:space="preserve">
投保單位負擔7</t>
        </r>
        <r>
          <rPr>
            <b/>
            <sz val="9"/>
            <color indexed="81"/>
            <rFont val="Tahoma"/>
            <family val="2"/>
          </rPr>
          <t>0%</t>
        </r>
      </text>
    </comment>
    <comment ref="M110" authorId="0" shapeId="0" xr:uid="{E1105FD8-42FF-4F0F-B8F4-45CA25AACAC4}">
      <text>
        <r>
          <rPr>
            <b/>
            <sz val="9"/>
            <color indexed="81"/>
            <rFont val="細明體"/>
            <family val="3"/>
            <charset val="136"/>
          </rPr>
          <t>就業保險費率1%
投保單位負擔70%</t>
        </r>
      </text>
    </comment>
    <comment ref="N110" authorId="0" shapeId="0" xr:uid="{9D555A6D-98CA-40F6-B1D8-57E85D1B392F}">
      <text>
        <r>
          <rPr>
            <b/>
            <sz val="9"/>
            <color indexed="81"/>
            <rFont val="細明體"/>
            <family val="3"/>
            <charset val="136"/>
          </rPr>
          <t>災保費率0.11%(公文號1130039297)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0" authorId="0" shapeId="0" xr:uid="{E1BFE1CB-77C5-4DE1-BE60-6C7749DB0009}">
      <text>
        <r>
          <rPr>
            <b/>
            <sz val="9"/>
            <color indexed="81"/>
            <rFont val="細明體"/>
            <family val="3"/>
            <charset val="136"/>
          </rPr>
          <t>勞工保險投保薪資總額的萬分之</t>
        </r>
        <r>
          <rPr>
            <b/>
            <sz val="9"/>
            <color indexed="81"/>
            <rFont val="Tahoma"/>
            <family val="2"/>
          </rPr>
          <t>2.5(0.025%)</t>
        </r>
      </text>
    </comment>
  </commentList>
</comments>
</file>

<file path=xl/sharedStrings.xml><?xml version="1.0" encoding="utf-8"?>
<sst xmlns="http://schemas.openxmlformats.org/spreadsheetml/2006/main" count="255" uniqueCount="228">
  <si>
    <t>11101-12540</t>
  </si>
  <si>
    <t>12541-13500</t>
  </si>
  <si>
    <t>13501-15840</t>
  </si>
  <si>
    <t>15841-16500</t>
  </si>
  <si>
    <t>16501-17280</t>
  </si>
  <si>
    <t>17281-17880</t>
  </si>
  <si>
    <t>28801-30300</t>
  </si>
  <si>
    <t>30301-31800</t>
  </si>
  <si>
    <t>31801-33300</t>
  </si>
  <si>
    <t>33301-34800</t>
  </si>
  <si>
    <t>34801-36300</t>
  </si>
  <si>
    <t>36301-38200</t>
  </si>
  <si>
    <t>38201-40100</t>
  </si>
  <si>
    <t>40101-42000</t>
  </si>
  <si>
    <t>42001-43900</t>
  </si>
  <si>
    <t>45801-48200</t>
  </si>
  <si>
    <t>48201-50600</t>
  </si>
  <si>
    <t>50601-53000</t>
  </si>
  <si>
    <t>53001-55400</t>
  </si>
  <si>
    <t>55401-57800</t>
  </si>
  <si>
    <t>57801-60800</t>
  </si>
  <si>
    <t>60801-63800</t>
  </si>
  <si>
    <t>63801-66800</t>
  </si>
  <si>
    <t>66801-69800</t>
  </si>
  <si>
    <t>72801-76500</t>
  </si>
  <si>
    <t>76501-80200</t>
  </si>
  <si>
    <t>83901-87600</t>
  </si>
  <si>
    <t>87601-92100</t>
  </si>
  <si>
    <t>92101-96600</t>
  </si>
  <si>
    <t>96601-101100</t>
  </si>
  <si>
    <t>105601-110100</t>
  </si>
  <si>
    <t>110101-115500</t>
  </si>
  <si>
    <t>115501-120900</t>
  </si>
  <si>
    <t>120901-126300</t>
  </si>
  <si>
    <t>126301-131700</t>
  </si>
  <si>
    <t>131701-137100</t>
  </si>
  <si>
    <t>137101-142500</t>
  </si>
  <si>
    <t>142501-147900</t>
  </si>
  <si>
    <t>150001-156400</t>
  </si>
  <si>
    <t>156401-162800</t>
  </si>
  <si>
    <t>162801-169200</t>
  </si>
  <si>
    <t>169201-175600</t>
  </si>
  <si>
    <r>
      <t xml:space="preserve"> </t>
    </r>
    <r>
      <rPr>
        <sz val="12"/>
        <rFont val="細明體"/>
        <family val="3"/>
        <charset val="136"/>
      </rPr>
      <t>月薪總額</t>
    </r>
    <phoneticPr fontId="8" type="noConversion"/>
  </si>
  <si>
    <r>
      <rPr>
        <sz val="12"/>
        <rFont val="細明體"/>
        <family val="3"/>
        <charset val="136"/>
      </rPr>
      <t>勞</t>
    </r>
    <r>
      <rPr>
        <sz val="12"/>
        <rFont val="Times New Roman"/>
        <family val="1"/>
      </rPr>
      <t xml:space="preserve">   </t>
    </r>
    <r>
      <rPr>
        <sz val="12"/>
        <rFont val="細明體"/>
        <family val="3"/>
        <charset val="136"/>
      </rPr>
      <t>保</t>
    </r>
    <r>
      <rPr>
        <sz val="12"/>
        <rFont val="Times New Roman"/>
        <family val="1"/>
      </rPr>
      <t xml:space="preserve">   </t>
    </r>
    <r>
      <rPr>
        <sz val="12"/>
        <rFont val="細明體"/>
        <family val="3"/>
        <charset val="136"/>
      </rPr>
      <t>費</t>
    </r>
    <r>
      <rPr>
        <sz val="12"/>
        <rFont val="Times New Roman"/>
        <family val="1"/>
      </rPr>
      <t xml:space="preserve">   </t>
    </r>
    <r>
      <rPr>
        <sz val="12"/>
        <rFont val="細明體"/>
        <family val="3"/>
        <charset val="136"/>
      </rPr>
      <t>用</t>
    </r>
  </si>
  <si>
    <r>
      <rPr>
        <sz val="12"/>
        <rFont val="細明體"/>
        <family val="3"/>
        <charset val="136"/>
      </rPr>
      <t>健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保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費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用</t>
    </r>
  </si>
  <si>
    <r>
      <rPr>
        <sz val="12"/>
        <rFont val="細明體"/>
        <family val="3"/>
        <charset val="136"/>
      </rPr>
      <t>個人負擔</t>
    </r>
  </si>
  <si>
    <r>
      <rPr>
        <sz val="12"/>
        <rFont val="細明體"/>
        <family val="3"/>
        <charset val="136"/>
      </rPr>
      <t>雇主負擔</t>
    </r>
  </si>
  <si>
    <r>
      <t>11100</t>
    </r>
    <r>
      <rPr>
        <sz val="12"/>
        <rFont val="細明體"/>
        <family val="3"/>
        <charset val="136"/>
      </rPr>
      <t>以下</t>
    </r>
  </si>
  <si>
    <r>
      <t xml:space="preserve"> </t>
    </r>
    <r>
      <rPr>
        <sz val="12"/>
        <rFont val="細明體"/>
        <family val="3"/>
        <charset val="136"/>
      </rPr>
      <t>月薪總額</t>
    </r>
    <r>
      <rPr>
        <sz val="12"/>
        <rFont val="Times New Roman"/>
        <family val="1"/>
      </rPr>
      <t>-(</t>
    </r>
    <r>
      <rPr>
        <sz val="12"/>
        <rFont val="細明體"/>
        <family val="3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細明體"/>
        <family val="3"/>
        <charset val="136"/>
      </rPr>
      <t>以上</t>
    </r>
  </si>
  <si>
    <r>
      <t xml:space="preserve"> </t>
    </r>
    <r>
      <rPr>
        <sz val="12"/>
        <rFont val="細明體"/>
        <family val="3"/>
        <charset val="136"/>
      </rPr>
      <t>月薪總額</t>
    </r>
    <r>
      <rPr>
        <sz val="12"/>
        <rFont val="Times New Roman"/>
        <family val="1"/>
      </rPr>
      <t>-</t>
    </r>
    <r>
      <rPr>
        <sz val="12"/>
        <rFont val="細明體"/>
        <family val="3"/>
        <charset val="136"/>
      </rPr>
      <t>迄</t>
    </r>
  </si>
  <si>
    <r>
      <rPr>
        <sz val="12"/>
        <rFont val="細明體"/>
        <family val="3"/>
        <charset val="136"/>
      </rPr>
      <t>勞保</t>
    </r>
    <r>
      <rPr>
        <sz val="12"/>
        <rFont val="Times New Roman"/>
        <family val="1"/>
      </rPr>
      <t>(</t>
    </r>
    <r>
      <rPr>
        <sz val="12"/>
        <rFont val="細明體"/>
        <family val="3"/>
        <charset val="136"/>
      </rPr>
      <t>迄</t>
    </r>
    <r>
      <rPr>
        <sz val="12"/>
        <rFont val="Times New Roman"/>
        <family val="1"/>
      </rPr>
      <t xml:space="preserve">)
</t>
    </r>
    <r>
      <rPr>
        <sz val="12"/>
        <rFont val="細明體"/>
        <family val="3"/>
        <charset val="136"/>
      </rPr>
      <t>投保金額</t>
    </r>
  </si>
  <si>
    <r>
      <rPr>
        <sz val="12"/>
        <rFont val="細明體"/>
        <family val="3"/>
        <charset val="136"/>
      </rPr>
      <t>健保</t>
    </r>
    <r>
      <rPr>
        <sz val="12"/>
        <rFont val="Times New Roman"/>
        <family val="1"/>
      </rPr>
      <t>(</t>
    </r>
    <r>
      <rPr>
        <sz val="12"/>
        <rFont val="細明體"/>
        <family val="3"/>
        <charset val="136"/>
      </rPr>
      <t>迄</t>
    </r>
    <r>
      <rPr>
        <sz val="12"/>
        <rFont val="Times New Roman"/>
        <family val="1"/>
      </rPr>
      <t xml:space="preserve">)
</t>
    </r>
    <r>
      <rPr>
        <sz val="12"/>
        <rFont val="細明體"/>
        <family val="3"/>
        <charset val="136"/>
      </rPr>
      <t>投保金額</t>
    </r>
  </si>
  <si>
    <r>
      <rPr>
        <sz val="10"/>
        <rFont val="細明體"/>
        <family val="3"/>
        <charset val="136"/>
      </rPr>
      <t>學校勞健保費負擔總計</t>
    </r>
  </si>
  <si>
    <r>
      <rPr>
        <sz val="12"/>
        <rFont val="細明體"/>
        <family val="3"/>
        <charset val="136"/>
      </rPr>
      <t>個人負擔</t>
    </r>
    <phoneticPr fontId="8" type="noConversion"/>
  </si>
  <si>
    <r>
      <rPr>
        <sz val="12"/>
        <rFont val="細明體"/>
        <family val="3"/>
        <charset val="136"/>
      </rPr>
      <t>雇主負擔</t>
    </r>
    <phoneticPr fontId="8" type="noConversion"/>
  </si>
  <si>
    <r>
      <rPr>
        <sz val="12"/>
        <rFont val="細明體"/>
        <family val="3"/>
        <charset val="136"/>
      </rPr>
      <t>級數</t>
    </r>
  </si>
  <si>
    <r>
      <rPr>
        <sz val="12"/>
        <rFont val="細明體"/>
        <family val="3"/>
        <charset val="136"/>
      </rPr>
      <t>投保金額</t>
    </r>
    <phoneticPr fontId="8" type="noConversion"/>
  </si>
  <si>
    <r>
      <rPr>
        <sz val="12"/>
        <rFont val="細明體"/>
        <family val="3"/>
        <charset val="136"/>
      </rPr>
      <t>勞提</t>
    </r>
    <r>
      <rPr>
        <sz val="12"/>
        <rFont val="Times New Roman"/>
        <family val="1"/>
      </rPr>
      <t>6%</t>
    </r>
    <phoneticPr fontId="8" type="noConversion"/>
  </si>
  <si>
    <r>
      <rPr>
        <sz val="12"/>
        <rFont val="細明體"/>
        <family val="3"/>
        <charset val="136"/>
      </rPr>
      <t>普通事故保險費</t>
    </r>
    <phoneticPr fontId="8" type="noConversion"/>
  </si>
  <si>
    <r>
      <rPr>
        <sz val="12"/>
        <rFont val="細明體"/>
        <family val="3"/>
        <charset val="136"/>
      </rPr>
      <t>就業保險費</t>
    </r>
    <phoneticPr fontId="8" type="noConversion"/>
  </si>
  <si>
    <r>
      <rPr>
        <sz val="12"/>
        <rFont val="細明體"/>
        <family val="3"/>
        <charset val="136"/>
      </rPr>
      <t>個人負擔合計</t>
    </r>
    <phoneticPr fontId="8" type="noConversion"/>
  </si>
  <si>
    <r>
      <rPr>
        <sz val="12"/>
        <rFont val="細明體"/>
        <family val="3"/>
        <charset val="136"/>
      </rPr>
      <t>職業災害</t>
    </r>
    <phoneticPr fontId="8" type="noConversion"/>
  </si>
  <si>
    <r>
      <rPr>
        <sz val="12"/>
        <rFont val="細明體"/>
        <family val="3"/>
        <charset val="136"/>
      </rPr>
      <t>工資墊償</t>
    </r>
    <phoneticPr fontId="8" type="noConversion"/>
  </si>
  <si>
    <r>
      <rPr>
        <sz val="12"/>
        <rFont val="細明體"/>
        <family val="3"/>
        <charset val="136"/>
      </rPr>
      <t>雇主負擔合計</t>
    </r>
    <phoneticPr fontId="8" type="noConversion"/>
  </si>
  <si>
    <r>
      <rPr>
        <sz val="8"/>
        <rFont val="細明體"/>
        <family val="3"/>
        <charset val="136"/>
      </rPr>
      <t>部分工時</t>
    </r>
  </si>
  <si>
    <t>21010-22000</t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</si>
  <si>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44級</t>
    </r>
    <r>
      <rPr>
        <sz val="8"/>
        <color indexed="8"/>
        <rFont val="標楷體"/>
        <family val="4"/>
        <charset val="136"/>
      </rPr>
      <t/>
    </r>
  </si>
  <si>
    <r>
      <rPr>
        <sz val="10"/>
        <rFont val="細明體"/>
        <family val="3"/>
        <charset val="136"/>
      </rPr>
      <t>註二：外籍人士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本國籍人士配偶除外</t>
    </r>
    <r>
      <rPr>
        <sz val="10"/>
        <rFont val="Times New Roman"/>
        <family val="1"/>
      </rPr>
      <t>)</t>
    </r>
    <r>
      <rPr>
        <sz val="10"/>
        <rFont val="細明體"/>
        <family val="3"/>
        <charset val="136"/>
      </rPr>
      <t>及年滿</t>
    </r>
    <r>
      <rPr>
        <sz val="10"/>
        <rFont val="Times New Roman"/>
        <family val="1"/>
      </rPr>
      <t>65</t>
    </r>
    <r>
      <rPr>
        <sz val="10"/>
        <rFont val="細明體"/>
        <family val="3"/>
        <charset val="136"/>
      </rPr>
      <t>歲者，就業保險費不計算。</t>
    </r>
    <phoneticPr fontId="8" type="noConversion"/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</si>
  <si>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17級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</si>
  <si>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18級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</si>
  <si>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19級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</si>
  <si>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20級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</si>
  <si>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21級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</si>
  <si>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22級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</si>
  <si>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25級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</si>
  <si>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26級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</si>
  <si>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27級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</si>
  <si>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28級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</si>
  <si>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29級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</si>
  <si>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30級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</si>
  <si>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31級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</si>
  <si>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32級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</si>
  <si>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33級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</si>
  <si>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34級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</si>
  <si>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35級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</si>
  <si>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36級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</si>
  <si>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37級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</si>
  <si>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38級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</si>
  <si>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39級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</si>
  <si>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45級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</si>
  <si>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46級</t>
    </r>
    <r>
      <rPr>
        <sz val="8"/>
        <color indexed="8"/>
        <rFont val="標楷體"/>
        <family val="4"/>
        <charset val="136"/>
      </rPr>
      <t/>
    </r>
  </si>
  <si>
    <r>
      <t>3</t>
    </r>
    <r>
      <rPr>
        <sz val="8"/>
        <color rgb="FFFF0000"/>
        <rFont val="細明體"/>
        <family val="3"/>
        <charset val="136"/>
      </rPr>
      <t>、健保個人負擔＝投保金額＊</t>
    </r>
    <r>
      <rPr>
        <sz val="8"/>
        <color rgb="FFFF0000"/>
        <rFont val="Times New Roman"/>
        <family val="1"/>
      </rPr>
      <t>5.17%</t>
    </r>
    <r>
      <rPr>
        <sz val="8"/>
        <color rgb="FFFF0000"/>
        <rFont val="細明體"/>
        <family val="3"/>
        <charset val="136"/>
      </rPr>
      <t>＊</t>
    </r>
    <r>
      <rPr>
        <sz val="8"/>
        <color rgb="FFFF0000"/>
        <rFont val="Times New Roman"/>
        <family val="1"/>
      </rPr>
      <t>30%      (1+</t>
    </r>
    <r>
      <rPr>
        <sz val="8"/>
        <color rgb="FFFF0000"/>
        <rFont val="細明體"/>
        <family val="3"/>
        <charset val="136"/>
      </rPr>
      <t>眷屬人數</t>
    </r>
    <r>
      <rPr>
        <sz val="8"/>
        <color rgb="FFFF0000"/>
        <rFont val="Times New Roman"/>
        <family val="1"/>
      </rPr>
      <t>)</t>
    </r>
    <phoneticPr fontId="8" type="noConversion"/>
  </si>
  <si>
    <r>
      <rPr>
        <b/>
        <sz val="12"/>
        <rFont val="細明體"/>
        <family val="3"/>
        <charset val="136"/>
      </rPr>
      <t>第1級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</si>
  <si>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b/>
        <sz val="12"/>
        <rFont val="細明體"/>
        <family val="3"/>
        <charset val="136"/>
      </rPr>
      <t>第6級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</si>
  <si>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第7級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</si>
  <si>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第8級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</si>
  <si>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第9級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</si>
  <si>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第10級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</si>
  <si>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第11級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</si>
  <si>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第3級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</si>
  <si>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b/>
        <sz val="12"/>
        <rFont val="細明體"/>
        <family val="3"/>
        <charset val="136"/>
      </rPr>
      <t>第12級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</si>
  <si>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15</t>
    </r>
    <r>
      <rPr>
        <b/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</si>
  <si>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49級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</si>
  <si>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47級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</si>
  <si>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48級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</si>
  <si>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49級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</si>
  <si>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第2級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</si>
  <si>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b/>
        <sz val="12"/>
        <rFont val="細明體"/>
        <family val="3"/>
        <charset val="136"/>
      </rPr>
      <t>第4級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</si>
  <si>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第5級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</si>
  <si>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13</t>
    </r>
    <r>
      <rPr>
        <b/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</si>
  <si>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14</t>
    </r>
    <r>
      <rPr>
        <b/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</si>
  <si>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16級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</si>
  <si>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23</t>
    </r>
    <r>
      <rPr>
        <b/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</si>
  <si>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24</t>
    </r>
    <r>
      <rPr>
        <b/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</si>
  <si>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40</t>
    </r>
    <r>
      <rPr>
        <b/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</si>
  <si>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41</t>
    </r>
    <r>
      <rPr>
        <b/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</si>
  <si>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42</t>
    </r>
    <r>
      <rPr>
        <b/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</si>
  <si>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43級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</si>
  <si>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44級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</si>
  <si>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45級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</si>
  <si>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46級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</si>
  <si>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47級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</si>
  <si>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48級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</si>
  <si>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第50級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</si>
  <si>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41</t>
    </r>
    <r>
      <rPr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</si>
  <si>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42</t>
    </r>
    <r>
      <rPr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</si>
  <si>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43級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</si>
  <si>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50</t>
    </r>
    <r>
      <rPr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</si>
  <si>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級數</t>
    </r>
    <phoneticPr fontId="8" type="noConversion"/>
  </si>
  <si>
    <r>
      <t>4</t>
    </r>
    <r>
      <rPr>
        <sz val="8"/>
        <color rgb="FFFF0000"/>
        <rFont val="細明體"/>
        <family val="3"/>
        <charset val="136"/>
      </rPr>
      <t>、健保單位負擔＝投保金額＊</t>
    </r>
    <r>
      <rPr>
        <sz val="8"/>
        <color rgb="FFFF0000"/>
        <rFont val="Times New Roman"/>
        <family val="1"/>
      </rPr>
      <t>5.17%</t>
    </r>
    <r>
      <rPr>
        <sz val="8"/>
        <color rgb="FFFF0000"/>
        <rFont val="細明體"/>
        <family val="3"/>
        <charset val="136"/>
      </rPr>
      <t>＊</t>
    </r>
    <r>
      <rPr>
        <sz val="8"/>
        <color rgb="FFFF0000"/>
        <rFont val="Times New Roman"/>
        <family val="1"/>
      </rPr>
      <t>60%</t>
    </r>
    <r>
      <rPr>
        <sz val="8"/>
        <color rgb="FFFF0000"/>
        <rFont val="細明體"/>
        <family val="3"/>
        <charset val="136"/>
      </rPr>
      <t>＊</t>
    </r>
    <r>
      <rPr>
        <sz val="8"/>
        <color rgb="FFFF0000"/>
        <rFont val="Times New Roman"/>
        <family val="1"/>
      </rPr>
      <t>(1+0.56)      (0.56</t>
    </r>
    <r>
      <rPr>
        <sz val="8"/>
        <color rgb="FFFF0000"/>
        <rFont val="細明體"/>
        <family val="3"/>
        <charset val="136"/>
      </rPr>
      <t>為平均眷口數</t>
    </r>
    <r>
      <rPr>
        <sz val="8"/>
        <color rgb="FFFF0000"/>
        <rFont val="Times New Roman"/>
        <family val="1"/>
      </rPr>
      <t>)</t>
    </r>
    <phoneticPr fontId="8" type="noConversion"/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</si>
  <si>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3"/>
      </rPr>
      <t>51</t>
    </r>
    <r>
      <rPr>
        <b/>
        <sz val="12"/>
        <rFont val="細明體"/>
        <family val="3"/>
        <charset val="136"/>
      </rPr>
      <t>級</t>
    </r>
    <phoneticPr fontId="8" type="noConversion"/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</si>
  <si>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52級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</si>
  <si>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第53級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</si>
  <si>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3"/>
      </rPr>
      <t>54級</t>
    </r>
    <r>
      <rPr>
        <b/>
        <sz val="12"/>
        <rFont val="細明體"/>
        <family val="3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</si>
  <si>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55級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</si>
  <si>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第56級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</si>
  <si>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3"/>
      </rPr>
      <t>57級</t>
    </r>
    <r>
      <rPr>
        <b/>
        <sz val="12"/>
        <rFont val="細明體"/>
        <family val="3"/>
        <charset val="136"/>
      </rPr>
      <t/>
    </r>
  </si>
  <si>
    <r>
      <rPr>
        <b/>
        <sz val="12"/>
        <rFont val="細明體"/>
        <family val="3"/>
        <charset val="136"/>
      </rPr>
      <t>第</t>
    </r>
    <r>
      <rPr>
        <b/>
        <sz val="12"/>
        <rFont val="Times New Roman"/>
        <family val="1"/>
      </rPr>
      <t>58級</t>
    </r>
    <r>
      <rPr>
        <sz val="8"/>
        <color indexed="8"/>
        <rFont val="標楷體"/>
        <family val="4"/>
        <charset val="136"/>
      </rPr>
      <t/>
    </r>
  </si>
  <si>
    <r>
      <rPr>
        <b/>
        <sz val="12"/>
        <rFont val="細明體"/>
        <family val="3"/>
        <charset val="136"/>
      </rPr>
      <t>第59級</t>
    </r>
    <r>
      <rPr>
        <sz val="8"/>
        <color indexed="8"/>
        <rFont val="標楷體"/>
        <family val="4"/>
        <charset val="136"/>
      </rPr>
      <t/>
    </r>
  </si>
  <si>
    <r>
      <rPr>
        <sz val="10"/>
        <rFont val="細明體"/>
        <family val="3"/>
        <charset val="136"/>
      </rPr>
      <t>註五：</t>
    </r>
    <r>
      <rPr>
        <sz val="10"/>
        <rFont val="Times New Roman"/>
        <family val="1"/>
      </rPr>
      <t>110/1/1</t>
    </r>
    <r>
      <rPr>
        <sz val="10"/>
        <rFont val="細明體"/>
        <family val="3"/>
        <charset val="136"/>
      </rPr>
      <t>起健保費率調整</t>
    </r>
    <r>
      <rPr>
        <sz val="10"/>
        <rFont val="新細明體"/>
        <family val="3"/>
        <charset val="136"/>
      </rPr>
      <t>為</t>
    </r>
    <r>
      <rPr>
        <sz val="10"/>
        <rFont val="Times New Roman"/>
        <family val="1"/>
      </rPr>
      <t>5.17%</t>
    </r>
    <r>
      <rPr>
        <sz val="10"/>
        <rFont val="細明體"/>
        <family val="3"/>
        <charset val="136"/>
      </rPr>
      <t>，</t>
    </r>
    <r>
      <rPr>
        <sz val="10"/>
        <rFont val="Times New Roman"/>
        <family val="3"/>
      </rPr>
      <t>114</t>
    </r>
    <r>
      <rPr>
        <sz val="10"/>
        <rFont val="新細明體"/>
        <family val="3"/>
        <charset val="136"/>
      </rPr>
      <t>年</t>
    </r>
    <r>
      <rPr>
        <sz val="10"/>
        <rFont val="細明體"/>
        <family val="3"/>
        <charset val="136"/>
      </rPr>
      <t>雇主負擔平均眷口數為</t>
    </r>
    <r>
      <rPr>
        <sz val="10"/>
        <rFont val="Times New Roman"/>
        <family val="1"/>
      </rPr>
      <t>0.56</t>
    </r>
    <r>
      <rPr>
        <sz val="10"/>
        <rFont val="細明體"/>
        <family val="3"/>
        <charset val="136"/>
      </rPr>
      <t>人。</t>
    </r>
    <phoneticPr fontId="8" type="noConversion"/>
  </si>
  <si>
    <r>
      <rPr>
        <sz val="10"/>
        <rFont val="細明體"/>
        <family val="3"/>
        <charset val="136"/>
      </rPr>
      <t>註四：</t>
    </r>
    <r>
      <rPr>
        <sz val="10"/>
        <rFont val="Times New Roman"/>
        <family val="1"/>
      </rPr>
      <t>114/1/1</t>
    </r>
    <r>
      <rPr>
        <sz val="10"/>
        <rFont val="細明體"/>
        <family val="3"/>
        <charset val="136"/>
      </rPr>
      <t>起職災保險費率為</t>
    </r>
    <r>
      <rPr>
        <sz val="10"/>
        <rFont val="Times New Roman"/>
        <family val="1"/>
      </rPr>
      <t>0.11%</t>
    </r>
    <r>
      <rPr>
        <sz val="10"/>
        <rFont val="細明體"/>
        <family val="3"/>
        <charset val="136"/>
      </rPr>
      <t>。</t>
    </r>
    <phoneticPr fontId="8" type="noConversion"/>
  </si>
  <si>
    <t>17881-19047</t>
  </si>
  <si>
    <t>19048-20008</t>
  </si>
  <si>
    <t>20009-21009</t>
  </si>
  <si>
    <t>22001-23100</t>
  </si>
  <si>
    <t>23101-24000</t>
  </si>
  <si>
    <t>24001-25250</t>
  </si>
  <si>
    <t>25251-26400</t>
  </si>
  <si>
    <t>26401-27600</t>
  </si>
  <si>
    <t>27601-28590</t>
  </si>
  <si>
    <t>28591-28800</t>
  </si>
  <si>
    <t>43901-45800</t>
  </si>
  <si>
    <t>69801-72800</t>
  </si>
  <si>
    <t>80201-83900</t>
  </si>
  <si>
    <t>101101-105600</t>
  </si>
  <si>
    <t>147901-150000</t>
  </si>
  <si>
    <t>175601-182000</t>
  </si>
  <si>
    <t>182001-189500</t>
  </si>
  <si>
    <t>189501-197000</t>
  </si>
  <si>
    <t>197001-204500</t>
  </si>
  <si>
    <t>204501-212000</t>
  </si>
  <si>
    <t>212001-219500</t>
  </si>
  <si>
    <t>219501-228200</t>
  </si>
  <si>
    <t>228201-236900</t>
  </si>
  <si>
    <t>236901-245600</t>
  </si>
  <si>
    <t>245601-254300</t>
  </si>
  <si>
    <t>254301-263000</t>
  </si>
  <si>
    <t>263001-273000</t>
  </si>
  <si>
    <t>273001-283000</t>
  </si>
  <si>
    <t>283001-293000</t>
  </si>
  <si>
    <t>293001-303000</t>
  </si>
  <si>
    <t>303001以上</t>
  </si>
  <si>
    <r>
      <t>114</t>
    </r>
    <r>
      <rPr>
        <u/>
        <sz val="16"/>
        <color indexed="61"/>
        <rFont val="細明體"/>
        <family val="3"/>
        <charset val="136"/>
      </rPr>
      <t>年國立政治大學勞保及勞退金每月個人與單位負擔費用對照表</t>
    </r>
    <phoneticPr fontId="8" type="noConversion"/>
  </si>
  <si>
    <r>
      <t>1</t>
    </r>
    <r>
      <rPr>
        <sz val="8"/>
        <color rgb="FFFF0000"/>
        <rFont val="細明體"/>
        <family val="3"/>
        <charset val="136"/>
      </rPr>
      <t>、勞保個人負擔：普通事故保險費＝投保金額＊普通保險費率</t>
    </r>
    <r>
      <rPr>
        <sz val="8"/>
        <color rgb="FFFF0000"/>
        <rFont val="Times New Roman"/>
        <family val="1"/>
      </rPr>
      <t>11.5%</t>
    </r>
    <r>
      <rPr>
        <sz val="8"/>
        <color rgb="FFFF0000"/>
        <rFont val="細明體"/>
        <family val="3"/>
        <charset val="136"/>
      </rPr>
      <t>＊</t>
    </r>
    <r>
      <rPr>
        <sz val="8"/>
        <color rgb="FFFF0000"/>
        <rFont val="Times New Roman"/>
        <family val="1"/>
      </rPr>
      <t>20%</t>
    </r>
    <r>
      <rPr>
        <sz val="8"/>
        <color rgb="FFFF0000"/>
        <rFont val="細明體"/>
        <family val="3"/>
        <charset val="136"/>
      </rPr>
      <t>；就業保險費</t>
    </r>
    <r>
      <rPr>
        <sz val="8"/>
        <color rgb="FFFF0000"/>
        <rFont val="Times New Roman"/>
        <family val="1"/>
      </rPr>
      <t>=</t>
    </r>
    <r>
      <rPr>
        <sz val="8"/>
        <color rgb="FFFF0000"/>
        <rFont val="細明體"/>
        <family val="3"/>
        <charset val="136"/>
      </rPr>
      <t>投保金額＊就業保險費率</t>
    </r>
    <r>
      <rPr>
        <sz val="8"/>
        <color rgb="FFFF0000"/>
        <rFont val="Times New Roman"/>
        <family val="1"/>
      </rPr>
      <t>1%</t>
    </r>
    <r>
      <rPr>
        <sz val="8"/>
        <color rgb="FFFF0000"/>
        <rFont val="細明體"/>
        <family val="3"/>
        <charset val="136"/>
      </rPr>
      <t>＊</t>
    </r>
    <r>
      <rPr>
        <sz val="8"/>
        <color rgb="FFFF0000"/>
        <rFont val="Times New Roman"/>
        <family val="1"/>
      </rPr>
      <t xml:space="preserve">20%  </t>
    </r>
    <phoneticPr fontId="8" type="noConversion"/>
  </si>
  <si>
    <r>
      <t>2</t>
    </r>
    <r>
      <rPr>
        <sz val="8"/>
        <color rgb="FFFF0000"/>
        <rFont val="細明體"/>
        <family val="3"/>
        <charset val="136"/>
      </rPr>
      <t>、勞保單位負擔：普通事故保險費＝投保金額＊普通保險費率</t>
    </r>
    <r>
      <rPr>
        <sz val="8"/>
        <color rgb="FFFF0000"/>
        <rFont val="Times New Roman"/>
        <family val="1"/>
      </rPr>
      <t>11.5%</t>
    </r>
    <r>
      <rPr>
        <sz val="8"/>
        <color rgb="FFFF0000"/>
        <rFont val="細明體"/>
        <family val="3"/>
        <charset val="136"/>
      </rPr>
      <t>＊</t>
    </r>
    <r>
      <rPr>
        <sz val="8"/>
        <color rgb="FFFF0000"/>
        <rFont val="Times New Roman"/>
        <family val="1"/>
      </rPr>
      <t>70%</t>
    </r>
    <r>
      <rPr>
        <sz val="8"/>
        <color rgb="FFFF0000"/>
        <rFont val="細明體"/>
        <family val="3"/>
        <charset val="136"/>
      </rPr>
      <t>；就業保險費</t>
    </r>
    <r>
      <rPr>
        <sz val="8"/>
        <color rgb="FFFF0000"/>
        <rFont val="Times New Roman"/>
        <family val="1"/>
      </rPr>
      <t>=</t>
    </r>
    <r>
      <rPr>
        <sz val="8"/>
        <color rgb="FFFF0000"/>
        <rFont val="細明體"/>
        <family val="3"/>
        <charset val="136"/>
      </rPr>
      <t>投保金額＊就業保險費率</t>
    </r>
    <r>
      <rPr>
        <sz val="8"/>
        <color rgb="FFFF0000"/>
        <rFont val="Times New Roman"/>
        <family val="1"/>
      </rPr>
      <t>1%</t>
    </r>
    <r>
      <rPr>
        <sz val="8"/>
        <color rgb="FFFF0000"/>
        <rFont val="細明體"/>
        <family val="3"/>
        <charset val="136"/>
      </rPr>
      <t>＊</t>
    </r>
    <r>
      <rPr>
        <sz val="8"/>
        <color rgb="FFFF0000"/>
        <rFont val="Times New Roman"/>
        <family val="1"/>
      </rPr>
      <t>70%</t>
    </r>
    <r>
      <rPr>
        <sz val="8"/>
        <color rgb="FFFF0000"/>
        <rFont val="細明體"/>
        <family val="3"/>
        <charset val="136"/>
      </rPr>
      <t>；</t>
    </r>
    <phoneticPr fontId="8" type="noConversion"/>
  </si>
  <si>
    <r>
      <t xml:space="preserve">                                  </t>
    </r>
    <r>
      <rPr>
        <sz val="8"/>
        <color rgb="FFFF0000"/>
        <rFont val="細明體"/>
        <family val="3"/>
        <charset val="136"/>
      </rPr>
      <t>職業災害保險費＝投保金額＊</t>
    </r>
    <r>
      <rPr>
        <sz val="8"/>
        <color rgb="FFFF0000"/>
        <rFont val="Times New Roman"/>
        <family val="1"/>
      </rPr>
      <t>0.11%</t>
    </r>
    <r>
      <rPr>
        <sz val="8"/>
        <color rgb="FFFF0000"/>
        <rFont val="細明體"/>
        <family val="3"/>
        <charset val="136"/>
      </rPr>
      <t>；工資墊償基金＝投保金額＊</t>
    </r>
    <r>
      <rPr>
        <sz val="8"/>
        <color rgb="FFFF0000"/>
        <rFont val="Times New Roman"/>
        <family val="1"/>
      </rPr>
      <t>0.025%</t>
    </r>
    <phoneticPr fontId="8" type="noConversion"/>
  </si>
  <si>
    <r>
      <rPr>
        <sz val="10"/>
        <rFont val="細明體"/>
        <family val="3"/>
        <charset val="136"/>
      </rPr>
      <t>註三：</t>
    </r>
    <r>
      <rPr>
        <sz val="10"/>
        <rFont val="Times New Roman"/>
        <family val="1"/>
      </rPr>
      <t>114/1/1</t>
    </r>
    <r>
      <rPr>
        <sz val="10"/>
        <rFont val="細明體"/>
        <family val="3"/>
        <charset val="136"/>
      </rPr>
      <t>新修正分級表第</t>
    </r>
    <r>
      <rPr>
        <sz val="10"/>
        <rFont val="Times New Roman"/>
        <family val="1"/>
      </rPr>
      <t>1</t>
    </r>
    <r>
      <rPr>
        <sz val="10"/>
        <rFont val="細明體"/>
        <family val="3"/>
        <charset val="136"/>
      </rPr>
      <t>級月投保薪資金額修正為</t>
    </r>
    <r>
      <rPr>
        <sz val="10"/>
        <rFont val="Times New Roman"/>
        <family val="1"/>
      </rPr>
      <t>28,590</t>
    </r>
    <r>
      <rPr>
        <sz val="10"/>
        <rFont val="細明體"/>
        <family val="3"/>
        <charset val="136"/>
      </rPr>
      <t>元。</t>
    </r>
    <phoneticPr fontId="8" type="noConversion"/>
  </si>
  <si>
    <r>
      <t>113.12.13</t>
    </r>
    <r>
      <rPr>
        <sz val="8"/>
        <rFont val="細明體"/>
        <family val="3"/>
        <charset val="136"/>
      </rPr>
      <t>製表</t>
    </r>
    <phoneticPr fontId="8" type="noConversion"/>
  </si>
  <si>
    <r>
      <t>114</t>
    </r>
    <r>
      <rPr>
        <sz val="8"/>
        <rFont val="細明體"/>
        <family val="3"/>
        <charset val="136"/>
      </rPr>
      <t>年</t>
    </r>
    <r>
      <rPr>
        <sz val="8"/>
        <rFont val="Times New Roman"/>
        <family val="1"/>
      </rPr>
      <t>1</t>
    </r>
    <r>
      <rPr>
        <sz val="8"/>
        <rFont val="細明體"/>
        <family val="3"/>
        <charset val="136"/>
      </rPr>
      <t>月</t>
    </r>
    <r>
      <rPr>
        <sz val="8"/>
        <rFont val="Times New Roman"/>
        <family val="1"/>
      </rPr>
      <t>1</t>
    </r>
    <r>
      <rPr>
        <sz val="8"/>
        <rFont val="細明體"/>
        <family val="3"/>
        <charset val="136"/>
      </rPr>
      <t>日起適用</t>
    </r>
    <phoneticPr fontId="8" type="noConversion"/>
  </si>
  <si>
    <t>第51級</t>
  </si>
  <si>
    <t>第52級</t>
  </si>
  <si>
    <t>第53級</t>
  </si>
  <si>
    <t>第54級</t>
  </si>
  <si>
    <t>第55級</t>
  </si>
  <si>
    <t>第56級</t>
  </si>
  <si>
    <t>第57級</t>
  </si>
  <si>
    <t>第58級</t>
  </si>
  <si>
    <t>第59級</t>
  </si>
  <si>
    <r>
      <t>1,500</t>
    </r>
    <r>
      <rPr>
        <sz val="12"/>
        <rFont val="細明體"/>
        <family val="3"/>
        <charset val="136"/>
      </rPr>
      <t>以下</t>
    </r>
  </si>
  <si>
    <r>
      <rPr>
        <sz val="10"/>
        <rFont val="細明體"/>
        <family val="3"/>
        <charset val="136"/>
      </rPr>
      <t>註一：勞保投保金額最高</t>
    </r>
    <r>
      <rPr>
        <sz val="10"/>
        <rFont val="Times New Roman"/>
        <family val="1"/>
      </rPr>
      <t>$45,800</t>
    </r>
    <r>
      <rPr>
        <sz val="10"/>
        <rFont val="細明體"/>
        <family val="3"/>
        <charset val="136"/>
      </rPr>
      <t>；職災保險投保金額最高</t>
    </r>
    <r>
      <rPr>
        <sz val="10"/>
        <rFont val="Times New Roman"/>
        <family val="1"/>
      </rPr>
      <t>$72,800</t>
    </r>
    <r>
      <rPr>
        <sz val="10"/>
        <rFont val="細明體"/>
        <family val="3"/>
        <charset val="136"/>
      </rPr>
      <t>；勞退投保金額最高</t>
    </r>
    <r>
      <rPr>
        <sz val="10"/>
        <rFont val="Times New Roman"/>
        <family val="1"/>
      </rPr>
      <t>$150,000</t>
    </r>
    <r>
      <rPr>
        <sz val="10"/>
        <rFont val="細明體"/>
        <family val="3"/>
        <charset val="136"/>
      </rPr>
      <t>；健保投保金額最高</t>
    </r>
    <r>
      <rPr>
        <sz val="10"/>
        <rFont val="Times New Roman"/>
        <family val="1"/>
      </rPr>
      <t>$313,000</t>
    </r>
    <r>
      <rPr>
        <sz val="10"/>
        <rFont val="細明體"/>
        <family val="3"/>
        <charset val="136"/>
      </rPr>
      <t>。</t>
    </r>
    <phoneticPr fontId="8" type="noConversion"/>
  </si>
  <si>
    <r>
      <rPr>
        <sz val="12"/>
        <rFont val="細明體"/>
        <family val="3"/>
        <charset val="136"/>
      </rPr>
      <t>第1級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</si>
  <si>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第2級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</si>
  <si>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第3級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</si>
  <si>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第4級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</si>
  <si>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第5級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</si>
  <si>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第6級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</si>
  <si>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第7級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</si>
  <si>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第8級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</si>
  <si>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第9級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</si>
  <si>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第10級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</si>
  <si>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第11級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</si>
  <si>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13</t>
    </r>
    <r>
      <rPr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</si>
  <si>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14</t>
    </r>
    <r>
      <rPr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</si>
  <si>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15</t>
    </r>
    <r>
      <rPr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</si>
  <si>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16級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</si>
  <si>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17級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</si>
  <si>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18級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</si>
  <si>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19級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</si>
  <si>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20級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</si>
  <si>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21級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</si>
  <si>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23</t>
    </r>
    <r>
      <rPr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</si>
  <si>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24</t>
    </r>
    <r>
      <rPr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</si>
  <si>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25</t>
    </r>
    <r>
      <rPr>
        <sz val="12"/>
        <rFont val="細明體"/>
        <family val="3"/>
        <charset val="136"/>
      </rPr>
      <t>級</t>
    </r>
    <r>
      <rPr>
        <sz val="8"/>
        <color indexed="8"/>
        <rFont val="標楷體"/>
        <family val="4"/>
        <charset val="136"/>
      </rPr>
      <t/>
    </r>
    <phoneticPr fontId="8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</si>
  <si>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26級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</si>
  <si>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27級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</si>
  <si>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28級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</si>
  <si>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29級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</si>
  <si>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30級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</si>
  <si>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31級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</si>
  <si>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32級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</si>
  <si>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33級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</si>
  <si>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34級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</si>
  <si>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35級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</si>
  <si>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36級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</si>
  <si>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37級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</si>
  <si>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38級</t>
    </r>
    <r>
      <rPr>
        <sz val="8"/>
        <color indexed="8"/>
        <rFont val="標楷體"/>
        <family val="4"/>
        <charset val="136"/>
      </rPr>
      <t/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</si>
  <si>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40</t>
    </r>
    <r>
      <rPr>
        <sz val="12"/>
        <rFont val="細明體"/>
        <family val="3"/>
        <charset val="136"/>
      </rPr>
      <t>級</t>
    </r>
    <phoneticPr fontId="8" type="noConversion"/>
  </si>
  <si>
    <r>
      <rPr>
        <sz val="10"/>
        <rFont val="細明體"/>
        <family val="3"/>
        <charset val="136"/>
      </rPr>
      <t>註五：</t>
    </r>
    <r>
      <rPr>
        <sz val="10"/>
        <rFont val="Times New Roman"/>
        <family val="1"/>
      </rPr>
      <t>114/1/1</t>
    </r>
    <r>
      <rPr>
        <sz val="10"/>
        <rFont val="細明體"/>
        <family val="3"/>
        <charset val="136"/>
      </rPr>
      <t>起健保費率</t>
    </r>
    <r>
      <rPr>
        <sz val="10"/>
        <rFont val="新細明體"/>
        <family val="3"/>
        <charset val="136"/>
      </rPr>
      <t>為</t>
    </r>
    <r>
      <rPr>
        <sz val="10"/>
        <rFont val="Times New Roman"/>
        <family val="1"/>
      </rPr>
      <t>5.17%</t>
    </r>
    <r>
      <rPr>
        <sz val="10"/>
        <rFont val="細明體"/>
        <family val="3"/>
        <charset val="136"/>
      </rPr>
      <t>，雇主負擔平均眷口數為</t>
    </r>
    <r>
      <rPr>
        <sz val="10"/>
        <rFont val="Times New Roman"/>
        <family val="1"/>
      </rPr>
      <t>0.56</t>
    </r>
    <r>
      <rPr>
        <sz val="10"/>
        <rFont val="細明體"/>
        <family val="3"/>
        <charset val="136"/>
      </rPr>
      <t>人。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</si>
</sst>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&quot;$&quot;#,##0_);\(&quot;$&quot;#,##0\)"/>
    <numFmt numFmtId="178" formatCode="#,##0_);[Red]\(#,##0\)"/>
    <numFmt numFmtId="179" formatCode="_(* #,##0_);_(* \(#,##0\);_(* &quot;-&quot;_);_(@_)"/>
  </numFmts>
  <fonts count="3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0"/>
      <name val="細明體"/>
      <family val="3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8"/>
      <color indexed="8"/>
      <name val="標楷體"/>
      <family val="4"/>
      <charset val="136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FF0000"/>
      <name val="Times New Roman"/>
      <family val="1"/>
    </font>
    <font>
      <sz val="10"/>
      <name val="Times New Roman"/>
      <family val="1"/>
    </font>
    <font>
      <b/>
      <sz val="12"/>
      <name val="細明體"/>
      <family val="3"/>
      <charset val="136"/>
    </font>
    <font>
      <u/>
      <sz val="16"/>
      <color indexed="61"/>
      <name val="Times New Roman"/>
      <family val="1"/>
    </font>
    <font>
      <u/>
      <sz val="16"/>
      <color indexed="61"/>
      <name val="細明體"/>
      <family val="3"/>
      <charset val="136"/>
    </font>
    <font>
      <u/>
      <sz val="12"/>
      <color indexed="61"/>
      <name val="Times New Roman"/>
      <family val="1"/>
    </font>
    <font>
      <sz val="8"/>
      <color rgb="FFFF0000"/>
      <name val="Times New Roman"/>
      <family val="1"/>
    </font>
    <font>
      <sz val="8"/>
      <color rgb="FFFF0000"/>
      <name val="細明體"/>
      <family val="3"/>
      <charset val="136"/>
    </font>
    <font>
      <sz val="8"/>
      <name val="Times New Roman"/>
      <family val="1"/>
    </font>
    <font>
      <sz val="8"/>
      <name val="細明體"/>
      <family val="3"/>
      <charset val="136"/>
    </font>
    <font>
      <sz val="10"/>
      <name val="Times New Roman"/>
      <family val="3"/>
      <charset val="136"/>
    </font>
    <font>
      <sz val="10"/>
      <name val="Times New Roman"/>
      <family val="3"/>
    </font>
    <font>
      <sz val="10"/>
      <name val="新細明體"/>
      <family val="3"/>
      <charset val="136"/>
    </font>
    <font>
      <sz val="12"/>
      <color rgb="FF00B050"/>
      <name val="Times New Roman"/>
      <family val="1"/>
    </font>
    <font>
      <b/>
      <sz val="12"/>
      <name val="Times New Roman"/>
      <family val="3"/>
    </font>
    <font>
      <b/>
      <sz val="12"/>
      <name val="Times New Roman"/>
      <family val="3"/>
      <charset val="136"/>
    </font>
    <font>
      <u/>
      <sz val="12"/>
      <color rgb="FF00B050"/>
      <name val="Times New Roman"/>
      <family val="1"/>
    </font>
    <font>
      <sz val="8"/>
      <color rgb="FF00B050"/>
      <name val="Times New Roman"/>
      <family val="1"/>
    </font>
    <font>
      <u/>
      <sz val="16"/>
      <color rgb="FF00B05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name val="新細明體"/>
      <family val="2"/>
      <charset val="136"/>
      <scheme val="minor"/>
    </font>
    <font>
      <sz val="12"/>
      <name val="Times New Roman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5" fillId="0" borderId="0" applyFont="0" applyFill="0" applyBorder="0" applyAlignment="0" applyProtection="0"/>
  </cellStyleXfs>
  <cellXfs count="152">
    <xf numFmtId="0" fontId="0" fillId="0" borderId="0" xfId="0">
      <alignment vertical="center"/>
    </xf>
    <xf numFmtId="178" fontId="5" fillId="0" borderId="1" xfId="2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1" fillId="0" borderId="0" xfId="2" applyFont="1" applyAlignment="1"/>
    <xf numFmtId="0" fontId="11" fillId="0" borderId="0" xfId="2" applyFont="1" applyBorder="1" applyAlignment="1"/>
    <xf numFmtId="177" fontId="5" fillId="0" borderId="0" xfId="2" applyNumberFormat="1" applyFont="1" applyFill="1" applyBorder="1" applyAlignment="1">
      <alignment horizontal="center" vertical="center"/>
    </xf>
    <xf numFmtId="0" fontId="5" fillId="0" borderId="0" xfId="2" applyNumberFormat="1" applyFont="1" applyFill="1" applyBorder="1" applyAlignment="1">
      <alignment horizontal="center" vertical="center"/>
    </xf>
    <xf numFmtId="178" fontId="5" fillId="2" borderId="1" xfId="2" applyNumberFormat="1" applyFont="1" applyFill="1" applyBorder="1" applyAlignment="1">
      <alignment horizontal="center" vertical="center"/>
    </xf>
    <xf numFmtId="178" fontId="5" fillId="2" borderId="1" xfId="2" applyNumberFormat="1" applyFont="1" applyFill="1" applyBorder="1" applyAlignment="1">
      <alignment horizontal="center"/>
    </xf>
    <xf numFmtId="177" fontId="5" fillId="2" borderId="1" xfId="2" applyNumberFormat="1" applyFont="1" applyFill="1" applyBorder="1" applyAlignment="1">
      <alignment horizontal="center" vertical="center"/>
    </xf>
    <xf numFmtId="178" fontId="5" fillId="0" borderId="1" xfId="2" applyNumberFormat="1" applyFont="1" applyFill="1" applyBorder="1" applyAlignment="1">
      <alignment horizontal="center"/>
    </xf>
    <xf numFmtId="178" fontId="5" fillId="0" borderId="2" xfId="2" applyNumberFormat="1" applyFont="1" applyFill="1" applyBorder="1" applyAlignment="1">
      <alignment horizontal="center"/>
    </xf>
    <xf numFmtId="0" fontId="11" fillId="0" borderId="0" xfId="0" applyFont="1">
      <alignment vertical="center"/>
    </xf>
    <xf numFmtId="178" fontId="5" fillId="5" borderId="1" xfId="2" applyNumberFormat="1" applyFont="1" applyFill="1" applyBorder="1" applyAlignment="1">
      <alignment horizontal="center" vertical="center"/>
    </xf>
    <xf numFmtId="178" fontId="5" fillId="0" borderId="8" xfId="2" applyNumberFormat="1" applyFont="1" applyFill="1" applyBorder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4" fillId="2" borderId="1" xfId="2" applyNumberFormat="1" applyFont="1" applyFill="1" applyBorder="1" applyAlignment="1">
      <alignment horizontal="center" vertical="center"/>
    </xf>
    <xf numFmtId="178" fontId="5" fillId="0" borderId="4" xfId="2" applyNumberFormat="1" applyFont="1" applyFill="1" applyBorder="1" applyAlignment="1">
      <alignment horizontal="center" vertical="center"/>
    </xf>
    <xf numFmtId="178" fontId="4" fillId="2" borderId="1" xfId="2" applyNumberFormat="1" applyFont="1" applyFill="1" applyBorder="1" applyAlignment="1">
      <alignment horizontal="center"/>
    </xf>
    <xf numFmtId="178" fontId="5" fillId="0" borderId="1" xfId="3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0" fontId="5" fillId="0" borderId="0" xfId="2" applyFont="1"/>
    <xf numFmtId="0" fontId="17" fillId="0" borderId="0" xfId="2" applyFont="1" applyAlignment="1"/>
    <xf numFmtId="0" fontId="17" fillId="0" borderId="0" xfId="2" applyFont="1"/>
    <xf numFmtId="177" fontId="12" fillId="0" borderId="0" xfId="2" applyNumberFormat="1" applyFont="1"/>
    <xf numFmtId="177" fontId="12" fillId="0" borderId="0" xfId="2" applyNumberFormat="1" applyFont="1" applyAlignment="1">
      <alignment horizontal="center"/>
    </xf>
    <xf numFmtId="0" fontId="19" fillId="0" borderId="0" xfId="2" applyFont="1"/>
    <xf numFmtId="177" fontId="19" fillId="0" borderId="0" xfId="2" applyNumberFormat="1" applyFont="1"/>
    <xf numFmtId="0" fontId="12" fillId="0" borderId="0" xfId="2" applyFont="1"/>
    <xf numFmtId="0" fontId="12" fillId="0" borderId="0" xfId="2" applyFont="1" applyAlignment="1">
      <alignment horizontal="center"/>
    </xf>
    <xf numFmtId="0" fontId="12" fillId="0" borderId="0" xfId="2" applyFont="1" applyAlignment="1">
      <alignment vertical="top"/>
    </xf>
    <xf numFmtId="0" fontId="19" fillId="0" borderId="0" xfId="2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8" fontId="5" fillId="0" borderId="2" xfId="2" applyNumberFormat="1" applyFont="1" applyFill="1" applyBorder="1" applyAlignment="1">
      <alignment horizontal="center" vertical="center"/>
    </xf>
    <xf numFmtId="178" fontId="5" fillId="2" borderId="1" xfId="3" applyNumberFormat="1" applyFont="1" applyFill="1" applyBorder="1" applyAlignment="1">
      <alignment horizontal="center" vertical="center"/>
    </xf>
    <xf numFmtId="178" fontId="5" fillId="2" borderId="2" xfId="2" applyNumberFormat="1" applyFont="1" applyFill="1" applyBorder="1" applyAlignment="1">
      <alignment horizontal="center" vertical="center"/>
    </xf>
    <xf numFmtId="177" fontId="4" fillId="4" borderId="1" xfId="2" applyNumberFormat="1" applyFont="1" applyFill="1" applyBorder="1" applyAlignment="1">
      <alignment horizontal="center" vertical="center"/>
    </xf>
    <xf numFmtId="178" fontId="4" fillId="4" borderId="1" xfId="2" applyNumberFormat="1" applyFont="1" applyFill="1" applyBorder="1" applyAlignment="1">
      <alignment horizontal="center" vertical="center"/>
    </xf>
    <xf numFmtId="178" fontId="4" fillId="4" borderId="1" xfId="3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178" fontId="5" fillId="5" borderId="2" xfId="2" applyNumberFormat="1" applyFont="1" applyFill="1" applyBorder="1" applyAlignment="1">
      <alignment horizontal="center" vertical="center"/>
    </xf>
    <xf numFmtId="178" fontId="4" fillId="0" borderId="1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178" fontId="4" fillId="0" borderId="8" xfId="2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6" borderId="1" xfId="2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7" fontId="19" fillId="0" borderId="3" xfId="2" applyNumberFormat="1" applyFont="1" applyFill="1" applyBorder="1" applyAlignment="1">
      <alignment horizontal="center" vertical="center" wrapText="1"/>
    </xf>
    <xf numFmtId="178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4" fillId="0" borderId="4" xfId="2" applyNumberFormat="1" applyFont="1" applyFill="1" applyBorder="1" applyAlignment="1">
      <alignment horizontal="center" vertical="center"/>
    </xf>
    <xf numFmtId="178" fontId="4" fillId="4" borderId="4" xfId="2" applyNumberFormat="1" applyFont="1" applyFill="1" applyBorder="1" applyAlignment="1">
      <alignment horizontal="center" vertical="center"/>
    </xf>
    <xf numFmtId="178" fontId="4" fillId="4" borderId="4" xfId="3" applyNumberFormat="1" applyFont="1" applyFill="1" applyBorder="1" applyAlignment="1">
      <alignment horizontal="center" vertical="center"/>
    </xf>
    <xf numFmtId="178" fontId="5" fillId="7" borderId="1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distributed"/>
    </xf>
    <xf numFmtId="177" fontId="14" fillId="0" borderId="0" xfId="2" applyNumberFormat="1" applyFont="1" applyBorder="1" applyAlignment="1">
      <alignment horizontal="center"/>
    </xf>
    <xf numFmtId="178" fontId="4" fillId="2" borderId="4" xfId="2" applyNumberFormat="1" applyFont="1" applyFill="1" applyBorder="1" applyAlignment="1">
      <alignment horizontal="center" vertical="center"/>
    </xf>
    <xf numFmtId="178" fontId="4" fillId="2" borderId="4" xfId="2" applyNumberFormat="1" applyFont="1" applyFill="1" applyBorder="1" applyAlignment="1">
      <alignment horizontal="center"/>
    </xf>
    <xf numFmtId="178" fontId="5" fillId="0" borderId="12" xfId="2" applyNumberFormat="1" applyFont="1" applyFill="1" applyBorder="1" applyAlignment="1">
      <alignment horizontal="center"/>
    </xf>
    <xf numFmtId="177" fontId="14" fillId="0" borderId="0" xfId="2" applyNumberFormat="1" applyFont="1" applyBorder="1" applyAlignment="1">
      <alignment horizontal="left"/>
    </xf>
    <xf numFmtId="178" fontId="5" fillId="3" borderId="1" xfId="2" applyNumberFormat="1" applyFont="1" applyFill="1" applyBorder="1" applyAlignment="1">
      <alignment horizontal="center" vertical="center"/>
    </xf>
    <xf numFmtId="178" fontId="5" fillId="3" borderId="1" xfId="2" applyNumberFormat="1" applyFont="1" applyFill="1" applyBorder="1" applyAlignment="1">
      <alignment horizontal="center"/>
    </xf>
    <xf numFmtId="178" fontId="5" fillId="3" borderId="2" xfId="2" applyNumberFormat="1" applyFont="1" applyFill="1" applyBorder="1" applyAlignment="1">
      <alignment horizontal="center"/>
    </xf>
    <xf numFmtId="177" fontId="4" fillId="4" borderId="3" xfId="2" applyNumberFormat="1" applyFont="1" applyFill="1" applyBorder="1" applyAlignment="1">
      <alignment horizontal="center" vertical="center"/>
    </xf>
    <xf numFmtId="178" fontId="5" fillId="4" borderId="1" xfId="3" applyNumberFormat="1" applyFont="1" applyFill="1" applyBorder="1" applyAlignment="1">
      <alignment horizontal="center" vertical="center"/>
    </xf>
    <xf numFmtId="0" fontId="19" fillId="0" borderId="0" xfId="2" applyFont="1" applyAlignment="1"/>
    <xf numFmtId="178" fontId="4" fillId="2" borderId="1" xfId="3" applyNumberFormat="1" applyFont="1" applyFill="1" applyBorder="1" applyAlignment="1">
      <alignment horizontal="center" vertical="center"/>
    </xf>
    <xf numFmtId="178" fontId="4" fillId="2" borderId="4" xfId="3" applyNumberFormat="1" applyFont="1" applyFill="1" applyBorder="1" applyAlignment="1">
      <alignment horizontal="center" vertical="center"/>
    </xf>
    <xf numFmtId="0" fontId="21" fillId="0" borderId="0" xfId="2" applyFont="1" applyAlignment="1">
      <alignment vertical="top"/>
    </xf>
    <xf numFmtId="0" fontId="19" fillId="0" borderId="0" xfId="2" applyFont="1" applyAlignment="1">
      <alignment horizontal="right"/>
    </xf>
    <xf numFmtId="177" fontId="5" fillId="4" borderId="1" xfId="2" applyNumberFormat="1" applyFont="1" applyFill="1" applyBorder="1" applyAlignment="1">
      <alignment horizontal="center" vertical="center"/>
    </xf>
    <xf numFmtId="178" fontId="5" fillId="4" borderId="1" xfId="2" applyNumberFormat="1" applyFont="1" applyFill="1" applyBorder="1" applyAlignment="1">
      <alignment horizontal="center" vertical="center"/>
    </xf>
    <xf numFmtId="178" fontId="5" fillId="4" borderId="2" xfId="2" applyNumberFormat="1" applyFont="1" applyFill="1" applyBorder="1" applyAlignment="1">
      <alignment horizontal="center" vertical="center"/>
    </xf>
    <xf numFmtId="178" fontId="4" fillId="4" borderId="8" xfId="2" applyNumberFormat="1" applyFont="1" applyFill="1" applyBorder="1" applyAlignment="1">
      <alignment horizontal="center" vertical="center"/>
    </xf>
    <xf numFmtId="178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8" fontId="5" fillId="0" borderId="0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21" fillId="0" borderId="0" xfId="2" applyNumberFormat="1" applyFont="1"/>
    <xf numFmtId="177" fontId="27" fillId="0" borderId="0" xfId="2" applyNumberFormat="1" applyFont="1" applyBorder="1" applyAlignment="1">
      <alignment horizontal="center"/>
    </xf>
    <xf numFmtId="0" fontId="28" fillId="0" borderId="0" xfId="2" applyFont="1" applyAlignment="1"/>
    <xf numFmtId="0" fontId="24" fillId="0" borderId="0" xfId="2" applyFont="1" applyAlignment="1"/>
    <xf numFmtId="0" fontId="24" fillId="0" borderId="0" xfId="2" applyFont="1" applyBorder="1" applyAlignment="1"/>
    <xf numFmtId="0" fontId="24" fillId="0" borderId="0" xfId="0" applyFont="1">
      <alignment vertical="center"/>
    </xf>
    <xf numFmtId="0" fontId="28" fillId="0" borderId="0" xfId="2" applyFont="1"/>
    <xf numFmtId="177" fontId="29" fillId="0" borderId="0" xfId="2" applyNumberFormat="1" applyFont="1" applyBorder="1" applyAlignment="1">
      <alignment horizontal="center"/>
    </xf>
    <xf numFmtId="0" fontId="17" fillId="0" borderId="0" xfId="2" applyFont="1" applyBorder="1" applyAlignment="1"/>
    <xf numFmtId="178" fontId="5" fillId="0" borderId="4" xfId="2" applyNumberFormat="1" applyFont="1" applyFill="1" applyBorder="1" applyAlignment="1">
      <alignment horizontal="center"/>
    </xf>
    <xf numFmtId="178" fontId="5" fillId="3" borderId="1" xfId="3" applyNumberFormat="1" applyFont="1" applyFill="1" applyBorder="1" applyAlignment="1">
      <alignment horizontal="center" vertical="center"/>
    </xf>
    <xf numFmtId="178" fontId="5" fillId="0" borderId="4" xfId="3" applyNumberFormat="1" applyFont="1" applyFill="1" applyBorder="1" applyAlignment="1">
      <alignment horizontal="center" vertical="center"/>
    </xf>
    <xf numFmtId="178" fontId="4" fillId="0" borderId="1" xfId="3" applyNumberFormat="1" applyFont="1" applyFill="1" applyBorder="1" applyAlignment="1">
      <alignment horizontal="center" vertical="center"/>
    </xf>
    <xf numFmtId="177" fontId="4" fillId="0" borderId="3" xfId="2" applyNumberFormat="1" applyFont="1" applyFill="1" applyBorder="1" applyAlignment="1">
      <alignment horizontal="center" vertical="center"/>
    </xf>
    <xf numFmtId="178" fontId="9" fillId="0" borderId="0" xfId="0" applyNumberFormat="1" applyFont="1" applyFill="1" applyAlignment="1">
      <alignment horizontal="center" vertical="center"/>
    </xf>
    <xf numFmtId="177" fontId="5" fillId="0" borderId="13" xfId="2" applyNumberFormat="1" applyFont="1" applyFill="1" applyBorder="1" applyAlignment="1">
      <alignment horizontal="center" vertical="center"/>
    </xf>
    <xf numFmtId="177" fontId="5" fillId="0" borderId="3" xfId="2" applyNumberFormat="1" applyFont="1" applyFill="1" applyBorder="1" applyAlignment="1">
      <alignment horizontal="center" vertical="center"/>
    </xf>
    <xf numFmtId="177" fontId="26" fillId="0" borderId="3" xfId="2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horizontal="center" vertical="center"/>
    </xf>
    <xf numFmtId="178" fontId="5" fillId="5" borderId="1" xfId="3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177" fontId="5" fillId="0" borderId="4" xfId="2" applyNumberFormat="1" applyFont="1" applyFill="1" applyBorder="1" applyAlignment="1">
      <alignment horizontal="center" vertical="center"/>
    </xf>
    <xf numFmtId="176" fontId="5" fillId="0" borderId="4" xfId="2" applyNumberFormat="1" applyFont="1" applyFill="1" applyBorder="1" applyAlignment="1">
      <alignment horizontal="center" vertical="center"/>
    </xf>
    <xf numFmtId="178" fontId="4" fillId="0" borderId="4" xfId="3" applyNumberFormat="1" applyFont="1" applyFill="1" applyBorder="1" applyAlignment="1">
      <alignment horizontal="center" vertical="center"/>
    </xf>
    <xf numFmtId="178" fontId="5" fillId="0" borderId="12" xfId="2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178" fontId="5" fillId="7" borderId="1" xfId="3" applyNumberFormat="1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distributed"/>
    </xf>
    <xf numFmtId="0" fontId="4" fillId="2" borderId="3" xfId="2" applyFont="1" applyFill="1" applyBorder="1" applyAlignment="1">
      <alignment horizontal="distributed"/>
    </xf>
    <xf numFmtId="0" fontId="5" fillId="0" borderId="0" xfId="0" applyFont="1" applyFill="1">
      <alignment vertical="center"/>
    </xf>
    <xf numFmtId="0" fontId="34" fillId="0" borderId="3" xfId="2" applyFont="1" applyFill="1" applyBorder="1" applyAlignment="1">
      <alignment horizontal="distributed"/>
    </xf>
    <xf numFmtId="0" fontId="4" fillId="2" borderId="13" xfId="2" applyFont="1" applyFill="1" applyBorder="1" applyAlignment="1">
      <alignment horizontal="distributed"/>
    </xf>
    <xf numFmtId="176" fontId="5" fillId="4" borderId="1" xfId="2" applyNumberFormat="1" applyFont="1" applyFill="1" applyBorder="1" applyAlignment="1">
      <alignment horizontal="center" vertical="center"/>
    </xf>
    <xf numFmtId="176" fontId="4" fillId="4" borderId="1" xfId="2" applyNumberFormat="1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178" fontId="5" fillId="6" borderId="1" xfId="3" applyNumberFormat="1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9" fillId="0" borderId="0" xfId="2" applyFont="1" applyAlignment="1">
      <alignment horizontal="right"/>
    </xf>
    <xf numFmtId="177" fontId="5" fillId="0" borderId="9" xfId="2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8" fontId="5" fillId="0" borderId="10" xfId="2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0" borderId="10" xfId="2" applyNumberFormat="1" applyFont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 wrapText="1"/>
    </xf>
    <xf numFmtId="0" fontId="5" fillId="0" borderId="10" xfId="2" applyNumberFormat="1" applyFont="1" applyFill="1" applyBorder="1" applyAlignment="1">
      <alignment horizontal="center" vertical="center" wrapText="1"/>
    </xf>
    <xf numFmtId="0" fontId="5" fillId="0" borderId="11" xfId="2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5" fillId="0" borderId="2" xfId="2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177" fontId="19" fillId="2" borderId="3" xfId="2" applyNumberFormat="1" applyFont="1" applyFill="1" applyBorder="1" applyAlignment="1">
      <alignment horizontal="center" vertical="center" wrapText="1"/>
    </xf>
    <xf numFmtId="0" fontId="19" fillId="0" borderId="0" xfId="2" applyFont="1" applyAlignment="1">
      <alignment horizontal="right" wrapText="1"/>
    </xf>
    <xf numFmtId="177" fontId="5" fillId="0" borderId="10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14" fillId="0" borderId="0" xfId="2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5" xfId="2" applyNumberFormat="1" applyFont="1" applyFill="1" applyBorder="1" applyAlignment="1">
      <alignment horizontal="center" vertical="center" wrapText="1"/>
    </xf>
    <xf numFmtId="0" fontId="12" fillId="0" borderId="6" xfId="2" applyNumberFormat="1" applyFont="1" applyFill="1" applyBorder="1" applyAlignment="1">
      <alignment horizontal="center" vertical="center" wrapText="1"/>
    </xf>
    <xf numFmtId="0" fontId="12" fillId="0" borderId="7" xfId="2" applyNumberFormat="1" applyFont="1" applyFill="1" applyBorder="1" applyAlignment="1">
      <alignment horizontal="center" vertical="center" wrapText="1"/>
    </xf>
    <xf numFmtId="178" fontId="5" fillId="0" borderId="1" xfId="2" applyNumberFormat="1" applyFont="1" applyFill="1" applyBorder="1" applyAlignment="1">
      <alignment horizontal="center" vertical="center" wrapText="1"/>
    </xf>
    <xf numFmtId="177" fontId="5" fillId="0" borderId="10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7">
    <cellStyle name="一般" xfId="0" builtinId="0"/>
    <cellStyle name="一般 2" xfId="2" xr:uid="{00000000-0005-0000-0000-000001000000}"/>
    <cellStyle name="一般 3" xfId="3" xr:uid="{00000000-0005-0000-0000-000002000000}"/>
    <cellStyle name="一般 3 2" xfId="4" xr:uid="{00000000-0005-0000-0000-000003000000}"/>
    <cellStyle name="一般 4" xfId="5" xr:uid="{00000000-0005-0000-0000-000004000000}"/>
    <cellStyle name="一般 5" xfId="1" xr:uid="{00000000-0005-0000-0000-000005000000}"/>
    <cellStyle name="千分位[0] 2" xfId="6" xr:uid="{00000000-0005-0000-0000-000006000000}"/>
  </cellStyles>
  <dxfs count="0"/>
  <tableStyles count="0" defaultTableStyle="TableStyleMedium9" defaultPivotStyle="PivotStyleLight16"/>
  <colors>
    <mruColors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9"/>
  <sheetViews>
    <sheetView tabSelected="1" view="pageBreakPreview" topLeftCell="A95" zoomScale="80" zoomScaleNormal="80" zoomScaleSheetLayoutView="80" workbookViewId="0">
      <selection activeCell="H112" sqref="H112:H193"/>
    </sheetView>
  </sheetViews>
  <sheetFormatPr defaultColWidth="9" defaultRowHeight="15.5" x14ac:dyDescent="0.4"/>
  <cols>
    <col min="1" max="1" width="13.36328125" style="2" customWidth="1"/>
    <col min="2" max="2" width="16.6328125" style="2" customWidth="1"/>
    <col min="3" max="3" width="18.90625" style="2" bestFit="1" customWidth="1"/>
    <col min="4" max="4" width="13.6328125" style="2" bestFit="1" customWidth="1"/>
    <col min="5" max="6" width="9.453125" style="2" bestFit="1" customWidth="1"/>
    <col min="7" max="7" width="9.36328125" style="2" bestFit="1" customWidth="1"/>
    <col min="8" max="8" width="9.7265625" style="91" bestFit="1" customWidth="1"/>
    <col min="9" max="9" width="9" style="2" customWidth="1"/>
    <col min="10" max="10" width="8.6328125" style="2" customWidth="1"/>
    <col min="11" max="11" width="8.26953125" style="2" customWidth="1"/>
    <col min="12" max="12" width="9" style="2" customWidth="1"/>
    <col min="13" max="13" width="7.08984375" style="2" customWidth="1"/>
    <col min="14" max="14" width="6.26953125" style="2" customWidth="1"/>
    <col min="15" max="15" width="5.7265625" style="2" customWidth="1"/>
    <col min="16" max="16" width="9.36328125" style="2" customWidth="1"/>
    <col min="17" max="17" width="10.453125" style="2" customWidth="1"/>
    <col min="18" max="18" width="11.7265625" style="2" customWidth="1"/>
    <col min="19" max="21" width="9" style="2" hidden="1" customWidth="1"/>
    <col min="22" max="16384" width="9" style="2"/>
  </cols>
  <sheetData>
    <row r="1" spans="1:19" ht="21.5" x14ac:dyDescent="0.45">
      <c r="A1" s="143" t="s">
        <v>172</v>
      </c>
      <c r="B1" s="144"/>
      <c r="C1" s="144"/>
      <c r="D1" s="144"/>
      <c r="E1" s="144"/>
      <c r="F1" s="144"/>
      <c r="G1" s="144"/>
      <c r="H1" s="144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x14ac:dyDescent="0.35">
      <c r="A2" s="22"/>
      <c r="B2" s="22"/>
      <c r="C2" s="22"/>
      <c r="D2" s="22"/>
      <c r="E2" s="22"/>
      <c r="F2" s="22"/>
      <c r="G2" s="22"/>
      <c r="H2" s="87"/>
      <c r="I2" s="22"/>
      <c r="J2" s="22"/>
      <c r="K2" s="22"/>
      <c r="L2" s="22"/>
      <c r="M2" s="22"/>
      <c r="N2" s="22"/>
      <c r="O2" s="22"/>
      <c r="P2" s="23"/>
      <c r="Q2" s="23"/>
      <c r="R2" s="23"/>
    </row>
    <row r="3" spans="1:19" s="12" customFormat="1" x14ac:dyDescent="0.25">
      <c r="A3" s="24" t="s">
        <v>173</v>
      </c>
      <c r="B3" s="24"/>
      <c r="C3" s="24"/>
      <c r="D3" s="24"/>
      <c r="E3" s="24"/>
      <c r="F3" s="24"/>
      <c r="G3" s="24"/>
      <c r="H3" s="88"/>
      <c r="I3" s="24"/>
      <c r="J3" s="24"/>
      <c r="K3" s="24"/>
      <c r="L3" s="24"/>
      <c r="M3" s="24"/>
      <c r="N3" s="24"/>
      <c r="O3" s="24"/>
      <c r="P3" s="25"/>
      <c r="Q3" s="25"/>
      <c r="R3" s="25"/>
      <c r="S3" s="25"/>
    </row>
    <row r="4" spans="1:19" s="12" customFormat="1" x14ac:dyDescent="0.35">
      <c r="A4" s="24" t="s">
        <v>174</v>
      </c>
      <c r="B4" s="3"/>
      <c r="C4" s="3"/>
      <c r="D4" s="3"/>
      <c r="E4" s="3"/>
      <c r="F4" s="3"/>
      <c r="G4" s="3"/>
      <c r="H4" s="89"/>
      <c r="I4" s="3"/>
      <c r="J4" s="3"/>
      <c r="K4" s="3"/>
      <c r="L4" s="3"/>
      <c r="M4" s="3"/>
      <c r="N4" s="3"/>
      <c r="O4" s="3"/>
      <c r="P4" s="25"/>
      <c r="Q4" s="25"/>
      <c r="R4" s="25"/>
      <c r="S4" s="25"/>
    </row>
    <row r="5" spans="1:19" s="12" customFormat="1" x14ac:dyDescent="0.35">
      <c r="A5" s="24" t="s">
        <v>175</v>
      </c>
      <c r="B5" s="3"/>
      <c r="C5" s="3"/>
      <c r="D5" s="3"/>
      <c r="E5" s="3"/>
      <c r="F5" s="3"/>
      <c r="G5" s="3"/>
      <c r="H5" s="89"/>
      <c r="I5" s="4"/>
      <c r="J5" s="4"/>
      <c r="K5" s="4"/>
      <c r="L5" s="4"/>
      <c r="M5" s="4"/>
      <c r="N5" s="4"/>
      <c r="O5" s="3"/>
      <c r="P5" s="25"/>
      <c r="Q5" s="25"/>
      <c r="R5" s="25"/>
      <c r="S5" s="25"/>
    </row>
    <row r="6" spans="1:19" s="12" customFormat="1" x14ac:dyDescent="0.35">
      <c r="A6" s="24" t="s">
        <v>91</v>
      </c>
      <c r="B6" s="3"/>
      <c r="C6" s="3"/>
      <c r="D6" s="3"/>
      <c r="E6" s="3"/>
      <c r="F6" s="3"/>
      <c r="G6" s="3"/>
      <c r="H6" s="89"/>
      <c r="I6" s="124"/>
      <c r="J6" s="4"/>
      <c r="K6" s="4"/>
      <c r="L6" s="4"/>
      <c r="M6" s="4"/>
      <c r="N6" s="4"/>
      <c r="O6" s="3"/>
      <c r="P6" s="25"/>
      <c r="Q6" s="25"/>
      <c r="R6" s="25"/>
      <c r="S6" s="25"/>
    </row>
    <row r="7" spans="1:19" s="12" customFormat="1" ht="16" thickBot="1" x14ac:dyDescent="0.4">
      <c r="A7" s="94" t="s">
        <v>129</v>
      </c>
      <c r="B7" s="4"/>
      <c r="C7" s="4"/>
      <c r="D7" s="4"/>
      <c r="E7" s="4"/>
      <c r="F7" s="4"/>
      <c r="G7" s="4"/>
      <c r="H7" s="90"/>
      <c r="I7" s="4"/>
      <c r="J7" s="4"/>
      <c r="K7" s="4"/>
      <c r="L7" s="4"/>
      <c r="M7" s="4"/>
      <c r="N7" s="4"/>
      <c r="O7" s="3"/>
      <c r="P7" s="25"/>
      <c r="Q7" s="25"/>
      <c r="R7" s="25"/>
      <c r="S7" s="25"/>
    </row>
    <row r="8" spans="1:19" s="111" customFormat="1" ht="16.5" customHeight="1" x14ac:dyDescent="0.4">
      <c r="A8" s="126" t="s">
        <v>128</v>
      </c>
      <c r="B8" s="141" t="s">
        <v>42</v>
      </c>
      <c r="C8" s="128" t="s">
        <v>56</v>
      </c>
      <c r="D8" s="133" t="s">
        <v>57</v>
      </c>
      <c r="E8" s="149" t="s">
        <v>43</v>
      </c>
      <c r="F8" s="151"/>
      <c r="G8" s="133" t="s">
        <v>44</v>
      </c>
      <c r="H8" s="134"/>
      <c r="I8" s="5"/>
      <c r="J8" s="5"/>
      <c r="K8" s="5"/>
      <c r="L8" s="5"/>
      <c r="M8" s="112"/>
      <c r="N8" s="112"/>
      <c r="O8" s="112"/>
    </row>
    <row r="9" spans="1:19" s="111" customFormat="1" ht="15.75" customHeight="1" x14ac:dyDescent="0.4">
      <c r="A9" s="127"/>
      <c r="B9" s="142"/>
      <c r="C9" s="129"/>
      <c r="D9" s="135"/>
      <c r="E9" s="132" t="s">
        <v>45</v>
      </c>
      <c r="F9" s="135" t="s">
        <v>54</v>
      </c>
      <c r="G9" s="135" t="s">
        <v>45</v>
      </c>
      <c r="H9" s="136" t="s">
        <v>46</v>
      </c>
      <c r="I9" s="6"/>
      <c r="J9" s="6"/>
      <c r="K9" s="6"/>
      <c r="L9" s="6"/>
      <c r="M9" s="112"/>
      <c r="N9" s="112"/>
      <c r="O9" s="112"/>
    </row>
    <row r="10" spans="1:19" s="111" customFormat="1" x14ac:dyDescent="0.4">
      <c r="A10" s="127"/>
      <c r="B10" s="142"/>
      <c r="C10" s="129"/>
      <c r="D10" s="135"/>
      <c r="E10" s="129"/>
      <c r="F10" s="129"/>
      <c r="G10" s="135"/>
      <c r="H10" s="136"/>
      <c r="I10" s="113"/>
      <c r="J10" s="113"/>
      <c r="K10" s="113"/>
      <c r="L10" s="113"/>
      <c r="M10" s="112"/>
      <c r="N10" s="112"/>
      <c r="O10" s="112"/>
    </row>
    <row r="11" spans="1:19" s="111" customFormat="1" x14ac:dyDescent="0.35">
      <c r="A11" s="137"/>
      <c r="B11" s="44"/>
      <c r="C11" s="114">
        <f>E112</f>
        <v>1500</v>
      </c>
      <c r="D11" s="61">
        <f>ROUND(C11*0.06,0)</f>
        <v>90</v>
      </c>
      <c r="E11" s="10">
        <f t="shared" ref="E11:E18" si="0">K112</f>
        <v>277</v>
      </c>
      <c r="F11" s="1">
        <f t="shared" ref="F11:H18" si="1">P112</f>
        <v>1006</v>
      </c>
      <c r="G11" s="10">
        <f t="shared" si="1"/>
        <v>443</v>
      </c>
      <c r="H11" s="11">
        <f t="shared" si="1"/>
        <v>1384</v>
      </c>
    </row>
    <row r="12" spans="1:19" s="111" customFormat="1" ht="15.75" customHeight="1" x14ac:dyDescent="0.35">
      <c r="A12" s="138"/>
      <c r="B12" s="44"/>
      <c r="C12" s="114">
        <f t="shared" ref="C12:C17" si="2">E113</f>
        <v>3000</v>
      </c>
      <c r="D12" s="61">
        <f t="shared" ref="D12:D18" si="3">ROUND(C12*0.06,0)</f>
        <v>180</v>
      </c>
      <c r="E12" s="10">
        <f t="shared" si="0"/>
        <v>277</v>
      </c>
      <c r="F12" s="1">
        <f t="shared" si="1"/>
        <v>1006</v>
      </c>
      <c r="G12" s="10">
        <f t="shared" si="1"/>
        <v>443</v>
      </c>
      <c r="H12" s="11">
        <f t="shared" si="1"/>
        <v>1384</v>
      </c>
    </row>
    <row r="13" spans="1:19" s="111" customFormat="1" ht="15.75" customHeight="1" x14ac:dyDescent="0.35">
      <c r="A13" s="138"/>
      <c r="B13" s="44"/>
      <c r="C13" s="114">
        <f t="shared" si="2"/>
        <v>4500</v>
      </c>
      <c r="D13" s="61">
        <f t="shared" si="3"/>
        <v>270</v>
      </c>
      <c r="E13" s="10">
        <f t="shared" si="0"/>
        <v>277</v>
      </c>
      <c r="F13" s="1">
        <f t="shared" si="1"/>
        <v>1006</v>
      </c>
      <c r="G13" s="10">
        <f t="shared" si="1"/>
        <v>443</v>
      </c>
      <c r="H13" s="11">
        <f t="shared" si="1"/>
        <v>1384</v>
      </c>
    </row>
    <row r="14" spans="1:19" s="111" customFormat="1" ht="15.75" customHeight="1" x14ac:dyDescent="0.35">
      <c r="A14" s="138"/>
      <c r="B14" s="44"/>
      <c r="C14" s="114">
        <f t="shared" si="2"/>
        <v>6000</v>
      </c>
      <c r="D14" s="61">
        <f t="shared" si="3"/>
        <v>360</v>
      </c>
      <c r="E14" s="10">
        <f t="shared" si="0"/>
        <v>277</v>
      </c>
      <c r="F14" s="1">
        <f t="shared" si="1"/>
        <v>1006</v>
      </c>
      <c r="G14" s="10">
        <f t="shared" si="1"/>
        <v>443</v>
      </c>
      <c r="H14" s="11">
        <f t="shared" si="1"/>
        <v>1384</v>
      </c>
    </row>
    <row r="15" spans="1:19" s="111" customFormat="1" ht="15.75" customHeight="1" x14ac:dyDescent="0.35">
      <c r="A15" s="138"/>
      <c r="B15" s="44"/>
      <c r="C15" s="114">
        <f t="shared" si="2"/>
        <v>7500</v>
      </c>
      <c r="D15" s="61">
        <f t="shared" si="3"/>
        <v>450</v>
      </c>
      <c r="E15" s="10">
        <f t="shared" si="0"/>
        <v>277</v>
      </c>
      <c r="F15" s="1">
        <f t="shared" si="1"/>
        <v>1006</v>
      </c>
      <c r="G15" s="10">
        <f t="shared" si="1"/>
        <v>443</v>
      </c>
      <c r="H15" s="11">
        <f t="shared" si="1"/>
        <v>1384</v>
      </c>
    </row>
    <row r="16" spans="1:19" s="111" customFormat="1" ht="15.75" customHeight="1" x14ac:dyDescent="0.35">
      <c r="A16" s="138"/>
      <c r="B16" s="44"/>
      <c r="C16" s="114">
        <f t="shared" si="2"/>
        <v>8700</v>
      </c>
      <c r="D16" s="61">
        <f t="shared" si="3"/>
        <v>522</v>
      </c>
      <c r="E16" s="10">
        <f t="shared" si="0"/>
        <v>277</v>
      </c>
      <c r="F16" s="1">
        <f t="shared" si="1"/>
        <v>1006</v>
      </c>
      <c r="G16" s="10">
        <f t="shared" si="1"/>
        <v>443</v>
      </c>
      <c r="H16" s="11">
        <f t="shared" si="1"/>
        <v>1384</v>
      </c>
    </row>
    <row r="17" spans="1:8" s="111" customFormat="1" ht="15.75" customHeight="1" x14ac:dyDescent="0.35">
      <c r="A17" s="138"/>
      <c r="B17" s="44"/>
      <c r="C17" s="114">
        <f t="shared" si="2"/>
        <v>9900</v>
      </c>
      <c r="D17" s="61">
        <f t="shared" si="3"/>
        <v>594</v>
      </c>
      <c r="E17" s="10">
        <f t="shared" si="0"/>
        <v>277</v>
      </c>
      <c r="F17" s="1">
        <f t="shared" si="1"/>
        <v>1006</v>
      </c>
      <c r="G17" s="10">
        <f t="shared" si="1"/>
        <v>443</v>
      </c>
      <c r="H17" s="11">
        <f t="shared" si="1"/>
        <v>1384</v>
      </c>
    </row>
    <row r="18" spans="1:8" s="111" customFormat="1" x14ac:dyDescent="0.35">
      <c r="A18" s="139" t="s">
        <v>64</v>
      </c>
      <c r="B18" s="7" t="str">
        <f t="shared" ref="B18:B31" si="4">B119</f>
        <v>11100以下</v>
      </c>
      <c r="C18" s="36">
        <f>E119</f>
        <v>11100</v>
      </c>
      <c r="D18" s="7">
        <f t="shared" si="3"/>
        <v>666</v>
      </c>
      <c r="E18" s="8">
        <f t="shared" si="0"/>
        <v>277</v>
      </c>
      <c r="F18" s="7">
        <f t="shared" si="1"/>
        <v>1006</v>
      </c>
      <c r="G18" s="10">
        <f t="shared" si="1"/>
        <v>443</v>
      </c>
      <c r="H18" s="11">
        <f t="shared" si="1"/>
        <v>1384</v>
      </c>
    </row>
    <row r="19" spans="1:8" s="111" customFormat="1" x14ac:dyDescent="0.35">
      <c r="A19" s="139"/>
      <c r="B19" s="7" t="str">
        <f t="shared" si="4"/>
        <v>11101-12540</v>
      </c>
      <c r="C19" s="36">
        <f t="shared" ref="C19:C82" si="5">E120</f>
        <v>12540</v>
      </c>
      <c r="D19" s="7">
        <f t="shared" ref="D19:D82" si="6">ROUND(C19*0.06,0)</f>
        <v>752</v>
      </c>
      <c r="E19" s="8">
        <f t="shared" ref="E19:E82" si="7">K120</f>
        <v>313</v>
      </c>
      <c r="F19" s="7">
        <f t="shared" ref="F19:F82" si="8">P120</f>
        <v>1131</v>
      </c>
      <c r="G19" s="10">
        <f t="shared" ref="G19:G82" si="9">Q120</f>
        <v>443</v>
      </c>
      <c r="H19" s="11">
        <f t="shared" ref="H19:H82" si="10">R120</f>
        <v>1384</v>
      </c>
    </row>
    <row r="20" spans="1:8" s="111" customFormat="1" x14ac:dyDescent="0.35">
      <c r="A20" s="139"/>
      <c r="B20" s="7" t="str">
        <f t="shared" si="4"/>
        <v>12541-13500</v>
      </c>
      <c r="C20" s="36">
        <f t="shared" si="5"/>
        <v>13500</v>
      </c>
      <c r="D20" s="7">
        <f t="shared" si="6"/>
        <v>810</v>
      </c>
      <c r="E20" s="8">
        <f t="shared" si="7"/>
        <v>338</v>
      </c>
      <c r="F20" s="7">
        <f t="shared" si="8"/>
        <v>1216</v>
      </c>
      <c r="G20" s="10">
        <f t="shared" si="9"/>
        <v>443</v>
      </c>
      <c r="H20" s="11">
        <f t="shared" si="10"/>
        <v>1384</v>
      </c>
    </row>
    <row r="21" spans="1:8" s="111" customFormat="1" x14ac:dyDescent="0.35">
      <c r="A21" s="139"/>
      <c r="B21" s="7" t="str">
        <f t="shared" si="4"/>
        <v>13501-15840</v>
      </c>
      <c r="C21" s="36">
        <f t="shared" si="5"/>
        <v>15840</v>
      </c>
      <c r="D21" s="7">
        <f t="shared" si="6"/>
        <v>950</v>
      </c>
      <c r="E21" s="8">
        <f t="shared" si="7"/>
        <v>396</v>
      </c>
      <c r="F21" s="7">
        <f t="shared" si="8"/>
        <v>1421</v>
      </c>
      <c r="G21" s="10">
        <f t="shared" si="9"/>
        <v>443</v>
      </c>
      <c r="H21" s="11">
        <f t="shared" si="10"/>
        <v>1384</v>
      </c>
    </row>
    <row r="22" spans="1:8" s="111" customFormat="1" x14ac:dyDescent="0.35">
      <c r="A22" s="139"/>
      <c r="B22" s="7" t="str">
        <f t="shared" si="4"/>
        <v>15841-16500</v>
      </c>
      <c r="C22" s="36">
        <f t="shared" si="5"/>
        <v>16500</v>
      </c>
      <c r="D22" s="7">
        <f t="shared" si="6"/>
        <v>990</v>
      </c>
      <c r="E22" s="8">
        <f t="shared" si="7"/>
        <v>413</v>
      </c>
      <c r="F22" s="7">
        <f t="shared" si="8"/>
        <v>1479</v>
      </c>
      <c r="G22" s="10">
        <f t="shared" si="9"/>
        <v>443</v>
      </c>
      <c r="H22" s="11">
        <f t="shared" si="10"/>
        <v>1384</v>
      </c>
    </row>
    <row r="23" spans="1:8" s="111" customFormat="1" x14ac:dyDescent="0.35">
      <c r="A23" s="139"/>
      <c r="B23" s="7" t="str">
        <f t="shared" si="4"/>
        <v>16501-17280</v>
      </c>
      <c r="C23" s="36">
        <f t="shared" si="5"/>
        <v>17280</v>
      </c>
      <c r="D23" s="7">
        <f t="shared" si="6"/>
        <v>1037</v>
      </c>
      <c r="E23" s="8">
        <f t="shared" si="7"/>
        <v>432</v>
      </c>
      <c r="F23" s="7">
        <f t="shared" si="8"/>
        <v>1547</v>
      </c>
      <c r="G23" s="10">
        <f t="shared" si="9"/>
        <v>443</v>
      </c>
      <c r="H23" s="11">
        <f t="shared" si="10"/>
        <v>1384</v>
      </c>
    </row>
    <row r="24" spans="1:8" s="111" customFormat="1" x14ac:dyDescent="0.35">
      <c r="A24" s="139"/>
      <c r="B24" s="7" t="str">
        <f t="shared" si="4"/>
        <v>17281-17880</v>
      </c>
      <c r="C24" s="36">
        <f t="shared" si="5"/>
        <v>17880</v>
      </c>
      <c r="D24" s="7">
        <f t="shared" si="6"/>
        <v>1073</v>
      </c>
      <c r="E24" s="8">
        <f t="shared" si="7"/>
        <v>447</v>
      </c>
      <c r="F24" s="7">
        <f t="shared" si="8"/>
        <v>1599</v>
      </c>
      <c r="G24" s="10">
        <f t="shared" si="9"/>
        <v>443</v>
      </c>
      <c r="H24" s="11">
        <f t="shared" si="10"/>
        <v>1384</v>
      </c>
    </row>
    <row r="25" spans="1:8" s="111" customFormat="1" x14ac:dyDescent="0.35">
      <c r="A25" s="139"/>
      <c r="B25" s="7" t="str">
        <f t="shared" si="4"/>
        <v>17881-19047</v>
      </c>
      <c r="C25" s="36">
        <f t="shared" si="5"/>
        <v>19047</v>
      </c>
      <c r="D25" s="7">
        <f t="shared" si="6"/>
        <v>1143</v>
      </c>
      <c r="E25" s="8">
        <f t="shared" si="7"/>
        <v>476</v>
      </c>
      <c r="F25" s="7">
        <f t="shared" si="8"/>
        <v>1702</v>
      </c>
      <c r="G25" s="10">
        <f t="shared" si="9"/>
        <v>443</v>
      </c>
      <c r="H25" s="11">
        <f t="shared" si="10"/>
        <v>1384</v>
      </c>
    </row>
    <row r="26" spans="1:8" s="111" customFormat="1" x14ac:dyDescent="0.35">
      <c r="A26" s="139"/>
      <c r="B26" s="7" t="str">
        <f t="shared" si="4"/>
        <v>19048-20008</v>
      </c>
      <c r="C26" s="36">
        <f t="shared" si="5"/>
        <v>20008</v>
      </c>
      <c r="D26" s="7">
        <f t="shared" si="6"/>
        <v>1200</v>
      </c>
      <c r="E26" s="8">
        <f t="shared" si="7"/>
        <v>500</v>
      </c>
      <c r="F26" s="7">
        <f t="shared" si="8"/>
        <v>1787</v>
      </c>
      <c r="G26" s="10">
        <f t="shared" si="9"/>
        <v>443</v>
      </c>
      <c r="H26" s="11">
        <f t="shared" si="10"/>
        <v>1384</v>
      </c>
    </row>
    <row r="27" spans="1:8" s="111" customFormat="1" x14ac:dyDescent="0.35">
      <c r="A27" s="139"/>
      <c r="B27" s="7" t="str">
        <f t="shared" si="4"/>
        <v>20009-21009</v>
      </c>
      <c r="C27" s="36">
        <f t="shared" si="5"/>
        <v>21009</v>
      </c>
      <c r="D27" s="7">
        <f t="shared" si="6"/>
        <v>1261</v>
      </c>
      <c r="E27" s="8">
        <f t="shared" si="7"/>
        <v>525</v>
      </c>
      <c r="F27" s="7">
        <f t="shared" si="8"/>
        <v>1874</v>
      </c>
      <c r="G27" s="10">
        <f t="shared" si="9"/>
        <v>443</v>
      </c>
      <c r="H27" s="11">
        <f t="shared" si="10"/>
        <v>1384</v>
      </c>
    </row>
    <row r="28" spans="1:8" s="111" customFormat="1" x14ac:dyDescent="0.35">
      <c r="A28" s="139"/>
      <c r="B28" s="7" t="str">
        <f t="shared" si="4"/>
        <v>21010-22000</v>
      </c>
      <c r="C28" s="36">
        <f t="shared" si="5"/>
        <v>22000</v>
      </c>
      <c r="D28" s="7">
        <f t="shared" si="6"/>
        <v>1320</v>
      </c>
      <c r="E28" s="8">
        <f t="shared" si="7"/>
        <v>550</v>
      </c>
      <c r="F28" s="7">
        <f t="shared" si="8"/>
        <v>1962</v>
      </c>
      <c r="G28" s="10">
        <f t="shared" si="9"/>
        <v>443</v>
      </c>
      <c r="H28" s="11">
        <f t="shared" si="10"/>
        <v>1384</v>
      </c>
    </row>
    <row r="29" spans="1:8" s="111" customFormat="1" x14ac:dyDescent="0.35">
      <c r="A29" s="139"/>
      <c r="B29" s="7" t="str">
        <f t="shared" si="4"/>
        <v>22001-23100</v>
      </c>
      <c r="C29" s="36">
        <f t="shared" si="5"/>
        <v>23100</v>
      </c>
      <c r="D29" s="7">
        <f t="shared" si="6"/>
        <v>1386</v>
      </c>
      <c r="E29" s="8">
        <f t="shared" si="7"/>
        <v>577</v>
      </c>
      <c r="F29" s="7">
        <f t="shared" si="8"/>
        <v>2059</v>
      </c>
      <c r="G29" s="10">
        <f t="shared" si="9"/>
        <v>443</v>
      </c>
      <c r="H29" s="11">
        <f t="shared" si="10"/>
        <v>1384</v>
      </c>
    </row>
    <row r="30" spans="1:8" s="111" customFormat="1" ht="16.5" customHeight="1" x14ac:dyDescent="0.35">
      <c r="A30" s="139"/>
      <c r="B30" s="7" t="str">
        <f t="shared" si="4"/>
        <v>23101-24000</v>
      </c>
      <c r="C30" s="36">
        <f t="shared" si="5"/>
        <v>24000</v>
      </c>
      <c r="D30" s="7">
        <f t="shared" si="6"/>
        <v>1440</v>
      </c>
      <c r="E30" s="8">
        <f t="shared" si="7"/>
        <v>600</v>
      </c>
      <c r="F30" s="7">
        <f t="shared" si="8"/>
        <v>2137</v>
      </c>
      <c r="G30" s="10">
        <f t="shared" si="9"/>
        <v>443</v>
      </c>
      <c r="H30" s="11">
        <f t="shared" si="10"/>
        <v>1384</v>
      </c>
    </row>
    <row r="31" spans="1:8" s="111" customFormat="1" x14ac:dyDescent="0.35">
      <c r="A31" s="139"/>
      <c r="B31" s="7" t="str">
        <f t="shared" si="4"/>
        <v>24001-25250</v>
      </c>
      <c r="C31" s="36">
        <f t="shared" si="5"/>
        <v>25250</v>
      </c>
      <c r="D31" s="7">
        <f t="shared" si="6"/>
        <v>1515</v>
      </c>
      <c r="E31" s="8">
        <f t="shared" si="7"/>
        <v>632</v>
      </c>
      <c r="F31" s="7">
        <f t="shared" si="8"/>
        <v>2247</v>
      </c>
      <c r="G31" s="10">
        <f t="shared" si="9"/>
        <v>443</v>
      </c>
      <c r="H31" s="11">
        <f t="shared" si="10"/>
        <v>1384</v>
      </c>
    </row>
    <row r="32" spans="1:8" s="111" customFormat="1" ht="15.5" customHeight="1" x14ac:dyDescent="0.35">
      <c r="A32" s="139"/>
      <c r="B32" s="7" t="str">
        <f t="shared" ref="B32:B92" si="11">B133</f>
        <v>25251-26400</v>
      </c>
      <c r="C32" s="36">
        <f t="shared" si="5"/>
        <v>26400</v>
      </c>
      <c r="D32" s="7">
        <f t="shared" si="6"/>
        <v>1584</v>
      </c>
      <c r="E32" s="8">
        <f t="shared" si="7"/>
        <v>660</v>
      </c>
      <c r="F32" s="7">
        <f t="shared" si="8"/>
        <v>2348</v>
      </c>
      <c r="G32" s="10">
        <f t="shared" si="9"/>
        <v>443</v>
      </c>
      <c r="H32" s="11">
        <f t="shared" si="10"/>
        <v>1384</v>
      </c>
    </row>
    <row r="33" spans="1:8" s="111" customFormat="1" ht="17" customHeight="1" x14ac:dyDescent="0.35">
      <c r="A33" s="139"/>
      <c r="B33" s="7" t="str">
        <f t="shared" si="11"/>
        <v>26401-27600</v>
      </c>
      <c r="C33" s="36">
        <f t="shared" si="5"/>
        <v>27600</v>
      </c>
      <c r="D33" s="7">
        <f t="shared" si="6"/>
        <v>1656</v>
      </c>
      <c r="E33" s="8">
        <f t="shared" si="7"/>
        <v>690</v>
      </c>
      <c r="F33" s="7">
        <f t="shared" si="8"/>
        <v>2453</v>
      </c>
      <c r="G33" s="10">
        <f t="shared" si="9"/>
        <v>443</v>
      </c>
      <c r="H33" s="11">
        <f t="shared" si="10"/>
        <v>1384</v>
      </c>
    </row>
    <row r="34" spans="1:8" s="111" customFormat="1" ht="17" x14ac:dyDescent="0.4">
      <c r="A34" s="115" t="s">
        <v>190</v>
      </c>
      <c r="B34" s="68" t="str">
        <f t="shared" si="11"/>
        <v>27601-28590</v>
      </c>
      <c r="C34" s="96">
        <f t="shared" si="5"/>
        <v>28590</v>
      </c>
      <c r="D34" s="68">
        <f t="shared" si="6"/>
        <v>1715</v>
      </c>
      <c r="E34" s="69">
        <f t="shared" si="7"/>
        <v>715</v>
      </c>
      <c r="F34" s="68">
        <f t="shared" si="8"/>
        <v>2539</v>
      </c>
      <c r="G34" s="69">
        <f t="shared" si="9"/>
        <v>443</v>
      </c>
      <c r="H34" s="70">
        <f t="shared" si="10"/>
        <v>1384</v>
      </c>
    </row>
    <row r="35" spans="1:8" s="111" customFormat="1" ht="17" x14ac:dyDescent="0.4">
      <c r="A35" s="62" t="s">
        <v>191</v>
      </c>
      <c r="B35" s="1" t="str">
        <f t="shared" si="11"/>
        <v>28591-28800</v>
      </c>
      <c r="C35" s="20">
        <f t="shared" si="5"/>
        <v>28800</v>
      </c>
      <c r="D35" s="1">
        <f t="shared" si="6"/>
        <v>1728</v>
      </c>
      <c r="E35" s="10">
        <f t="shared" si="7"/>
        <v>720</v>
      </c>
      <c r="F35" s="1">
        <f t="shared" si="8"/>
        <v>2559</v>
      </c>
      <c r="G35" s="10">
        <f t="shared" si="9"/>
        <v>447</v>
      </c>
      <c r="H35" s="11">
        <f t="shared" si="10"/>
        <v>1394</v>
      </c>
    </row>
    <row r="36" spans="1:8" s="111" customFormat="1" ht="17" x14ac:dyDescent="0.4">
      <c r="A36" s="62" t="s">
        <v>192</v>
      </c>
      <c r="B36" s="1" t="str">
        <f t="shared" si="11"/>
        <v>28801-30300</v>
      </c>
      <c r="C36" s="20">
        <f t="shared" si="5"/>
        <v>30300</v>
      </c>
      <c r="D36" s="1">
        <f t="shared" si="6"/>
        <v>1818</v>
      </c>
      <c r="E36" s="10">
        <f t="shared" si="7"/>
        <v>758</v>
      </c>
      <c r="F36" s="1">
        <f t="shared" si="8"/>
        <v>2692</v>
      </c>
      <c r="G36" s="10">
        <f t="shared" si="9"/>
        <v>470</v>
      </c>
      <c r="H36" s="11">
        <f t="shared" si="10"/>
        <v>1466</v>
      </c>
    </row>
    <row r="37" spans="1:8" s="111" customFormat="1" ht="17" x14ac:dyDescent="0.4">
      <c r="A37" s="62" t="s">
        <v>193</v>
      </c>
      <c r="B37" s="1" t="str">
        <f t="shared" si="11"/>
        <v>30301-31800</v>
      </c>
      <c r="C37" s="20">
        <f t="shared" si="5"/>
        <v>31800</v>
      </c>
      <c r="D37" s="1">
        <f t="shared" si="6"/>
        <v>1908</v>
      </c>
      <c r="E37" s="10">
        <f t="shared" si="7"/>
        <v>795</v>
      </c>
      <c r="F37" s="1">
        <f t="shared" si="8"/>
        <v>2826</v>
      </c>
      <c r="G37" s="10">
        <f t="shared" si="9"/>
        <v>493</v>
      </c>
      <c r="H37" s="11">
        <f t="shared" si="10"/>
        <v>1539</v>
      </c>
    </row>
    <row r="38" spans="1:8" s="111" customFormat="1" ht="17" x14ac:dyDescent="0.4">
      <c r="A38" s="62" t="s">
        <v>194</v>
      </c>
      <c r="B38" s="1" t="str">
        <f t="shared" si="11"/>
        <v>31801-33300</v>
      </c>
      <c r="C38" s="20">
        <f t="shared" si="5"/>
        <v>33300</v>
      </c>
      <c r="D38" s="1">
        <f t="shared" si="6"/>
        <v>1998</v>
      </c>
      <c r="E38" s="10">
        <f t="shared" si="7"/>
        <v>833</v>
      </c>
      <c r="F38" s="1">
        <f t="shared" si="8"/>
        <v>2959</v>
      </c>
      <c r="G38" s="10">
        <f t="shared" si="9"/>
        <v>516</v>
      </c>
      <c r="H38" s="11">
        <f t="shared" si="10"/>
        <v>1611</v>
      </c>
    </row>
    <row r="39" spans="1:8" s="111" customFormat="1" ht="17" x14ac:dyDescent="0.4">
      <c r="A39" s="62" t="s">
        <v>195</v>
      </c>
      <c r="B39" s="1" t="str">
        <f t="shared" si="11"/>
        <v>33301-34800</v>
      </c>
      <c r="C39" s="20">
        <f t="shared" si="5"/>
        <v>34800</v>
      </c>
      <c r="D39" s="1">
        <f t="shared" si="6"/>
        <v>2088</v>
      </c>
      <c r="E39" s="10">
        <f t="shared" si="7"/>
        <v>870</v>
      </c>
      <c r="F39" s="1">
        <f t="shared" si="8"/>
        <v>3092</v>
      </c>
      <c r="G39" s="10">
        <f t="shared" si="9"/>
        <v>540</v>
      </c>
      <c r="H39" s="11">
        <f t="shared" si="10"/>
        <v>1684</v>
      </c>
    </row>
    <row r="40" spans="1:8" s="111" customFormat="1" ht="17" x14ac:dyDescent="0.4">
      <c r="A40" s="62" t="s">
        <v>196</v>
      </c>
      <c r="B40" s="1" t="str">
        <f t="shared" si="11"/>
        <v>34801-36300</v>
      </c>
      <c r="C40" s="20">
        <f t="shared" si="5"/>
        <v>36300</v>
      </c>
      <c r="D40" s="1">
        <f t="shared" si="6"/>
        <v>2178</v>
      </c>
      <c r="E40" s="10">
        <f t="shared" si="7"/>
        <v>908</v>
      </c>
      <c r="F40" s="1">
        <f t="shared" si="8"/>
        <v>3225</v>
      </c>
      <c r="G40" s="10">
        <f t="shared" si="9"/>
        <v>563</v>
      </c>
      <c r="H40" s="11">
        <f t="shared" si="10"/>
        <v>1757</v>
      </c>
    </row>
    <row r="41" spans="1:8" s="111" customFormat="1" ht="17" x14ac:dyDescent="0.4">
      <c r="A41" s="62" t="s">
        <v>197</v>
      </c>
      <c r="B41" s="1" t="str">
        <f t="shared" si="11"/>
        <v>36301-38200</v>
      </c>
      <c r="C41" s="20">
        <f t="shared" si="5"/>
        <v>38200</v>
      </c>
      <c r="D41" s="1">
        <f t="shared" si="6"/>
        <v>2292</v>
      </c>
      <c r="E41" s="10">
        <f t="shared" si="7"/>
        <v>955</v>
      </c>
      <c r="F41" s="1">
        <f t="shared" si="8"/>
        <v>3394</v>
      </c>
      <c r="G41" s="10">
        <f t="shared" si="9"/>
        <v>592</v>
      </c>
      <c r="H41" s="11">
        <f t="shared" si="10"/>
        <v>1849</v>
      </c>
    </row>
    <row r="42" spans="1:8" s="111" customFormat="1" ht="17" x14ac:dyDescent="0.4">
      <c r="A42" s="62" t="s">
        <v>198</v>
      </c>
      <c r="B42" s="1" t="str">
        <f t="shared" si="11"/>
        <v>38201-40100</v>
      </c>
      <c r="C42" s="20">
        <f t="shared" si="5"/>
        <v>40100</v>
      </c>
      <c r="D42" s="1">
        <f t="shared" si="6"/>
        <v>2406</v>
      </c>
      <c r="E42" s="10">
        <f t="shared" si="7"/>
        <v>1002</v>
      </c>
      <c r="F42" s="1">
        <f t="shared" si="8"/>
        <v>3563</v>
      </c>
      <c r="G42" s="10">
        <f t="shared" si="9"/>
        <v>622</v>
      </c>
      <c r="H42" s="11">
        <f t="shared" si="10"/>
        <v>1940</v>
      </c>
    </row>
    <row r="43" spans="1:8" s="111" customFormat="1" ht="17" x14ac:dyDescent="0.4">
      <c r="A43" s="62" t="s">
        <v>199</v>
      </c>
      <c r="B43" s="1" t="str">
        <f t="shared" si="11"/>
        <v>40101-42000</v>
      </c>
      <c r="C43" s="20">
        <f t="shared" si="5"/>
        <v>42000</v>
      </c>
      <c r="D43" s="1">
        <f t="shared" si="6"/>
        <v>2520</v>
      </c>
      <c r="E43" s="10">
        <f t="shared" si="7"/>
        <v>1050</v>
      </c>
      <c r="F43" s="1">
        <f t="shared" si="8"/>
        <v>3732</v>
      </c>
      <c r="G43" s="10">
        <f t="shared" si="9"/>
        <v>651</v>
      </c>
      <c r="H43" s="11">
        <f t="shared" si="10"/>
        <v>2032</v>
      </c>
    </row>
    <row r="44" spans="1:8" s="111" customFormat="1" ht="17" x14ac:dyDescent="0.4">
      <c r="A44" s="62" t="s">
        <v>200</v>
      </c>
      <c r="B44" s="1" t="str">
        <f t="shared" si="11"/>
        <v>42001-43900</v>
      </c>
      <c r="C44" s="20">
        <f t="shared" si="5"/>
        <v>43900</v>
      </c>
      <c r="D44" s="1">
        <f t="shared" si="6"/>
        <v>2634</v>
      </c>
      <c r="E44" s="10">
        <f t="shared" si="7"/>
        <v>1098</v>
      </c>
      <c r="F44" s="1">
        <f t="shared" si="8"/>
        <v>3900</v>
      </c>
      <c r="G44" s="10">
        <f t="shared" si="9"/>
        <v>681</v>
      </c>
      <c r="H44" s="11">
        <f t="shared" si="10"/>
        <v>2124</v>
      </c>
    </row>
    <row r="45" spans="1:8" s="111" customFormat="1" ht="17" x14ac:dyDescent="0.4">
      <c r="A45" s="116" t="s">
        <v>100</v>
      </c>
      <c r="B45" s="17" t="str">
        <f t="shared" si="11"/>
        <v>43901-45800</v>
      </c>
      <c r="C45" s="74">
        <f t="shared" si="5"/>
        <v>45800</v>
      </c>
      <c r="D45" s="17">
        <f t="shared" si="6"/>
        <v>2748</v>
      </c>
      <c r="E45" s="19">
        <f t="shared" si="7"/>
        <v>1145</v>
      </c>
      <c r="F45" s="17">
        <f t="shared" si="8"/>
        <v>4069</v>
      </c>
      <c r="G45" s="10">
        <f t="shared" si="9"/>
        <v>710</v>
      </c>
      <c r="H45" s="11">
        <f t="shared" si="10"/>
        <v>2216</v>
      </c>
    </row>
    <row r="46" spans="1:8" s="111" customFormat="1" ht="17" x14ac:dyDescent="0.4">
      <c r="A46" s="62" t="s">
        <v>201</v>
      </c>
      <c r="B46" s="1" t="str">
        <f t="shared" si="11"/>
        <v>45801-48200</v>
      </c>
      <c r="C46" s="20">
        <f t="shared" si="5"/>
        <v>48200</v>
      </c>
      <c r="D46" s="1">
        <f t="shared" si="6"/>
        <v>2892</v>
      </c>
      <c r="E46" s="19">
        <f t="shared" si="7"/>
        <v>1145</v>
      </c>
      <c r="F46" s="17">
        <f t="shared" si="8"/>
        <v>4072</v>
      </c>
      <c r="G46" s="10">
        <f t="shared" si="9"/>
        <v>748</v>
      </c>
      <c r="H46" s="11">
        <f t="shared" si="10"/>
        <v>2332</v>
      </c>
    </row>
    <row r="47" spans="1:8" s="117" customFormat="1" ht="17" x14ac:dyDescent="0.4">
      <c r="A47" s="62" t="s">
        <v>202</v>
      </c>
      <c r="B47" s="1" t="str">
        <f t="shared" si="11"/>
        <v>48201-50600</v>
      </c>
      <c r="C47" s="20">
        <f t="shared" si="5"/>
        <v>50600</v>
      </c>
      <c r="D47" s="1">
        <f t="shared" si="6"/>
        <v>3036</v>
      </c>
      <c r="E47" s="19">
        <f t="shared" si="7"/>
        <v>1145</v>
      </c>
      <c r="F47" s="17">
        <f t="shared" si="8"/>
        <v>4075</v>
      </c>
      <c r="G47" s="10">
        <f t="shared" si="9"/>
        <v>785</v>
      </c>
      <c r="H47" s="11">
        <f t="shared" si="10"/>
        <v>2449</v>
      </c>
    </row>
    <row r="48" spans="1:8" s="49" customFormat="1" ht="17" x14ac:dyDescent="0.4">
      <c r="A48" s="62" t="s">
        <v>203</v>
      </c>
      <c r="B48" s="1" t="str">
        <f t="shared" si="11"/>
        <v>50601-53000</v>
      </c>
      <c r="C48" s="20">
        <f t="shared" si="5"/>
        <v>53000</v>
      </c>
      <c r="D48" s="1">
        <f t="shared" si="6"/>
        <v>3180</v>
      </c>
      <c r="E48" s="19">
        <f t="shared" si="7"/>
        <v>1145</v>
      </c>
      <c r="F48" s="17">
        <f t="shared" si="8"/>
        <v>4077</v>
      </c>
      <c r="G48" s="10">
        <f t="shared" si="9"/>
        <v>822</v>
      </c>
      <c r="H48" s="11">
        <f t="shared" si="10"/>
        <v>2565</v>
      </c>
    </row>
    <row r="49" spans="1:8" s="111" customFormat="1" ht="17" x14ac:dyDescent="0.4">
      <c r="A49" s="62" t="s">
        <v>204</v>
      </c>
      <c r="B49" s="1" t="str">
        <f t="shared" si="11"/>
        <v>53001-55400</v>
      </c>
      <c r="C49" s="20">
        <f t="shared" si="5"/>
        <v>55400</v>
      </c>
      <c r="D49" s="1">
        <f t="shared" si="6"/>
        <v>3324</v>
      </c>
      <c r="E49" s="19">
        <f t="shared" si="7"/>
        <v>1145</v>
      </c>
      <c r="F49" s="17">
        <f t="shared" si="8"/>
        <v>4080</v>
      </c>
      <c r="G49" s="10">
        <f t="shared" si="9"/>
        <v>859</v>
      </c>
      <c r="H49" s="11">
        <f t="shared" si="10"/>
        <v>2681</v>
      </c>
    </row>
    <row r="50" spans="1:8" s="111" customFormat="1" ht="17" x14ac:dyDescent="0.4">
      <c r="A50" s="62" t="s">
        <v>205</v>
      </c>
      <c r="B50" s="1" t="str">
        <f t="shared" si="11"/>
        <v>55401-57800</v>
      </c>
      <c r="C50" s="20">
        <f t="shared" si="5"/>
        <v>57800</v>
      </c>
      <c r="D50" s="1">
        <f t="shared" si="6"/>
        <v>3468</v>
      </c>
      <c r="E50" s="19">
        <f t="shared" si="7"/>
        <v>1145</v>
      </c>
      <c r="F50" s="17">
        <f t="shared" si="8"/>
        <v>4083</v>
      </c>
      <c r="G50" s="10">
        <f t="shared" si="9"/>
        <v>896</v>
      </c>
      <c r="H50" s="11">
        <f t="shared" si="10"/>
        <v>2797</v>
      </c>
    </row>
    <row r="51" spans="1:8" s="111" customFormat="1" ht="17" x14ac:dyDescent="0.4">
      <c r="A51" s="62" t="s">
        <v>206</v>
      </c>
      <c r="B51" s="1" t="str">
        <f t="shared" si="11"/>
        <v>57801-60800</v>
      </c>
      <c r="C51" s="20">
        <f t="shared" si="5"/>
        <v>60800</v>
      </c>
      <c r="D51" s="1">
        <f t="shared" si="6"/>
        <v>3648</v>
      </c>
      <c r="E51" s="19">
        <f t="shared" si="7"/>
        <v>1145</v>
      </c>
      <c r="F51" s="17">
        <f t="shared" si="8"/>
        <v>4086</v>
      </c>
      <c r="G51" s="10">
        <f t="shared" si="9"/>
        <v>943</v>
      </c>
      <c r="H51" s="11">
        <f t="shared" si="10"/>
        <v>2942</v>
      </c>
    </row>
    <row r="52" spans="1:8" s="111" customFormat="1" ht="17" x14ac:dyDescent="0.4">
      <c r="A52" s="62" t="s">
        <v>207</v>
      </c>
      <c r="B52" s="1" t="str">
        <f t="shared" si="11"/>
        <v>60801-63800</v>
      </c>
      <c r="C52" s="20">
        <f t="shared" si="5"/>
        <v>63800</v>
      </c>
      <c r="D52" s="1">
        <f t="shared" si="6"/>
        <v>3828</v>
      </c>
      <c r="E52" s="19">
        <f t="shared" si="7"/>
        <v>1145</v>
      </c>
      <c r="F52" s="17">
        <f t="shared" si="8"/>
        <v>4089</v>
      </c>
      <c r="G52" s="10">
        <f t="shared" si="9"/>
        <v>990</v>
      </c>
      <c r="H52" s="11">
        <f t="shared" si="10"/>
        <v>3087</v>
      </c>
    </row>
    <row r="53" spans="1:8" s="111" customFormat="1" ht="17" x14ac:dyDescent="0.4">
      <c r="A53" s="62" t="s">
        <v>208</v>
      </c>
      <c r="B53" s="1" t="str">
        <f t="shared" si="11"/>
        <v>63801-66800</v>
      </c>
      <c r="C53" s="20">
        <f t="shared" si="5"/>
        <v>66800</v>
      </c>
      <c r="D53" s="1">
        <f t="shared" si="6"/>
        <v>4008</v>
      </c>
      <c r="E53" s="19">
        <f t="shared" si="7"/>
        <v>1145</v>
      </c>
      <c r="F53" s="17">
        <f t="shared" si="8"/>
        <v>4092</v>
      </c>
      <c r="G53" s="10">
        <f t="shared" si="9"/>
        <v>1036</v>
      </c>
      <c r="H53" s="11">
        <f t="shared" si="10"/>
        <v>3233</v>
      </c>
    </row>
    <row r="54" spans="1:8" s="111" customFormat="1" ht="17" x14ac:dyDescent="0.4">
      <c r="A54" s="62" t="s">
        <v>209</v>
      </c>
      <c r="B54" s="1" t="str">
        <f t="shared" si="11"/>
        <v>66801-69800</v>
      </c>
      <c r="C54" s="20">
        <f t="shared" si="5"/>
        <v>69800</v>
      </c>
      <c r="D54" s="1">
        <f t="shared" si="6"/>
        <v>4188</v>
      </c>
      <c r="E54" s="19">
        <f t="shared" si="7"/>
        <v>1145</v>
      </c>
      <c r="F54" s="17">
        <f t="shared" si="8"/>
        <v>4096</v>
      </c>
      <c r="G54" s="10">
        <f t="shared" si="9"/>
        <v>1083</v>
      </c>
      <c r="H54" s="11">
        <f t="shared" si="10"/>
        <v>3378</v>
      </c>
    </row>
    <row r="55" spans="1:8" s="111" customFormat="1" ht="17" x14ac:dyDescent="0.4">
      <c r="A55" s="116" t="s">
        <v>73</v>
      </c>
      <c r="B55" s="17" t="str">
        <f t="shared" si="11"/>
        <v>69801-72800</v>
      </c>
      <c r="C55" s="74">
        <f t="shared" si="5"/>
        <v>72800</v>
      </c>
      <c r="D55" s="17">
        <f t="shared" si="6"/>
        <v>4368</v>
      </c>
      <c r="E55" s="19">
        <f t="shared" si="7"/>
        <v>1145</v>
      </c>
      <c r="F55" s="17">
        <f t="shared" si="8"/>
        <v>4099</v>
      </c>
      <c r="G55" s="10">
        <f t="shared" si="9"/>
        <v>1129</v>
      </c>
      <c r="H55" s="11">
        <f t="shared" si="10"/>
        <v>3523</v>
      </c>
    </row>
    <row r="56" spans="1:8" s="111" customFormat="1" ht="17" x14ac:dyDescent="0.4">
      <c r="A56" s="62" t="s">
        <v>210</v>
      </c>
      <c r="B56" s="1" t="str">
        <f t="shared" si="11"/>
        <v>72801-76500</v>
      </c>
      <c r="C56" s="20">
        <f t="shared" si="5"/>
        <v>76500</v>
      </c>
      <c r="D56" s="1">
        <f t="shared" si="6"/>
        <v>4590</v>
      </c>
      <c r="E56" s="19">
        <f t="shared" si="7"/>
        <v>1145</v>
      </c>
      <c r="F56" s="17">
        <f t="shared" si="8"/>
        <v>4099</v>
      </c>
      <c r="G56" s="10">
        <f t="shared" si="9"/>
        <v>1187</v>
      </c>
      <c r="H56" s="11">
        <f t="shared" si="10"/>
        <v>3702</v>
      </c>
    </row>
    <row r="57" spans="1:8" s="111" customFormat="1" ht="17" x14ac:dyDescent="0.4">
      <c r="A57" s="62" t="s">
        <v>211</v>
      </c>
      <c r="B57" s="1" t="str">
        <f t="shared" si="11"/>
        <v>76501-80200</v>
      </c>
      <c r="C57" s="20">
        <f t="shared" si="5"/>
        <v>80200</v>
      </c>
      <c r="D57" s="1">
        <f t="shared" si="6"/>
        <v>4812</v>
      </c>
      <c r="E57" s="19">
        <f t="shared" si="7"/>
        <v>1145</v>
      </c>
      <c r="F57" s="17">
        <f t="shared" si="8"/>
        <v>4099</v>
      </c>
      <c r="G57" s="10">
        <f t="shared" si="9"/>
        <v>1244</v>
      </c>
      <c r="H57" s="11">
        <f t="shared" si="10"/>
        <v>3881</v>
      </c>
    </row>
    <row r="58" spans="1:8" s="111" customFormat="1" ht="17" x14ac:dyDescent="0.4">
      <c r="A58" s="62" t="s">
        <v>212</v>
      </c>
      <c r="B58" s="1" t="str">
        <f t="shared" si="11"/>
        <v>80201-83900</v>
      </c>
      <c r="C58" s="20">
        <f t="shared" si="5"/>
        <v>83900</v>
      </c>
      <c r="D58" s="1">
        <f t="shared" si="6"/>
        <v>5034</v>
      </c>
      <c r="E58" s="19">
        <f t="shared" si="7"/>
        <v>1145</v>
      </c>
      <c r="F58" s="17">
        <f t="shared" si="8"/>
        <v>4099</v>
      </c>
      <c r="G58" s="10">
        <f t="shared" si="9"/>
        <v>1301</v>
      </c>
      <c r="H58" s="11">
        <f t="shared" si="10"/>
        <v>4060</v>
      </c>
    </row>
    <row r="59" spans="1:8" s="111" customFormat="1" ht="17" x14ac:dyDescent="0.4">
      <c r="A59" s="62" t="s">
        <v>213</v>
      </c>
      <c r="B59" s="1" t="str">
        <f t="shared" si="11"/>
        <v>83901-87600</v>
      </c>
      <c r="C59" s="20">
        <f t="shared" si="5"/>
        <v>87600</v>
      </c>
      <c r="D59" s="1">
        <f t="shared" si="6"/>
        <v>5256</v>
      </c>
      <c r="E59" s="19">
        <f t="shared" si="7"/>
        <v>1145</v>
      </c>
      <c r="F59" s="17">
        <f t="shared" si="8"/>
        <v>4099</v>
      </c>
      <c r="G59" s="10">
        <f t="shared" si="9"/>
        <v>1359</v>
      </c>
      <c r="H59" s="11">
        <f t="shared" si="10"/>
        <v>4239</v>
      </c>
    </row>
    <row r="60" spans="1:8" s="111" customFormat="1" ht="17" x14ac:dyDescent="0.4">
      <c r="A60" s="62" t="s">
        <v>214</v>
      </c>
      <c r="B60" s="1" t="str">
        <f t="shared" si="11"/>
        <v>87601-92100</v>
      </c>
      <c r="C60" s="20">
        <f t="shared" si="5"/>
        <v>92100</v>
      </c>
      <c r="D60" s="1">
        <f t="shared" si="6"/>
        <v>5526</v>
      </c>
      <c r="E60" s="19">
        <f t="shared" si="7"/>
        <v>1145</v>
      </c>
      <c r="F60" s="17">
        <f t="shared" si="8"/>
        <v>4099</v>
      </c>
      <c r="G60" s="10">
        <f t="shared" si="9"/>
        <v>1428</v>
      </c>
      <c r="H60" s="11">
        <f t="shared" si="10"/>
        <v>4457</v>
      </c>
    </row>
    <row r="61" spans="1:8" s="111" customFormat="1" ht="17" x14ac:dyDescent="0.4">
      <c r="A61" s="62" t="s">
        <v>215</v>
      </c>
      <c r="B61" s="1" t="str">
        <f t="shared" si="11"/>
        <v>92101-96600</v>
      </c>
      <c r="C61" s="20">
        <f t="shared" si="5"/>
        <v>96600</v>
      </c>
      <c r="D61" s="1">
        <f t="shared" si="6"/>
        <v>5796</v>
      </c>
      <c r="E61" s="19">
        <f t="shared" si="7"/>
        <v>1145</v>
      </c>
      <c r="F61" s="17">
        <f t="shared" si="8"/>
        <v>4099</v>
      </c>
      <c r="G61" s="10">
        <f t="shared" si="9"/>
        <v>1498</v>
      </c>
      <c r="H61" s="11">
        <f t="shared" si="10"/>
        <v>4675</v>
      </c>
    </row>
    <row r="62" spans="1:8" s="111" customFormat="1" ht="17" x14ac:dyDescent="0.4">
      <c r="A62" s="62" t="s">
        <v>216</v>
      </c>
      <c r="B62" s="1" t="str">
        <f t="shared" si="11"/>
        <v>96601-101100</v>
      </c>
      <c r="C62" s="20">
        <f t="shared" si="5"/>
        <v>101100</v>
      </c>
      <c r="D62" s="1">
        <f t="shared" si="6"/>
        <v>6066</v>
      </c>
      <c r="E62" s="19">
        <f t="shared" si="7"/>
        <v>1145</v>
      </c>
      <c r="F62" s="17">
        <f t="shared" si="8"/>
        <v>4099</v>
      </c>
      <c r="G62" s="10">
        <f t="shared" si="9"/>
        <v>1568</v>
      </c>
      <c r="H62" s="11">
        <f t="shared" si="10"/>
        <v>4892</v>
      </c>
    </row>
    <row r="63" spans="1:8" s="111" customFormat="1" ht="17" x14ac:dyDescent="0.4">
      <c r="A63" s="62" t="s">
        <v>217</v>
      </c>
      <c r="B63" s="1" t="str">
        <f t="shared" si="11"/>
        <v>101101-105600</v>
      </c>
      <c r="C63" s="20">
        <f t="shared" si="5"/>
        <v>105600</v>
      </c>
      <c r="D63" s="1">
        <f t="shared" si="6"/>
        <v>6336</v>
      </c>
      <c r="E63" s="19">
        <f t="shared" si="7"/>
        <v>1145</v>
      </c>
      <c r="F63" s="17">
        <f t="shared" si="8"/>
        <v>4099</v>
      </c>
      <c r="G63" s="10">
        <f t="shared" si="9"/>
        <v>1638</v>
      </c>
      <c r="H63" s="11">
        <f t="shared" si="10"/>
        <v>5110</v>
      </c>
    </row>
    <row r="64" spans="1:8" s="111" customFormat="1" ht="17" x14ac:dyDescent="0.4">
      <c r="A64" s="62" t="s">
        <v>218</v>
      </c>
      <c r="B64" s="1" t="str">
        <f t="shared" si="11"/>
        <v>105601-110100</v>
      </c>
      <c r="C64" s="20">
        <f t="shared" si="5"/>
        <v>110100</v>
      </c>
      <c r="D64" s="1">
        <f t="shared" si="6"/>
        <v>6606</v>
      </c>
      <c r="E64" s="19">
        <f t="shared" si="7"/>
        <v>1145</v>
      </c>
      <c r="F64" s="17">
        <f t="shared" si="8"/>
        <v>4099</v>
      </c>
      <c r="G64" s="10">
        <f t="shared" si="9"/>
        <v>1708</v>
      </c>
      <c r="H64" s="11">
        <f t="shared" si="10"/>
        <v>5328</v>
      </c>
    </row>
    <row r="65" spans="1:8" s="111" customFormat="1" ht="17" x14ac:dyDescent="0.4">
      <c r="A65" s="62" t="s">
        <v>219</v>
      </c>
      <c r="B65" s="1" t="str">
        <f t="shared" si="11"/>
        <v>110101-115500</v>
      </c>
      <c r="C65" s="20">
        <f t="shared" si="5"/>
        <v>115500</v>
      </c>
      <c r="D65" s="1">
        <f t="shared" si="6"/>
        <v>6930</v>
      </c>
      <c r="E65" s="19">
        <f t="shared" si="7"/>
        <v>1145</v>
      </c>
      <c r="F65" s="17">
        <f t="shared" si="8"/>
        <v>4099</v>
      </c>
      <c r="G65" s="10">
        <f t="shared" si="9"/>
        <v>1791</v>
      </c>
      <c r="H65" s="11">
        <f t="shared" si="10"/>
        <v>5589</v>
      </c>
    </row>
    <row r="66" spans="1:8" s="111" customFormat="1" ht="17" x14ac:dyDescent="0.4">
      <c r="A66" s="62" t="s">
        <v>220</v>
      </c>
      <c r="B66" s="1" t="str">
        <f t="shared" si="11"/>
        <v>115501-120900</v>
      </c>
      <c r="C66" s="20">
        <f t="shared" si="5"/>
        <v>120900</v>
      </c>
      <c r="D66" s="1">
        <f t="shared" si="6"/>
        <v>7254</v>
      </c>
      <c r="E66" s="19">
        <f t="shared" si="7"/>
        <v>1145</v>
      </c>
      <c r="F66" s="17">
        <f t="shared" si="8"/>
        <v>4099</v>
      </c>
      <c r="G66" s="10">
        <f t="shared" si="9"/>
        <v>1875</v>
      </c>
      <c r="H66" s="11">
        <f t="shared" si="10"/>
        <v>5850</v>
      </c>
    </row>
    <row r="67" spans="1:8" s="111" customFormat="1" ht="17" x14ac:dyDescent="0.4">
      <c r="A67" s="62" t="s">
        <v>221</v>
      </c>
      <c r="B67" s="1" t="str">
        <f t="shared" si="11"/>
        <v>120901-126300</v>
      </c>
      <c r="C67" s="20">
        <f t="shared" si="5"/>
        <v>126300</v>
      </c>
      <c r="D67" s="1">
        <f t="shared" si="6"/>
        <v>7578</v>
      </c>
      <c r="E67" s="19">
        <f t="shared" si="7"/>
        <v>1145</v>
      </c>
      <c r="F67" s="17">
        <f t="shared" si="8"/>
        <v>4099</v>
      </c>
      <c r="G67" s="10">
        <f t="shared" si="9"/>
        <v>1959</v>
      </c>
      <c r="H67" s="11">
        <f t="shared" si="10"/>
        <v>6112</v>
      </c>
    </row>
    <row r="68" spans="1:8" s="111" customFormat="1" ht="17" x14ac:dyDescent="0.4">
      <c r="A68" s="62" t="s">
        <v>222</v>
      </c>
      <c r="B68" s="1" t="str">
        <f t="shared" si="11"/>
        <v>126301-131700</v>
      </c>
      <c r="C68" s="20">
        <f t="shared" si="5"/>
        <v>131700</v>
      </c>
      <c r="D68" s="1">
        <f t="shared" si="6"/>
        <v>7902</v>
      </c>
      <c r="E68" s="19">
        <f t="shared" si="7"/>
        <v>1145</v>
      </c>
      <c r="F68" s="17">
        <f t="shared" si="8"/>
        <v>4099</v>
      </c>
      <c r="G68" s="10">
        <f t="shared" si="9"/>
        <v>2043</v>
      </c>
      <c r="H68" s="11">
        <f t="shared" si="10"/>
        <v>6373</v>
      </c>
    </row>
    <row r="69" spans="1:8" s="111" customFormat="1" ht="17" x14ac:dyDescent="0.4">
      <c r="A69" s="62" t="s">
        <v>223</v>
      </c>
      <c r="B69" s="1" t="str">
        <f t="shared" si="11"/>
        <v>131701-137100</v>
      </c>
      <c r="C69" s="20">
        <f t="shared" si="5"/>
        <v>137100</v>
      </c>
      <c r="D69" s="1">
        <f t="shared" si="6"/>
        <v>8226</v>
      </c>
      <c r="E69" s="19">
        <f t="shared" si="7"/>
        <v>1145</v>
      </c>
      <c r="F69" s="17">
        <f t="shared" si="8"/>
        <v>4099</v>
      </c>
      <c r="G69" s="10">
        <f t="shared" si="9"/>
        <v>2126</v>
      </c>
      <c r="H69" s="11">
        <f t="shared" si="10"/>
        <v>6634</v>
      </c>
    </row>
    <row r="70" spans="1:8" s="111" customFormat="1" ht="17" x14ac:dyDescent="0.4">
      <c r="A70" s="62" t="s">
        <v>224</v>
      </c>
      <c r="B70" s="1" t="str">
        <f t="shared" si="11"/>
        <v>137101-142500</v>
      </c>
      <c r="C70" s="20">
        <f t="shared" si="5"/>
        <v>142500</v>
      </c>
      <c r="D70" s="1">
        <f t="shared" si="6"/>
        <v>8550</v>
      </c>
      <c r="E70" s="19">
        <f t="shared" si="7"/>
        <v>1145</v>
      </c>
      <c r="F70" s="17">
        <f t="shared" si="8"/>
        <v>4099</v>
      </c>
      <c r="G70" s="10">
        <f t="shared" si="9"/>
        <v>2210</v>
      </c>
      <c r="H70" s="11">
        <f t="shared" si="10"/>
        <v>6896</v>
      </c>
    </row>
    <row r="71" spans="1:8" s="111" customFormat="1" ht="17" x14ac:dyDescent="0.4">
      <c r="A71" s="62" t="s">
        <v>225</v>
      </c>
      <c r="B71" s="1" t="str">
        <f t="shared" si="11"/>
        <v>142501-147900</v>
      </c>
      <c r="C71" s="20">
        <f t="shared" si="5"/>
        <v>147900</v>
      </c>
      <c r="D71" s="1">
        <f t="shared" si="6"/>
        <v>8874</v>
      </c>
      <c r="E71" s="19">
        <f t="shared" si="7"/>
        <v>1145</v>
      </c>
      <c r="F71" s="17">
        <f t="shared" si="8"/>
        <v>4099</v>
      </c>
      <c r="G71" s="10">
        <f t="shared" si="9"/>
        <v>2294</v>
      </c>
      <c r="H71" s="11">
        <f t="shared" si="10"/>
        <v>7157</v>
      </c>
    </row>
    <row r="72" spans="1:8" s="111" customFormat="1" ht="17" x14ac:dyDescent="0.4">
      <c r="A72" s="116" t="s">
        <v>88</v>
      </c>
      <c r="B72" s="17" t="str">
        <f t="shared" si="11"/>
        <v>147901-150000</v>
      </c>
      <c r="C72" s="74">
        <f t="shared" si="5"/>
        <v>150000</v>
      </c>
      <c r="D72" s="17">
        <f t="shared" si="6"/>
        <v>9000</v>
      </c>
      <c r="E72" s="19">
        <f t="shared" si="7"/>
        <v>1145</v>
      </c>
      <c r="F72" s="17">
        <f t="shared" si="8"/>
        <v>4099</v>
      </c>
      <c r="G72" s="10">
        <f t="shared" si="9"/>
        <v>2327</v>
      </c>
      <c r="H72" s="11">
        <f t="shared" si="10"/>
        <v>7259</v>
      </c>
    </row>
    <row r="73" spans="1:8" s="111" customFormat="1" ht="17" x14ac:dyDescent="0.4">
      <c r="A73" s="118" t="s">
        <v>226</v>
      </c>
      <c r="B73" s="1" t="str">
        <f t="shared" si="11"/>
        <v>150001-156400</v>
      </c>
      <c r="C73" s="74">
        <f t="shared" si="5"/>
        <v>150000</v>
      </c>
      <c r="D73" s="17">
        <f t="shared" si="6"/>
        <v>9000</v>
      </c>
      <c r="E73" s="19">
        <f t="shared" si="7"/>
        <v>1145</v>
      </c>
      <c r="F73" s="17">
        <f t="shared" si="8"/>
        <v>4099</v>
      </c>
      <c r="G73" s="10">
        <f t="shared" si="9"/>
        <v>2426</v>
      </c>
      <c r="H73" s="11">
        <f t="shared" si="10"/>
        <v>7568</v>
      </c>
    </row>
    <row r="74" spans="1:8" s="111" customFormat="1" ht="17" x14ac:dyDescent="0.4">
      <c r="A74" s="62" t="s">
        <v>124</v>
      </c>
      <c r="B74" s="1" t="str">
        <f t="shared" si="11"/>
        <v>156401-162800</v>
      </c>
      <c r="C74" s="74">
        <f t="shared" si="5"/>
        <v>150000</v>
      </c>
      <c r="D74" s="17">
        <f t="shared" si="6"/>
        <v>9000</v>
      </c>
      <c r="E74" s="19">
        <f t="shared" si="7"/>
        <v>1145</v>
      </c>
      <c r="F74" s="17">
        <f t="shared" si="8"/>
        <v>4099</v>
      </c>
      <c r="G74" s="10">
        <f t="shared" si="9"/>
        <v>2525</v>
      </c>
      <c r="H74" s="11">
        <f t="shared" si="10"/>
        <v>7878</v>
      </c>
    </row>
    <row r="75" spans="1:8" s="49" customFormat="1" ht="17" x14ac:dyDescent="0.4">
      <c r="A75" s="62" t="s">
        <v>125</v>
      </c>
      <c r="B75" s="1" t="str">
        <f t="shared" si="11"/>
        <v>162801-169200</v>
      </c>
      <c r="C75" s="74">
        <f t="shared" si="5"/>
        <v>150000</v>
      </c>
      <c r="D75" s="17">
        <f t="shared" si="6"/>
        <v>9000</v>
      </c>
      <c r="E75" s="19">
        <f t="shared" si="7"/>
        <v>1145</v>
      </c>
      <c r="F75" s="17">
        <f t="shared" si="8"/>
        <v>4099</v>
      </c>
      <c r="G75" s="10">
        <f t="shared" si="9"/>
        <v>2624</v>
      </c>
      <c r="H75" s="11">
        <f t="shared" si="10"/>
        <v>8188</v>
      </c>
    </row>
    <row r="76" spans="1:8" s="111" customFormat="1" ht="17" x14ac:dyDescent="0.4">
      <c r="A76" s="62" t="s">
        <v>126</v>
      </c>
      <c r="B76" s="1" t="str">
        <f t="shared" si="11"/>
        <v>169201-175600</v>
      </c>
      <c r="C76" s="74">
        <f t="shared" si="5"/>
        <v>150000</v>
      </c>
      <c r="D76" s="17">
        <f t="shared" si="6"/>
        <v>9000</v>
      </c>
      <c r="E76" s="19">
        <f t="shared" si="7"/>
        <v>1145</v>
      </c>
      <c r="F76" s="17">
        <f t="shared" si="8"/>
        <v>4099</v>
      </c>
      <c r="G76" s="10">
        <f t="shared" si="9"/>
        <v>2724</v>
      </c>
      <c r="H76" s="11">
        <f t="shared" si="10"/>
        <v>8497</v>
      </c>
    </row>
    <row r="77" spans="1:8" s="111" customFormat="1" ht="17" x14ac:dyDescent="0.4">
      <c r="A77" s="62" t="s">
        <v>66</v>
      </c>
      <c r="B77" s="1" t="str">
        <f t="shared" si="11"/>
        <v>175601-182000</v>
      </c>
      <c r="C77" s="74">
        <f t="shared" si="5"/>
        <v>150000</v>
      </c>
      <c r="D77" s="17">
        <f t="shared" si="6"/>
        <v>9000</v>
      </c>
      <c r="E77" s="19">
        <f t="shared" si="7"/>
        <v>1145</v>
      </c>
      <c r="F77" s="17">
        <f t="shared" si="8"/>
        <v>4099</v>
      </c>
      <c r="G77" s="10">
        <f t="shared" si="9"/>
        <v>2823</v>
      </c>
      <c r="H77" s="11">
        <f t="shared" si="10"/>
        <v>8807</v>
      </c>
    </row>
    <row r="78" spans="1:8" s="111" customFormat="1" ht="17" x14ac:dyDescent="0.4">
      <c r="A78" s="62" t="s">
        <v>89</v>
      </c>
      <c r="B78" s="1" t="str">
        <f t="shared" si="11"/>
        <v>182001-189500</v>
      </c>
      <c r="C78" s="74">
        <f t="shared" si="5"/>
        <v>150000</v>
      </c>
      <c r="D78" s="17">
        <f t="shared" si="6"/>
        <v>9000</v>
      </c>
      <c r="E78" s="19">
        <f t="shared" si="7"/>
        <v>1145</v>
      </c>
      <c r="F78" s="17">
        <f t="shared" si="8"/>
        <v>4099</v>
      </c>
      <c r="G78" s="10">
        <f t="shared" si="9"/>
        <v>2939</v>
      </c>
      <c r="H78" s="11">
        <f t="shared" si="10"/>
        <v>9170</v>
      </c>
    </row>
    <row r="79" spans="1:8" s="111" customFormat="1" ht="17" x14ac:dyDescent="0.4">
      <c r="A79" s="62" t="s">
        <v>90</v>
      </c>
      <c r="B79" s="1" t="str">
        <f t="shared" si="11"/>
        <v>189501-197000</v>
      </c>
      <c r="C79" s="74">
        <f t="shared" si="5"/>
        <v>150000</v>
      </c>
      <c r="D79" s="17">
        <f t="shared" si="6"/>
        <v>9000</v>
      </c>
      <c r="E79" s="19">
        <f t="shared" si="7"/>
        <v>1145</v>
      </c>
      <c r="F79" s="17">
        <f t="shared" si="8"/>
        <v>4099</v>
      </c>
      <c r="G79" s="10">
        <f t="shared" si="9"/>
        <v>3055</v>
      </c>
      <c r="H79" s="11">
        <f t="shared" si="10"/>
        <v>9533</v>
      </c>
    </row>
    <row r="80" spans="1:8" s="111" customFormat="1" ht="17" x14ac:dyDescent="0.4">
      <c r="A80" s="62" t="s">
        <v>103</v>
      </c>
      <c r="B80" s="1" t="str">
        <f t="shared" si="11"/>
        <v>197001-204500</v>
      </c>
      <c r="C80" s="74">
        <f t="shared" si="5"/>
        <v>150000</v>
      </c>
      <c r="D80" s="17">
        <f t="shared" si="6"/>
        <v>9000</v>
      </c>
      <c r="E80" s="19">
        <f t="shared" si="7"/>
        <v>1145</v>
      </c>
      <c r="F80" s="17">
        <f t="shared" si="8"/>
        <v>4099</v>
      </c>
      <c r="G80" s="10">
        <f t="shared" si="9"/>
        <v>3172</v>
      </c>
      <c r="H80" s="11">
        <f t="shared" si="10"/>
        <v>9896</v>
      </c>
    </row>
    <row r="81" spans="1:18" s="111" customFormat="1" ht="17" x14ac:dyDescent="0.4">
      <c r="A81" s="62" t="s">
        <v>104</v>
      </c>
      <c r="B81" s="1" t="str">
        <f t="shared" si="11"/>
        <v>204501-212000</v>
      </c>
      <c r="C81" s="74">
        <f t="shared" si="5"/>
        <v>150000</v>
      </c>
      <c r="D81" s="17">
        <f t="shared" si="6"/>
        <v>9000</v>
      </c>
      <c r="E81" s="19">
        <f t="shared" si="7"/>
        <v>1145</v>
      </c>
      <c r="F81" s="17">
        <f t="shared" si="8"/>
        <v>4099</v>
      </c>
      <c r="G81" s="10">
        <f t="shared" si="9"/>
        <v>3288</v>
      </c>
      <c r="H81" s="11">
        <f t="shared" si="10"/>
        <v>10259</v>
      </c>
    </row>
    <row r="82" spans="1:18" s="111" customFormat="1" ht="17" x14ac:dyDescent="0.4">
      <c r="A82" s="62" t="s">
        <v>105</v>
      </c>
      <c r="B82" s="1" t="str">
        <f t="shared" si="11"/>
        <v>212001-219500</v>
      </c>
      <c r="C82" s="74">
        <f t="shared" si="5"/>
        <v>150000</v>
      </c>
      <c r="D82" s="17">
        <f t="shared" si="6"/>
        <v>9000</v>
      </c>
      <c r="E82" s="19">
        <f t="shared" si="7"/>
        <v>1145</v>
      </c>
      <c r="F82" s="17">
        <f t="shared" si="8"/>
        <v>4099</v>
      </c>
      <c r="G82" s="10">
        <f t="shared" si="9"/>
        <v>3404</v>
      </c>
      <c r="H82" s="11">
        <f t="shared" si="10"/>
        <v>10622</v>
      </c>
    </row>
    <row r="83" spans="1:18" s="111" customFormat="1" ht="17" x14ac:dyDescent="0.4">
      <c r="A83" s="62" t="s">
        <v>127</v>
      </c>
      <c r="B83" s="1" t="str">
        <f t="shared" si="11"/>
        <v>219501-228200</v>
      </c>
      <c r="C83" s="74">
        <f t="shared" ref="C83:C92" si="12">E184</f>
        <v>150000</v>
      </c>
      <c r="D83" s="17">
        <f t="shared" ref="D83:D92" si="13">ROUND(C83*0.06,0)</f>
        <v>9000</v>
      </c>
      <c r="E83" s="19">
        <f t="shared" ref="E83:E92" si="14">K184</f>
        <v>1145</v>
      </c>
      <c r="F83" s="17">
        <f t="shared" ref="F83:F92" si="15">P184</f>
        <v>4099</v>
      </c>
      <c r="G83" s="10">
        <f t="shared" ref="G83:G92" si="16">Q184</f>
        <v>3539</v>
      </c>
      <c r="H83" s="11">
        <f t="shared" ref="H83:H92" si="17">R184</f>
        <v>11043</v>
      </c>
    </row>
    <row r="84" spans="1:18" s="111" customFormat="1" x14ac:dyDescent="0.35">
      <c r="A84" s="62" t="s">
        <v>179</v>
      </c>
      <c r="B84" s="1" t="str">
        <f t="shared" si="11"/>
        <v>228201-236900</v>
      </c>
      <c r="C84" s="74">
        <f t="shared" si="12"/>
        <v>150000</v>
      </c>
      <c r="D84" s="17">
        <f t="shared" si="13"/>
        <v>9000</v>
      </c>
      <c r="E84" s="19">
        <f t="shared" si="14"/>
        <v>1145</v>
      </c>
      <c r="F84" s="17">
        <f t="shared" si="15"/>
        <v>4099</v>
      </c>
      <c r="G84" s="10">
        <f t="shared" si="16"/>
        <v>3674</v>
      </c>
      <c r="H84" s="11">
        <f t="shared" si="17"/>
        <v>11464</v>
      </c>
    </row>
    <row r="85" spans="1:18" s="111" customFormat="1" x14ac:dyDescent="0.35">
      <c r="A85" s="62" t="s">
        <v>180</v>
      </c>
      <c r="B85" s="1" t="str">
        <f t="shared" si="11"/>
        <v>236901-245600</v>
      </c>
      <c r="C85" s="74">
        <f t="shared" si="12"/>
        <v>150000</v>
      </c>
      <c r="D85" s="17">
        <f t="shared" si="13"/>
        <v>9000</v>
      </c>
      <c r="E85" s="19">
        <f t="shared" si="14"/>
        <v>1145</v>
      </c>
      <c r="F85" s="17">
        <f t="shared" si="15"/>
        <v>4099</v>
      </c>
      <c r="G85" s="10">
        <f t="shared" si="16"/>
        <v>3809</v>
      </c>
      <c r="H85" s="11">
        <f t="shared" si="17"/>
        <v>11885</v>
      </c>
    </row>
    <row r="86" spans="1:18" s="111" customFormat="1" x14ac:dyDescent="0.35">
      <c r="A86" s="62" t="s">
        <v>181</v>
      </c>
      <c r="B86" s="1" t="str">
        <f t="shared" si="11"/>
        <v>245601-254300</v>
      </c>
      <c r="C86" s="74">
        <f t="shared" si="12"/>
        <v>150000</v>
      </c>
      <c r="D86" s="17">
        <f t="shared" si="13"/>
        <v>9000</v>
      </c>
      <c r="E86" s="19">
        <f t="shared" si="14"/>
        <v>1145</v>
      </c>
      <c r="F86" s="17">
        <f t="shared" si="15"/>
        <v>4099</v>
      </c>
      <c r="G86" s="10">
        <f t="shared" si="16"/>
        <v>3944</v>
      </c>
      <c r="H86" s="11">
        <f t="shared" si="17"/>
        <v>12306</v>
      </c>
    </row>
    <row r="87" spans="1:18" s="111" customFormat="1" x14ac:dyDescent="0.35">
      <c r="A87" s="62" t="s">
        <v>182</v>
      </c>
      <c r="B87" s="1" t="str">
        <f t="shared" si="11"/>
        <v>254301-263000</v>
      </c>
      <c r="C87" s="74">
        <f t="shared" si="12"/>
        <v>150000</v>
      </c>
      <c r="D87" s="17">
        <f t="shared" si="13"/>
        <v>9000</v>
      </c>
      <c r="E87" s="19">
        <f t="shared" si="14"/>
        <v>1145</v>
      </c>
      <c r="F87" s="17">
        <f t="shared" si="15"/>
        <v>4099</v>
      </c>
      <c r="G87" s="10">
        <f t="shared" si="16"/>
        <v>4079</v>
      </c>
      <c r="H87" s="11">
        <f t="shared" si="17"/>
        <v>12727</v>
      </c>
    </row>
    <row r="88" spans="1:18" s="111" customFormat="1" x14ac:dyDescent="0.35">
      <c r="A88" s="62" t="s">
        <v>183</v>
      </c>
      <c r="B88" s="1" t="str">
        <f t="shared" si="11"/>
        <v>263001-273000</v>
      </c>
      <c r="C88" s="74">
        <f t="shared" si="12"/>
        <v>150000</v>
      </c>
      <c r="D88" s="17">
        <f t="shared" si="13"/>
        <v>9000</v>
      </c>
      <c r="E88" s="19">
        <f t="shared" si="14"/>
        <v>1145</v>
      </c>
      <c r="F88" s="17">
        <f t="shared" si="15"/>
        <v>4099</v>
      </c>
      <c r="G88" s="10">
        <f t="shared" si="16"/>
        <v>4234</v>
      </c>
      <c r="H88" s="11">
        <f t="shared" si="17"/>
        <v>13211</v>
      </c>
    </row>
    <row r="89" spans="1:18" s="111" customFormat="1" x14ac:dyDescent="0.35">
      <c r="A89" s="62" t="s">
        <v>184</v>
      </c>
      <c r="B89" s="1" t="str">
        <f t="shared" si="11"/>
        <v>273001-283000</v>
      </c>
      <c r="C89" s="74">
        <f t="shared" si="12"/>
        <v>150000</v>
      </c>
      <c r="D89" s="17">
        <f t="shared" si="13"/>
        <v>9000</v>
      </c>
      <c r="E89" s="19">
        <f t="shared" si="14"/>
        <v>1145</v>
      </c>
      <c r="F89" s="17">
        <f t="shared" si="15"/>
        <v>4099</v>
      </c>
      <c r="G89" s="10">
        <f t="shared" si="16"/>
        <v>4389</v>
      </c>
      <c r="H89" s="11">
        <f t="shared" si="17"/>
        <v>13695</v>
      </c>
    </row>
    <row r="90" spans="1:18" s="111" customFormat="1" x14ac:dyDescent="0.35">
      <c r="A90" s="62" t="s">
        <v>185</v>
      </c>
      <c r="B90" s="1" t="str">
        <f t="shared" si="11"/>
        <v>283001-293000</v>
      </c>
      <c r="C90" s="74">
        <f t="shared" si="12"/>
        <v>150000</v>
      </c>
      <c r="D90" s="17">
        <f t="shared" si="13"/>
        <v>9000</v>
      </c>
      <c r="E90" s="19">
        <f t="shared" si="14"/>
        <v>1145</v>
      </c>
      <c r="F90" s="17">
        <f t="shared" si="15"/>
        <v>4099</v>
      </c>
      <c r="G90" s="10">
        <f t="shared" si="16"/>
        <v>4544</v>
      </c>
      <c r="H90" s="11">
        <f t="shared" si="17"/>
        <v>14179</v>
      </c>
    </row>
    <row r="91" spans="1:18" s="111" customFormat="1" x14ac:dyDescent="0.35">
      <c r="A91" s="62" t="s">
        <v>186</v>
      </c>
      <c r="B91" s="1" t="str">
        <f t="shared" si="11"/>
        <v>293001-303000</v>
      </c>
      <c r="C91" s="74">
        <f t="shared" si="12"/>
        <v>150000</v>
      </c>
      <c r="D91" s="17">
        <f t="shared" si="13"/>
        <v>9000</v>
      </c>
      <c r="E91" s="19">
        <f t="shared" si="14"/>
        <v>1145</v>
      </c>
      <c r="F91" s="17">
        <f t="shared" si="15"/>
        <v>4099</v>
      </c>
      <c r="G91" s="10">
        <f t="shared" si="16"/>
        <v>4700</v>
      </c>
      <c r="H91" s="11">
        <f t="shared" si="17"/>
        <v>14663</v>
      </c>
    </row>
    <row r="92" spans="1:18" s="111" customFormat="1" ht="16" thickBot="1" x14ac:dyDescent="0.4">
      <c r="A92" s="119" t="s">
        <v>187</v>
      </c>
      <c r="B92" s="64" t="str">
        <f t="shared" si="11"/>
        <v>303001以上</v>
      </c>
      <c r="C92" s="75">
        <f t="shared" si="12"/>
        <v>150000</v>
      </c>
      <c r="D92" s="64">
        <f t="shared" si="13"/>
        <v>9000</v>
      </c>
      <c r="E92" s="65">
        <f t="shared" si="14"/>
        <v>1145</v>
      </c>
      <c r="F92" s="64">
        <f t="shared" si="15"/>
        <v>4099</v>
      </c>
      <c r="G92" s="95">
        <f t="shared" si="16"/>
        <v>4855</v>
      </c>
      <c r="H92" s="66">
        <f t="shared" si="17"/>
        <v>15146</v>
      </c>
    </row>
    <row r="93" spans="1:18" s="111" customFormat="1" x14ac:dyDescent="0.4"/>
    <row r="94" spans="1:18" s="111" customFormat="1" x14ac:dyDescent="0.4"/>
    <row r="95" spans="1:18" s="111" customFormat="1" x14ac:dyDescent="0.3">
      <c r="A95" s="86" t="s">
        <v>189</v>
      </c>
      <c r="B95" s="27"/>
      <c r="C95" s="26"/>
      <c r="D95" s="26"/>
      <c r="E95" s="26"/>
      <c r="F95" s="26"/>
      <c r="I95" s="28"/>
      <c r="J95" s="29"/>
      <c r="K95" s="29"/>
      <c r="L95" s="29"/>
      <c r="M95" s="29"/>
      <c r="N95" s="29"/>
      <c r="O95" s="28"/>
      <c r="P95" s="28"/>
      <c r="Q95" s="28"/>
      <c r="R95" s="28"/>
    </row>
    <row r="96" spans="1:18" s="111" customFormat="1" x14ac:dyDescent="0.3">
      <c r="A96" s="30" t="s">
        <v>67</v>
      </c>
      <c r="B96" s="31"/>
      <c r="C96" s="30"/>
      <c r="D96" s="30"/>
      <c r="E96" s="30"/>
      <c r="F96" s="30"/>
      <c r="J96" s="28"/>
      <c r="K96" s="28"/>
      <c r="L96" s="28"/>
      <c r="M96" s="28"/>
      <c r="N96" s="28"/>
      <c r="O96" s="28"/>
      <c r="P96" s="28"/>
      <c r="Q96" s="28"/>
      <c r="R96" s="28"/>
    </row>
    <row r="97" spans="1:20" s="111" customFormat="1" x14ac:dyDescent="0.25">
      <c r="A97" s="76" t="s">
        <v>176</v>
      </c>
      <c r="B97" s="32"/>
      <c r="C97" s="32"/>
      <c r="D97" s="32"/>
      <c r="E97" s="32"/>
      <c r="F97" s="28"/>
      <c r="G97" s="28"/>
      <c r="H97" s="28"/>
      <c r="I97" s="28"/>
      <c r="J97" s="28"/>
      <c r="K97" s="28"/>
      <c r="L97" s="28"/>
      <c r="M97" s="28"/>
      <c r="N97" s="28"/>
    </row>
    <row r="98" spans="1:20" s="111" customFormat="1" x14ac:dyDescent="0.25">
      <c r="A98" s="76" t="s">
        <v>140</v>
      </c>
      <c r="B98" s="32"/>
      <c r="C98" s="32"/>
      <c r="D98" s="32"/>
      <c r="E98" s="32"/>
      <c r="F98" s="28"/>
      <c r="G98" s="28"/>
      <c r="H98" s="77" t="s">
        <v>177</v>
      </c>
      <c r="I98" s="28"/>
      <c r="J98" s="28"/>
      <c r="K98" s="28"/>
      <c r="L98" s="28"/>
      <c r="M98" s="28"/>
      <c r="N98" s="28"/>
    </row>
    <row r="99" spans="1:20" s="111" customFormat="1" x14ac:dyDescent="0.25">
      <c r="A99" s="76" t="s">
        <v>139</v>
      </c>
      <c r="B99" s="32"/>
      <c r="C99" s="32"/>
      <c r="D99" s="32"/>
      <c r="E99" s="32"/>
      <c r="F99" s="28"/>
      <c r="G99" s="125" t="s">
        <v>178</v>
      </c>
      <c r="H99" s="125"/>
      <c r="I99" s="73"/>
      <c r="J99" s="28"/>
      <c r="K99" s="28"/>
      <c r="L99" s="28"/>
      <c r="M99" s="28"/>
      <c r="N99" s="28"/>
    </row>
    <row r="100" spans="1:20" x14ac:dyDescent="0.3">
      <c r="A100" s="30"/>
      <c r="B100" s="33"/>
      <c r="C100" s="28"/>
      <c r="D100" s="28"/>
      <c r="E100" s="28"/>
      <c r="F100" s="28"/>
      <c r="G100" s="28"/>
      <c r="H100" s="92"/>
      <c r="I100" s="28"/>
      <c r="J100" s="28"/>
      <c r="K100" s="28"/>
      <c r="L100" s="28"/>
      <c r="M100" s="28"/>
      <c r="N100" s="28"/>
    </row>
    <row r="101" spans="1:20" ht="22" thickBot="1" x14ac:dyDescent="0.5">
      <c r="A101" s="67" t="s">
        <v>172</v>
      </c>
      <c r="B101" s="63"/>
      <c r="C101" s="63"/>
      <c r="D101" s="63"/>
      <c r="E101" s="63"/>
      <c r="F101" s="63"/>
      <c r="G101" s="63"/>
      <c r="H101" s="9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23"/>
    </row>
    <row r="102" spans="1:20" hidden="1" x14ac:dyDescent="0.35">
      <c r="A102" s="22"/>
      <c r="B102" s="22"/>
      <c r="C102" s="22"/>
      <c r="D102" s="22"/>
      <c r="E102" s="22"/>
      <c r="F102" s="22"/>
      <c r="G102" s="22"/>
      <c r="H102" s="87"/>
      <c r="I102" s="22"/>
      <c r="J102" s="22"/>
      <c r="K102" s="22"/>
      <c r="L102" s="22"/>
      <c r="M102" s="22"/>
      <c r="N102" s="22"/>
      <c r="O102" s="22"/>
      <c r="P102" s="23"/>
      <c r="Q102" s="23"/>
      <c r="R102" s="23"/>
      <c r="S102" s="23"/>
    </row>
    <row r="103" spans="1:20" s="12" customFormat="1" hidden="1" x14ac:dyDescent="0.25">
      <c r="A103" s="24" t="s">
        <v>173</v>
      </c>
      <c r="B103" s="24"/>
      <c r="C103" s="24"/>
      <c r="D103" s="24"/>
      <c r="E103" s="24"/>
      <c r="F103" s="24"/>
      <c r="G103" s="24"/>
      <c r="H103" s="88"/>
      <c r="I103" s="24"/>
      <c r="J103" s="24"/>
      <c r="K103" s="24"/>
      <c r="L103" s="24"/>
      <c r="M103" s="24"/>
      <c r="N103" s="24"/>
      <c r="O103" s="24"/>
      <c r="P103" s="25"/>
      <c r="Q103" s="25"/>
      <c r="R103" s="25"/>
      <c r="S103" s="25"/>
    </row>
    <row r="104" spans="1:20" s="12" customFormat="1" hidden="1" x14ac:dyDescent="0.35">
      <c r="A104" s="24" t="s">
        <v>174</v>
      </c>
      <c r="B104" s="3"/>
      <c r="C104" s="3"/>
      <c r="D104" s="3"/>
      <c r="E104" s="3"/>
      <c r="F104" s="3"/>
      <c r="G104" s="3"/>
      <c r="H104" s="89"/>
      <c r="I104" s="3"/>
      <c r="J104" s="3"/>
      <c r="K104" s="3"/>
      <c r="L104" s="3"/>
      <c r="M104" s="3"/>
      <c r="N104" s="3"/>
      <c r="O104" s="3"/>
      <c r="P104" s="25"/>
      <c r="Q104" s="25"/>
      <c r="R104" s="25"/>
      <c r="S104" s="25"/>
    </row>
    <row r="105" spans="1:20" s="12" customFormat="1" hidden="1" x14ac:dyDescent="0.35">
      <c r="A105" s="24" t="s">
        <v>175</v>
      </c>
      <c r="B105" s="3"/>
      <c r="C105" s="3"/>
      <c r="D105" s="3"/>
      <c r="E105" s="3"/>
      <c r="F105" s="3"/>
      <c r="G105" s="3"/>
      <c r="H105" s="89"/>
      <c r="I105" s="3"/>
      <c r="J105" s="3"/>
      <c r="K105" s="3"/>
      <c r="L105" s="3"/>
      <c r="M105" s="3"/>
      <c r="N105" s="3"/>
      <c r="O105" s="3"/>
      <c r="P105" s="25"/>
      <c r="Q105" s="25"/>
      <c r="R105" s="25"/>
      <c r="S105" s="25"/>
    </row>
    <row r="106" spans="1:20" s="12" customFormat="1" hidden="1" x14ac:dyDescent="0.35">
      <c r="A106" s="24" t="s">
        <v>91</v>
      </c>
      <c r="B106" s="3"/>
      <c r="C106" s="3"/>
      <c r="D106" s="3"/>
      <c r="E106" s="3"/>
      <c r="F106" s="3"/>
      <c r="G106" s="3"/>
      <c r="H106" s="89"/>
      <c r="I106" s="3"/>
      <c r="J106" s="3"/>
      <c r="K106" s="3"/>
      <c r="L106" s="3"/>
      <c r="M106" s="3"/>
      <c r="N106" s="3"/>
      <c r="O106" s="3"/>
      <c r="P106" s="25"/>
      <c r="Q106" s="25"/>
      <c r="R106" s="25"/>
      <c r="S106" s="25"/>
    </row>
    <row r="107" spans="1:20" s="12" customFormat="1" ht="16" hidden="1" thickBot="1" x14ac:dyDescent="0.4">
      <c r="A107" s="94" t="s">
        <v>129</v>
      </c>
      <c r="B107" s="4"/>
      <c r="C107" s="4"/>
      <c r="D107" s="4"/>
      <c r="E107" s="4"/>
      <c r="F107" s="4"/>
      <c r="G107" s="4"/>
      <c r="H107" s="90"/>
      <c r="I107" s="4"/>
      <c r="J107" s="4"/>
      <c r="K107" s="4"/>
      <c r="L107" s="4"/>
      <c r="M107" s="4"/>
      <c r="N107" s="4"/>
      <c r="O107" s="4"/>
      <c r="P107" s="25"/>
      <c r="Q107" s="25"/>
      <c r="R107" s="25"/>
      <c r="S107" s="25"/>
    </row>
    <row r="108" spans="1:20" ht="17" x14ac:dyDescent="0.4">
      <c r="A108" s="126" t="s">
        <v>55</v>
      </c>
      <c r="B108" s="141" t="s">
        <v>42</v>
      </c>
      <c r="C108" s="130" t="s">
        <v>48</v>
      </c>
      <c r="D108" s="130" t="s">
        <v>49</v>
      </c>
      <c r="E108" s="128" t="s">
        <v>56</v>
      </c>
      <c r="F108" s="128" t="s">
        <v>50</v>
      </c>
      <c r="G108" s="128" t="s">
        <v>51</v>
      </c>
      <c r="H108" s="133" t="s">
        <v>57</v>
      </c>
      <c r="I108" s="149" t="s">
        <v>43</v>
      </c>
      <c r="J108" s="149"/>
      <c r="K108" s="149"/>
      <c r="L108" s="149"/>
      <c r="M108" s="149"/>
      <c r="N108" s="149"/>
      <c r="O108" s="149"/>
      <c r="P108" s="149"/>
      <c r="Q108" s="133" t="s">
        <v>44</v>
      </c>
      <c r="R108" s="134"/>
      <c r="S108" s="145" t="s">
        <v>52</v>
      </c>
    </row>
    <row r="109" spans="1:20" ht="17" x14ac:dyDescent="0.4">
      <c r="A109" s="127"/>
      <c r="B109" s="142"/>
      <c r="C109" s="129"/>
      <c r="D109" s="129"/>
      <c r="E109" s="129"/>
      <c r="F109" s="148"/>
      <c r="G109" s="148"/>
      <c r="H109" s="135"/>
      <c r="I109" s="150" t="s">
        <v>53</v>
      </c>
      <c r="J109" s="150"/>
      <c r="K109" s="150"/>
      <c r="L109" s="131" t="s">
        <v>54</v>
      </c>
      <c r="M109" s="131"/>
      <c r="N109" s="131"/>
      <c r="O109" s="131"/>
      <c r="P109" s="131"/>
      <c r="Q109" s="135" t="s">
        <v>45</v>
      </c>
      <c r="R109" s="136" t="s">
        <v>46</v>
      </c>
      <c r="S109" s="146"/>
    </row>
    <row r="110" spans="1:20" x14ac:dyDescent="0.4">
      <c r="A110" s="127"/>
      <c r="B110" s="142"/>
      <c r="C110" s="129"/>
      <c r="D110" s="129"/>
      <c r="E110" s="129"/>
      <c r="F110" s="148"/>
      <c r="G110" s="148"/>
      <c r="H110" s="135"/>
      <c r="I110" s="132" t="s">
        <v>58</v>
      </c>
      <c r="J110" s="132" t="s">
        <v>59</v>
      </c>
      <c r="K110" s="132" t="s">
        <v>60</v>
      </c>
      <c r="L110" s="132" t="s">
        <v>58</v>
      </c>
      <c r="M110" s="132" t="s">
        <v>59</v>
      </c>
      <c r="N110" s="135" t="s">
        <v>61</v>
      </c>
      <c r="O110" s="135" t="s">
        <v>62</v>
      </c>
      <c r="P110" s="135" t="s">
        <v>63</v>
      </c>
      <c r="Q110" s="135"/>
      <c r="R110" s="136"/>
      <c r="S110" s="146"/>
    </row>
    <row r="111" spans="1:20" x14ac:dyDescent="0.4">
      <c r="A111" s="127"/>
      <c r="B111" s="142"/>
      <c r="C111" s="129"/>
      <c r="D111" s="129"/>
      <c r="E111" s="129"/>
      <c r="F111" s="148"/>
      <c r="G111" s="148"/>
      <c r="H111" s="135"/>
      <c r="I111" s="129"/>
      <c r="J111" s="129"/>
      <c r="K111" s="129"/>
      <c r="L111" s="129"/>
      <c r="M111" s="129"/>
      <c r="N111" s="129"/>
      <c r="O111" s="129"/>
      <c r="P111" s="129"/>
      <c r="Q111" s="135"/>
      <c r="R111" s="136"/>
      <c r="S111" s="147"/>
    </row>
    <row r="112" spans="1:20" s="54" customFormat="1" ht="20.149999999999999" customHeight="1" x14ac:dyDescent="0.4">
      <c r="A112" s="52"/>
      <c r="B112" s="41"/>
      <c r="C112" s="104" t="s">
        <v>188</v>
      </c>
      <c r="D112" s="104"/>
      <c r="E112" s="105">
        <v>1500</v>
      </c>
      <c r="F112" s="13">
        <v>11100</v>
      </c>
      <c r="G112" s="20">
        <v>28590</v>
      </c>
      <c r="H112" s="13">
        <f>ROUND(E112*0.06,0)</f>
        <v>90</v>
      </c>
      <c r="I112" s="1">
        <f>ROUND(F112*11.5%*20%,0)</f>
        <v>255</v>
      </c>
      <c r="J112" s="1">
        <f>ROUND(F112*1%*20%,0)</f>
        <v>22</v>
      </c>
      <c r="K112" s="13">
        <f>TRUNC(I112+J112,0)</f>
        <v>277</v>
      </c>
      <c r="L112" s="1">
        <f>ROUND(F112*11.5%*70%,0)</f>
        <v>894</v>
      </c>
      <c r="M112" s="1">
        <f>ROUND(F112*1%*70%,0)</f>
        <v>78</v>
      </c>
      <c r="N112" s="1">
        <f>ROUND(G112*0.11%,0)</f>
        <v>31</v>
      </c>
      <c r="O112" s="1">
        <f>ROUND(F112*0.025%,0)</f>
        <v>3</v>
      </c>
      <c r="P112" s="13">
        <f t="shared" ref="P112:P146" si="18">TRUNC(L112+M112+N112+O112,0)</f>
        <v>1006</v>
      </c>
      <c r="Q112" s="13">
        <f>ROUND(G112*5.17%*30%,0)</f>
        <v>443</v>
      </c>
      <c r="R112" s="42">
        <f>ROUND(G112*5.17%*60%*(1+0.56),0)</f>
        <v>1384</v>
      </c>
      <c r="S112" s="14">
        <f>TRUNC(Q112+R112,0)</f>
        <v>1827</v>
      </c>
      <c r="T112" s="53"/>
    </row>
    <row r="113" spans="1:20" s="54" customFormat="1" ht="20.149999999999999" customHeight="1" x14ac:dyDescent="0.4">
      <c r="A113" s="55"/>
      <c r="B113" s="41"/>
      <c r="C113" s="104">
        <v>1501</v>
      </c>
      <c r="D113" s="104">
        <v>3000</v>
      </c>
      <c r="E113" s="105">
        <v>3000</v>
      </c>
      <c r="F113" s="13">
        <v>11100</v>
      </c>
      <c r="G113" s="20">
        <v>28590</v>
      </c>
      <c r="H113" s="13">
        <f t="shared" ref="H113:H178" si="19">ROUND(E113*0.06,0)</f>
        <v>180</v>
      </c>
      <c r="I113" s="1">
        <f t="shared" ref="I113:I176" si="20">ROUND(F113*11.5%*20%,0)</f>
        <v>255</v>
      </c>
      <c r="J113" s="1">
        <f t="shared" ref="J113:J176" si="21">ROUND(F113*1%*20%,0)</f>
        <v>22</v>
      </c>
      <c r="K113" s="13">
        <f t="shared" ref="K113:K127" si="22">TRUNC(I113+J113,0)</f>
        <v>277</v>
      </c>
      <c r="L113" s="1">
        <f t="shared" ref="L113:L176" si="23">ROUND(F113*11.5%*70%,0)</f>
        <v>894</v>
      </c>
      <c r="M113" s="1">
        <f t="shared" ref="M113:M176" si="24">ROUND(F113*1%*70%,0)</f>
        <v>78</v>
      </c>
      <c r="N113" s="1">
        <f t="shared" ref="N113:N155" si="25">ROUND(G113*0.11%,0)</f>
        <v>31</v>
      </c>
      <c r="O113" s="1">
        <f t="shared" ref="O113:O176" si="26">ROUND(F113*0.025%,0)</f>
        <v>3</v>
      </c>
      <c r="P113" s="13">
        <f t="shared" si="18"/>
        <v>1006</v>
      </c>
      <c r="Q113" s="13">
        <f t="shared" ref="Q113:Q134" si="27">ROUND(G113*5.17%*30%,0)</f>
        <v>443</v>
      </c>
      <c r="R113" s="42">
        <f t="shared" ref="R113:R118" si="28">ROUND(G113*5.17%*60%*(1+0.56),0)</f>
        <v>1384</v>
      </c>
      <c r="S113" s="14">
        <f t="shared" ref="S113:S178" si="29">TRUNC(Q113+R113,0)</f>
        <v>1827</v>
      </c>
      <c r="T113" s="53"/>
    </row>
    <row r="114" spans="1:20" s="54" customFormat="1" ht="20.149999999999999" customHeight="1" x14ac:dyDescent="0.4">
      <c r="A114" s="55"/>
      <c r="B114" s="41"/>
      <c r="C114" s="104">
        <v>3001</v>
      </c>
      <c r="D114" s="104">
        <v>4500</v>
      </c>
      <c r="E114" s="105">
        <v>4500</v>
      </c>
      <c r="F114" s="13">
        <v>11100</v>
      </c>
      <c r="G114" s="20">
        <v>28590</v>
      </c>
      <c r="H114" s="13">
        <f t="shared" si="19"/>
        <v>270</v>
      </c>
      <c r="I114" s="1">
        <f t="shared" si="20"/>
        <v>255</v>
      </c>
      <c r="J114" s="1">
        <f t="shared" si="21"/>
        <v>22</v>
      </c>
      <c r="K114" s="13">
        <f t="shared" si="22"/>
        <v>277</v>
      </c>
      <c r="L114" s="1">
        <f t="shared" si="23"/>
        <v>894</v>
      </c>
      <c r="M114" s="1">
        <f t="shared" si="24"/>
        <v>78</v>
      </c>
      <c r="N114" s="1">
        <f t="shared" si="25"/>
        <v>31</v>
      </c>
      <c r="O114" s="1">
        <f t="shared" si="26"/>
        <v>3</v>
      </c>
      <c r="P114" s="13">
        <f t="shared" si="18"/>
        <v>1006</v>
      </c>
      <c r="Q114" s="13">
        <f t="shared" si="27"/>
        <v>443</v>
      </c>
      <c r="R114" s="42">
        <f t="shared" si="28"/>
        <v>1384</v>
      </c>
      <c r="S114" s="14">
        <f t="shared" si="29"/>
        <v>1827</v>
      </c>
      <c r="T114" s="53"/>
    </row>
    <row r="115" spans="1:20" s="54" customFormat="1" ht="20.149999999999999" customHeight="1" x14ac:dyDescent="0.4">
      <c r="A115" s="55"/>
      <c r="B115" s="41"/>
      <c r="C115" s="104">
        <v>4501</v>
      </c>
      <c r="D115" s="104">
        <v>6000</v>
      </c>
      <c r="E115" s="105">
        <v>6000</v>
      </c>
      <c r="F115" s="13">
        <v>11100</v>
      </c>
      <c r="G115" s="20">
        <v>28590</v>
      </c>
      <c r="H115" s="13">
        <f t="shared" si="19"/>
        <v>360</v>
      </c>
      <c r="I115" s="1">
        <f t="shared" si="20"/>
        <v>255</v>
      </c>
      <c r="J115" s="1">
        <f t="shared" si="21"/>
        <v>22</v>
      </c>
      <c r="K115" s="13">
        <f t="shared" si="22"/>
        <v>277</v>
      </c>
      <c r="L115" s="1">
        <f t="shared" si="23"/>
        <v>894</v>
      </c>
      <c r="M115" s="1">
        <f t="shared" si="24"/>
        <v>78</v>
      </c>
      <c r="N115" s="1">
        <f t="shared" si="25"/>
        <v>31</v>
      </c>
      <c r="O115" s="1">
        <f t="shared" si="26"/>
        <v>3</v>
      </c>
      <c r="P115" s="13">
        <f t="shared" si="18"/>
        <v>1006</v>
      </c>
      <c r="Q115" s="13">
        <f t="shared" si="27"/>
        <v>443</v>
      </c>
      <c r="R115" s="42">
        <f t="shared" si="28"/>
        <v>1384</v>
      </c>
      <c r="S115" s="14">
        <f t="shared" si="29"/>
        <v>1827</v>
      </c>
      <c r="T115" s="53"/>
    </row>
    <row r="116" spans="1:20" s="54" customFormat="1" ht="20.149999999999999" customHeight="1" x14ac:dyDescent="0.4">
      <c r="A116" s="55"/>
      <c r="B116" s="41"/>
      <c r="C116" s="104">
        <v>6001</v>
      </c>
      <c r="D116" s="104">
        <v>7500</v>
      </c>
      <c r="E116" s="105">
        <v>7500</v>
      </c>
      <c r="F116" s="13">
        <v>11100</v>
      </c>
      <c r="G116" s="20">
        <v>28590</v>
      </c>
      <c r="H116" s="13">
        <f t="shared" si="19"/>
        <v>450</v>
      </c>
      <c r="I116" s="1">
        <f t="shared" si="20"/>
        <v>255</v>
      </c>
      <c r="J116" s="1">
        <f t="shared" si="21"/>
        <v>22</v>
      </c>
      <c r="K116" s="13">
        <f t="shared" si="22"/>
        <v>277</v>
      </c>
      <c r="L116" s="1">
        <f t="shared" si="23"/>
        <v>894</v>
      </c>
      <c r="M116" s="1">
        <f t="shared" si="24"/>
        <v>78</v>
      </c>
      <c r="N116" s="1">
        <f t="shared" si="25"/>
        <v>31</v>
      </c>
      <c r="O116" s="1">
        <f t="shared" si="26"/>
        <v>3</v>
      </c>
      <c r="P116" s="13">
        <f t="shared" si="18"/>
        <v>1006</v>
      </c>
      <c r="Q116" s="13">
        <f t="shared" si="27"/>
        <v>443</v>
      </c>
      <c r="R116" s="42">
        <f t="shared" si="28"/>
        <v>1384</v>
      </c>
      <c r="S116" s="14">
        <f t="shared" si="29"/>
        <v>1827</v>
      </c>
      <c r="T116" s="53"/>
    </row>
    <row r="117" spans="1:20" s="54" customFormat="1" ht="20.149999999999999" customHeight="1" x14ac:dyDescent="0.4">
      <c r="A117" s="55"/>
      <c r="B117" s="41"/>
      <c r="C117" s="104">
        <v>7501</v>
      </c>
      <c r="D117" s="104">
        <v>8700</v>
      </c>
      <c r="E117" s="105">
        <v>8700</v>
      </c>
      <c r="F117" s="13">
        <v>11100</v>
      </c>
      <c r="G117" s="20">
        <v>28590</v>
      </c>
      <c r="H117" s="13">
        <f t="shared" si="19"/>
        <v>522</v>
      </c>
      <c r="I117" s="1">
        <f t="shared" si="20"/>
        <v>255</v>
      </c>
      <c r="J117" s="1">
        <f t="shared" si="21"/>
        <v>22</v>
      </c>
      <c r="K117" s="13">
        <f t="shared" si="22"/>
        <v>277</v>
      </c>
      <c r="L117" s="1">
        <f t="shared" si="23"/>
        <v>894</v>
      </c>
      <c r="M117" s="1">
        <f t="shared" si="24"/>
        <v>78</v>
      </c>
      <c r="N117" s="1">
        <f t="shared" si="25"/>
        <v>31</v>
      </c>
      <c r="O117" s="1">
        <f t="shared" si="26"/>
        <v>3</v>
      </c>
      <c r="P117" s="13">
        <f t="shared" si="18"/>
        <v>1006</v>
      </c>
      <c r="Q117" s="13">
        <f t="shared" si="27"/>
        <v>443</v>
      </c>
      <c r="R117" s="42">
        <f t="shared" si="28"/>
        <v>1384</v>
      </c>
      <c r="S117" s="14">
        <f t="shared" si="29"/>
        <v>1827</v>
      </c>
      <c r="T117" s="53"/>
    </row>
    <row r="118" spans="1:20" s="54" customFormat="1" ht="20.149999999999999" customHeight="1" x14ac:dyDescent="0.4">
      <c r="A118" s="55"/>
      <c r="B118" s="41"/>
      <c r="C118" s="104">
        <v>8701</v>
      </c>
      <c r="D118" s="104">
        <v>9900</v>
      </c>
      <c r="E118" s="105">
        <v>9900</v>
      </c>
      <c r="F118" s="13">
        <v>11100</v>
      </c>
      <c r="G118" s="20">
        <v>28590</v>
      </c>
      <c r="H118" s="13">
        <f t="shared" si="19"/>
        <v>594</v>
      </c>
      <c r="I118" s="1">
        <f t="shared" si="20"/>
        <v>255</v>
      </c>
      <c r="J118" s="1">
        <f t="shared" si="21"/>
        <v>22</v>
      </c>
      <c r="K118" s="13">
        <f t="shared" si="22"/>
        <v>277</v>
      </c>
      <c r="L118" s="1">
        <f t="shared" si="23"/>
        <v>894</v>
      </c>
      <c r="M118" s="1">
        <f t="shared" si="24"/>
        <v>78</v>
      </c>
      <c r="N118" s="1">
        <f t="shared" si="25"/>
        <v>31</v>
      </c>
      <c r="O118" s="1">
        <f t="shared" si="26"/>
        <v>3</v>
      </c>
      <c r="P118" s="13">
        <f t="shared" si="18"/>
        <v>1006</v>
      </c>
      <c r="Q118" s="13">
        <f t="shared" si="27"/>
        <v>443</v>
      </c>
      <c r="R118" s="42">
        <f t="shared" si="28"/>
        <v>1384</v>
      </c>
      <c r="S118" s="14">
        <f t="shared" si="29"/>
        <v>1827</v>
      </c>
      <c r="T118" s="53"/>
    </row>
    <row r="119" spans="1:20" s="47" customFormat="1" ht="20.149999999999999" customHeight="1" x14ac:dyDescent="0.4">
      <c r="A119" s="139" t="s">
        <v>64</v>
      </c>
      <c r="B119" s="7" t="s">
        <v>47</v>
      </c>
      <c r="C119" s="104">
        <v>9901</v>
      </c>
      <c r="D119" s="104">
        <v>11100</v>
      </c>
      <c r="E119" s="36">
        <v>11100</v>
      </c>
      <c r="F119" s="1">
        <v>11100</v>
      </c>
      <c r="G119" s="20">
        <v>28590</v>
      </c>
      <c r="H119" s="7">
        <f t="shared" si="19"/>
        <v>666</v>
      </c>
      <c r="I119" s="1">
        <f t="shared" si="20"/>
        <v>255</v>
      </c>
      <c r="J119" s="1">
        <f t="shared" si="21"/>
        <v>22</v>
      </c>
      <c r="K119" s="7">
        <f t="shared" si="22"/>
        <v>277</v>
      </c>
      <c r="L119" s="1">
        <f t="shared" si="23"/>
        <v>894</v>
      </c>
      <c r="M119" s="1">
        <f t="shared" si="24"/>
        <v>78</v>
      </c>
      <c r="N119" s="1">
        <f t="shared" si="25"/>
        <v>31</v>
      </c>
      <c r="O119" s="1">
        <f t="shared" si="26"/>
        <v>3</v>
      </c>
      <c r="P119" s="7">
        <f t="shared" si="18"/>
        <v>1006</v>
      </c>
      <c r="Q119" s="7">
        <f t="shared" si="27"/>
        <v>443</v>
      </c>
      <c r="R119" s="37">
        <f>ROUND(G119*5.17%*60%*(1+0.56),0)</f>
        <v>1384</v>
      </c>
      <c r="S119" s="14">
        <f t="shared" si="29"/>
        <v>1827</v>
      </c>
      <c r="T119" s="46"/>
    </row>
    <row r="120" spans="1:20" s="16" customFormat="1" ht="20.149999999999999" customHeight="1" x14ac:dyDescent="0.4">
      <c r="A120" s="139"/>
      <c r="B120" s="7" t="s">
        <v>0</v>
      </c>
      <c r="C120" s="104">
        <v>11101</v>
      </c>
      <c r="D120" s="104">
        <v>12540</v>
      </c>
      <c r="E120" s="36">
        <v>12540</v>
      </c>
      <c r="F120" s="1">
        <v>12540</v>
      </c>
      <c r="G120" s="20">
        <v>28590</v>
      </c>
      <c r="H120" s="7">
        <f t="shared" si="19"/>
        <v>752</v>
      </c>
      <c r="I120" s="1">
        <f t="shared" si="20"/>
        <v>288</v>
      </c>
      <c r="J120" s="1">
        <f t="shared" si="21"/>
        <v>25</v>
      </c>
      <c r="K120" s="7">
        <f t="shared" si="22"/>
        <v>313</v>
      </c>
      <c r="L120" s="1">
        <f t="shared" si="23"/>
        <v>1009</v>
      </c>
      <c r="M120" s="1">
        <f t="shared" si="24"/>
        <v>88</v>
      </c>
      <c r="N120" s="1">
        <f t="shared" si="25"/>
        <v>31</v>
      </c>
      <c r="O120" s="1">
        <f t="shared" si="26"/>
        <v>3</v>
      </c>
      <c r="P120" s="7">
        <f t="shared" si="18"/>
        <v>1131</v>
      </c>
      <c r="Q120" s="7">
        <f t="shared" si="27"/>
        <v>443</v>
      </c>
      <c r="R120" s="37">
        <f t="shared" ref="R120:R141" si="30">ROUND(G120*5.17%*60%*(1+0.56),0)</f>
        <v>1384</v>
      </c>
      <c r="S120" s="14">
        <f t="shared" si="29"/>
        <v>1827</v>
      </c>
      <c r="T120" s="15"/>
    </row>
    <row r="121" spans="1:20" s="16" customFormat="1" ht="20.149999999999999" customHeight="1" x14ac:dyDescent="0.4">
      <c r="A121" s="139"/>
      <c r="B121" s="7" t="s">
        <v>1</v>
      </c>
      <c r="C121" s="104">
        <v>12541</v>
      </c>
      <c r="D121" s="104">
        <v>13500</v>
      </c>
      <c r="E121" s="36">
        <v>13500</v>
      </c>
      <c r="F121" s="1">
        <v>13500</v>
      </c>
      <c r="G121" s="20">
        <v>28590</v>
      </c>
      <c r="H121" s="7">
        <f t="shared" si="19"/>
        <v>810</v>
      </c>
      <c r="I121" s="1">
        <f t="shared" si="20"/>
        <v>311</v>
      </c>
      <c r="J121" s="1">
        <f t="shared" si="21"/>
        <v>27</v>
      </c>
      <c r="K121" s="7">
        <f t="shared" si="22"/>
        <v>338</v>
      </c>
      <c r="L121" s="1">
        <f t="shared" si="23"/>
        <v>1087</v>
      </c>
      <c r="M121" s="1">
        <f t="shared" si="24"/>
        <v>95</v>
      </c>
      <c r="N121" s="1">
        <f t="shared" si="25"/>
        <v>31</v>
      </c>
      <c r="O121" s="1">
        <f t="shared" si="26"/>
        <v>3</v>
      </c>
      <c r="P121" s="7">
        <f t="shared" si="18"/>
        <v>1216</v>
      </c>
      <c r="Q121" s="7">
        <f t="shared" si="27"/>
        <v>443</v>
      </c>
      <c r="R121" s="37">
        <f t="shared" si="30"/>
        <v>1384</v>
      </c>
      <c r="S121" s="14">
        <f t="shared" si="29"/>
        <v>1827</v>
      </c>
      <c r="T121" s="15"/>
    </row>
    <row r="122" spans="1:20" s="16" customFormat="1" ht="20.149999999999999" customHeight="1" x14ac:dyDescent="0.4">
      <c r="A122" s="139"/>
      <c r="B122" s="7" t="s">
        <v>2</v>
      </c>
      <c r="C122" s="104">
        <v>13501</v>
      </c>
      <c r="D122" s="104">
        <v>15840</v>
      </c>
      <c r="E122" s="36">
        <v>15840</v>
      </c>
      <c r="F122" s="1">
        <v>15840</v>
      </c>
      <c r="G122" s="20">
        <v>28590</v>
      </c>
      <c r="H122" s="7">
        <f t="shared" si="19"/>
        <v>950</v>
      </c>
      <c r="I122" s="1">
        <f t="shared" si="20"/>
        <v>364</v>
      </c>
      <c r="J122" s="1">
        <f t="shared" si="21"/>
        <v>32</v>
      </c>
      <c r="K122" s="7">
        <f t="shared" si="22"/>
        <v>396</v>
      </c>
      <c r="L122" s="1">
        <f t="shared" si="23"/>
        <v>1275</v>
      </c>
      <c r="M122" s="1">
        <f t="shared" si="24"/>
        <v>111</v>
      </c>
      <c r="N122" s="1">
        <f t="shared" si="25"/>
        <v>31</v>
      </c>
      <c r="O122" s="1">
        <f t="shared" si="26"/>
        <v>4</v>
      </c>
      <c r="P122" s="7">
        <f t="shared" si="18"/>
        <v>1421</v>
      </c>
      <c r="Q122" s="7">
        <f t="shared" si="27"/>
        <v>443</v>
      </c>
      <c r="R122" s="37">
        <f t="shared" si="30"/>
        <v>1384</v>
      </c>
      <c r="S122" s="14">
        <f t="shared" si="29"/>
        <v>1827</v>
      </c>
      <c r="T122" s="15"/>
    </row>
    <row r="123" spans="1:20" s="16" customFormat="1" ht="20.149999999999999" customHeight="1" x14ac:dyDescent="0.4">
      <c r="A123" s="139"/>
      <c r="B123" s="9" t="s">
        <v>3</v>
      </c>
      <c r="C123" s="104">
        <v>15841</v>
      </c>
      <c r="D123" s="104">
        <v>16500</v>
      </c>
      <c r="E123" s="36">
        <v>16500</v>
      </c>
      <c r="F123" s="1">
        <v>16500</v>
      </c>
      <c r="G123" s="20">
        <v>28590</v>
      </c>
      <c r="H123" s="7">
        <f t="shared" si="19"/>
        <v>990</v>
      </c>
      <c r="I123" s="1">
        <f t="shared" si="20"/>
        <v>380</v>
      </c>
      <c r="J123" s="1">
        <f t="shared" si="21"/>
        <v>33</v>
      </c>
      <c r="K123" s="7">
        <f t="shared" si="22"/>
        <v>413</v>
      </c>
      <c r="L123" s="1">
        <f t="shared" si="23"/>
        <v>1328</v>
      </c>
      <c r="M123" s="1">
        <f t="shared" si="24"/>
        <v>116</v>
      </c>
      <c r="N123" s="1">
        <f t="shared" si="25"/>
        <v>31</v>
      </c>
      <c r="O123" s="1">
        <f t="shared" si="26"/>
        <v>4</v>
      </c>
      <c r="P123" s="7">
        <f t="shared" si="18"/>
        <v>1479</v>
      </c>
      <c r="Q123" s="7">
        <f t="shared" si="27"/>
        <v>443</v>
      </c>
      <c r="R123" s="37">
        <f t="shared" si="30"/>
        <v>1384</v>
      </c>
      <c r="S123" s="14">
        <f t="shared" si="29"/>
        <v>1827</v>
      </c>
      <c r="T123" s="15"/>
    </row>
    <row r="124" spans="1:20" s="16" customFormat="1" ht="20.149999999999999" customHeight="1" x14ac:dyDescent="0.4">
      <c r="A124" s="139"/>
      <c r="B124" s="9" t="s">
        <v>4</v>
      </c>
      <c r="C124" s="104">
        <v>16501</v>
      </c>
      <c r="D124" s="104">
        <v>17280</v>
      </c>
      <c r="E124" s="36">
        <v>17280</v>
      </c>
      <c r="F124" s="1">
        <v>17280</v>
      </c>
      <c r="G124" s="20">
        <v>28590</v>
      </c>
      <c r="H124" s="7">
        <f t="shared" si="19"/>
        <v>1037</v>
      </c>
      <c r="I124" s="1">
        <f t="shared" si="20"/>
        <v>397</v>
      </c>
      <c r="J124" s="1">
        <f t="shared" si="21"/>
        <v>35</v>
      </c>
      <c r="K124" s="7">
        <f t="shared" si="22"/>
        <v>432</v>
      </c>
      <c r="L124" s="1">
        <f t="shared" si="23"/>
        <v>1391</v>
      </c>
      <c r="M124" s="1">
        <f t="shared" si="24"/>
        <v>121</v>
      </c>
      <c r="N124" s="1">
        <f t="shared" si="25"/>
        <v>31</v>
      </c>
      <c r="O124" s="1">
        <f t="shared" si="26"/>
        <v>4</v>
      </c>
      <c r="P124" s="7">
        <f t="shared" si="18"/>
        <v>1547</v>
      </c>
      <c r="Q124" s="7">
        <f t="shared" si="27"/>
        <v>443</v>
      </c>
      <c r="R124" s="37">
        <f t="shared" si="30"/>
        <v>1384</v>
      </c>
      <c r="S124" s="14">
        <f t="shared" si="29"/>
        <v>1827</v>
      </c>
      <c r="T124" s="15"/>
    </row>
    <row r="125" spans="1:20" s="16" customFormat="1" ht="20.149999999999999" customHeight="1" x14ac:dyDescent="0.4">
      <c r="A125" s="139"/>
      <c r="B125" s="9" t="s">
        <v>5</v>
      </c>
      <c r="C125" s="104">
        <v>17281</v>
      </c>
      <c r="D125" s="104">
        <v>17880</v>
      </c>
      <c r="E125" s="36">
        <v>17880</v>
      </c>
      <c r="F125" s="1">
        <v>17880</v>
      </c>
      <c r="G125" s="20">
        <v>28590</v>
      </c>
      <c r="H125" s="7">
        <f t="shared" si="19"/>
        <v>1073</v>
      </c>
      <c r="I125" s="1">
        <f t="shared" si="20"/>
        <v>411</v>
      </c>
      <c r="J125" s="1">
        <f t="shared" si="21"/>
        <v>36</v>
      </c>
      <c r="K125" s="7">
        <f t="shared" si="22"/>
        <v>447</v>
      </c>
      <c r="L125" s="1">
        <f t="shared" si="23"/>
        <v>1439</v>
      </c>
      <c r="M125" s="1">
        <f t="shared" si="24"/>
        <v>125</v>
      </c>
      <c r="N125" s="1">
        <f t="shared" si="25"/>
        <v>31</v>
      </c>
      <c r="O125" s="1">
        <f t="shared" si="26"/>
        <v>4</v>
      </c>
      <c r="P125" s="7">
        <f t="shared" si="18"/>
        <v>1599</v>
      </c>
      <c r="Q125" s="7">
        <f t="shared" si="27"/>
        <v>443</v>
      </c>
      <c r="R125" s="37">
        <f t="shared" si="30"/>
        <v>1384</v>
      </c>
      <c r="S125" s="14">
        <f t="shared" si="29"/>
        <v>1827</v>
      </c>
      <c r="T125" s="15"/>
    </row>
    <row r="126" spans="1:20" s="34" customFormat="1" ht="20.149999999999999" customHeight="1" x14ac:dyDescent="0.4">
      <c r="A126" s="139"/>
      <c r="B126" s="9" t="s">
        <v>141</v>
      </c>
      <c r="C126" s="104">
        <v>17881</v>
      </c>
      <c r="D126" s="104">
        <v>19047</v>
      </c>
      <c r="E126" s="36">
        <v>19047</v>
      </c>
      <c r="F126" s="104">
        <v>19047</v>
      </c>
      <c r="G126" s="20">
        <v>28590</v>
      </c>
      <c r="H126" s="7">
        <f>ROUND(E126*0.06,0)</f>
        <v>1143</v>
      </c>
      <c r="I126" s="1">
        <f t="shared" si="20"/>
        <v>438</v>
      </c>
      <c r="J126" s="1">
        <f t="shared" si="21"/>
        <v>38</v>
      </c>
      <c r="K126" s="7">
        <f>TRUNC(I126+J126,0)</f>
        <v>476</v>
      </c>
      <c r="L126" s="1">
        <f t="shared" si="23"/>
        <v>1533</v>
      </c>
      <c r="M126" s="1">
        <f t="shared" si="24"/>
        <v>133</v>
      </c>
      <c r="N126" s="1">
        <f t="shared" si="25"/>
        <v>31</v>
      </c>
      <c r="O126" s="1">
        <f t="shared" si="26"/>
        <v>5</v>
      </c>
      <c r="P126" s="7">
        <f t="shared" si="18"/>
        <v>1702</v>
      </c>
      <c r="Q126" s="7">
        <f t="shared" si="27"/>
        <v>443</v>
      </c>
      <c r="R126" s="37">
        <f t="shared" si="30"/>
        <v>1384</v>
      </c>
      <c r="S126" s="14">
        <f>TRUNC(Q126+R126,0)</f>
        <v>1827</v>
      </c>
      <c r="T126" s="15"/>
    </row>
    <row r="127" spans="1:20" s="34" customFormat="1" ht="18.75" customHeight="1" x14ac:dyDescent="0.4">
      <c r="A127" s="139"/>
      <c r="B127" s="9" t="s">
        <v>142</v>
      </c>
      <c r="C127" s="104">
        <v>19048</v>
      </c>
      <c r="D127" s="104">
        <v>20008</v>
      </c>
      <c r="E127" s="36">
        <v>20008</v>
      </c>
      <c r="F127" s="104">
        <v>20008</v>
      </c>
      <c r="G127" s="20">
        <v>28590</v>
      </c>
      <c r="H127" s="7">
        <f t="shared" si="19"/>
        <v>1200</v>
      </c>
      <c r="I127" s="1">
        <f t="shared" si="20"/>
        <v>460</v>
      </c>
      <c r="J127" s="1">
        <f t="shared" si="21"/>
        <v>40</v>
      </c>
      <c r="K127" s="7">
        <f t="shared" si="22"/>
        <v>500</v>
      </c>
      <c r="L127" s="1">
        <f t="shared" si="23"/>
        <v>1611</v>
      </c>
      <c r="M127" s="1">
        <f t="shared" si="24"/>
        <v>140</v>
      </c>
      <c r="N127" s="1">
        <f t="shared" si="25"/>
        <v>31</v>
      </c>
      <c r="O127" s="1">
        <f t="shared" si="26"/>
        <v>5</v>
      </c>
      <c r="P127" s="7">
        <f t="shared" si="18"/>
        <v>1787</v>
      </c>
      <c r="Q127" s="7">
        <f t="shared" si="27"/>
        <v>443</v>
      </c>
      <c r="R127" s="37">
        <f t="shared" si="30"/>
        <v>1384</v>
      </c>
      <c r="S127" s="14">
        <f t="shared" si="29"/>
        <v>1827</v>
      </c>
      <c r="T127" s="15"/>
    </row>
    <row r="128" spans="1:20" s="34" customFormat="1" ht="18.75" customHeight="1" x14ac:dyDescent="0.4">
      <c r="A128" s="139"/>
      <c r="B128" s="9" t="s">
        <v>143</v>
      </c>
      <c r="C128" s="104">
        <v>20009</v>
      </c>
      <c r="D128" s="104">
        <v>21009</v>
      </c>
      <c r="E128" s="36">
        <v>21009</v>
      </c>
      <c r="F128" s="104">
        <v>21009</v>
      </c>
      <c r="G128" s="20">
        <v>28590</v>
      </c>
      <c r="H128" s="7">
        <f t="shared" si="19"/>
        <v>1261</v>
      </c>
      <c r="I128" s="1">
        <f t="shared" si="20"/>
        <v>483</v>
      </c>
      <c r="J128" s="1">
        <f t="shared" si="21"/>
        <v>42</v>
      </c>
      <c r="K128" s="7">
        <f t="shared" ref="K128:K140" si="31">TRUNC(I128+J128,0)</f>
        <v>525</v>
      </c>
      <c r="L128" s="1">
        <f t="shared" si="23"/>
        <v>1691</v>
      </c>
      <c r="M128" s="1">
        <f t="shared" si="24"/>
        <v>147</v>
      </c>
      <c r="N128" s="1">
        <f t="shared" si="25"/>
        <v>31</v>
      </c>
      <c r="O128" s="1">
        <f t="shared" si="26"/>
        <v>5</v>
      </c>
      <c r="P128" s="7">
        <f t="shared" si="18"/>
        <v>1874</v>
      </c>
      <c r="Q128" s="7">
        <f t="shared" si="27"/>
        <v>443</v>
      </c>
      <c r="R128" s="37">
        <f t="shared" si="30"/>
        <v>1384</v>
      </c>
      <c r="S128" s="14">
        <f t="shared" si="29"/>
        <v>1827</v>
      </c>
      <c r="T128" s="15"/>
    </row>
    <row r="129" spans="1:20" s="51" customFormat="1" ht="18.75" customHeight="1" x14ac:dyDescent="0.4">
      <c r="A129" s="139"/>
      <c r="B129" s="9" t="s">
        <v>65</v>
      </c>
      <c r="C129" s="104">
        <v>21010</v>
      </c>
      <c r="D129" s="104">
        <v>22000</v>
      </c>
      <c r="E129" s="36">
        <v>22000</v>
      </c>
      <c r="F129" s="104">
        <v>22000</v>
      </c>
      <c r="G129" s="20">
        <v>28590</v>
      </c>
      <c r="H129" s="7">
        <f t="shared" si="19"/>
        <v>1320</v>
      </c>
      <c r="I129" s="1">
        <f t="shared" si="20"/>
        <v>506</v>
      </c>
      <c r="J129" s="1">
        <f t="shared" si="21"/>
        <v>44</v>
      </c>
      <c r="K129" s="7">
        <f t="shared" si="31"/>
        <v>550</v>
      </c>
      <c r="L129" s="1">
        <f t="shared" si="23"/>
        <v>1771</v>
      </c>
      <c r="M129" s="1">
        <f t="shared" si="24"/>
        <v>154</v>
      </c>
      <c r="N129" s="1">
        <f t="shared" si="25"/>
        <v>31</v>
      </c>
      <c r="O129" s="1">
        <f t="shared" si="26"/>
        <v>6</v>
      </c>
      <c r="P129" s="7">
        <f t="shared" si="18"/>
        <v>1962</v>
      </c>
      <c r="Q129" s="7">
        <f t="shared" si="27"/>
        <v>443</v>
      </c>
      <c r="R129" s="37">
        <f t="shared" si="30"/>
        <v>1384</v>
      </c>
      <c r="S129" s="45">
        <f t="shared" si="29"/>
        <v>1827</v>
      </c>
      <c r="T129" s="50"/>
    </row>
    <row r="130" spans="1:20" s="51" customFormat="1" ht="18.75" customHeight="1" x14ac:dyDescent="0.4">
      <c r="A130" s="139"/>
      <c r="B130" s="9" t="s">
        <v>144</v>
      </c>
      <c r="C130" s="104">
        <v>22001</v>
      </c>
      <c r="D130" s="104">
        <v>23100</v>
      </c>
      <c r="E130" s="36">
        <v>23100</v>
      </c>
      <c r="F130" s="104">
        <v>23100</v>
      </c>
      <c r="G130" s="20">
        <v>28590</v>
      </c>
      <c r="H130" s="7">
        <f>ROUND(E130*0.06,0)</f>
        <v>1386</v>
      </c>
      <c r="I130" s="1">
        <f t="shared" si="20"/>
        <v>531</v>
      </c>
      <c r="J130" s="1">
        <f t="shared" si="21"/>
        <v>46</v>
      </c>
      <c r="K130" s="7">
        <f t="shared" si="31"/>
        <v>577</v>
      </c>
      <c r="L130" s="1">
        <f t="shared" si="23"/>
        <v>1860</v>
      </c>
      <c r="M130" s="1">
        <f t="shared" si="24"/>
        <v>162</v>
      </c>
      <c r="N130" s="1">
        <f t="shared" si="25"/>
        <v>31</v>
      </c>
      <c r="O130" s="1">
        <f t="shared" si="26"/>
        <v>6</v>
      </c>
      <c r="P130" s="7">
        <f>TRUNC(L130+M130+N130+O130,0)</f>
        <v>2059</v>
      </c>
      <c r="Q130" s="7">
        <f t="shared" si="27"/>
        <v>443</v>
      </c>
      <c r="R130" s="37">
        <f t="shared" si="30"/>
        <v>1384</v>
      </c>
      <c r="S130" s="45"/>
      <c r="T130" s="50"/>
    </row>
    <row r="131" spans="1:20" s="51" customFormat="1" ht="18.75" customHeight="1" x14ac:dyDescent="0.4">
      <c r="A131" s="139"/>
      <c r="B131" s="9" t="s">
        <v>145</v>
      </c>
      <c r="C131" s="104">
        <v>23101</v>
      </c>
      <c r="D131" s="104">
        <v>24000</v>
      </c>
      <c r="E131" s="36">
        <v>24000</v>
      </c>
      <c r="F131" s="104">
        <v>24000</v>
      </c>
      <c r="G131" s="20">
        <v>28590</v>
      </c>
      <c r="H131" s="7">
        <f t="shared" si="19"/>
        <v>1440</v>
      </c>
      <c r="I131" s="1">
        <f t="shared" si="20"/>
        <v>552</v>
      </c>
      <c r="J131" s="1">
        <f t="shared" si="21"/>
        <v>48</v>
      </c>
      <c r="K131" s="7">
        <f t="shared" si="31"/>
        <v>600</v>
      </c>
      <c r="L131" s="1">
        <f t="shared" si="23"/>
        <v>1932</v>
      </c>
      <c r="M131" s="1">
        <f t="shared" si="24"/>
        <v>168</v>
      </c>
      <c r="N131" s="1">
        <f t="shared" si="25"/>
        <v>31</v>
      </c>
      <c r="O131" s="1">
        <f t="shared" si="26"/>
        <v>6</v>
      </c>
      <c r="P131" s="7">
        <f t="shared" si="18"/>
        <v>2137</v>
      </c>
      <c r="Q131" s="7">
        <f>ROUND(G131*5.17%*30%,0)</f>
        <v>443</v>
      </c>
      <c r="R131" s="37">
        <f t="shared" si="30"/>
        <v>1384</v>
      </c>
      <c r="S131" s="45">
        <f t="shared" si="29"/>
        <v>1827</v>
      </c>
      <c r="T131" s="50"/>
    </row>
    <row r="132" spans="1:20" s="51" customFormat="1" ht="20.149999999999999" customHeight="1" x14ac:dyDescent="0.4">
      <c r="A132" s="139"/>
      <c r="B132" s="9" t="s">
        <v>146</v>
      </c>
      <c r="C132" s="104">
        <v>24001</v>
      </c>
      <c r="D132" s="104">
        <v>25250</v>
      </c>
      <c r="E132" s="36">
        <v>25250</v>
      </c>
      <c r="F132" s="104">
        <v>25250</v>
      </c>
      <c r="G132" s="20">
        <v>28590</v>
      </c>
      <c r="H132" s="7">
        <f t="shared" si="19"/>
        <v>1515</v>
      </c>
      <c r="I132" s="1">
        <f t="shared" si="20"/>
        <v>581</v>
      </c>
      <c r="J132" s="1">
        <f t="shared" si="21"/>
        <v>51</v>
      </c>
      <c r="K132" s="7">
        <f>TRUNC(I132+J132,0)</f>
        <v>632</v>
      </c>
      <c r="L132" s="1">
        <f t="shared" si="23"/>
        <v>2033</v>
      </c>
      <c r="M132" s="1">
        <f t="shared" si="24"/>
        <v>177</v>
      </c>
      <c r="N132" s="1">
        <f t="shared" si="25"/>
        <v>31</v>
      </c>
      <c r="O132" s="1">
        <f t="shared" si="26"/>
        <v>6</v>
      </c>
      <c r="P132" s="7">
        <f t="shared" si="18"/>
        <v>2247</v>
      </c>
      <c r="Q132" s="7">
        <f>ROUND(G132*5.17%*30%,0)</f>
        <v>443</v>
      </c>
      <c r="R132" s="37">
        <f t="shared" si="30"/>
        <v>1384</v>
      </c>
      <c r="S132" s="45">
        <f t="shared" si="29"/>
        <v>1827</v>
      </c>
      <c r="T132" s="50"/>
    </row>
    <row r="133" spans="1:20" s="51" customFormat="1" ht="20.149999999999999" customHeight="1" x14ac:dyDescent="0.4">
      <c r="A133" s="139"/>
      <c r="B133" s="9" t="s">
        <v>147</v>
      </c>
      <c r="C133" s="104">
        <v>25251</v>
      </c>
      <c r="D133" s="104">
        <v>26400</v>
      </c>
      <c r="E133" s="36">
        <v>26400</v>
      </c>
      <c r="F133" s="104">
        <v>26400</v>
      </c>
      <c r="G133" s="20">
        <v>28590</v>
      </c>
      <c r="H133" s="7">
        <f t="shared" si="19"/>
        <v>1584</v>
      </c>
      <c r="I133" s="1">
        <f t="shared" si="20"/>
        <v>607</v>
      </c>
      <c r="J133" s="1">
        <f t="shared" si="21"/>
        <v>53</v>
      </c>
      <c r="K133" s="7">
        <f t="shared" si="31"/>
        <v>660</v>
      </c>
      <c r="L133" s="1">
        <f t="shared" si="23"/>
        <v>2125</v>
      </c>
      <c r="M133" s="1">
        <f t="shared" si="24"/>
        <v>185</v>
      </c>
      <c r="N133" s="1">
        <f t="shared" si="25"/>
        <v>31</v>
      </c>
      <c r="O133" s="1">
        <f t="shared" si="26"/>
        <v>7</v>
      </c>
      <c r="P133" s="7">
        <f t="shared" si="18"/>
        <v>2348</v>
      </c>
      <c r="Q133" s="7">
        <f t="shared" si="27"/>
        <v>443</v>
      </c>
      <c r="R133" s="37">
        <f t="shared" si="30"/>
        <v>1384</v>
      </c>
      <c r="S133" s="45">
        <f t="shared" si="29"/>
        <v>1827</v>
      </c>
      <c r="T133" s="50"/>
    </row>
    <row r="134" spans="1:20" s="51" customFormat="1" ht="20.149999999999999" customHeight="1" x14ac:dyDescent="0.4">
      <c r="A134" s="139"/>
      <c r="B134" s="9" t="s">
        <v>148</v>
      </c>
      <c r="C134" s="104">
        <v>26401</v>
      </c>
      <c r="D134" s="104">
        <v>27600</v>
      </c>
      <c r="E134" s="36">
        <v>27600</v>
      </c>
      <c r="F134" s="104">
        <v>27600</v>
      </c>
      <c r="G134" s="20">
        <v>28590</v>
      </c>
      <c r="H134" s="7">
        <f t="shared" si="19"/>
        <v>1656</v>
      </c>
      <c r="I134" s="1">
        <f t="shared" si="20"/>
        <v>635</v>
      </c>
      <c r="J134" s="1">
        <f t="shared" si="21"/>
        <v>55</v>
      </c>
      <c r="K134" s="7">
        <f t="shared" si="31"/>
        <v>690</v>
      </c>
      <c r="L134" s="1">
        <f t="shared" si="23"/>
        <v>2222</v>
      </c>
      <c r="M134" s="1">
        <f t="shared" si="24"/>
        <v>193</v>
      </c>
      <c r="N134" s="1">
        <f t="shared" si="25"/>
        <v>31</v>
      </c>
      <c r="O134" s="1">
        <f t="shared" si="26"/>
        <v>7</v>
      </c>
      <c r="P134" s="7">
        <f t="shared" si="18"/>
        <v>2453</v>
      </c>
      <c r="Q134" s="7">
        <f t="shared" si="27"/>
        <v>443</v>
      </c>
      <c r="R134" s="37">
        <f t="shared" si="30"/>
        <v>1384</v>
      </c>
      <c r="S134" s="45"/>
      <c r="T134" s="50"/>
    </row>
    <row r="135" spans="1:20" s="83" customFormat="1" ht="20.149999999999999" customHeight="1" x14ac:dyDescent="0.4">
      <c r="A135" s="71" t="s">
        <v>92</v>
      </c>
      <c r="B135" s="78" t="s">
        <v>149</v>
      </c>
      <c r="C135" s="120">
        <v>27601</v>
      </c>
      <c r="D135" s="120">
        <v>28590</v>
      </c>
      <c r="E135" s="72">
        <v>28590</v>
      </c>
      <c r="F135" s="120">
        <v>28590</v>
      </c>
      <c r="G135" s="72">
        <v>28590</v>
      </c>
      <c r="H135" s="79">
        <f t="shared" si="19"/>
        <v>1715</v>
      </c>
      <c r="I135" s="79">
        <f t="shared" si="20"/>
        <v>658</v>
      </c>
      <c r="J135" s="79">
        <f t="shared" si="21"/>
        <v>57</v>
      </c>
      <c r="K135" s="79">
        <f t="shared" si="31"/>
        <v>715</v>
      </c>
      <c r="L135" s="79">
        <f t="shared" si="23"/>
        <v>2301</v>
      </c>
      <c r="M135" s="79">
        <f t="shared" si="24"/>
        <v>200</v>
      </c>
      <c r="N135" s="79">
        <f t="shared" si="25"/>
        <v>31</v>
      </c>
      <c r="O135" s="79">
        <f t="shared" si="26"/>
        <v>7</v>
      </c>
      <c r="P135" s="79">
        <f t="shared" si="18"/>
        <v>2539</v>
      </c>
      <c r="Q135" s="79">
        <f t="shared" ref="Q135:Q193" si="32">ROUND(G135*5.17%*30%,0)</f>
        <v>443</v>
      </c>
      <c r="R135" s="80">
        <f t="shared" si="30"/>
        <v>1384</v>
      </c>
      <c r="S135" s="81"/>
      <c r="T135" s="82"/>
    </row>
    <row r="136" spans="1:20" s="57" customFormat="1" ht="20.149999999999999" customHeight="1" x14ac:dyDescent="0.4">
      <c r="A136" s="106" t="s">
        <v>106</v>
      </c>
      <c r="B136" s="20" t="s">
        <v>150</v>
      </c>
      <c r="C136" s="20">
        <v>28591</v>
      </c>
      <c r="D136" s="20">
        <v>28800</v>
      </c>
      <c r="E136" s="123">
        <v>28800</v>
      </c>
      <c r="F136" s="20">
        <v>28800</v>
      </c>
      <c r="G136" s="20">
        <v>28800</v>
      </c>
      <c r="H136" s="123">
        <f>ROUND(E136*0.06,0)</f>
        <v>1728</v>
      </c>
      <c r="I136" s="1">
        <f t="shared" si="20"/>
        <v>662</v>
      </c>
      <c r="J136" s="1">
        <f t="shared" si="21"/>
        <v>58</v>
      </c>
      <c r="K136" s="48">
        <f t="shared" si="31"/>
        <v>720</v>
      </c>
      <c r="L136" s="1">
        <f t="shared" si="23"/>
        <v>2318</v>
      </c>
      <c r="M136" s="1">
        <f t="shared" si="24"/>
        <v>202</v>
      </c>
      <c r="N136" s="1">
        <f t="shared" si="25"/>
        <v>32</v>
      </c>
      <c r="O136" s="1">
        <f t="shared" si="26"/>
        <v>7</v>
      </c>
      <c r="P136" s="48">
        <f t="shared" si="18"/>
        <v>2559</v>
      </c>
      <c r="Q136" s="1">
        <f t="shared" si="32"/>
        <v>447</v>
      </c>
      <c r="R136" s="35">
        <f t="shared" si="30"/>
        <v>1394</v>
      </c>
      <c r="S136" s="45">
        <f t="shared" si="29"/>
        <v>1841</v>
      </c>
      <c r="T136" s="56"/>
    </row>
    <row r="137" spans="1:20" s="34" customFormat="1" ht="20.149999999999999" customHeight="1" x14ac:dyDescent="0.4">
      <c r="A137" s="106" t="s">
        <v>99</v>
      </c>
      <c r="B137" s="85" t="s">
        <v>6</v>
      </c>
      <c r="C137" s="104">
        <v>28801</v>
      </c>
      <c r="D137" s="104">
        <v>30300</v>
      </c>
      <c r="E137" s="123">
        <v>30300</v>
      </c>
      <c r="F137" s="1">
        <v>30300</v>
      </c>
      <c r="G137" s="20">
        <v>30300</v>
      </c>
      <c r="H137" s="48">
        <f t="shared" si="19"/>
        <v>1818</v>
      </c>
      <c r="I137" s="1">
        <f t="shared" si="20"/>
        <v>697</v>
      </c>
      <c r="J137" s="1">
        <f t="shared" si="21"/>
        <v>61</v>
      </c>
      <c r="K137" s="48">
        <f t="shared" si="31"/>
        <v>758</v>
      </c>
      <c r="L137" s="1">
        <f t="shared" si="23"/>
        <v>2439</v>
      </c>
      <c r="M137" s="1">
        <f t="shared" si="24"/>
        <v>212</v>
      </c>
      <c r="N137" s="1">
        <f t="shared" si="25"/>
        <v>33</v>
      </c>
      <c r="O137" s="1">
        <f t="shared" si="26"/>
        <v>8</v>
      </c>
      <c r="P137" s="48">
        <f t="shared" si="18"/>
        <v>2692</v>
      </c>
      <c r="Q137" s="1">
        <f t="shared" si="32"/>
        <v>470</v>
      </c>
      <c r="R137" s="35">
        <f t="shared" si="30"/>
        <v>1466</v>
      </c>
      <c r="S137" s="14">
        <f t="shared" si="29"/>
        <v>1936</v>
      </c>
      <c r="T137" s="100"/>
    </row>
    <row r="138" spans="1:20" s="34" customFormat="1" ht="20.149999999999999" customHeight="1" x14ac:dyDescent="0.4">
      <c r="A138" s="106" t="s">
        <v>107</v>
      </c>
      <c r="B138" s="85" t="s">
        <v>7</v>
      </c>
      <c r="C138" s="104">
        <v>30301</v>
      </c>
      <c r="D138" s="104">
        <v>31800</v>
      </c>
      <c r="E138" s="123">
        <v>31800</v>
      </c>
      <c r="F138" s="1">
        <v>31800</v>
      </c>
      <c r="G138" s="20">
        <v>31800</v>
      </c>
      <c r="H138" s="48">
        <f t="shared" si="19"/>
        <v>1908</v>
      </c>
      <c r="I138" s="1">
        <f t="shared" si="20"/>
        <v>731</v>
      </c>
      <c r="J138" s="1">
        <f t="shared" si="21"/>
        <v>64</v>
      </c>
      <c r="K138" s="48">
        <f t="shared" si="31"/>
        <v>795</v>
      </c>
      <c r="L138" s="1">
        <f t="shared" si="23"/>
        <v>2560</v>
      </c>
      <c r="M138" s="1">
        <f t="shared" si="24"/>
        <v>223</v>
      </c>
      <c r="N138" s="1">
        <f t="shared" si="25"/>
        <v>35</v>
      </c>
      <c r="O138" s="1">
        <f t="shared" si="26"/>
        <v>8</v>
      </c>
      <c r="P138" s="48">
        <f t="shared" si="18"/>
        <v>2826</v>
      </c>
      <c r="Q138" s="1">
        <f t="shared" si="32"/>
        <v>493</v>
      </c>
      <c r="R138" s="35">
        <f t="shared" si="30"/>
        <v>1539</v>
      </c>
      <c r="S138" s="14">
        <f t="shared" si="29"/>
        <v>2032</v>
      </c>
      <c r="T138" s="100"/>
    </row>
    <row r="139" spans="1:20" s="34" customFormat="1" ht="20.149999999999999" customHeight="1" x14ac:dyDescent="0.4">
      <c r="A139" s="106" t="s">
        <v>108</v>
      </c>
      <c r="B139" s="85" t="s">
        <v>8</v>
      </c>
      <c r="C139" s="104">
        <v>31801</v>
      </c>
      <c r="D139" s="104">
        <v>33300</v>
      </c>
      <c r="E139" s="123">
        <v>33300</v>
      </c>
      <c r="F139" s="1">
        <v>33300</v>
      </c>
      <c r="G139" s="20">
        <v>33300</v>
      </c>
      <c r="H139" s="48">
        <f t="shared" si="19"/>
        <v>1998</v>
      </c>
      <c r="I139" s="1">
        <f t="shared" si="20"/>
        <v>766</v>
      </c>
      <c r="J139" s="1">
        <f t="shared" si="21"/>
        <v>67</v>
      </c>
      <c r="K139" s="48">
        <f t="shared" si="31"/>
        <v>833</v>
      </c>
      <c r="L139" s="1">
        <f t="shared" si="23"/>
        <v>2681</v>
      </c>
      <c r="M139" s="1">
        <f t="shared" si="24"/>
        <v>233</v>
      </c>
      <c r="N139" s="1">
        <f t="shared" si="25"/>
        <v>37</v>
      </c>
      <c r="O139" s="1">
        <f t="shared" si="26"/>
        <v>8</v>
      </c>
      <c r="P139" s="48">
        <f t="shared" si="18"/>
        <v>2959</v>
      </c>
      <c r="Q139" s="1">
        <f t="shared" si="32"/>
        <v>516</v>
      </c>
      <c r="R139" s="35">
        <f t="shared" si="30"/>
        <v>1611</v>
      </c>
      <c r="S139" s="14">
        <f t="shared" si="29"/>
        <v>2127</v>
      </c>
      <c r="T139" s="100"/>
    </row>
    <row r="140" spans="1:20" s="34" customFormat="1" ht="20.149999999999999" customHeight="1" x14ac:dyDescent="0.4">
      <c r="A140" s="106" t="s">
        <v>93</v>
      </c>
      <c r="B140" s="85" t="s">
        <v>9</v>
      </c>
      <c r="C140" s="104">
        <v>33301</v>
      </c>
      <c r="D140" s="104">
        <v>34800</v>
      </c>
      <c r="E140" s="123">
        <v>34800</v>
      </c>
      <c r="F140" s="1">
        <v>34800</v>
      </c>
      <c r="G140" s="20">
        <v>34800</v>
      </c>
      <c r="H140" s="48">
        <f t="shared" si="19"/>
        <v>2088</v>
      </c>
      <c r="I140" s="1">
        <f t="shared" si="20"/>
        <v>800</v>
      </c>
      <c r="J140" s="1">
        <f t="shared" si="21"/>
        <v>70</v>
      </c>
      <c r="K140" s="48">
        <f t="shared" si="31"/>
        <v>870</v>
      </c>
      <c r="L140" s="1">
        <f t="shared" si="23"/>
        <v>2801</v>
      </c>
      <c r="M140" s="1">
        <f t="shared" si="24"/>
        <v>244</v>
      </c>
      <c r="N140" s="1">
        <f t="shared" si="25"/>
        <v>38</v>
      </c>
      <c r="O140" s="1">
        <f t="shared" si="26"/>
        <v>9</v>
      </c>
      <c r="P140" s="48">
        <f t="shared" si="18"/>
        <v>3092</v>
      </c>
      <c r="Q140" s="1">
        <f t="shared" si="32"/>
        <v>540</v>
      </c>
      <c r="R140" s="35">
        <f t="shared" si="30"/>
        <v>1684</v>
      </c>
      <c r="S140" s="14">
        <f t="shared" si="29"/>
        <v>2224</v>
      </c>
      <c r="T140" s="100"/>
    </row>
    <row r="141" spans="1:20" s="34" customFormat="1" ht="20.149999999999999" customHeight="1" x14ac:dyDescent="0.4">
      <c r="A141" s="106" t="s">
        <v>94</v>
      </c>
      <c r="B141" s="85" t="s">
        <v>10</v>
      </c>
      <c r="C141" s="104">
        <v>34801</v>
      </c>
      <c r="D141" s="104">
        <v>36300</v>
      </c>
      <c r="E141" s="123">
        <v>36300</v>
      </c>
      <c r="F141" s="1">
        <v>36300</v>
      </c>
      <c r="G141" s="20">
        <v>36300</v>
      </c>
      <c r="H141" s="48">
        <f t="shared" si="19"/>
        <v>2178</v>
      </c>
      <c r="I141" s="1">
        <f t="shared" si="20"/>
        <v>835</v>
      </c>
      <c r="J141" s="1">
        <f t="shared" si="21"/>
        <v>73</v>
      </c>
      <c r="K141" s="48">
        <f t="shared" ref="K141:K146" si="33">TRUNC(I141+J141,0)</f>
        <v>908</v>
      </c>
      <c r="L141" s="1">
        <f t="shared" si="23"/>
        <v>2922</v>
      </c>
      <c r="M141" s="1">
        <f t="shared" si="24"/>
        <v>254</v>
      </c>
      <c r="N141" s="1">
        <f t="shared" si="25"/>
        <v>40</v>
      </c>
      <c r="O141" s="1">
        <f t="shared" si="26"/>
        <v>9</v>
      </c>
      <c r="P141" s="48">
        <f t="shared" si="18"/>
        <v>3225</v>
      </c>
      <c r="Q141" s="1">
        <f t="shared" si="32"/>
        <v>563</v>
      </c>
      <c r="R141" s="35">
        <f t="shared" si="30"/>
        <v>1757</v>
      </c>
      <c r="S141" s="14">
        <f t="shared" si="29"/>
        <v>2320</v>
      </c>
      <c r="T141" s="100"/>
    </row>
    <row r="142" spans="1:20" s="34" customFormat="1" ht="20.149999999999999" customHeight="1" x14ac:dyDescent="0.4">
      <c r="A142" s="106" t="s">
        <v>95</v>
      </c>
      <c r="B142" s="85" t="s">
        <v>11</v>
      </c>
      <c r="C142" s="104">
        <v>36301</v>
      </c>
      <c r="D142" s="104">
        <v>38200</v>
      </c>
      <c r="E142" s="123">
        <v>38200</v>
      </c>
      <c r="F142" s="1">
        <v>38200</v>
      </c>
      <c r="G142" s="20">
        <v>38200</v>
      </c>
      <c r="H142" s="48">
        <f t="shared" si="19"/>
        <v>2292</v>
      </c>
      <c r="I142" s="1">
        <f t="shared" si="20"/>
        <v>879</v>
      </c>
      <c r="J142" s="1">
        <f t="shared" si="21"/>
        <v>76</v>
      </c>
      <c r="K142" s="48">
        <f t="shared" si="33"/>
        <v>955</v>
      </c>
      <c r="L142" s="1">
        <f t="shared" si="23"/>
        <v>3075</v>
      </c>
      <c r="M142" s="1">
        <f t="shared" si="24"/>
        <v>267</v>
      </c>
      <c r="N142" s="1">
        <f t="shared" si="25"/>
        <v>42</v>
      </c>
      <c r="O142" s="1">
        <f t="shared" si="26"/>
        <v>10</v>
      </c>
      <c r="P142" s="48">
        <f t="shared" si="18"/>
        <v>3394</v>
      </c>
      <c r="Q142" s="1">
        <f t="shared" si="32"/>
        <v>592</v>
      </c>
      <c r="R142" s="35">
        <f t="shared" ref="R142:R193" si="34">ROUND(G142*5.17%*60%*(1+0.56),0)</f>
        <v>1849</v>
      </c>
      <c r="S142" s="14">
        <f t="shared" si="29"/>
        <v>2441</v>
      </c>
      <c r="T142" s="100"/>
    </row>
    <row r="143" spans="1:20" s="34" customFormat="1" ht="20.149999999999999" customHeight="1" x14ac:dyDescent="0.4">
      <c r="A143" s="106" t="s">
        <v>96</v>
      </c>
      <c r="B143" s="85" t="s">
        <v>12</v>
      </c>
      <c r="C143" s="104">
        <v>38201</v>
      </c>
      <c r="D143" s="104">
        <v>40100</v>
      </c>
      <c r="E143" s="123">
        <v>40100</v>
      </c>
      <c r="F143" s="1">
        <v>40100</v>
      </c>
      <c r="G143" s="20">
        <v>40100</v>
      </c>
      <c r="H143" s="48">
        <f t="shared" si="19"/>
        <v>2406</v>
      </c>
      <c r="I143" s="1">
        <f t="shared" si="20"/>
        <v>922</v>
      </c>
      <c r="J143" s="1">
        <f t="shared" si="21"/>
        <v>80</v>
      </c>
      <c r="K143" s="48">
        <f t="shared" si="33"/>
        <v>1002</v>
      </c>
      <c r="L143" s="1">
        <f t="shared" si="23"/>
        <v>3228</v>
      </c>
      <c r="M143" s="1">
        <f t="shared" si="24"/>
        <v>281</v>
      </c>
      <c r="N143" s="1">
        <f t="shared" si="25"/>
        <v>44</v>
      </c>
      <c r="O143" s="1">
        <f t="shared" si="26"/>
        <v>10</v>
      </c>
      <c r="P143" s="48">
        <f t="shared" si="18"/>
        <v>3563</v>
      </c>
      <c r="Q143" s="1">
        <f t="shared" si="32"/>
        <v>622</v>
      </c>
      <c r="R143" s="35">
        <f t="shared" si="34"/>
        <v>1940</v>
      </c>
      <c r="S143" s="14">
        <f t="shared" si="29"/>
        <v>2562</v>
      </c>
      <c r="T143" s="100"/>
    </row>
    <row r="144" spans="1:20" s="34" customFormat="1" ht="20.149999999999999" customHeight="1" x14ac:dyDescent="0.4">
      <c r="A144" s="106" t="s">
        <v>97</v>
      </c>
      <c r="B144" s="85" t="s">
        <v>13</v>
      </c>
      <c r="C144" s="104">
        <v>40101</v>
      </c>
      <c r="D144" s="104">
        <v>42000</v>
      </c>
      <c r="E144" s="123">
        <v>42000</v>
      </c>
      <c r="F144" s="1">
        <v>42000</v>
      </c>
      <c r="G144" s="20">
        <v>42000</v>
      </c>
      <c r="H144" s="48">
        <f t="shared" si="19"/>
        <v>2520</v>
      </c>
      <c r="I144" s="1">
        <f t="shared" si="20"/>
        <v>966</v>
      </c>
      <c r="J144" s="1">
        <f t="shared" si="21"/>
        <v>84</v>
      </c>
      <c r="K144" s="48">
        <f t="shared" si="33"/>
        <v>1050</v>
      </c>
      <c r="L144" s="1">
        <f t="shared" si="23"/>
        <v>3381</v>
      </c>
      <c r="M144" s="1">
        <f t="shared" si="24"/>
        <v>294</v>
      </c>
      <c r="N144" s="1">
        <f t="shared" si="25"/>
        <v>46</v>
      </c>
      <c r="O144" s="1">
        <f t="shared" si="26"/>
        <v>11</v>
      </c>
      <c r="P144" s="48">
        <f t="shared" si="18"/>
        <v>3732</v>
      </c>
      <c r="Q144" s="1">
        <f t="shared" si="32"/>
        <v>651</v>
      </c>
      <c r="R144" s="35">
        <f t="shared" si="34"/>
        <v>2032</v>
      </c>
      <c r="S144" s="14">
        <f t="shared" si="29"/>
        <v>2683</v>
      </c>
      <c r="T144" s="100"/>
    </row>
    <row r="145" spans="1:20" s="34" customFormat="1" ht="20.149999999999999" customHeight="1" x14ac:dyDescent="0.4">
      <c r="A145" s="106" t="s">
        <v>98</v>
      </c>
      <c r="B145" s="85" t="s">
        <v>14</v>
      </c>
      <c r="C145" s="104">
        <v>42001</v>
      </c>
      <c r="D145" s="104">
        <v>43900</v>
      </c>
      <c r="E145" s="123">
        <v>43900</v>
      </c>
      <c r="F145" s="1">
        <v>43900</v>
      </c>
      <c r="G145" s="20">
        <v>43900</v>
      </c>
      <c r="H145" s="48">
        <f t="shared" si="19"/>
        <v>2634</v>
      </c>
      <c r="I145" s="1">
        <f t="shared" si="20"/>
        <v>1010</v>
      </c>
      <c r="J145" s="1">
        <f t="shared" si="21"/>
        <v>88</v>
      </c>
      <c r="K145" s="48">
        <f t="shared" si="33"/>
        <v>1098</v>
      </c>
      <c r="L145" s="1">
        <f t="shared" si="23"/>
        <v>3534</v>
      </c>
      <c r="M145" s="1">
        <f t="shared" si="24"/>
        <v>307</v>
      </c>
      <c r="N145" s="1">
        <f t="shared" si="25"/>
        <v>48</v>
      </c>
      <c r="O145" s="1">
        <f t="shared" si="26"/>
        <v>11</v>
      </c>
      <c r="P145" s="48">
        <f t="shared" si="18"/>
        <v>3900</v>
      </c>
      <c r="Q145" s="1">
        <f t="shared" si="32"/>
        <v>681</v>
      </c>
      <c r="R145" s="35">
        <f t="shared" si="34"/>
        <v>2124</v>
      </c>
      <c r="S145" s="14">
        <f t="shared" si="29"/>
        <v>2805</v>
      </c>
      <c r="T145" s="100"/>
    </row>
    <row r="146" spans="1:20" s="34" customFormat="1" ht="20.149999999999999" customHeight="1" x14ac:dyDescent="0.4">
      <c r="A146" s="122" t="s">
        <v>100</v>
      </c>
      <c r="B146" s="38" t="s">
        <v>151</v>
      </c>
      <c r="C146" s="121">
        <v>43901</v>
      </c>
      <c r="D146" s="121">
        <v>45800</v>
      </c>
      <c r="E146" s="40">
        <v>45800</v>
      </c>
      <c r="F146" s="98">
        <v>45800</v>
      </c>
      <c r="G146" s="20">
        <v>45800</v>
      </c>
      <c r="H146" s="48">
        <f t="shared" si="19"/>
        <v>2748</v>
      </c>
      <c r="I146" s="1">
        <f t="shared" si="20"/>
        <v>1053</v>
      </c>
      <c r="J146" s="43">
        <f t="shared" si="21"/>
        <v>92</v>
      </c>
      <c r="K146" s="39">
        <f t="shared" si="33"/>
        <v>1145</v>
      </c>
      <c r="L146" s="1">
        <f t="shared" si="23"/>
        <v>3687</v>
      </c>
      <c r="M146" s="43">
        <f>ROUND(F146*1%*70%,0)</f>
        <v>321</v>
      </c>
      <c r="N146" s="1">
        <f t="shared" si="25"/>
        <v>50</v>
      </c>
      <c r="O146" s="43">
        <f t="shared" si="26"/>
        <v>11</v>
      </c>
      <c r="P146" s="39">
        <f t="shared" si="18"/>
        <v>4069</v>
      </c>
      <c r="Q146" s="1">
        <f t="shared" si="32"/>
        <v>710</v>
      </c>
      <c r="R146" s="35">
        <f t="shared" si="34"/>
        <v>2216</v>
      </c>
      <c r="S146" s="14">
        <f t="shared" si="29"/>
        <v>2926</v>
      </c>
      <c r="T146" s="100"/>
    </row>
    <row r="147" spans="1:20" s="34" customFormat="1" ht="20.149999999999999" customHeight="1" x14ac:dyDescent="0.4">
      <c r="A147" s="99" t="s">
        <v>109</v>
      </c>
      <c r="B147" s="85" t="s">
        <v>15</v>
      </c>
      <c r="C147" s="104">
        <v>45801</v>
      </c>
      <c r="D147" s="104">
        <v>48200</v>
      </c>
      <c r="E147" s="123">
        <v>48200</v>
      </c>
      <c r="F147" s="98">
        <v>45800</v>
      </c>
      <c r="G147" s="20">
        <v>48200</v>
      </c>
      <c r="H147" s="48">
        <f t="shared" si="19"/>
        <v>2892</v>
      </c>
      <c r="I147" s="1">
        <f t="shared" si="20"/>
        <v>1053</v>
      </c>
      <c r="J147" s="43">
        <f t="shared" si="21"/>
        <v>92</v>
      </c>
      <c r="K147" s="39">
        <f t="shared" ref="K147:K152" si="35">TRUNC(I147+J147,0)</f>
        <v>1145</v>
      </c>
      <c r="L147" s="1">
        <f t="shared" si="23"/>
        <v>3687</v>
      </c>
      <c r="M147" s="43">
        <f t="shared" si="24"/>
        <v>321</v>
      </c>
      <c r="N147" s="1">
        <f t="shared" si="25"/>
        <v>53</v>
      </c>
      <c r="O147" s="43">
        <f t="shared" si="26"/>
        <v>11</v>
      </c>
      <c r="P147" s="39">
        <f t="shared" ref="P147:P178" si="36">TRUNC(L147+M147+N147+O147,0)</f>
        <v>4072</v>
      </c>
      <c r="Q147" s="1">
        <f t="shared" si="32"/>
        <v>748</v>
      </c>
      <c r="R147" s="35">
        <f t="shared" si="34"/>
        <v>2332</v>
      </c>
      <c r="S147" s="14">
        <f t="shared" si="29"/>
        <v>3080</v>
      </c>
      <c r="T147" s="100"/>
    </row>
    <row r="148" spans="1:20" s="57" customFormat="1" ht="20.149999999999999" customHeight="1" x14ac:dyDescent="0.4">
      <c r="A148" s="106" t="s">
        <v>110</v>
      </c>
      <c r="B148" s="85" t="s">
        <v>16</v>
      </c>
      <c r="C148" s="104">
        <v>48201</v>
      </c>
      <c r="D148" s="104">
        <v>50600</v>
      </c>
      <c r="E148" s="123">
        <v>50600</v>
      </c>
      <c r="F148" s="98">
        <v>45800</v>
      </c>
      <c r="G148" s="20">
        <v>50600</v>
      </c>
      <c r="H148" s="48">
        <f t="shared" si="19"/>
        <v>3036</v>
      </c>
      <c r="I148" s="1">
        <f t="shared" si="20"/>
        <v>1053</v>
      </c>
      <c r="J148" s="43">
        <f t="shared" si="21"/>
        <v>92</v>
      </c>
      <c r="K148" s="39">
        <f t="shared" si="35"/>
        <v>1145</v>
      </c>
      <c r="L148" s="1">
        <f t="shared" si="23"/>
        <v>3687</v>
      </c>
      <c r="M148" s="43">
        <f t="shared" si="24"/>
        <v>321</v>
      </c>
      <c r="N148" s="1">
        <f t="shared" si="25"/>
        <v>56</v>
      </c>
      <c r="O148" s="43">
        <f t="shared" si="26"/>
        <v>11</v>
      </c>
      <c r="P148" s="39">
        <f t="shared" si="36"/>
        <v>4075</v>
      </c>
      <c r="Q148" s="1">
        <f t="shared" si="32"/>
        <v>785</v>
      </c>
      <c r="R148" s="35">
        <f t="shared" si="34"/>
        <v>2449</v>
      </c>
      <c r="S148" s="45">
        <f t="shared" si="29"/>
        <v>3234</v>
      </c>
      <c r="T148" s="56"/>
    </row>
    <row r="149" spans="1:20" s="34" customFormat="1" ht="20.149999999999999" customHeight="1" x14ac:dyDescent="0.4">
      <c r="A149" s="106" t="s">
        <v>101</v>
      </c>
      <c r="B149" s="85" t="s">
        <v>17</v>
      </c>
      <c r="C149" s="104">
        <v>50601</v>
      </c>
      <c r="D149" s="104">
        <v>53000</v>
      </c>
      <c r="E149" s="123">
        <v>53000</v>
      </c>
      <c r="F149" s="98">
        <v>45800</v>
      </c>
      <c r="G149" s="20">
        <v>53000</v>
      </c>
      <c r="H149" s="48">
        <f t="shared" si="19"/>
        <v>3180</v>
      </c>
      <c r="I149" s="1">
        <f t="shared" si="20"/>
        <v>1053</v>
      </c>
      <c r="J149" s="43">
        <f t="shared" si="21"/>
        <v>92</v>
      </c>
      <c r="K149" s="39">
        <f t="shared" si="35"/>
        <v>1145</v>
      </c>
      <c r="L149" s="1">
        <f t="shared" si="23"/>
        <v>3687</v>
      </c>
      <c r="M149" s="43">
        <f t="shared" si="24"/>
        <v>321</v>
      </c>
      <c r="N149" s="1">
        <f t="shared" si="25"/>
        <v>58</v>
      </c>
      <c r="O149" s="43">
        <f t="shared" si="26"/>
        <v>11</v>
      </c>
      <c r="P149" s="39">
        <f t="shared" si="36"/>
        <v>4077</v>
      </c>
      <c r="Q149" s="1">
        <f t="shared" si="32"/>
        <v>822</v>
      </c>
      <c r="R149" s="35">
        <f t="shared" si="34"/>
        <v>2565</v>
      </c>
      <c r="S149" s="14">
        <f t="shared" si="29"/>
        <v>3387</v>
      </c>
      <c r="T149" s="100"/>
    </row>
    <row r="150" spans="1:20" s="34" customFormat="1" ht="20.149999999999999" customHeight="1" x14ac:dyDescent="0.4">
      <c r="A150" s="106" t="s">
        <v>111</v>
      </c>
      <c r="B150" s="85" t="s">
        <v>18</v>
      </c>
      <c r="C150" s="104">
        <v>53001</v>
      </c>
      <c r="D150" s="104">
        <v>55400</v>
      </c>
      <c r="E150" s="123">
        <v>55400</v>
      </c>
      <c r="F150" s="98">
        <v>45800</v>
      </c>
      <c r="G150" s="20">
        <v>55400</v>
      </c>
      <c r="H150" s="48">
        <f t="shared" si="19"/>
        <v>3324</v>
      </c>
      <c r="I150" s="1">
        <f t="shared" si="20"/>
        <v>1053</v>
      </c>
      <c r="J150" s="43">
        <f t="shared" si="21"/>
        <v>92</v>
      </c>
      <c r="K150" s="39">
        <f t="shared" si="35"/>
        <v>1145</v>
      </c>
      <c r="L150" s="1">
        <f t="shared" si="23"/>
        <v>3687</v>
      </c>
      <c r="M150" s="43">
        <f t="shared" si="24"/>
        <v>321</v>
      </c>
      <c r="N150" s="1">
        <f t="shared" si="25"/>
        <v>61</v>
      </c>
      <c r="O150" s="43">
        <f t="shared" si="26"/>
        <v>11</v>
      </c>
      <c r="P150" s="39">
        <f t="shared" si="36"/>
        <v>4080</v>
      </c>
      <c r="Q150" s="1">
        <f t="shared" si="32"/>
        <v>859</v>
      </c>
      <c r="R150" s="35">
        <f t="shared" si="34"/>
        <v>2681</v>
      </c>
      <c r="S150" s="14">
        <f t="shared" si="29"/>
        <v>3540</v>
      </c>
      <c r="T150" s="100"/>
    </row>
    <row r="151" spans="1:20" s="34" customFormat="1" ht="20.149999999999999" customHeight="1" x14ac:dyDescent="0.4">
      <c r="A151" s="106" t="s">
        <v>68</v>
      </c>
      <c r="B151" s="85" t="s">
        <v>19</v>
      </c>
      <c r="C151" s="104">
        <v>55401</v>
      </c>
      <c r="D151" s="104">
        <v>57800</v>
      </c>
      <c r="E151" s="123">
        <v>57800</v>
      </c>
      <c r="F151" s="98">
        <v>45800</v>
      </c>
      <c r="G151" s="20">
        <v>57800</v>
      </c>
      <c r="H151" s="48">
        <f t="shared" si="19"/>
        <v>3468</v>
      </c>
      <c r="I151" s="1">
        <f t="shared" si="20"/>
        <v>1053</v>
      </c>
      <c r="J151" s="43">
        <f t="shared" si="21"/>
        <v>92</v>
      </c>
      <c r="K151" s="39">
        <f t="shared" si="35"/>
        <v>1145</v>
      </c>
      <c r="L151" s="1">
        <f t="shared" si="23"/>
        <v>3687</v>
      </c>
      <c r="M151" s="43">
        <f t="shared" si="24"/>
        <v>321</v>
      </c>
      <c r="N151" s="1">
        <f t="shared" si="25"/>
        <v>64</v>
      </c>
      <c r="O151" s="43">
        <f t="shared" si="26"/>
        <v>11</v>
      </c>
      <c r="P151" s="39">
        <f t="shared" si="36"/>
        <v>4083</v>
      </c>
      <c r="Q151" s="1">
        <f t="shared" si="32"/>
        <v>896</v>
      </c>
      <c r="R151" s="35">
        <f t="shared" si="34"/>
        <v>2797</v>
      </c>
      <c r="S151" s="14">
        <f t="shared" si="29"/>
        <v>3693</v>
      </c>
      <c r="T151" s="100"/>
    </row>
    <row r="152" spans="1:20" s="34" customFormat="1" ht="20.149999999999999" customHeight="1" x14ac:dyDescent="0.4">
      <c r="A152" s="106" t="s">
        <v>69</v>
      </c>
      <c r="B152" s="85" t="s">
        <v>20</v>
      </c>
      <c r="C152" s="104">
        <v>57801</v>
      </c>
      <c r="D152" s="104">
        <v>60800</v>
      </c>
      <c r="E152" s="123">
        <v>60800</v>
      </c>
      <c r="F152" s="98">
        <v>45800</v>
      </c>
      <c r="G152" s="20">
        <v>60800</v>
      </c>
      <c r="H152" s="48">
        <f t="shared" si="19"/>
        <v>3648</v>
      </c>
      <c r="I152" s="1">
        <f t="shared" si="20"/>
        <v>1053</v>
      </c>
      <c r="J152" s="43">
        <f t="shared" si="21"/>
        <v>92</v>
      </c>
      <c r="K152" s="39">
        <f t="shared" si="35"/>
        <v>1145</v>
      </c>
      <c r="L152" s="1">
        <f t="shared" si="23"/>
        <v>3687</v>
      </c>
      <c r="M152" s="43">
        <f t="shared" si="24"/>
        <v>321</v>
      </c>
      <c r="N152" s="1">
        <f t="shared" si="25"/>
        <v>67</v>
      </c>
      <c r="O152" s="43">
        <f t="shared" si="26"/>
        <v>11</v>
      </c>
      <c r="P152" s="39">
        <f t="shared" si="36"/>
        <v>4086</v>
      </c>
      <c r="Q152" s="1">
        <f t="shared" si="32"/>
        <v>943</v>
      </c>
      <c r="R152" s="35">
        <f t="shared" si="34"/>
        <v>2942</v>
      </c>
      <c r="S152" s="14">
        <f t="shared" si="29"/>
        <v>3885</v>
      </c>
      <c r="T152" s="100"/>
    </row>
    <row r="153" spans="1:20" s="34" customFormat="1" ht="20.149999999999999" customHeight="1" x14ac:dyDescent="0.4">
      <c r="A153" s="106" t="s">
        <v>70</v>
      </c>
      <c r="B153" s="85" t="s">
        <v>21</v>
      </c>
      <c r="C153" s="104">
        <v>60801</v>
      </c>
      <c r="D153" s="104">
        <v>63800</v>
      </c>
      <c r="E153" s="123">
        <v>63800</v>
      </c>
      <c r="F153" s="98">
        <v>45800</v>
      </c>
      <c r="G153" s="20">
        <v>63800</v>
      </c>
      <c r="H153" s="48">
        <f t="shared" si="19"/>
        <v>3828</v>
      </c>
      <c r="I153" s="1">
        <f t="shared" si="20"/>
        <v>1053</v>
      </c>
      <c r="J153" s="43">
        <f t="shared" si="21"/>
        <v>92</v>
      </c>
      <c r="K153" s="39">
        <f t="shared" ref="K153:K193" si="37">TRUNC(I153+J153,0)</f>
        <v>1145</v>
      </c>
      <c r="L153" s="1">
        <f t="shared" si="23"/>
        <v>3687</v>
      </c>
      <c r="M153" s="43">
        <f t="shared" si="24"/>
        <v>321</v>
      </c>
      <c r="N153" s="1">
        <f t="shared" si="25"/>
        <v>70</v>
      </c>
      <c r="O153" s="43">
        <f t="shared" si="26"/>
        <v>11</v>
      </c>
      <c r="P153" s="39">
        <f t="shared" si="36"/>
        <v>4089</v>
      </c>
      <c r="Q153" s="1">
        <f t="shared" si="32"/>
        <v>990</v>
      </c>
      <c r="R153" s="35">
        <f t="shared" si="34"/>
        <v>3087</v>
      </c>
      <c r="S153" s="14">
        <f t="shared" si="29"/>
        <v>4077</v>
      </c>
      <c r="T153" s="100"/>
    </row>
    <row r="154" spans="1:20" s="34" customFormat="1" ht="20.149999999999999" customHeight="1" x14ac:dyDescent="0.4">
      <c r="A154" s="106" t="s">
        <v>71</v>
      </c>
      <c r="B154" s="85" t="s">
        <v>22</v>
      </c>
      <c r="C154" s="104">
        <v>63801</v>
      </c>
      <c r="D154" s="104">
        <v>66800</v>
      </c>
      <c r="E154" s="123">
        <v>66800</v>
      </c>
      <c r="F154" s="98">
        <v>45800</v>
      </c>
      <c r="G154" s="20">
        <v>66800</v>
      </c>
      <c r="H154" s="48">
        <f t="shared" si="19"/>
        <v>4008</v>
      </c>
      <c r="I154" s="1">
        <f t="shared" si="20"/>
        <v>1053</v>
      </c>
      <c r="J154" s="43">
        <f t="shared" si="21"/>
        <v>92</v>
      </c>
      <c r="K154" s="39">
        <f t="shared" si="37"/>
        <v>1145</v>
      </c>
      <c r="L154" s="1">
        <f t="shared" si="23"/>
        <v>3687</v>
      </c>
      <c r="M154" s="43">
        <f t="shared" si="24"/>
        <v>321</v>
      </c>
      <c r="N154" s="1">
        <f t="shared" si="25"/>
        <v>73</v>
      </c>
      <c r="O154" s="43">
        <f t="shared" si="26"/>
        <v>11</v>
      </c>
      <c r="P154" s="39">
        <f t="shared" si="36"/>
        <v>4092</v>
      </c>
      <c r="Q154" s="1">
        <f t="shared" si="32"/>
        <v>1036</v>
      </c>
      <c r="R154" s="35">
        <f t="shared" si="34"/>
        <v>3233</v>
      </c>
      <c r="S154" s="14">
        <f t="shared" si="29"/>
        <v>4269</v>
      </c>
      <c r="T154" s="100"/>
    </row>
    <row r="155" spans="1:20" s="34" customFormat="1" ht="20.149999999999999" customHeight="1" x14ac:dyDescent="0.4">
      <c r="A155" s="106" t="s">
        <v>72</v>
      </c>
      <c r="B155" s="85" t="s">
        <v>23</v>
      </c>
      <c r="C155" s="104">
        <v>66801</v>
      </c>
      <c r="D155" s="104">
        <v>69800</v>
      </c>
      <c r="E155" s="123">
        <v>69800</v>
      </c>
      <c r="F155" s="98">
        <v>45800</v>
      </c>
      <c r="G155" s="20">
        <v>69800</v>
      </c>
      <c r="H155" s="48">
        <f t="shared" si="19"/>
        <v>4188</v>
      </c>
      <c r="I155" s="1">
        <f t="shared" si="20"/>
        <v>1053</v>
      </c>
      <c r="J155" s="43">
        <f t="shared" si="21"/>
        <v>92</v>
      </c>
      <c r="K155" s="39">
        <f t="shared" si="37"/>
        <v>1145</v>
      </c>
      <c r="L155" s="1">
        <f t="shared" si="23"/>
        <v>3687</v>
      </c>
      <c r="M155" s="43">
        <f t="shared" si="24"/>
        <v>321</v>
      </c>
      <c r="N155" s="1">
        <f t="shared" si="25"/>
        <v>77</v>
      </c>
      <c r="O155" s="43">
        <f t="shared" si="26"/>
        <v>11</v>
      </c>
      <c r="P155" s="39">
        <f t="shared" si="36"/>
        <v>4096</v>
      </c>
      <c r="Q155" s="1">
        <f t="shared" si="32"/>
        <v>1083</v>
      </c>
      <c r="R155" s="35">
        <f t="shared" si="34"/>
        <v>3378</v>
      </c>
      <c r="S155" s="14">
        <f t="shared" si="29"/>
        <v>4461</v>
      </c>
      <c r="T155" s="100"/>
    </row>
    <row r="156" spans="1:20" s="34" customFormat="1" ht="20.149999999999999" customHeight="1" x14ac:dyDescent="0.4">
      <c r="A156" s="122" t="s">
        <v>73</v>
      </c>
      <c r="B156" s="38" t="s">
        <v>152</v>
      </c>
      <c r="C156" s="121">
        <v>69801</v>
      </c>
      <c r="D156" s="121">
        <v>72800</v>
      </c>
      <c r="E156" s="40">
        <v>72800</v>
      </c>
      <c r="F156" s="98">
        <v>45800</v>
      </c>
      <c r="G156" s="20">
        <v>72800</v>
      </c>
      <c r="H156" s="48">
        <f t="shared" si="19"/>
        <v>4368</v>
      </c>
      <c r="I156" s="1">
        <f t="shared" si="20"/>
        <v>1053</v>
      </c>
      <c r="J156" s="43">
        <f t="shared" si="21"/>
        <v>92</v>
      </c>
      <c r="K156" s="39">
        <f t="shared" si="37"/>
        <v>1145</v>
      </c>
      <c r="L156" s="1">
        <f t="shared" si="23"/>
        <v>3687</v>
      </c>
      <c r="M156" s="43">
        <f t="shared" si="24"/>
        <v>321</v>
      </c>
      <c r="N156" s="1">
        <f>ROUND($G$156*0.11%,0)</f>
        <v>80</v>
      </c>
      <c r="O156" s="43">
        <f t="shared" si="26"/>
        <v>11</v>
      </c>
      <c r="P156" s="39">
        <f t="shared" si="36"/>
        <v>4099</v>
      </c>
      <c r="Q156" s="1">
        <f t="shared" si="32"/>
        <v>1129</v>
      </c>
      <c r="R156" s="35">
        <f t="shared" si="34"/>
        <v>3523</v>
      </c>
      <c r="S156" s="14">
        <f t="shared" si="29"/>
        <v>4652</v>
      </c>
      <c r="T156" s="100"/>
    </row>
    <row r="157" spans="1:20" s="34" customFormat="1" ht="20.149999999999999" customHeight="1" x14ac:dyDescent="0.4">
      <c r="A157" s="99" t="s">
        <v>112</v>
      </c>
      <c r="B157" s="85" t="s">
        <v>24</v>
      </c>
      <c r="C157" s="104">
        <v>72801</v>
      </c>
      <c r="D157" s="104">
        <v>76500</v>
      </c>
      <c r="E157" s="123">
        <v>76500</v>
      </c>
      <c r="F157" s="98">
        <v>45800</v>
      </c>
      <c r="G157" s="20">
        <v>76500</v>
      </c>
      <c r="H157" s="48">
        <f t="shared" si="19"/>
        <v>4590</v>
      </c>
      <c r="I157" s="1">
        <f t="shared" si="20"/>
        <v>1053</v>
      </c>
      <c r="J157" s="43">
        <f t="shared" si="21"/>
        <v>92</v>
      </c>
      <c r="K157" s="39">
        <f t="shared" si="37"/>
        <v>1145</v>
      </c>
      <c r="L157" s="1">
        <f t="shared" si="23"/>
        <v>3687</v>
      </c>
      <c r="M157" s="43">
        <f t="shared" si="24"/>
        <v>321</v>
      </c>
      <c r="N157" s="1">
        <f t="shared" ref="N157:N193" si="38">ROUND($G$156*0.11%,0)</f>
        <v>80</v>
      </c>
      <c r="O157" s="43">
        <f t="shared" si="26"/>
        <v>11</v>
      </c>
      <c r="P157" s="39">
        <f t="shared" si="36"/>
        <v>4099</v>
      </c>
      <c r="Q157" s="1">
        <f t="shared" si="32"/>
        <v>1187</v>
      </c>
      <c r="R157" s="35">
        <f t="shared" si="34"/>
        <v>3702</v>
      </c>
      <c r="S157" s="14">
        <f t="shared" si="29"/>
        <v>4889</v>
      </c>
      <c r="T157" s="100"/>
    </row>
    <row r="158" spans="1:20" s="57" customFormat="1" ht="20.149999999999999" customHeight="1" x14ac:dyDescent="0.4">
      <c r="A158" s="106" t="s">
        <v>113</v>
      </c>
      <c r="B158" s="85" t="s">
        <v>25</v>
      </c>
      <c r="C158" s="104">
        <v>76501</v>
      </c>
      <c r="D158" s="104">
        <v>80200</v>
      </c>
      <c r="E158" s="123">
        <v>80200</v>
      </c>
      <c r="F158" s="98">
        <v>45800</v>
      </c>
      <c r="G158" s="20">
        <v>80200</v>
      </c>
      <c r="H158" s="48">
        <f t="shared" si="19"/>
        <v>4812</v>
      </c>
      <c r="I158" s="1">
        <f t="shared" si="20"/>
        <v>1053</v>
      </c>
      <c r="J158" s="43">
        <f t="shared" si="21"/>
        <v>92</v>
      </c>
      <c r="K158" s="39">
        <f t="shared" si="37"/>
        <v>1145</v>
      </c>
      <c r="L158" s="1">
        <f t="shared" si="23"/>
        <v>3687</v>
      </c>
      <c r="M158" s="43">
        <f t="shared" si="24"/>
        <v>321</v>
      </c>
      <c r="N158" s="1">
        <f t="shared" si="38"/>
        <v>80</v>
      </c>
      <c r="O158" s="43">
        <f t="shared" si="26"/>
        <v>11</v>
      </c>
      <c r="P158" s="39">
        <f t="shared" si="36"/>
        <v>4099</v>
      </c>
      <c r="Q158" s="1">
        <f t="shared" si="32"/>
        <v>1244</v>
      </c>
      <c r="R158" s="35">
        <f t="shared" si="34"/>
        <v>3881</v>
      </c>
      <c r="S158" s="14">
        <f t="shared" si="29"/>
        <v>5125</v>
      </c>
      <c r="T158" s="56"/>
    </row>
    <row r="159" spans="1:20" s="34" customFormat="1" ht="20.149999999999999" customHeight="1" x14ac:dyDescent="0.4">
      <c r="A159" s="106" t="s">
        <v>74</v>
      </c>
      <c r="B159" s="85" t="s">
        <v>153</v>
      </c>
      <c r="C159" s="104">
        <v>80201</v>
      </c>
      <c r="D159" s="104">
        <v>83900</v>
      </c>
      <c r="E159" s="123">
        <v>83900</v>
      </c>
      <c r="F159" s="98">
        <v>45800</v>
      </c>
      <c r="G159" s="20">
        <v>83900</v>
      </c>
      <c r="H159" s="48">
        <f t="shared" si="19"/>
        <v>5034</v>
      </c>
      <c r="I159" s="1">
        <f t="shared" si="20"/>
        <v>1053</v>
      </c>
      <c r="J159" s="43">
        <f t="shared" si="21"/>
        <v>92</v>
      </c>
      <c r="K159" s="39">
        <f t="shared" si="37"/>
        <v>1145</v>
      </c>
      <c r="L159" s="1">
        <f t="shared" si="23"/>
        <v>3687</v>
      </c>
      <c r="M159" s="43">
        <f t="shared" si="24"/>
        <v>321</v>
      </c>
      <c r="N159" s="1">
        <f t="shared" si="38"/>
        <v>80</v>
      </c>
      <c r="O159" s="43">
        <f t="shared" si="26"/>
        <v>11</v>
      </c>
      <c r="P159" s="39">
        <f t="shared" si="36"/>
        <v>4099</v>
      </c>
      <c r="Q159" s="1">
        <f t="shared" si="32"/>
        <v>1301</v>
      </c>
      <c r="R159" s="35">
        <f t="shared" si="34"/>
        <v>4060</v>
      </c>
      <c r="S159" s="14">
        <f t="shared" si="29"/>
        <v>5361</v>
      </c>
      <c r="T159" s="100"/>
    </row>
    <row r="160" spans="1:20" s="34" customFormat="1" ht="20.149999999999999" customHeight="1" x14ac:dyDescent="0.4">
      <c r="A160" s="106" t="s">
        <v>75</v>
      </c>
      <c r="B160" s="85" t="s">
        <v>26</v>
      </c>
      <c r="C160" s="104">
        <v>83901</v>
      </c>
      <c r="D160" s="104">
        <v>87600</v>
      </c>
      <c r="E160" s="123">
        <v>87600</v>
      </c>
      <c r="F160" s="98">
        <v>45800</v>
      </c>
      <c r="G160" s="20">
        <v>87600</v>
      </c>
      <c r="H160" s="48">
        <f t="shared" si="19"/>
        <v>5256</v>
      </c>
      <c r="I160" s="1">
        <f t="shared" si="20"/>
        <v>1053</v>
      </c>
      <c r="J160" s="43">
        <f t="shared" si="21"/>
        <v>92</v>
      </c>
      <c r="K160" s="39">
        <f t="shared" si="37"/>
        <v>1145</v>
      </c>
      <c r="L160" s="1">
        <f t="shared" si="23"/>
        <v>3687</v>
      </c>
      <c r="M160" s="43">
        <f t="shared" si="24"/>
        <v>321</v>
      </c>
      <c r="N160" s="1">
        <f t="shared" si="38"/>
        <v>80</v>
      </c>
      <c r="O160" s="43">
        <f t="shared" si="26"/>
        <v>11</v>
      </c>
      <c r="P160" s="39">
        <f t="shared" si="36"/>
        <v>4099</v>
      </c>
      <c r="Q160" s="1">
        <f t="shared" si="32"/>
        <v>1359</v>
      </c>
      <c r="R160" s="35">
        <f t="shared" si="34"/>
        <v>4239</v>
      </c>
      <c r="S160" s="14">
        <f t="shared" si="29"/>
        <v>5598</v>
      </c>
      <c r="T160" s="100"/>
    </row>
    <row r="161" spans="1:20" s="34" customFormat="1" ht="20.149999999999999" customHeight="1" x14ac:dyDescent="0.4">
      <c r="A161" s="106" t="s">
        <v>76</v>
      </c>
      <c r="B161" s="85" t="s">
        <v>27</v>
      </c>
      <c r="C161" s="104">
        <v>87601</v>
      </c>
      <c r="D161" s="104">
        <v>92100</v>
      </c>
      <c r="E161" s="123">
        <v>92100</v>
      </c>
      <c r="F161" s="98">
        <v>45800</v>
      </c>
      <c r="G161" s="20">
        <v>92100</v>
      </c>
      <c r="H161" s="48">
        <f t="shared" si="19"/>
        <v>5526</v>
      </c>
      <c r="I161" s="1">
        <f t="shared" si="20"/>
        <v>1053</v>
      </c>
      <c r="J161" s="43">
        <f t="shared" si="21"/>
        <v>92</v>
      </c>
      <c r="K161" s="39">
        <f t="shared" si="37"/>
        <v>1145</v>
      </c>
      <c r="L161" s="1">
        <f t="shared" si="23"/>
        <v>3687</v>
      </c>
      <c r="M161" s="43">
        <f t="shared" si="24"/>
        <v>321</v>
      </c>
      <c r="N161" s="1">
        <f t="shared" si="38"/>
        <v>80</v>
      </c>
      <c r="O161" s="43">
        <f t="shared" si="26"/>
        <v>11</v>
      </c>
      <c r="P161" s="39">
        <f t="shared" si="36"/>
        <v>4099</v>
      </c>
      <c r="Q161" s="1">
        <f t="shared" si="32"/>
        <v>1428</v>
      </c>
      <c r="R161" s="35">
        <f t="shared" si="34"/>
        <v>4457</v>
      </c>
      <c r="S161" s="14">
        <f t="shared" si="29"/>
        <v>5885</v>
      </c>
      <c r="T161" s="100"/>
    </row>
    <row r="162" spans="1:20" s="34" customFormat="1" ht="20.149999999999999" customHeight="1" x14ac:dyDescent="0.4">
      <c r="A162" s="106" t="s">
        <v>77</v>
      </c>
      <c r="B162" s="85" t="s">
        <v>28</v>
      </c>
      <c r="C162" s="104">
        <v>92101</v>
      </c>
      <c r="D162" s="104">
        <v>96600</v>
      </c>
      <c r="E162" s="123">
        <v>96600</v>
      </c>
      <c r="F162" s="98">
        <v>45800</v>
      </c>
      <c r="G162" s="20">
        <v>96600</v>
      </c>
      <c r="H162" s="48">
        <f t="shared" si="19"/>
        <v>5796</v>
      </c>
      <c r="I162" s="1">
        <f t="shared" si="20"/>
        <v>1053</v>
      </c>
      <c r="J162" s="43">
        <f t="shared" si="21"/>
        <v>92</v>
      </c>
      <c r="K162" s="39">
        <f t="shared" si="37"/>
        <v>1145</v>
      </c>
      <c r="L162" s="1">
        <f t="shared" si="23"/>
        <v>3687</v>
      </c>
      <c r="M162" s="43">
        <f t="shared" si="24"/>
        <v>321</v>
      </c>
      <c r="N162" s="1">
        <f t="shared" si="38"/>
        <v>80</v>
      </c>
      <c r="O162" s="43">
        <f t="shared" si="26"/>
        <v>11</v>
      </c>
      <c r="P162" s="39">
        <f t="shared" si="36"/>
        <v>4099</v>
      </c>
      <c r="Q162" s="1">
        <f t="shared" si="32"/>
        <v>1498</v>
      </c>
      <c r="R162" s="35">
        <f t="shared" si="34"/>
        <v>4675</v>
      </c>
      <c r="S162" s="14">
        <f t="shared" si="29"/>
        <v>6173</v>
      </c>
      <c r="T162" s="100"/>
    </row>
    <row r="163" spans="1:20" s="34" customFormat="1" ht="20.149999999999999" customHeight="1" x14ac:dyDescent="0.4">
      <c r="A163" s="106" t="s">
        <v>78</v>
      </c>
      <c r="B163" s="85" t="s">
        <v>29</v>
      </c>
      <c r="C163" s="104">
        <v>96601</v>
      </c>
      <c r="D163" s="104">
        <v>101100</v>
      </c>
      <c r="E163" s="123">
        <v>101100</v>
      </c>
      <c r="F163" s="98">
        <v>45800</v>
      </c>
      <c r="G163" s="20">
        <v>101100</v>
      </c>
      <c r="H163" s="48">
        <f t="shared" si="19"/>
        <v>6066</v>
      </c>
      <c r="I163" s="1">
        <f t="shared" si="20"/>
        <v>1053</v>
      </c>
      <c r="J163" s="43">
        <f t="shared" si="21"/>
        <v>92</v>
      </c>
      <c r="K163" s="39">
        <f t="shared" si="37"/>
        <v>1145</v>
      </c>
      <c r="L163" s="1">
        <f t="shared" si="23"/>
        <v>3687</v>
      </c>
      <c r="M163" s="43">
        <f t="shared" si="24"/>
        <v>321</v>
      </c>
      <c r="N163" s="1">
        <f t="shared" si="38"/>
        <v>80</v>
      </c>
      <c r="O163" s="43">
        <f t="shared" si="26"/>
        <v>11</v>
      </c>
      <c r="P163" s="39">
        <f t="shared" si="36"/>
        <v>4099</v>
      </c>
      <c r="Q163" s="1">
        <f t="shared" si="32"/>
        <v>1568</v>
      </c>
      <c r="R163" s="35">
        <f t="shared" si="34"/>
        <v>4892</v>
      </c>
      <c r="S163" s="14">
        <f t="shared" si="29"/>
        <v>6460</v>
      </c>
      <c r="T163" s="100"/>
    </row>
    <row r="164" spans="1:20" s="34" customFormat="1" ht="20.149999999999999" customHeight="1" x14ac:dyDescent="0.4">
      <c r="A164" s="106" t="s">
        <v>79</v>
      </c>
      <c r="B164" s="85" t="s">
        <v>154</v>
      </c>
      <c r="C164" s="104">
        <v>101101</v>
      </c>
      <c r="D164" s="104">
        <v>105600</v>
      </c>
      <c r="E164" s="123">
        <v>105600</v>
      </c>
      <c r="F164" s="98">
        <v>45800</v>
      </c>
      <c r="G164" s="20">
        <v>105600</v>
      </c>
      <c r="H164" s="48">
        <f t="shared" si="19"/>
        <v>6336</v>
      </c>
      <c r="I164" s="1">
        <f t="shared" si="20"/>
        <v>1053</v>
      </c>
      <c r="J164" s="43">
        <f t="shared" si="21"/>
        <v>92</v>
      </c>
      <c r="K164" s="39">
        <f t="shared" si="37"/>
        <v>1145</v>
      </c>
      <c r="L164" s="1">
        <f t="shared" si="23"/>
        <v>3687</v>
      </c>
      <c r="M164" s="43">
        <f t="shared" si="24"/>
        <v>321</v>
      </c>
      <c r="N164" s="1">
        <f t="shared" si="38"/>
        <v>80</v>
      </c>
      <c r="O164" s="43">
        <f t="shared" si="26"/>
        <v>11</v>
      </c>
      <c r="P164" s="39">
        <f t="shared" si="36"/>
        <v>4099</v>
      </c>
      <c r="Q164" s="1">
        <f t="shared" si="32"/>
        <v>1638</v>
      </c>
      <c r="R164" s="35">
        <f t="shared" si="34"/>
        <v>5110</v>
      </c>
      <c r="S164" s="14">
        <f t="shared" si="29"/>
        <v>6748</v>
      </c>
      <c r="T164" s="100"/>
    </row>
    <row r="165" spans="1:20" s="34" customFormat="1" ht="20.149999999999999" customHeight="1" x14ac:dyDescent="0.4">
      <c r="A165" s="106" t="s">
        <v>80</v>
      </c>
      <c r="B165" s="85" t="s">
        <v>30</v>
      </c>
      <c r="C165" s="104">
        <v>105601</v>
      </c>
      <c r="D165" s="104">
        <v>110100</v>
      </c>
      <c r="E165" s="123">
        <v>110100</v>
      </c>
      <c r="F165" s="98">
        <v>45800</v>
      </c>
      <c r="G165" s="20">
        <v>110100</v>
      </c>
      <c r="H165" s="48">
        <f t="shared" si="19"/>
        <v>6606</v>
      </c>
      <c r="I165" s="1">
        <f t="shared" si="20"/>
        <v>1053</v>
      </c>
      <c r="J165" s="43">
        <f t="shared" si="21"/>
        <v>92</v>
      </c>
      <c r="K165" s="39">
        <f t="shared" si="37"/>
        <v>1145</v>
      </c>
      <c r="L165" s="1">
        <f t="shared" si="23"/>
        <v>3687</v>
      </c>
      <c r="M165" s="43">
        <f t="shared" si="24"/>
        <v>321</v>
      </c>
      <c r="N165" s="1">
        <f t="shared" si="38"/>
        <v>80</v>
      </c>
      <c r="O165" s="43">
        <f t="shared" si="26"/>
        <v>11</v>
      </c>
      <c r="P165" s="39">
        <f t="shared" si="36"/>
        <v>4099</v>
      </c>
      <c r="Q165" s="1">
        <f t="shared" si="32"/>
        <v>1708</v>
      </c>
      <c r="R165" s="35">
        <f t="shared" si="34"/>
        <v>5328</v>
      </c>
      <c r="S165" s="14">
        <f t="shared" si="29"/>
        <v>7036</v>
      </c>
      <c r="T165" s="100"/>
    </row>
    <row r="166" spans="1:20" s="34" customFormat="1" ht="20.149999999999999" customHeight="1" x14ac:dyDescent="0.4">
      <c r="A166" s="106" t="s">
        <v>81</v>
      </c>
      <c r="B166" s="85" t="s">
        <v>31</v>
      </c>
      <c r="C166" s="104">
        <v>110101</v>
      </c>
      <c r="D166" s="104">
        <v>115500</v>
      </c>
      <c r="E166" s="123">
        <v>115500</v>
      </c>
      <c r="F166" s="98">
        <v>45800</v>
      </c>
      <c r="G166" s="20">
        <v>115500</v>
      </c>
      <c r="H166" s="48">
        <f t="shared" si="19"/>
        <v>6930</v>
      </c>
      <c r="I166" s="1">
        <f t="shared" si="20"/>
        <v>1053</v>
      </c>
      <c r="J166" s="43">
        <f t="shared" si="21"/>
        <v>92</v>
      </c>
      <c r="K166" s="39">
        <f t="shared" si="37"/>
        <v>1145</v>
      </c>
      <c r="L166" s="1">
        <f t="shared" si="23"/>
        <v>3687</v>
      </c>
      <c r="M166" s="43">
        <f t="shared" si="24"/>
        <v>321</v>
      </c>
      <c r="N166" s="1">
        <f t="shared" si="38"/>
        <v>80</v>
      </c>
      <c r="O166" s="43">
        <f t="shared" si="26"/>
        <v>11</v>
      </c>
      <c r="P166" s="39">
        <f t="shared" si="36"/>
        <v>4099</v>
      </c>
      <c r="Q166" s="1">
        <f t="shared" si="32"/>
        <v>1791</v>
      </c>
      <c r="R166" s="35">
        <f t="shared" si="34"/>
        <v>5589</v>
      </c>
      <c r="S166" s="14">
        <f t="shared" si="29"/>
        <v>7380</v>
      </c>
      <c r="T166" s="100"/>
    </row>
    <row r="167" spans="1:20" s="34" customFormat="1" ht="20.149999999999999" customHeight="1" x14ac:dyDescent="0.4">
      <c r="A167" s="106" t="s">
        <v>82</v>
      </c>
      <c r="B167" s="85" t="s">
        <v>32</v>
      </c>
      <c r="C167" s="104">
        <v>115501</v>
      </c>
      <c r="D167" s="104">
        <v>120900</v>
      </c>
      <c r="E167" s="123">
        <v>120900</v>
      </c>
      <c r="F167" s="98">
        <v>45800</v>
      </c>
      <c r="G167" s="20">
        <v>120900</v>
      </c>
      <c r="H167" s="48">
        <f t="shared" si="19"/>
        <v>7254</v>
      </c>
      <c r="I167" s="1">
        <f t="shared" si="20"/>
        <v>1053</v>
      </c>
      <c r="J167" s="43">
        <f t="shared" si="21"/>
        <v>92</v>
      </c>
      <c r="K167" s="39">
        <f t="shared" si="37"/>
        <v>1145</v>
      </c>
      <c r="L167" s="1">
        <f t="shared" si="23"/>
        <v>3687</v>
      </c>
      <c r="M167" s="43">
        <f t="shared" si="24"/>
        <v>321</v>
      </c>
      <c r="N167" s="1">
        <f t="shared" si="38"/>
        <v>80</v>
      </c>
      <c r="O167" s="43">
        <f t="shared" si="26"/>
        <v>11</v>
      </c>
      <c r="P167" s="39">
        <f t="shared" si="36"/>
        <v>4099</v>
      </c>
      <c r="Q167" s="1">
        <f t="shared" si="32"/>
        <v>1875</v>
      </c>
      <c r="R167" s="35">
        <f t="shared" si="34"/>
        <v>5850</v>
      </c>
      <c r="S167" s="14">
        <f t="shared" si="29"/>
        <v>7725</v>
      </c>
      <c r="T167" s="100"/>
    </row>
    <row r="168" spans="1:20" s="34" customFormat="1" ht="20.149999999999999" customHeight="1" x14ac:dyDescent="0.4">
      <c r="A168" s="106" t="s">
        <v>83</v>
      </c>
      <c r="B168" s="85" t="s">
        <v>33</v>
      </c>
      <c r="C168" s="104">
        <v>120901</v>
      </c>
      <c r="D168" s="104">
        <v>126300</v>
      </c>
      <c r="E168" s="123">
        <v>126300</v>
      </c>
      <c r="F168" s="98">
        <v>45800</v>
      </c>
      <c r="G168" s="20">
        <v>126300</v>
      </c>
      <c r="H168" s="48">
        <f t="shared" si="19"/>
        <v>7578</v>
      </c>
      <c r="I168" s="1">
        <f t="shared" si="20"/>
        <v>1053</v>
      </c>
      <c r="J168" s="43">
        <f t="shared" si="21"/>
        <v>92</v>
      </c>
      <c r="K168" s="39">
        <f t="shared" si="37"/>
        <v>1145</v>
      </c>
      <c r="L168" s="1">
        <f t="shared" si="23"/>
        <v>3687</v>
      </c>
      <c r="M168" s="43">
        <f t="shared" si="24"/>
        <v>321</v>
      </c>
      <c r="N168" s="1">
        <f t="shared" si="38"/>
        <v>80</v>
      </c>
      <c r="O168" s="43">
        <f t="shared" si="26"/>
        <v>11</v>
      </c>
      <c r="P168" s="39">
        <f t="shared" si="36"/>
        <v>4099</v>
      </c>
      <c r="Q168" s="1">
        <f t="shared" si="32"/>
        <v>1959</v>
      </c>
      <c r="R168" s="35">
        <f t="shared" si="34"/>
        <v>6112</v>
      </c>
      <c r="S168" s="14">
        <f t="shared" si="29"/>
        <v>8071</v>
      </c>
      <c r="T168" s="100"/>
    </row>
    <row r="169" spans="1:20" s="34" customFormat="1" ht="20.149999999999999" customHeight="1" x14ac:dyDescent="0.4">
      <c r="A169" s="106" t="s">
        <v>84</v>
      </c>
      <c r="B169" s="85" t="s">
        <v>34</v>
      </c>
      <c r="C169" s="104">
        <v>126301</v>
      </c>
      <c r="D169" s="104">
        <v>131700</v>
      </c>
      <c r="E169" s="123">
        <v>131700</v>
      </c>
      <c r="F169" s="98">
        <v>45800</v>
      </c>
      <c r="G169" s="20">
        <v>131700</v>
      </c>
      <c r="H169" s="48">
        <f t="shared" si="19"/>
        <v>7902</v>
      </c>
      <c r="I169" s="1">
        <f t="shared" si="20"/>
        <v>1053</v>
      </c>
      <c r="J169" s="43">
        <f t="shared" si="21"/>
        <v>92</v>
      </c>
      <c r="K169" s="39">
        <f t="shared" si="37"/>
        <v>1145</v>
      </c>
      <c r="L169" s="1">
        <f t="shared" si="23"/>
        <v>3687</v>
      </c>
      <c r="M169" s="43">
        <f t="shared" si="24"/>
        <v>321</v>
      </c>
      <c r="N169" s="1">
        <f t="shared" si="38"/>
        <v>80</v>
      </c>
      <c r="O169" s="43">
        <f t="shared" si="26"/>
        <v>11</v>
      </c>
      <c r="P169" s="39">
        <f t="shared" si="36"/>
        <v>4099</v>
      </c>
      <c r="Q169" s="1">
        <f t="shared" si="32"/>
        <v>2043</v>
      </c>
      <c r="R169" s="35">
        <f t="shared" si="34"/>
        <v>6373</v>
      </c>
      <c r="S169" s="14">
        <f t="shared" si="29"/>
        <v>8416</v>
      </c>
      <c r="T169" s="100"/>
    </row>
    <row r="170" spans="1:20" s="34" customFormat="1" ht="20.149999999999999" customHeight="1" x14ac:dyDescent="0.4">
      <c r="A170" s="106" t="s">
        <v>85</v>
      </c>
      <c r="B170" s="85" t="s">
        <v>35</v>
      </c>
      <c r="C170" s="104">
        <v>131701</v>
      </c>
      <c r="D170" s="104">
        <v>137100</v>
      </c>
      <c r="E170" s="123">
        <v>137100</v>
      </c>
      <c r="F170" s="98">
        <v>45800</v>
      </c>
      <c r="G170" s="20">
        <v>137100</v>
      </c>
      <c r="H170" s="48">
        <f t="shared" si="19"/>
        <v>8226</v>
      </c>
      <c r="I170" s="1">
        <f t="shared" si="20"/>
        <v>1053</v>
      </c>
      <c r="J170" s="43">
        <f t="shared" si="21"/>
        <v>92</v>
      </c>
      <c r="K170" s="39">
        <f t="shared" si="37"/>
        <v>1145</v>
      </c>
      <c r="L170" s="1">
        <f t="shared" si="23"/>
        <v>3687</v>
      </c>
      <c r="M170" s="43">
        <f t="shared" si="24"/>
        <v>321</v>
      </c>
      <c r="N170" s="1">
        <f t="shared" si="38"/>
        <v>80</v>
      </c>
      <c r="O170" s="43">
        <f t="shared" si="26"/>
        <v>11</v>
      </c>
      <c r="P170" s="39">
        <f t="shared" si="36"/>
        <v>4099</v>
      </c>
      <c r="Q170" s="1">
        <f t="shared" si="32"/>
        <v>2126</v>
      </c>
      <c r="R170" s="35">
        <f t="shared" si="34"/>
        <v>6634</v>
      </c>
      <c r="S170" s="14">
        <f t="shared" si="29"/>
        <v>8760</v>
      </c>
      <c r="T170" s="100"/>
    </row>
    <row r="171" spans="1:20" s="34" customFormat="1" ht="20.149999999999999" customHeight="1" x14ac:dyDescent="0.4">
      <c r="A171" s="106" t="s">
        <v>86</v>
      </c>
      <c r="B171" s="85" t="s">
        <v>36</v>
      </c>
      <c r="C171" s="104">
        <v>137101</v>
      </c>
      <c r="D171" s="104">
        <v>142500</v>
      </c>
      <c r="E171" s="123">
        <v>142500</v>
      </c>
      <c r="F171" s="98">
        <v>45800</v>
      </c>
      <c r="G171" s="20">
        <v>142500</v>
      </c>
      <c r="H171" s="48">
        <f t="shared" si="19"/>
        <v>8550</v>
      </c>
      <c r="I171" s="1">
        <f t="shared" si="20"/>
        <v>1053</v>
      </c>
      <c r="J171" s="43">
        <f t="shared" si="21"/>
        <v>92</v>
      </c>
      <c r="K171" s="39">
        <f t="shared" si="37"/>
        <v>1145</v>
      </c>
      <c r="L171" s="1">
        <f t="shared" si="23"/>
        <v>3687</v>
      </c>
      <c r="M171" s="43">
        <f t="shared" si="24"/>
        <v>321</v>
      </c>
      <c r="N171" s="1">
        <f t="shared" si="38"/>
        <v>80</v>
      </c>
      <c r="O171" s="43">
        <f t="shared" si="26"/>
        <v>11</v>
      </c>
      <c r="P171" s="39">
        <f t="shared" si="36"/>
        <v>4099</v>
      </c>
      <c r="Q171" s="1">
        <f t="shared" si="32"/>
        <v>2210</v>
      </c>
      <c r="R171" s="35">
        <f t="shared" si="34"/>
        <v>6896</v>
      </c>
      <c r="S171" s="14">
        <f t="shared" si="29"/>
        <v>9106</v>
      </c>
      <c r="T171" s="100"/>
    </row>
    <row r="172" spans="1:20" s="34" customFormat="1" ht="20.149999999999999" customHeight="1" x14ac:dyDescent="0.4">
      <c r="A172" s="106" t="s">
        <v>87</v>
      </c>
      <c r="B172" s="85" t="s">
        <v>37</v>
      </c>
      <c r="C172" s="104">
        <v>142501</v>
      </c>
      <c r="D172" s="104">
        <v>147900</v>
      </c>
      <c r="E172" s="123">
        <v>147900</v>
      </c>
      <c r="F172" s="98">
        <v>45800</v>
      </c>
      <c r="G172" s="20">
        <v>147900</v>
      </c>
      <c r="H172" s="48">
        <f t="shared" si="19"/>
        <v>8874</v>
      </c>
      <c r="I172" s="1">
        <f t="shared" si="20"/>
        <v>1053</v>
      </c>
      <c r="J172" s="43">
        <f t="shared" si="21"/>
        <v>92</v>
      </c>
      <c r="K172" s="39">
        <f t="shared" si="37"/>
        <v>1145</v>
      </c>
      <c r="L172" s="1">
        <f t="shared" si="23"/>
        <v>3687</v>
      </c>
      <c r="M172" s="43">
        <f t="shared" si="24"/>
        <v>321</v>
      </c>
      <c r="N172" s="1">
        <f t="shared" si="38"/>
        <v>80</v>
      </c>
      <c r="O172" s="43">
        <f t="shared" si="26"/>
        <v>11</v>
      </c>
      <c r="P172" s="39">
        <f t="shared" si="36"/>
        <v>4099</v>
      </c>
      <c r="Q172" s="1">
        <f t="shared" si="32"/>
        <v>2294</v>
      </c>
      <c r="R172" s="35">
        <f t="shared" si="34"/>
        <v>7157</v>
      </c>
      <c r="S172" s="14">
        <f t="shared" si="29"/>
        <v>9451</v>
      </c>
      <c r="T172" s="100"/>
    </row>
    <row r="173" spans="1:20" s="34" customFormat="1" ht="20.149999999999999" customHeight="1" x14ac:dyDescent="0.4">
      <c r="A173" s="122" t="s">
        <v>88</v>
      </c>
      <c r="B173" s="38" t="s">
        <v>155</v>
      </c>
      <c r="C173" s="121">
        <v>147901</v>
      </c>
      <c r="D173" s="121">
        <v>150000</v>
      </c>
      <c r="E173" s="40">
        <v>150000</v>
      </c>
      <c r="F173" s="98">
        <v>45800</v>
      </c>
      <c r="G173" s="20">
        <v>150000</v>
      </c>
      <c r="H173" s="39">
        <f t="shared" si="19"/>
        <v>9000</v>
      </c>
      <c r="I173" s="1">
        <f t="shared" si="20"/>
        <v>1053</v>
      </c>
      <c r="J173" s="43">
        <f t="shared" si="21"/>
        <v>92</v>
      </c>
      <c r="K173" s="39">
        <f t="shared" si="37"/>
        <v>1145</v>
      </c>
      <c r="L173" s="1">
        <f t="shared" si="23"/>
        <v>3687</v>
      </c>
      <c r="M173" s="43">
        <f t="shared" si="24"/>
        <v>321</v>
      </c>
      <c r="N173" s="1">
        <f t="shared" si="38"/>
        <v>80</v>
      </c>
      <c r="O173" s="43">
        <f t="shared" si="26"/>
        <v>11</v>
      </c>
      <c r="P173" s="39">
        <f t="shared" si="36"/>
        <v>4099</v>
      </c>
      <c r="Q173" s="1">
        <f t="shared" si="32"/>
        <v>2327</v>
      </c>
      <c r="R173" s="35">
        <f t="shared" si="34"/>
        <v>7259</v>
      </c>
      <c r="S173" s="14">
        <f t="shared" si="29"/>
        <v>9586</v>
      </c>
      <c r="T173" s="100"/>
    </row>
    <row r="174" spans="1:20" s="34" customFormat="1" ht="20.149999999999999" customHeight="1" x14ac:dyDescent="0.4">
      <c r="A174" s="99" t="s">
        <v>114</v>
      </c>
      <c r="B174" s="85" t="s">
        <v>38</v>
      </c>
      <c r="C174" s="104">
        <v>150001</v>
      </c>
      <c r="D174" s="104">
        <v>156400</v>
      </c>
      <c r="E174" s="40">
        <v>150000</v>
      </c>
      <c r="F174" s="98">
        <v>45800</v>
      </c>
      <c r="G174" s="20">
        <v>156400</v>
      </c>
      <c r="H174" s="39">
        <f t="shared" si="19"/>
        <v>9000</v>
      </c>
      <c r="I174" s="1">
        <f t="shared" si="20"/>
        <v>1053</v>
      </c>
      <c r="J174" s="43">
        <f t="shared" si="21"/>
        <v>92</v>
      </c>
      <c r="K174" s="39">
        <f t="shared" si="37"/>
        <v>1145</v>
      </c>
      <c r="L174" s="1">
        <f t="shared" si="23"/>
        <v>3687</v>
      </c>
      <c r="M174" s="43">
        <f t="shared" si="24"/>
        <v>321</v>
      </c>
      <c r="N174" s="1">
        <f t="shared" si="38"/>
        <v>80</v>
      </c>
      <c r="O174" s="43">
        <f t="shared" si="26"/>
        <v>11</v>
      </c>
      <c r="P174" s="39">
        <f t="shared" si="36"/>
        <v>4099</v>
      </c>
      <c r="Q174" s="1">
        <f t="shared" si="32"/>
        <v>2426</v>
      </c>
      <c r="R174" s="35">
        <f t="shared" si="34"/>
        <v>7568</v>
      </c>
      <c r="S174" s="14">
        <f t="shared" si="29"/>
        <v>9994</v>
      </c>
      <c r="T174" s="100"/>
    </row>
    <row r="175" spans="1:20" s="57" customFormat="1" ht="20.149999999999999" customHeight="1" x14ac:dyDescent="0.4">
      <c r="A175" s="106" t="s">
        <v>115</v>
      </c>
      <c r="B175" s="85" t="s">
        <v>39</v>
      </c>
      <c r="C175" s="104">
        <v>156401</v>
      </c>
      <c r="D175" s="104">
        <v>162800</v>
      </c>
      <c r="E175" s="40">
        <v>150000</v>
      </c>
      <c r="F175" s="98">
        <v>45800</v>
      </c>
      <c r="G175" s="20">
        <v>162800</v>
      </c>
      <c r="H175" s="39">
        <f t="shared" si="19"/>
        <v>9000</v>
      </c>
      <c r="I175" s="1">
        <f t="shared" si="20"/>
        <v>1053</v>
      </c>
      <c r="J175" s="43">
        <f t="shared" si="21"/>
        <v>92</v>
      </c>
      <c r="K175" s="39">
        <f t="shared" si="37"/>
        <v>1145</v>
      </c>
      <c r="L175" s="1">
        <f t="shared" si="23"/>
        <v>3687</v>
      </c>
      <c r="M175" s="43">
        <f t="shared" si="24"/>
        <v>321</v>
      </c>
      <c r="N175" s="1">
        <f t="shared" si="38"/>
        <v>80</v>
      </c>
      <c r="O175" s="43">
        <f t="shared" si="26"/>
        <v>11</v>
      </c>
      <c r="P175" s="39">
        <f t="shared" si="36"/>
        <v>4099</v>
      </c>
      <c r="Q175" s="1">
        <f t="shared" si="32"/>
        <v>2525</v>
      </c>
      <c r="R175" s="35">
        <f t="shared" si="34"/>
        <v>7878</v>
      </c>
      <c r="S175" s="14">
        <f t="shared" si="29"/>
        <v>10403</v>
      </c>
      <c r="T175" s="56"/>
    </row>
    <row r="176" spans="1:20" s="34" customFormat="1" ht="20.149999999999999" customHeight="1" x14ac:dyDescent="0.4">
      <c r="A176" s="106" t="s">
        <v>116</v>
      </c>
      <c r="B176" s="85" t="s">
        <v>40</v>
      </c>
      <c r="C176" s="104">
        <v>162801</v>
      </c>
      <c r="D176" s="104">
        <v>169200</v>
      </c>
      <c r="E176" s="40">
        <v>150000</v>
      </c>
      <c r="F176" s="98">
        <v>45800</v>
      </c>
      <c r="G176" s="20">
        <v>169200</v>
      </c>
      <c r="H176" s="39">
        <f t="shared" si="19"/>
        <v>9000</v>
      </c>
      <c r="I176" s="1">
        <f t="shared" si="20"/>
        <v>1053</v>
      </c>
      <c r="J176" s="43">
        <f t="shared" si="21"/>
        <v>92</v>
      </c>
      <c r="K176" s="39">
        <f t="shared" si="37"/>
        <v>1145</v>
      </c>
      <c r="L176" s="1">
        <f t="shared" si="23"/>
        <v>3687</v>
      </c>
      <c r="M176" s="43">
        <f t="shared" si="24"/>
        <v>321</v>
      </c>
      <c r="N176" s="1">
        <f t="shared" si="38"/>
        <v>80</v>
      </c>
      <c r="O176" s="43">
        <f t="shared" si="26"/>
        <v>11</v>
      </c>
      <c r="P176" s="39">
        <f t="shared" si="36"/>
        <v>4099</v>
      </c>
      <c r="Q176" s="1">
        <f t="shared" si="32"/>
        <v>2624</v>
      </c>
      <c r="R176" s="35">
        <f t="shared" si="34"/>
        <v>8188</v>
      </c>
      <c r="S176" s="14">
        <f t="shared" si="29"/>
        <v>10812</v>
      </c>
      <c r="T176" s="100"/>
    </row>
    <row r="177" spans="1:20" s="34" customFormat="1" ht="20.149999999999999" customHeight="1" x14ac:dyDescent="0.4">
      <c r="A177" s="106" t="s">
        <v>117</v>
      </c>
      <c r="B177" s="85" t="s">
        <v>41</v>
      </c>
      <c r="C177" s="104">
        <v>169201</v>
      </c>
      <c r="D177" s="104">
        <v>175600</v>
      </c>
      <c r="E177" s="40">
        <v>150000</v>
      </c>
      <c r="F177" s="98">
        <v>45800</v>
      </c>
      <c r="G177" s="20">
        <v>175600</v>
      </c>
      <c r="H177" s="39">
        <f t="shared" si="19"/>
        <v>9000</v>
      </c>
      <c r="I177" s="1">
        <f t="shared" ref="I177:I193" si="39">ROUND(F177*11.5%*20%,0)</f>
        <v>1053</v>
      </c>
      <c r="J177" s="43">
        <f t="shared" ref="J177:J193" si="40">ROUND(F177*1%*20%,0)</f>
        <v>92</v>
      </c>
      <c r="K177" s="39">
        <f t="shared" si="37"/>
        <v>1145</v>
      </c>
      <c r="L177" s="1">
        <f t="shared" ref="L177:L193" si="41">ROUND(F177*11.5%*70%,0)</f>
        <v>3687</v>
      </c>
      <c r="M177" s="43">
        <f t="shared" ref="M177:M193" si="42">ROUND(F177*1%*70%,0)</f>
        <v>321</v>
      </c>
      <c r="N177" s="1">
        <f t="shared" si="38"/>
        <v>80</v>
      </c>
      <c r="O177" s="43">
        <f t="shared" ref="O177:O193" si="43">ROUND(F177*0.025%,0)</f>
        <v>11</v>
      </c>
      <c r="P177" s="39">
        <f t="shared" si="36"/>
        <v>4099</v>
      </c>
      <c r="Q177" s="1">
        <f t="shared" si="32"/>
        <v>2724</v>
      </c>
      <c r="R177" s="35">
        <f t="shared" si="34"/>
        <v>8497</v>
      </c>
      <c r="S177" s="14">
        <f t="shared" si="29"/>
        <v>11221</v>
      </c>
      <c r="T177" s="100"/>
    </row>
    <row r="178" spans="1:20" s="34" customFormat="1" ht="20.149999999999999" customHeight="1" x14ac:dyDescent="0.4">
      <c r="A178" s="106" t="s">
        <v>118</v>
      </c>
      <c r="B178" s="85" t="s">
        <v>156</v>
      </c>
      <c r="C178" s="104">
        <v>175601</v>
      </c>
      <c r="D178" s="104">
        <v>182000</v>
      </c>
      <c r="E178" s="40">
        <v>150000</v>
      </c>
      <c r="F178" s="98">
        <v>45800</v>
      </c>
      <c r="G178" s="20">
        <v>182000</v>
      </c>
      <c r="H178" s="39">
        <f t="shared" si="19"/>
        <v>9000</v>
      </c>
      <c r="I178" s="1">
        <f t="shared" si="39"/>
        <v>1053</v>
      </c>
      <c r="J178" s="43">
        <f t="shared" si="40"/>
        <v>92</v>
      </c>
      <c r="K178" s="39">
        <f t="shared" si="37"/>
        <v>1145</v>
      </c>
      <c r="L178" s="1">
        <f t="shared" si="41"/>
        <v>3687</v>
      </c>
      <c r="M178" s="43">
        <f t="shared" si="42"/>
        <v>321</v>
      </c>
      <c r="N178" s="1">
        <f t="shared" si="38"/>
        <v>80</v>
      </c>
      <c r="O178" s="43">
        <f t="shared" si="43"/>
        <v>11</v>
      </c>
      <c r="P178" s="39">
        <f t="shared" si="36"/>
        <v>4099</v>
      </c>
      <c r="Q178" s="1">
        <f t="shared" si="32"/>
        <v>2823</v>
      </c>
      <c r="R178" s="35">
        <f t="shared" si="34"/>
        <v>8807</v>
      </c>
      <c r="S178" s="14">
        <f t="shared" si="29"/>
        <v>11630</v>
      </c>
      <c r="T178" s="100"/>
    </row>
    <row r="179" spans="1:20" s="34" customFormat="1" ht="20.149999999999999" customHeight="1" x14ac:dyDescent="0.4">
      <c r="A179" s="106" t="s">
        <v>119</v>
      </c>
      <c r="B179" s="85" t="s">
        <v>157</v>
      </c>
      <c r="C179" s="104">
        <v>182001</v>
      </c>
      <c r="D179" s="104">
        <v>189500</v>
      </c>
      <c r="E179" s="40">
        <v>150000</v>
      </c>
      <c r="F179" s="98">
        <v>45800</v>
      </c>
      <c r="G179" s="20">
        <v>189500</v>
      </c>
      <c r="H179" s="39">
        <f t="shared" ref="H179:H193" si="44">ROUND(E179*0.06,0)</f>
        <v>9000</v>
      </c>
      <c r="I179" s="1">
        <f t="shared" si="39"/>
        <v>1053</v>
      </c>
      <c r="J179" s="43">
        <f t="shared" si="40"/>
        <v>92</v>
      </c>
      <c r="K179" s="39">
        <f t="shared" si="37"/>
        <v>1145</v>
      </c>
      <c r="L179" s="1">
        <f t="shared" si="41"/>
        <v>3687</v>
      </c>
      <c r="M179" s="43">
        <f t="shared" si="42"/>
        <v>321</v>
      </c>
      <c r="N179" s="1">
        <f t="shared" si="38"/>
        <v>80</v>
      </c>
      <c r="O179" s="43">
        <f t="shared" si="43"/>
        <v>11</v>
      </c>
      <c r="P179" s="39">
        <f t="shared" ref="P179:P193" si="45">TRUNC(L179+M179+N179+O179,0)</f>
        <v>4099</v>
      </c>
      <c r="Q179" s="1">
        <f t="shared" si="32"/>
        <v>2939</v>
      </c>
      <c r="R179" s="35">
        <f t="shared" si="34"/>
        <v>9170</v>
      </c>
      <c r="S179" s="14">
        <f>TRUNC(Q179+R179,0)</f>
        <v>12109</v>
      </c>
      <c r="T179" s="100"/>
    </row>
    <row r="180" spans="1:20" s="34" customFormat="1" ht="20.149999999999999" customHeight="1" x14ac:dyDescent="0.4">
      <c r="A180" s="106" t="s">
        <v>120</v>
      </c>
      <c r="B180" s="85" t="s">
        <v>158</v>
      </c>
      <c r="C180" s="104">
        <v>189501</v>
      </c>
      <c r="D180" s="104">
        <v>197000</v>
      </c>
      <c r="E180" s="40">
        <v>150000</v>
      </c>
      <c r="F180" s="98">
        <v>45800</v>
      </c>
      <c r="G180" s="20">
        <v>197000</v>
      </c>
      <c r="H180" s="39">
        <f t="shared" si="44"/>
        <v>9000</v>
      </c>
      <c r="I180" s="1">
        <f t="shared" si="39"/>
        <v>1053</v>
      </c>
      <c r="J180" s="43">
        <f t="shared" si="40"/>
        <v>92</v>
      </c>
      <c r="K180" s="39">
        <f t="shared" si="37"/>
        <v>1145</v>
      </c>
      <c r="L180" s="1">
        <f t="shared" si="41"/>
        <v>3687</v>
      </c>
      <c r="M180" s="43">
        <f t="shared" si="42"/>
        <v>321</v>
      </c>
      <c r="N180" s="1">
        <f t="shared" si="38"/>
        <v>80</v>
      </c>
      <c r="O180" s="43">
        <f t="shared" si="43"/>
        <v>11</v>
      </c>
      <c r="P180" s="39">
        <f t="shared" si="45"/>
        <v>4099</v>
      </c>
      <c r="Q180" s="1">
        <f t="shared" si="32"/>
        <v>3055</v>
      </c>
      <c r="R180" s="35">
        <f t="shared" si="34"/>
        <v>9533</v>
      </c>
      <c r="S180" s="14">
        <f>TRUNC(Q180+R180,0)</f>
        <v>12588</v>
      </c>
      <c r="T180" s="100"/>
    </row>
    <row r="181" spans="1:20" s="34" customFormat="1" ht="20.149999999999999" customHeight="1" x14ac:dyDescent="0.4">
      <c r="A181" s="106" t="s">
        <v>121</v>
      </c>
      <c r="B181" s="85" t="s">
        <v>159</v>
      </c>
      <c r="C181" s="104">
        <v>197001</v>
      </c>
      <c r="D181" s="104">
        <v>204500</v>
      </c>
      <c r="E181" s="40">
        <v>150000</v>
      </c>
      <c r="F181" s="98">
        <v>45800</v>
      </c>
      <c r="G181" s="104">
        <v>204500</v>
      </c>
      <c r="H181" s="39">
        <f t="shared" si="44"/>
        <v>9000</v>
      </c>
      <c r="I181" s="1">
        <f t="shared" si="39"/>
        <v>1053</v>
      </c>
      <c r="J181" s="43">
        <f t="shared" si="40"/>
        <v>92</v>
      </c>
      <c r="K181" s="39">
        <f t="shared" si="37"/>
        <v>1145</v>
      </c>
      <c r="L181" s="1">
        <f t="shared" si="41"/>
        <v>3687</v>
      </c>
      <c r="M181" s="43">
        <f t="shared" si="42"/>
        <v>321</v>
      </c>
      <c r="N181" s="1">
        <f t="shared" si="38"/>
        <v>80</v>
      </c>
      <c r="O181" s="43">
        <f t="shared" si="43"/>
        <v>11</v>
      </c>
      <c r="P181" s="39">
        <f t="shared" si="45"/>
        <v>4099</v>
      </c>
      <c r="Q181" s="1">
        <f t="shared" si="32"/>
        <v>3172</v>
      </c>
      <c r="R181" s="35">
        <f t="shared" si="34"/>
        <v>9896</v>
      </c>
      <c r="S181" s="14"/>
      <c r="T181" s="100"/>
    </row>
    <row r="182" spans="1:20" s="34" customFormat="1" ht="20.149999999999999" customHeight="1" x14ac:dyDescent="0.4">
      <c r="A182" s="106" t="s">
        <v>122</v>
      </c>
      <c r="B182" s="85" t="s">
        <v>160</v>
      </c>
      <c r="C182" s="104">
        <v>204501</v>
      </c>
      <c r="D182" s="104">
        <v>212000</v>
      </c>
      <c r="E182" s="40">
        <v>150000</v>
      </c>
      <c r="F182" s="98">
        <v>45800</v>
      </c>
      <c r="G182" s="104">
        <v>212000</v>
      </c>
      <c r="H182" s="39">
        <f t="shared" si="44"/>
        <v>9000</v>
      </c>
      <c r="I182" s="1">
        <f t="shared" si="39"/>
        <v>1053</v>
      </c>
      <c r="J182" s="43">
        <f t="shared" si="40"/>
        <v>92</v>
      </c>
      <c r="K182" s="39">
        <f t="shared" si="37"/>
        <v>1145</v>
      </c>
      <c r="L182" s="1">
        <f t="shared" si="41"/>
        <v>3687</v>
      </c>
      <c r="M182" s="43">
        <f t="shared" si="42"/>
        <v>321</v>
      </c>
      <c r="N182" s="1">
        <f t="shared" si="38"/>
        <v>80</v>
      </c>
      <c r="O182" s="43">
        <f t="shared" si="43"/>
        <v>11</v>
      </c>
      <c r="P182" s="39">
        <f t="shared" si="45"/>
        <v>4099</v>
      </c>
      <c r="Q182" s="1">
        <f t="shared" si="32"/>
        <v>3288</v>
      </c>
      <c r="R182" s="35">
        <f t="shared" si="34"/>
        <v>10259</v>
      </c>
      <c r="S182" s="14"/>
      <c r="T182" s="100"/>
    </row>
    <row r="183" spans="1:20" s="34" customFormat="1" ht="20.149999999999999" customHeight="1" x14ac:dyDescent="0.4">
      <c r="A183" s="106" t="s">
        <v>102</v>
      </c>
      <c r="B183" s="85" t="s">
        <v>161</v>
      </c>
      <c r="C183" s="104">
        <v>212001</v>
      </c>
      <c r="D183" s="104">
        <v>219500</v>
      </c>
      <c r="E183" s="40">
        <v>150000</v>
      </c>
      <c r="F183" s="98">
        <v>45800</v>
      </c>
      <c r="G183" s="104">
        <v>219500</v>
      </c>
      <c r="H183" s="39">
        <f t="shared" si="44"/>
        <v>9000</v>
      </c>
      <c r="I183" s="1">
        <f t="shared" si="39"/>
        <v>1053</v>
      </c>
      <c r="J183" s="43">
        <f t="shared" si="40"/>
        <v>92</v>
      </c>
      <c r="K183" s="39">
        <f t="shared" si="37"/>
        <v>1145</v>
      </c>
      <c r="L183" s="1">
        <f t="shared" si="41"/>
        <v>3687</v>
      </c>
      <c r="M183" s="43">
        <f t="shared" si="42"/>
        <v>321</v>
      </c>
      <c r="N183" s="1">
        <f t="shared" si="38"/>
        <v>80</v>
      </c>
      <c r="O183" s="43">
        <f t="shared" si="43"/>
        <v>11</v>
      </c>
      <c r="P183" s="39">
        <f t="shared" si="45"/>
        <v>4099</v>
      </c>
      <c r="Q183" s="1">
        <f t="shared" si="32"/>
        <v>3404</v>
      </c>
      <c r="R183" s="35">
        <f t="shared" si="34"/>
        <v>10622</v>
      </c>
      <c r="S183" s="14"/>
      <c r="T183" s="100"/>
    </row>
    <row r="184" spans="1:20" s="34" customFormat="1" ht="20.149999999999999" customHeight="1" x14ac:dyDescent="0.4">
      <c r="A184" s="102" t="s">
        <v>123</v>
      </c>
      <c r="B184" s="85" t="s">
        <v>162</v>
      </c>
      <c r="C184" s="104">
        <v>219501</v>
      </c>
      <c r="D184" s="104">
        <v>228200</v>
      </c>
      <c r="E184" s="40">
        <v>150000</v>
      </c>
      <c r="F184" s="98">
        <v>45800</v>
      </c>
      <c r="G184" s="104">
        <v>228200</v>
      </c>
      <c r="H184" s="39">
        <f t="shared" si="44"/>
        <v>9000</v>
      </c>
      <c r="I184" s="1">
        <f t="shared" si="39"/>
        <v>1053</v>
      </c>
      <c r="J184" s="43">
        <f t="shared" si="40"/>
        <v>92</v>
      </c>
      <c r="K184" s="39">
        <f t="shared" si="37"/>
        <v>1145</v>
      </c>
      <c r="L184" s="1">
        <f t="shared" si="41"/>
        <v>3687</v>
      </c>
      <c r="M184" s="43">
        <f t="shared" si="42"/>
        <v>321</v>
      </c>
      <c r="N184" s="1">
        <f t="shared" si="38"/>
        <v>80</v>
      </c>
      <c r="O184" s="43">
        <f t="shared" si="43"/>
        <v>11</v>
      </c>
      <c r="P184" s="39">
        <f t="shared" si="45"/>
        <v>4099</v>
      </c>
      <c r="Q184" s="1">
        <f t="shared" si="32"/>
        <v>3539</v>
      </c>
      <c r="R184" s="35">
        <f t="shared" si="34"/>
        <v>11043</v>
      </c>
      <c r="S184" s="14"/>
      <c r="T184" s="100"/>
    </row>
    <row r="185" spans="1:20" s="34" customFormat="1" ht="20.149999999999999" customHeight="1" x14ac:dyDescent="0.4">
      <c r="A185" s="103" t="s">
        <v>130</v>
      </c>
      <c r="B185" s="85" t="s">
        <v>163</v>
      </c>
      <c r="C185" s="104">
        <v>228201</v>
      </c>
      <c r="D185" s="104">
        <v>236900</v>
      </c>
      <c r="E185" s="40">
        <v>150000</v>
      </c>
      <c r="F185" s="98">
        <v>45800</v>
      </c>
      <c r="G185" s="20">
        <v>236900</v>
      </c>
      <c r="H185" s="39">
        <f t="shared" si="44"/>
        <v>9000</v>
      </c>
      <c r="I185" s="1">
        <f t="shared" si="39"/>
        <v>1053</v>
      </c>
      <c r="J185" s="43">
        <f t="shared" si="40"/>
        <v>92</v>
      </c>
      <c r="K185" s="39">
        <f t="shared" si="37"/>
        <v>1145</v>
      </c>
      <c r="L185" s="1">
        <f t="shared" si="41"/>
        <v>3687</v>
      </c>
      <c r="M185" s="43">
        <f t="shared" si="42"/>
        <v>321</v>
      </c>
      <c r="N185" s="1">
        <f t="shared" si="38"/>
        <v>80</v>
      </c>
      <c r="O185" s="43">
        <f t="shared" si="43"/>
        <v>11</v>
      </c>
      <c r="P185" s="39">
        <f t="shared" si="45"/>
        <v>4099</v>
      </c>
      <c r="Q185" s="1">
        <f t="shared" si="32"/>
        <v>3674</v>
      </c>
      <c r="R185" s="35">
        <f t="shared" si="34"/>
        <v>11464</v>
      </c>
      <c r="S185" s="14">
        <f>TRUNC(Q185+R185,0)</f>
        <v>15138</v>
      </c>
      <c r="T185" s="100"/>
    </row>
    <row r="186" spans="1:20" s="34" customFormat="1" ht="20.149999999999999" customHeight="1" x14ac:dyDescent="0.4">
      <c r="A186" s="106" t="s">
        <v>131</v>
      </c>
      <c r="B186" s="85" t="s">
        <v>164</v>
      </c>
      <c r="C186" s="104">
        <v>236901</v>
      </c>
      <c r="D186" s="104">
        <v>245600</v>
      </c>
      <c r="E186" s="40">
        <v>150000</v>
      </c>
      <c r="F186" s="98">
        <v>45800</v>
      </c>
      <c r="G186" s="20">
        <v>245600</v>
      </c>
      <c r="H186" s="39">
        <f t="shared" si="44"/>
        <v>9000</v>
      </c>
      <c r="I186" s="1">
        <f t="shared" si="39"/>
        <v>1053</v>
      </c>
      <c r="J186" s="43">
        <f t="shared" si="40"/>
        <v>92</v>
      </c>
      <c r="K186" s="39">
        <f t="shared" si="37"/>
        <v>1145</v>
      </c>
      <c r="L186" s="1">
        <f t="shared" si="41"/>
        <v>3687</v>
      </c>
      <c r="M186" s="43">
        <f t="shared" si="42"/>
        <v>321</v>
      </c>
      <c r="N186" s="1">
        <f t="shared" si="38"/>
        <v>80</v>
      </c>
      <c r="O186" s="43">
        <f t="shared" si="43"/>
        <v>11</v>
      </c>
      <c r="P186" s="39">
        <f t="shared" si="45"/>
        <v>4099</v>
      </c>
      <c r="Q186" s="1">
        <f t="shared" si="32"/>
        <v>3809</v>
      </c>
      <c r="R186" s="35">
        <f t="shared" si="34"/>
        <v>11885</v>
      </c>
      <c r="S186" s="84"/>
      <c r="T186" s="100"/>
    </row>
    <row r="187" spans="1:20" s="34" customFormat="1" ht="20.149999999999999" customHeight="1" x14ac:dyDescent="0.4">
      <c r="A187" s="102" t="s">
        <v>132</v>
      </c>
      <c r="B187" s="85" t="s">
        <v>165</v>
      </c>
      <c r="C187" s="104">
        <v>245601</v>
      </c>
      <c r="D187" s="104">
        <v>254300</v>
      </c>
      <c r="E187" s="40">
        <v>150000</v>
      </c>
      <c r="F187" s="98">
        <v>45800</v>
      </c>
      <c r="G187" s="20">
        <v>254300</v>
      </c>
      <c r="H187" s="39">
        <f t="shared" si="44"/>
        <v>9000</v>
      </c>
      <c r="I187" s="1">
        <f t="shared" si="39"/>
        <v>1053</v>
      </c>
      <c r="J187" s="43">
        <f t="shared" si="40"/>
        <v>92</v>
      </c>
      <c r="K187" s="39">
        <f t="shared" si="37"/>
        <v>1145</v>
      </c>
      <c r="L187" s="1">
        <f t="shared" si="41"/>
        <v>3687</v>
      </c>
      <c r="M187" s="43">
        <f t="shared" si="42"/>
        <v>321</v>
      </c>
      <c r="N187" s="1">
        <f t="shared" si="38"/>
        <v>80</v>
      </c>
      <c r="O187" s="43">
        <f t="shared" si="43"/>
        <v>11</v>
      </c>
      <c r="P187" s="39">
        <f t="shared" si="45"/>
        <v>4099</v>
      </c>
      <c r="Q187" s="1">
        <f t="shared" si="32"/>
        <v>3944</v>
      </c>
      <c r="R187" s="35">
        <f t="shared" si="34"/>
        <v>12306</v>
      </c>
      <c r="S187" s="84"/>
      <c r="T187" s="100"/>
    </row>
    <row r="188" spans="1:20" s="34" customFormat="1" ht="20.149999999999999" customHeight="1" x14ac:dyDescent="0.4">
      <c r="A188" s="103" t="s">
        <v>133</v>
      </c>
      <c r="B188" s="85" t="s">
        <v>166</v>
      </c>
      <c r="C188" s="104">
        <v>254301</v>
      </c>
      <c r="D188" s="104">
        <v>263000</v>
      </c>
      <c r="E188" s="40">
        <v>150000</v>
      </c>
      <c r="F188" s="98">
        <v>45800</v>
      </c>
      <c r="G188" s="20">
        <v>263000</v>
      </c>
      <c r="H188" s="39">
        <f t="shared" si="44"/>
        <v>9000</v>
      </c>
      <c r="I188" s="1">
        <f t="shared" si="39"/>
        <v>1053</v>
      </c>
      <c r="J188" s="43">
        <f t="shared" si="40"/>
        <v>92</v>
      </c>
      <c r="K188" s="39">
        <f t="shared" si="37"/>
        <v>1145</v>
      </c>
      <c r="L188" s="1">
        <f t="shared" si="41"/>
        <v>3687</v>
      </c>
      <c r="M188" s="43">
        <f t="shared" si="42"/>
        <v>321</v>
      </c>
      <c r="N188" s="1">
        <f t="shared" si="38"/>
        <v>80</v>
      </c>
      <c r="O188" s="43">
        <f t="shared" si="43"/>
        <v>11</v>
      </c>
      <c r="P188" s="39">
        <f t="shared" si="45"/>
        <v>4099</v>
      </c>
      <c r="Q188" s="1">
        <f t="shared" si="32"/>
        <v>4079</v>
      </c>
      <c r="R188" s="35">
        <f t="shared" si="34"/>
        <v>12727</v>
      </c>
      <c r="S188" s="84"/>
      <c r="T188" s="100"/>
    </row>
    <row r="189" spans="1:20" s="34" customFormat="1" ht="20.149999999999999" customHeight="1" x14ac:dyDescent="0.4">
      <c r="A189" s="106" t="s">
        <v>134</v>
      </c>
      <c r="B189" s="85" t="s">
        <v>167</v>
      </c>
      <c r="C189" s="104">
        <v>263001</v>
      </c>
      <c r="D189" s="104">
        <v>273000</v>
      </c>
      <c r="E189" s="40">
        <v>150000</v>
      </c>
      <c r="F189" s="98">
        <v>45800</v>
      </c>
      <c r="G189" s="20">
        <v>273000</v>
      </c>
      <c r="H189" s="39">
        <f t="shared" si="44"/>
        <v>9000</v>
      </c>
      <c r="I189" s="1">
        <f t="shared" si="39"/>
        <v>1053</v>
      </c>
      <c r="J189" s="43">
        <f t="shared" si="40"/>
        <v>92</v>
      </c>
      <c r="K189" s="39">
        <f t="shared" si="37"/>
        <v>1145</v>
      </c>
      <c r="L189" s="1">
        <f t="shared" si="41"/>
        <v>3687</v>
      </c>
      <c r="M189" s="43">
        <f t="shared" si="42"/>
        <v>321</v>
      </c>
      <c r="N189" s="1">
        <f t="shared" si="38"/>
        <v>80</v>
      </c>
      <c r="O189" s="43">
        <f t="shared" si="43"/>
        <v>11</v>
      </c>
      <c r="P189" s="39">
        <f t="shared" si="45"/>
        <v>4099</v>
      </c>
      <c r="Q189" s="1">
        <f t="shared" si="32"/>
        <v>4234</v>
      </c>
      <c r="R189" s="35">
        <f t="shared" si="34"/>
        <v>13211</v>
      </c>
      <c r="S189" s="84"/>
      <c r="T189" s="100"/>
    </row>
    <row r="190" spans="1:20" s="34" customFormat="1" ht="20.149999999999999" customHeight="1" x14ac:dyDescent="0.4">
      <c r="A190" s="102" t="s">
        <v>135</v>
      </c>
      <c r="B190" s="85" t="s">
        <v>168</v>
      </c>
      <c r="C190" s="104">
        <v>273001</v>
      </c>
      <c r="D190" s="104">
        <v>283000</v>
      </c>
      <c r="E190" s="40">
        <v>150000</v>
      </c>
      <c r="F190" s="98">
        <v>45800</v>
      </c>
      <c r="G190" s="20">
        <v>283000</v>
      </c>
      <c r="H190" s="39">
        <f t="shared" si="44"/>
        <v>9000</v>
      </c>
      <c r="I190" s="1">
        <f t="shared" si="39"/>
        <v>1053</v>
      </c>
      <c r="J190" s="43">
        <f t="shared" si="40"/>
        <v>92</v>
      </c>
      <c r="K190" s="39">
        <f t="shared" si="37"/>
        <v>1145</v>
      </c>
      <c r="L190" s="1">
        <f t="shared" si="41"/>
        <v>3687</v>
      </c>
      <c r="M190" s="43">
        <f t="shared" si="42"/>
        <v>321</v>
      </c>
      <c r="N190" s="1">
        <f t="shared" si="38"/>
        <v>80</v>
      </c>
      <c r="O190" s="43">
        <f t="shared" si="43"/>
        <v>11</v>
      </c>
      <c r="P190" s="39">
        <f t="shared" si="45"/>
        <v>4099</v>
      </c>
      <c r="Q190" s="1">
        <f t="shared" si="32"/>
        <v>4389</v>
      </c>
      <c r="R190" s="35">
        <f t="shared" si="34"/>
        <v>13695</v>
      </c>
      <c r="S190" s="84"/>
      <c r="T190" s="100"/>
    </row>
    <row r="191" spans="1:20" s="34" customFormat="1" ht="20.149999999999999" customHeight="1" x14ac:dyDescent="0.4">
      <c r="A191" s="103" t="s">
        <v>136</v>
      </c>
      <c r="B191" s="85" t="s">
        <v>169</v>
      </c>
      <c r="C191" s="104">
        <v>283001</v>
      </c>
      <c r="D191" s="104">
        <v>293000</v>
      </c>
      <c r="E191" s="40">
        <v>150000</v>
      </c>
      <c r="F191" s="98">
        <v>45800</v>
      </c>
      <c r="G191" s="20">
        <v>293000</v>
      </c>
      <c r="H191" s="39">
        <f t="shared" si="44"/>
        <v>9000</v>
      </c>
      <c r="I191" s="1">
        <f t="shared" si="39"/>
        <v>1053</v>
      </c>
      <c r="J191" s="43">
        <f t="shared" si="40"/>
        <v>92</v>
      </c>
      <c r="K191" s="39">
        <f t="shared" si="37"/>
        <v>1145</v>
      </c>
      <c r="L191" s="1">
        <f t="shared" si="41"/>
        <v>3687</v>
      </c>
      <c r="M191" s="43">
        <f t="shared" si="42"/>
        <v>321</v>
      </c>
      <c r="N191" s="1">
        <f t="shared" si="38"/>
        <v>80</v>
      </c>
      <c r="O191" s="43">
        <f t="shared" si="43"/>
        <v>11</v>
      </c>
      <c r="P191" s="39">
        <f t="shared" si="45"/>
        <v>4099</v>
      </c>
      <c r="Q191" s="1">
        <f t="shared" si="32"/>
        <v>4544</v>
      </c>
      <c r="R191" s="35">
        <f t="shared" si="34"/>
        <v>14179</v>
      </c>
      <c r="S191" s="84"/>
      <c r="T191" s="100"/>
    </row>
    <row r="192" spans="1:20" s="34" customFormat="1" ht="20.149999999999999" customHeight="1" x14ac:dyDescent="0.4">
      <c r="A192" s="106" t="s">
        <v>137</v>
      </c>
      <c r="B192" s="85" t="s">
        <v>170</v>
      </c>
      <c r="C192" s="104">
        <v>293001</v>
      </c>
      <c r="D192" s="104">
        <v>303000</v>
      </c>
      <c r="E192" s="40">
        <v>150000</v>
      </c>
      <c r="F192" s="98">
        <v>45800</v>
      </c>
      <c r="G192" s="20">
        <v>303000</v>
      </c>
      <c r="H192" s="39">
        <f t="shared" si="44"/>
        <v>9000</v>
      </c>
      <c r="I192" s="1">
        <f t="shared" si="39"/>
        <v>1053</v>
      </c>
      <c r="J192" s="43">
        <f t="shared" si="40"/>
        <v>92</v>
      </c>
      <c r="K192" s="39">
        <f t="shared" si="37"/>
        <v>1145</v>
      </c>
      <c r="L192" s="1">
        <f t="shared" si="41"/>
        <v>3687</v>
      </c>
      <c r="M192" s="43">
        <f t="shared" si="42"/>
        <v>321</v>
      </c>
      <c r="N192" s="1">
        <f t="shared" si="38"/>
        <v>80</v>
      </c>
      <c r="O192" s="43">
        <f t="shared" si="43"/>
        <v>11</v>
      </c>
      <c r="P192" s="39">
        <f t="shared" si="45"/>
        <v>4099</v>
      </c>
      <c r="Q192" s="1">
        <f t="shared" si="32"/>
        <v>4700</v>
      </c>
      <c r="R192" s="35">
        <f t="shared" si="34"/>
        <v>14663</v>
      </c>
      <c r="S192" s="84"/>
      <c r="T192" s="100"/>
    </row>
    <row r="193" spans="1:20" s="34" customFormat="1" ht="20.149999999999999" customHeight="1" thickBot="1" x14ac:dyDescent="0.45">
      <c r="A193" s="101" t="s">
        <v>138</v>
      </c>
      <c r="B193" s="107" t="s">
        <v>171</v>
      </c>
      <c r="C193" s="108">
        <v>303001</v>
      </c>
      <c r="D193" s="108">
        <v>313000</v>
      </c>
      <c r="E193" s="60">
        <v>150000</v>
      </c>
      <c r="F193" s="109">
        <v>45800</v>
      </c>
      <c r="G193" s="97">
        <v>313000</v>
      </c>
      <c r="H193" s="59">
        <f t="shared" si="44"/>
        <v>9000</v>
      </c>
      <c r="I193" s="18">
        <f t="shared" si="39"/>
        <v>1053</v>
      </c>
      <c r="J193" s="58">
        <f t="shared" si="40"/>
        <v>92</v>
      </c>
      <c r="K193" s="59">
        <f t="shared" si="37"/>
        <v>1145</v>
      </c>
      <c r="L193" s="18">
        <f t="shared" si="41"/>
        <v>3687</v>
      </c>
      <c r="M193" s="58">
        <f t="shared" si="42"/>
        <v>321</v>
      </c>
      <c r="N193" s="18">
        <f t="shared" si="38"/>
        <v>80</v>
      </c>
      <c r="O193" s="58">
        <f t="shared" si="43"/>
        <v>11</v>
      </c>
      <c r="P193" s="59">
        <f t="shared" si="45"/>
        <v>4099</v>
      </c>
      <c r="Q193" s="18">
        <f t="shared" si="32"/>
        <v>4855</v>
      </c>
      <c r="R193" s="110">
        <f t="shared" si="34"/>
        <v>15146</v>
      </c>
      <c r="S193" s="84"/>
      <c r="T193" s="100"/>
    </row>
    <row r="194" spans="1:20" s="111" customFormat="1" x14ac:dyDescent="0.4"/>
    <row r="195" spans="1:20" s="111" customFormat="1" x14ac:dyDescent="0.3">
      <c r="A195" s="86" t="s">
        <v>189</v>
      </c>
      <c r="B195" s="27"/>
      <c r="C195" s="26"/>
      <c r="D195" s="26"/>
      <c r="E195" s="26"/>
      <c r="F195" s="26"/>
      <c r="G195" s="28"/>
      <c r="H195" s="28"/>
      <c r="I195" s="28"/>
      <c r="J195" s="29"/>
      <c r="K195" s="29"/>
      <c r="L195" s="29"/>
      <c r="M195" s="29"/>
      <c r="N195" s="29"/>
      <c r="O195" s="28"/>
      <c r="P195" s="28"/>
      <c r="Q195" s="140" t="s">
        <v>177</v>
      </c>
      <c r="R195" s="140"/>
    </row>
    <row r="196" spans="1:20" s="111" customFormat="1" x14ac:dyDescent="0.3">
      <c r="A196" s="30" t="s">
        <v>67</v>
      </c>
      <c r="B196" s="31"/>
      <c r="C196" s="30"/>
      <c r="D196" s="30"/>
      <c r="E196" s="30"/>
      <c r="F196" s="30"/>
      <c r="G196" s="28"/>
      <c r="H196" s="28"/>
      <c r="J196" s="28"/>
      <c r="K196" s="28"/>
      <c r="L196" s="28"/>
      <c r="M196" s="28"/>
      <c r="N196" s="28"/>
      <c r="O196" s="28"/>
      <c r="P196" s="28"/>
      <c r="Q196" s="125" t="s">
        <v>178</v>
      </c>
      <c r="R196" s="125"/>
    </row>
    <row r="197" spans="1:20" s="111" customFormat="1" ht="17.25" customHeight="1" x14ac:dyDescent="0.25">
      <c r="A197" s="76" t="s">
        <v>176</v>
      </c>
      <c r="B197" s="32"/>
      <c r="C197" s="32"/>
      <c r="D197" s="32"/>
      <c r="E197" s="32"/>
      <c r="F197" s="28"/>
      <c r="G197" s="28"/>
      <c r="H197" s="28"/>
      <c r="I197" s="28"/>
      <c r="J197" s="28"/>
      <c r="K197" s="28"/>
      <c r="L197" s="28"/>
      <c r="M197" s="28"/>
      <c r="N197" s="28"/>
    </row>
    <row r="198" spans="1:20" s="111" customFormat="1" x14ac:dyDescent="0.25">
      <c r="A198" s="76" t="s">
        <v>140</v>
      </c>
      <c r="B198" s="32"/>
      <c r="C198" s="32"/>
      <c r="D198" s="32"/>
      <c r="E198" s="32"/>
      <c r="F198" s="28"/>
      <c r="G198" s="28"/>
      <c r="H198" s="28"/>
    </row>
    <row r="199" spans="1:20" s="111" customFormat="1" x14ac:dyDescent="0.25">
      <c r="A199" s="76" t="s">
        <v>227</v>
      </c>
      <c r="B199" s="32"/>
      <c r="C199" s="32"/>
      <c r="D199" s="32"/>
      <c r="E199" s="32"/>
      <c r="F199" s="28"/>
      <c r="G199" s="28"/>
      <c r="H199" s="28"/>
    </row>
  </sheetData>
  <mergeCells count="40">
    <mergeCell ref="A1:H1"/>
    <mergeCell ref="S108:S111"/>
    <mergeCell ref="F108:F111"/>
    <mergeCell ref="G108:G111"/>
    <mergeCell ref="H108:H111"/>
    <mergeCell ref="I108:P108"/>
    <mergeCell ref="K110:K111"/>
    <mergeCell ref="L110:L111"/>
    <mergeCell ref="M110:M111"/>
    <mergeCell ref="N110:N111"/>
    <mergeCell ref="O110:O111"/>
    <mergeCell ref="P110:P111"/>
    <mergeCell ref="B108:B111"/>
    <mergeCell ref="I109:K109"/>
    <mergeCell ref="E8:F8"/>
    <mergeCell ref="E9:E10"/>
    <mergeCell ref="F9:F10"/>
    <mergeCell ref="G8:H8"/>
    <mergeCell ref="G9:G10"/>
    <mergeCell ref="H9:H10"/>
    <mergeCell ref="A8:A10"/>
    <mergeCell ref="B8:B10"/>
    <mergeCell ref="C8:C10"/>
    <mergeCell ref="D8:D10"/>
    <mergeCell ref="A11:A17"/>
    <mergeCell ref="G99:H99"/>
    <mergeCell ref="A119:A134"/>
    <mergeCell ref="A18:A33"/>
    <mergeCell ref="Q195:R195"/>
    <mergeCell ref="Q196:R196"/>
    <mergeCell ref="A108:A111"/>
    <mergeCell ref="E108:E111"/>
    <mergeCell ref="C108:C111"/>
    <mergeCell ref="D108:D111"/>
    <mergeCell ref="L109:P109"/>
    <mergeCell ref="I110:I111"/>
    <mergeCell ref="J110:J111"/>
    <mergeCell ref="Q108:R108"/>
    <mergeCell ref="Q109:Q111"/>
    <mergeCell ref="R109:R111"/>
  </mergeCells>
  <phoneticPr fontId="8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8" scale="69" fitToHeight="2" orientation="portrait" r:id="rId1"/>
  <rowBreaks count="1" manualBreakCount="1">
    <brk id="100" max="1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114年級距表</vt:lpstr>
      <vt:lpstr>'114年級距表'!Print_Area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岱怡 陳</cp:lastModifiedBy>
  <cp:lastPrinted>2024-12-16T08:29:04Z</cp:lastPrinted>
  <dcterms:created xsi:type="dcterms:W3CDTF">2012-11-22T06:00:27Z</dcterms:created>
  <dcterms:modified xsi:type="dcterms:W3CDTF">2024-12-17T02:48:15Z</dcterms:modified>
</cp:coreProperties>
</file>