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gn\Desktop\S19\Thermal Fluids\GitHub\24321-A4\HT36C\"/>
    </mc:Choice>
  </mc:AlternateContent>
  <xr:revisionPtr revIDLastSave="0" documentId="8_{63FC7ABB-76A0-4575-9A55-968A9F951AC7}" xr6:coauthVersionLast="43" xr6:coauthVersionMax="43" xr10:uidLastSave="{00000000-0000-0000-0000-000000000000}"/>
  <bookViews>
    <workbookView xWindow="-96" yWindow="-96" windowWidth="19392" windowHeight="10392" activeTab="1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</sheets>
  <calcPr calcId="181029"/>
</workbook>
</file>

<file path=xl/calcChain.xml><?xml version="1.0" encoding="utf-8"?>
<calcChain xmlns="http://schemas.openxmlformats.org/spreadsheetml/2006/main">
  <c r="R2" i="1" l="1"/>
  <c r="V2" i="1"/>
  <c r="W2" i="1"/>
  <c r="X2" i="1"/>
  <c r="Y2" i="1"/>
  <c r="Z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R3" i="1"/>
  <c r="V3" i="1"/>
  <c r="W3" i="1"/>
  <c r="X3" i="1"/>
  <c r="Y3" i="1"/>
  <c r="Z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R4" i="1"/>
  <c r="V4" i="1"/>
  <c r="W4" i="1"/>
  <c r="X4" i="1"/>
  <c r="Y4" i="1"/>
  <c r="Z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R5" i="1"/>
  <c r="V5" i="1"/>
  <c r="W5" i="1"/>
  <c r="X5" i="1"/>
  <c r="Y5" i="1"/>
  <c r="Z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R6" i="1"/>
  <c r="V6" i="1"/>
  <c r="W6" i="1"/>
  <c r="X6" i="1"/>
  <c r="Y6" i="1"/>
  <c r="Z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R7" i="1"/>
  <c r="V7" i="1"/>
  <c r="W7" i="1"/>
  <c r="X7" i="1"/>
  <c r="Y7" i="1"/>
  <c r="Z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R8" i="1"/>
  <c r="V8" i="1"/>
  <c r="W8" i="1"/>
  <c r="X8" i="1"/>
  <c r="Y8" i="1"/>
  <c r="Z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R9" i="1"/>
  <c r="V9" i="1"/>
  <c r="W9" i="1"/>
  <c r="X9" i="1"/>
  <c r="Y9" i="1"/>
  <c r="Z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R10" i="1"/>
  <c r="V10" i="1"/>
  <c r="W10" i="1"/>
  <c r="X10" i="1"/>
  <c r="Y10" i="1"/>
  <c r="Z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R11" i="1"/>
  <c r="V11" i="1"/>
  <c r="W11" i="1"/>
  <c r="X11" i="1"/>
  <c r="Y11" i="1"/>
  <c r="Z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R12" i="1"/>
  <c r="V12" i="1"/>
  <c r="W12" i="1"/>
  <c r="X12" i="1"/>
  <c r="Y12" i="1"/>
  <c r="Z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R13" i="1"/>
  <c r="V13" i="1"/>
  <c r="W13" i="1"/>
  <c r="X13" i="1"/>
  <c r="Y13" i="1"/>
  <c r="Z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R14" i="1"/>
  <c r="V14" i="1"/>
  <c r="W14" i="1"/>
  <c r="X14" i="1"/>
  <c r="Y14" i="1"/>
  <c r="Z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R15" i="1"/>
  <c r="V15" i="1"/>
  <c r="W15" i="1"/>
  <c r="X15" i="1"/>
  <c r="Y15" i="1"/>
  <c r="Z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R16" i="1"/>
  <c r="V16" i="1"/>
  <c r="W16" i="1"/>
  <c r="X16" i="1"/>
  <c r="Y16" i="1"/>
  <c r="Z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R17" i="1"/>
  <c r="V17" i="1"/>
  <c r="W17" i="1"/>
  <c r="X17" i="1"/>
  <c r="Y17" i="1"/>
  <c r="Z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R2" i="2"/>
  <c r="V2" i="2"/>
  <c r="W2" i="2"/>
  <c r="X2" i="2"/>
  <c r="Y2" i="2"/>
  <c r="Z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R3" i="2"/>
  <c r="V3" i="2"/>
  <c r="W3" i="2"/>
  <c r="X3" i="2"/>
  <c r="Y3" i="2"/>
  <c r="Z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R4" i="2"/>
  <c r="V4" i="2"/>
  <c r="W4" i="2"/>
  <c r="X4" i="2"/>
  <c r="Y4" i="2"/>
  <c r="Z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R5" i="2"/>
  <c r="V5" i="2"/>
  <c r="W5" i="2"/>
  <c r="X5" i="2"/>
  <c r="Y5" i="2"/>
  <c r="Z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R6" i="2"/>
  <c r="V6" i="2"/>
  <c r="W6" i="2"/>
  <c r="X6" i="2"/>
  <c r="Y6" i="2"/>
  <c r="Z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R7" i="2"/>
  <c r="V7" i="2"/>
  <c r="W7" i="2"/>
  <c r="X7" i="2"/>
  <c r="Y7" i="2"/>
  <c r="Z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R8" i="2"/>
  <c r="V8" i="2"/>
  <c r="W8" i="2"/>
  <c r="X8" i="2"/>
  <c r="Y8" i="2"/>
  <c r="Z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R9" i="2"/>
  <c r="V9" i="2"/>
  <c r="W9" i="2"/>
  <c r="X9" i="2"/>
  <c r="Y9" i="2"/>
  <c r="Z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R10" i="2"/>
  <c r="V10" i="2"/>
  <c r="W10" i="2"/>
  <c r="X10" i="2"/>
  <c r="Y10" i="2"/>
  <c r="Z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R11" i="2"/>
  <c r="V11" i="2"/>
  <c r="W11" i="2"/>
  <c r="X11" i="2"/>
  <c r="Y11" i="2"/>
  <c r="Z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R12" i="2"/>
  <c r="V12" i="2"/>
  <c r="W12" i="2"/>
  <c r="X12" i="2"/>
  <c r="Y12" i="2"/>
  <c r="Z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R13" i="2"/>
  <c r="V13" i="2"/>
  <c r="W13" i="2"/>
  <c r="X13" i="2"/>
  <c r="Y13" i="2"/>
  <c r="Z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R14" i="2"/>
  <c r="V14" i="2"/>
  <c r="W14" i="2"/>
  <c r="X14" i="2"/>
  <c r="Y14" i="2"/>
  <c r="Z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R15" i="2"/>
  <c r="V15" i="2"/>
  <c r="W15" i="2"/>
  <c r="X15" i="2"/>
  <c r="Y15" i="2"/>
  <c r="Z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R16" i="2"/>
  <c r="V16" i="2"/>
  <c r="W16" i="2"/>
  <c r="X16" i="2"/>
  <c r="Y16" i="2"/>
  <c r="Z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R17" i="2"/>
  <c r="V17" i="2"/>
  <c r="W17" i="2"/>
  <c r="X17" i="2"/>
  <c r="Y17" i="2"/>
  <c r="Z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R2" i="3"/>
  <c r="V2" i="3"/>
  <c r="W2" i="3"/>
  <c r="X2" i="3"/>
  <c r="Y2" i="3"/>
  <c r="Z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R3" i="3"/>
  <c r="V3" i="3"/>
  <c r="W3" i="3"/>
  <c r="X3" i="3"/>
  <c r="Y3" i="3"/>
  <c r="Z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R4" i="3"/>
  <c r="V4" i="3"/>
  <c r="W4" i="3"/>
  <c r="X4" i="3"/>
  <c r="Y4" i="3"/>
  <c r="Z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R5" i="3"/>
  <c r="V5" i="3"/>
  <c r="W5" i="3"/>
  <c r="X5" i="3"/>
  <c r="Y5" i="3"/>
  <c r="Z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R6" i="3"/>
  <c r="V6" i="3"/>
  <c r="W6" i="3"/>
  <c r="X6" i="3"/>
  <c r="Y6" i="3"/>
  <c r="Z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R7" i="3"/>
  <c r="V7" i="3"/>
  <c r="W7" i="3"/>
  <c r="X7" i="3"/>
  <c r="Y7" i="3"/>
  <c r="Z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R8" i="3"/>
  <c r="V8" i="3"/>
  <c r="W8" i="3"/>
  <c r="X8" i="3"/>
  <c r="Y8" i="3"/>
  <c r="Z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R9" i="3"/>
  <c r="V9" i="3"/>
  <c r="W9" i="3"/>
  <c r="X9" i="3"/>
  <c r="Y9" i="3"/>
  <c r="Z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R10" i="3"/>
  <c r="V10" i="3"/>
  <c r="W10" i="3"/>
  <c r="X10" i="3"/>
  <c r="Y10" i="3"/>
  <c r="Z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R11" i="3"/>
  <c r="V11" i="3"/>
  <c r="W11" i="3"/>
  <c r="X11" i="3"/>
  <c r="Y11" i="3"/>
  <c r="Z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R12" i="3"/>
  <c r="V12" i="3"/>
  <c r="W12" i="3"/>
  <c r="X12" i="3"/>
  <c r="Y12" i="3"/>
  <c r="Z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R13" i="3"/>
  <c r="V13" i="3"/>
  <c r="W13" i="3"/>
  <c r="X13" i="3"/>
  <c r="Y13" i="3"/>
  <c r="Z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R14" i="3"/>
  <c r="V14" i="3"/>
  <c r="W14" i="3"/>
  <c r="X14" i="3"/>
  <c r="Y14" i="3"/>
  <c r="Z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R15" i="3"/>
  <c r="V15" i="3"/>
  <c r="W15" i="3"/>
  <c r="X15" i="3"/>
  <c r="Y15" i="3"/>
  <c r="Z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R16" i="3"/>
  <c r="V16" i="3"/>
  <c r="W16" i="3"/>
  <c r="X16" i="3"/>
  <c r="Y16" i="3"/>
  <c r="Z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R17" i="3"/>
  <c r="V17" i="3"/>
  <c r="W17" i="3"/>
  <c r="X17" i="3"/>
  <c r="Y17" i="3"/>
  <c r="Z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R2" i="4"/>
  <c r="V2" i="4"/>
  <c r="W2" i="4"/>
  <c r="X2" i="4"/>
  <c r="Y2" i="4"/>
  <c r="Z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R3" i="4"/>
  <c r="V3" i="4"/>
  <c r="W3" i="4"/>
  <c r="X3" i="4"/>
  <c r="Y3" i="4"/>
  <c r="Z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R4" i="4"/>
  <c r="V4" i="4"/>
  <c r="W4" i="4"/>
  <c r="X4" i="4"/>
  <c r="Y4" i="4"/>
  <c r="Z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H4" i="4"/>
  <c r="R5" i="4"/>
  <c r="V5" i="4"/>
  <c r="W5" i="4"/>
  <c r="X5" i="4"/>
  <c r="Y5" i="4"/>
  <c r="Z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CA5" i="4"/>
  <c r="CB5" i="4"/>
  <c r="CC5" i="4"/>
  <c r="CD5" i="4"/>
  <c r="CE5" i="4"/>
  <c r="CF5" i="4"/>
  <c r="CG5" i="4"/>
  <c r="CH5" i="4"/>
  <c r="R6" i="4"/>
  <c r="V6" i="4"/>
  <c r="W6" i="4"/>
  <c r="X6" i="4"/>
  <c r="Y6" i="4"/>
  <c r="Z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CD6" i="4"/>
  <c r="CE6" i="4"/>
  <c r="CF6" i="4"/>
  <c r="CG6" i="4"/>
  <c r="CH6" i="4"/>
  <c r="R7" i="4"/>
  <c r="V7" i="4"/>
  <c r="W7" i="4"/>
  <c r="X7" i="4"/>
  <c r="Y7" i="4"/>
  <c r="Z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Y7" i="4"/>
  <c r="BZ7" i="4"/>
  <c r="CA7" i="4"/>
  <c r="CB7" i="4"/>
  <c r="CC7" i="4"/>
  <c r="CD7" i="4"/>
  <c r="CE7" i="4"/>
  <c r="CF7" i="4"/>
  <c r="CG7" i="4"/>
  <c r="CH7" i="4"/>
  <c r="R8" i="4"/>
  <c r="V8" i="4"/>
  <c r="W8" i="4"/>
  <c r="X8" i="4"/>
  <c r="Y8" i="4"/>
  <c r="Z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CA8" i="4"/>
  <c r="CB8" i="4"/>
  <c r="CC8" i="4"/>
  <c r="CD8" i="4"/>
  <c r="CE8" i="4"/>
  <c r="CF8" i="4"/>
  <c r="CG8" i="4"/>
  <c r="CH8" i="4"/>
  <c r="R9" i="4"/>
  <c r="V9" i="4"/>
  <c r="W9" i="4"/>
  <c r="X9" i="4"/>
  <c r="Y9" i="4"/>
  <c r="Z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BS9" i="4"/>
  <c r="BT9" i="4"/>
  <c r="BU9" i="4"/>
  <c r="BV9" i="4"/>
  <c r="BW9" i="4"/>
  <c r="BX9" i="4"/>
  <c r="BY9" i="4"/>
  <c r="BZ9" i="4"/>
  <c r="CA9" i="4"/>
  <c r="CB9" i="4"/>
  <c r="CC9" i="4"/>
  <c r="CD9" i="4"/>
  <c r="CE9" i="4"/>
  <c r="CF9" i="4"/>
  <c r="CG9" i="4"/>
  <c r="CH9" i="4"/>
  <c r="R10" i="4"/>
  <c r="V10" i="4"/>
  <c r="W10" i="4"/>
  <c r="X10" i="4"/>
  <c r="Y10" i="4"/>
  <c r="Z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BU10" i="4"/>
  <c r="BV10" i="4"/>
  <c r="BW10" i="4"/>
  <c r="BX10" i="4"/>
  <c r="BY10" i="4"/>
  <c r="BZ10" i="4"/>
  <c r="CA10" i="4"/>
  <c r="CB10" i="4"/>
  <c r="CC10" i="4"/>
  <c r="CD10" i="4"/>
  <c r="CE10" i="4"/>
  <c r="CF10" i="4"/>
  <c r="CG10" i="4"/>
  <c r="CH10" i="4"/>
  <c r="R11" i="4"/>
  <c r="V11" i="4"/>
  <c r="W11" i="4"/>
  <c r="X11" i="4"/>
  <c r="Y11" i="4"/>
  <c r="Z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CD11" i="4"/>
  <c r="CE11" i="4"/>
  <c r="CF11" i="4"/>
  <c r="CG11" i="4"/>
  <c r="CH11" i="4"/>
  <c r="R12" i="4"/>
  <c r="V12" i="4"/>
  <c r="W12" i="4"/>
  <c r="X12" i="4"/>
  <c r="Y12" i="4"/>
  <c r="Z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CA12" i="4"/>
  <c r="CB12" i="4"/>
  <c r="CC12" i="4"/>
  <c r="CD12" i="4"/>
  <c r="CE12" i="4"/>
  <c r="CF12" i="4"/>
  <c r="CG12" i="4"/>
  <c r="CH12" i="4"/>
  <c r="R13" i="4"/>
  <c r="V13" i="4"/>
  <c r="W13" i="4"/>
  <c r="X13" i="4"/>
  <c r="Y13" i="4"/>
  <c r="Z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R14" i="4"/>
  <c r="V14" i="4"/>
  <c r="W14" i="4"/>
  <c r="X14" i="4"/>
  <c r="Y14" i="4"/>
  <c r="Z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R15" i="4"/>
  <c r="V15" i="4"/>
  <c r="W15" i="4"/>
  <c r="X15" i="4"/>
  <c r="Y15" i="4"/>
  <c r="Z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R16" i="4"/>
  <c r="V16" i="4"/>
  <c r="W16" i="4"/>
  <c r="X16" i="4"/>
  <c r="Y16" i="4"/>
  <c r="Z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D16" i="4"/>
  <c r="CE16" i="4"/>
  <c r="CF16" i="4"/>
  <c r="CG16" i="4"/>
  <c r="CH16" i="4"/>
  <c r="R17" i="4"/>
  <c r="V17" i="4"/>
  <c r="W17" i="4"/>
  <c r="X17" i="4"/>
  <c r="Y17" i="4"/>
  <c r="Z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R2" i="5"/>
  <c r="V2" i="5"/>
  <c r="W2" i="5"/>
  <c r="X2" i="5"/>
  <c r="Y2" i="5"/>
  <c r="Z2" i="5"/>
  <c r="AX2" i="5"/>
  <c r="AY2" i="5"/>
  <c r="AZ2" i="5"/>
  <c r="BA2" i="5"/>
  <c r="BB2" i="5"/>
  <c r="BC2" i="5"/>
  <c r="BD2" i="5"/>
  <c r="BE2" i="5"/>
  <c r="BF2" i="5"/>
  <c r="BG2" i="5"/>
  <c r="BH2" i="5"/>
  <c r="BI2" i="5"/>
  <c r="BJ2" i="5"/>
  <c r="BK2" i="5"/>
  <c r="BL2" i="5"/>
  <c r="BM2" i="5"/>
  <c r="BN2" i="5"/>
  <c r="BO2" i="5"/>
  <c r="BP2" i="5"/>
  <c r="BQ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CE2" i="5"/>
  <c r="CF2" i="5"/>
  <c r="CG2" i="5"/>
  <c r="CH2" i="5"/>
  <c r="R3" i="5"/>
  <c r="V3" i="5"/>
  <c r="W3" i="5"/>
  <c r="X3" i="5"/>
  <c r="Y3" i="5"/>
  <c r="Z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R4" i="5"/>
  <c r="V4" i="5"/>
  <c r="W4" i="5"/>
  <c r="X4" i="5"/>
  <c r="Y4" i="5"/>
  <c r="Z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CE4" i="5"/>
  <c r="CF4" i="5"/>
  <c r="CG4" i="5"/>
  <c r="CH4" i="5"/>
  <c r="R5" i="5"/>
  <c r="V5" i="5"/>
  <c r="W5" i="5"/>
  <c r="X5" i="5"/>
  <c r="Y5" i="5"/>
  <c r="Z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BY5" i="5"/>
  <c r="BZ5" i="5"/>
  <c r="CA5" i="5"/>
  <c r="CB5" i="5"/>
  <c r="CC5" i="5"/>
  <c r="CD5" i="5"/>
  <c r="CE5" i="5"/>
  <c r="CF5" i="5"/>
  <c r="CG5" i="5"/>
  <c r="CH5" i="5"/>
  <c r="R6" i="5"/>
  <c r="V6" i="5"/>
  <c r="W6" i="5"/>
  <c r="X6" i="5"/>
  <c r="Y6" i="5"/>
  <c r="Z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CE6" i="5"/>
  <c r="CF6" i="5"/>
  <c r="CG6" i="5"/>
  <c r="CH6" i="5"/>
  <c r="R7" i="5"/>
  <c r="V7" i="5"/>
  <c r="W7" i="5"/>
  <c r="X7" i="5"/>
  <c r="Y7" i="5"/>
  <c r="Z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U7" i="5"/>
  <c r="BV7" i="5"/>
  <c r="BW7" i="5"/>
  <c r="BX7" i="5"/>
  <c r="BY7" i="5"/>
  <c r="BZ7" i="5"/>
  <c r="CA7" i="5"/>
  <c r="CB7" i="5"/>
  <c r="CC7" i="5"/>
  <c r="CD7" i="5"/>
  <c r="CE7" i="5"/>
  <c r="CF7" i="5"/>
  <c r="CG7" i="5"/>
  <c r="CH7" i="5"/>
  <c r="R8" i="5"/>
  <c r="V8" i="5"/>
  <c r="W8" i="5"/>
  <c r="X8" i="5"/>
  <c r="Y8" i="5"/>
  <c r="Z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CE8" i="5"/>
  <c r="CF8" i="5"/>
  <c r="CG8" i="5"/>
  <c r="CH8" i="5"/>
  <c r="R9" i="5"/>
  <c r="V9" i="5"/>
  <c r="W9" i="5"/>
  <c r="X9" i="5"/>
  <c r="Y9" i="5"/>
  <c r="Z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R10" i="5"/>
  <c r="V10" i="5"/>
  <c r="W10" i="5"/>
  <c r="X10" i="5"/>
  <c r="Y10" i="5"/>
  <c r="Z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CE10" i="5"/>
  <c r="CF10" i="5"/>
  <c r="CG10" i="5"/>
  <c r="CH10" i="5"/>
  <c r="R11" i="5"/>
  <c r="V11" i="5"/>
  <c r="W11" i="5"/>
  <c r="X11" i="5"/>
  <c r="Y11" i="5"/>
  <c r="Z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R12" i="5"/>
  <c r="V12" i="5"/>
  <c r="W12" i="5"/>
  <c r="X12" i="5"/>
  <c r="Y12" i="5"/>
  <c r="Z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R13" i="5"/>
  <c r="V13" i="5"/>
  <c r="W13" i="5"/>
  <c r="X13" i="5"/>
  <c r="Y13" i="5"/>
  <c r="Z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R14" i="5"/>
  <c r="V14" i="5"/>
  <c r="W14" i="5"/>
  <c r="X14" i="5"/>
  <c r="Y14" i="5"/>
  <c r="Z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CE14" i="5"/>
  <c r="CF14" i="5"/>
  <c r="CG14" i="5"/>
  <c r="CH14" i="5"/>
  <c r="R15" i="5"/>
  <c r="V15" i="5"/>
  <c r="W15" i="5"/>
  <c r="X15" i="5"/>
  <c r="Y15" i="5"/>
  <c r="Z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CE15" i="5"/>
  <c r="CF15" i="5"/>
  <c r="CG15" i="5"/>
  <c r="CH15" i="5"/>
  <c r="R16" i="5"/>
  <c r="V16" i="5"/>
  <c r="W16" i="5"/>
  <c r="X16" i="5"/>
  <c r="Y16" i="5"/>
  <c r="Z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CE16" i="5"/>
  <c r="CF16" i="5"/>
  <c r="CG16" i="5"/>
  <c r="CH16" i="5"/>
  <c r="R17" i="5"/>
  <c r="V17" i="5"/>
  <c r="W17" i="5"/>
  <c r="X17" i="5"/>
  <c r="Y17" i="5"/>
  <c r="Z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CE17" i="5"/>
  <c r="CF17" i="5"/>
  <c r="CG17" i="5"/>
  <c r="CH17" i="5"/>
</calcChain>
</file>

<file path=xl/sharedStrings.xml><?xml version="1.0" encoding="utf-8"?>
<sst xmlns="http://schemas.openxmlformats.org/spreadsheetml/2006/main" count="439" uniqueCount="85">
  <si>
    <t xml:space="preserve"> </t>
  </si>
  <si>
    <t xml:space="preserve">Number 
of 
Tubes 
</t>
  </si>
  <si>
    <t>Temp 
T1 
[°C]</t>
  </si>
  <si>
    <t>Temp 
T2 
[°C]</t>
  </si>
  <si>
    <t>Temp 
T3 
[°C]</t>
  </si>
  <si>
    <t>Temp 
T4 
[°C]</t>
  </si>
  <si>
    <t>Temp 
T5 
[°C]</t>
  </si>
  <si>
    <t>Temp 
T6 
[°C]</t>
  </si>
  <si>
    <t>Temp 
T7 
[°C]</t>
  </si>
  <si>
    <t>Temp 
T8 
[°C]</t>
  </si>
  <si>
    <t>Temp 
T9 
[°C]</t>
  </si>
  <si>
    <t>Temp 
T10 
[°C]</t>
  </si>
  <si>
    <t>Hot Water 
Pump 
Setting 
[%]</t>
  </si>
  <si>
    <t>Hot Water 
Flowrate 
Fhot 
[l/min]</t>
  </si>
  <si>
    <t>Cold Water 
Valve 
Setting 
[%]</t>
  </si>
  <si>
    <t>Cold Water 
Flowrate 
Fcold 
[l/min]</t>
  </si>
  <si>
    <t xml:space="preserve">Pump 
Direction 
</t>
  </si>
  <si>
    <t xml:space="preserve">Flow 
Orientation 
</t>
  </si>
  <si>
    <t>Notes</t>
  </si>
  <si>
    <t>Specific Heat 
Hot Fluid 
Cph 
[kJ/kg K]</t>
  </si>
  <si>
    <t>Specific Heat 
Cold Fluid 
Cpc 
[kJ/kg K]</t>
  </si>
  <si>
    <t xml:space="preserve">Hot Fluid 
Measurement 
Point 
</t>
  </si>
  <si>
    <t>Hot 
Fluid 
Temperature 
[°C]</t>
  </si>
  <si>
    <t xml:space="preserve">Cold Fluid 
Measurement 
Point 
</t>
  </si>
  <si>
    <t>Cold 
Fluid 
Temperature 
[°C]</t>
  </si>
  <si>
    <t>Distance 
From 
Hot Inlet 
[mm]</t>
  </si>
  <si>
    <t>Hot Fluid 
Average 
Temperature 
[°C]</t>
  </si>
  <si>
    <t>Density 
Hot Fluid 
[kg/m³]</t>
  </si>
  <si>
    <t>Dynamic 
Viscosity 
Hot Fluid 
[10e-3 Pa s]</t>
  </si>
  <si>
    <t xml:space="preserve">Reynolds 
Number 
Hot Fluid 
</t>
  </si>
  <si>
    <t>Cold Fluid 
Average 
Temperature 
[°C]</t>
  </si>
  <si>
    <t>Density 
Cold Fluid 
[kg/m³]</t>
  </si>
  <si>
    <t>Dynamic 
Viscosity 
Cold Fluid 
[10e-3 Pa s]</t>
  </si>
  <si>
    <t xml:space="preserve">Reynolds 
Number 
Cold Fluid 
</t>
  </si>
  <si>
    <t>Hot Fluid 
Temp Loss 
Thot 
[°C]</t>
  </si>
  <si>
    <t>Cold Fluid 
Temp Gain 
Tcold 
[°C]</t>
  </si>
  <si>
    <t>Hot Mass 
Flow Rate 
qmh 
[kg/s]</t>
  </si>
  <si>
    <t>Cold Mass 
Flow Rate 
qmc 
[kg/s]</t>
  </si>
  <si>
    <t>Heat Power 
emitted 
Qe 
[W]</t>
  </si>
  <si>
    <t>Heat Power 
absorbed 
Qa 
[W]</t>
  </si>
  <si>
    <t>Heat Power 
lost 
Qf 
[W]</t>
  </si>
  <si>
    <t>Overall 
Efficiency 
[%]</t>
  </si>
  <si>
    <t>Temperature 
Efficiency 
for hot fluid 
[%]</t>
  </si>
  <si>
    <t>Temperature 
Efficiency 
for cold fluid 
[%]</t>
  </si>
  <si>
    <t>Mean 
Temperature 
Efficiency 
[%]</t>
  </si>
  <si>
    <t/>
  </si>
  <si>
    <t xml:space="preserve">LMTD 
</t>
  </si>
  <si>
    <t>Overall 
Heat Transfer 
Coefficient 
U</t>
  </si>
  <si>
    <t>Questions 
Score 
[%]</t>
  </si>
  <si>
    <t>Ave 
T1</t>
  </si>
  <si>
    <t>Ave 
T2</t>
  </si>
  <si>
    <t>Ave 
T3</t>
  </si>
  <si>
    <t>Ave 
T8</t>
  </si>
  <si>
    <t>Ave 
T9</t>
  </si>
  <si>
    <t>Ave 
T10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</si>
  <si>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</si>
  <si>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</si>
  <si>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</si>
  <si>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</si>
  <si>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</si>
  <si>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</si>
  <si>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</si>
  <si>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</si>
  <si>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</si>
  <si>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</si>
  <si>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</si>
  <si>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</si>
  <si>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</si>
  <si>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</si>
  <si>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</si>
  <si>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</si>
  <si>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</si>
  <si>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</si>
  <si>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</si>
  <si>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</si>
  <si>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</si>
  <si>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</si>
  <si>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Hot Out 
- 
Cold In</t>
  </si>
  <si>
    <t>Hot In 
- 
Cold Out</t>
  </si>
  <si>
    <t>T6</t>
  </si>
  <si>
    <t>T7</t>
  </si>
  <si>
    <t>T8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</si>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</sst>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6" formatCode="##0.00"/>
    <numFmt numFmtId="167" formatCode="#0.0"/>
    <numFmt numFmtId="168" formatCode="0.0"/>
    <numFmt numFmtId="169" formatCode="#0.00"/>
    <numFmt numFmtId="170" formatCode="0.000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6" fontId="0" fillId="0" borderId="0" xfId="0" applyNumberFormat="1" applyAlignment="1" applyProtection="1">
      <alignment horizontal="center"/>
    </xf>
    <xf numFmtId="0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left"/>
      <protection locked="0"/>
    </xf>
    <xf numFmtId="170" fontId="0" fillId="0" borderId="0" xfId="0" applyNumberFormat="1" applyAlignment="1" applyProtection="1">
      <alignment horizontal="center"/>
    </xf>
    <xf numFmtId="168" fontId="0" fillId="0" borderId="0" xfId="0" applyNumberFormat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hidden="1"/>
    </xf>
    <xf numFmtId="167" fontId="0" fillId="0" borderId="0" xfId="0" applyNumberFormat="1" applyAlignment="1" applyProtection="1">
      <alignment horizontal="center"/>
      <protection hidden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showRowColHeaders="0" showOutlineSymbols="0" workbookViewId="0">
      <selection activeCell="D15" sqref="D15"/>
    </sheetView>
  </sheetViews>
  <sheetFormatPr defaultColWidth="9.1640625" defaultRowHeight="12.75" customHeight="1" x14ac:dyDescent="0.4"/>
  <cols>
    <col min="1" max="1" width="0.44140625" customWidth="1"/>
    <col min="2" max="2" width="8.83203125" customWidth="1"/>
    <col min="3" max="12" width="7.5546875" customWidth="1"/>
    <col min="13" max="15" width="13.44140625" customWidth="1"/>
    <col min="16" max="16" width="13.71875" customWidth="1"/>
    <col min="17" max="17" width="0" hidden="1" customWidth="1"/>
    <col min="18" max="18" width="14.27734375" customWidth="1"/>
    <col min="19" max="19" width="34.1640625" customWidth="1"/>
    <col min="20" max="26" width="13.83203125" customWidth="1"/>
    <col min="27" max="27" width="14" customWidth="1"/>
    <col min="28" max="28" width="10.5546875" customWidth="1"/>
    <col min="29" max="29" width="12" customWidth="1"/>
    <col min="30" max="30" width="10.5546875" customWidth="1"/>
    <col min="31" max="31" width="14" customWidth="1"/>
    <col min="32" max="32" width="10.83203125" customWidth="1"/>
    <col min="33" max="33" width="12" customWidth="1"/>
    <col min="34" max="34" width="10.83203125" customWidth="1"/>
    <col min="35" max="35" width="13.83203125" customWidth="1"/>
    <col min="36" max="36" width="12.71875" customWidth="1"/>
    <col min="37" max="38" width="11.44140625" customWidth="1"/>
    <col min="39" max="39" width="12" customWidth="1"/>
    <col min="40" max="40" width="12.44140625" customWidth="1"/>
    <col min="41" max="41" width="12.5546875" customWidth="1"/>
    <col min="42" max="42" width="10.27734375" customWidth="1"/>
    <col min="43" max="45" width="13" customWidth="1"/>
    <col min="46" max="46" width="0" hidden="1" customWidth="1"/>
    <col min="47" max="47" width="12.1640625" customWidth="1"/>
    <col min="48" max="48" width="14.83203125" customWidth="1"/>
    <col min="49" max="49" width="11.1640625" customWidth="1"/>
    <col min="50" max="80" width="0" hidden="1" customWidth="1"/>
    <col min="81" max="81" width="4.27734375" customWidth="1"/>
    <col min="82" max="83" width="6.27734375" customWidth="1"/>
    <col min="84" max="84" width="8.27734375" customWidth="1"/>
    <col min="85" max="85" width="6.71875" customWidth="1"/>
    <col min="86" max="86" width="12.1640625" customWidth="1"/>
  </cols>
  <sheetData>
    <row r="1" spans="1:86" ht="66.75" customHeight="1" x14ac:dyDescent="0.4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45</v>
      </c>
      <c r="CA1" s="15" t="s">
        <v>77</v>
      </c>
      <c r="CB1" s="15" t="s">
        <v>78</v>
      </c>
      <c r="CC1" s="15" t="s">
        <v>79</v>
      </c>
      <c r="CD1" s="15" t="s">
        <v>80</v>
      </c>
      <c r="CE1" s="15" t="s">
        <v>81</v>
      </c>
      <c r="CF1" s="15" t="s">
        <v>82</v>
      </c>
      <c r="CG1" s="15" t="s">
        <v>83</v>
      </c>
      <c r="CH1" s="15" t="s">
        <v>84</v>
      </c>
    </row>
    <row r="2" spans="1:86" ht="12.75" customHeight="1" x14ac:dyDescent="0.4">
      <c r="A2" s="1"/>
      <c r="B2" s="2" t="s">
        <v>58</v>
      </c>
      <c r="C2" s="3">
        <v>48.51123046875</v>
      </c>
      <c r="D2" s="3">
        <v>46.6279296875</v>
      </c>
      <c r="E2" s="3">
        <v>45.101806640625</v>
      </c>
      <c r="F2" s="3">
        <v>42.698974609375</v>
      </c>
      <c r="G2" s="3">
        <v>40.036376953125</v>
      </c>
      <c r="H2" s="3">
        <v>14.61181640625</v>
      </c>
      <c r="I2" s="3">
        <v>21.463134765625</v>
      </c>
      <c r="J2" s="3">
        <v>26.56103515625</v>
      </c>
      <c r="K2" s="3">
        <v>30.71728515625</v>
      </c>
      <c r="L2" s="3">
        <v>34.841064453125</v>
      </c>
      <c r="M2" s="4">
        <v>41</v>
      </c>
      <c r="N2" s="5">
        <v>2.9296875</v>
      </c>
      <c r="O2" s="4">
        <v>43</v>
      </c>
      <c r="P2" s="6">
        <v>1.123046875</v>
      </c>
      <c r="Q2" s="7">
        <v>1</v>
      </c>
      <c r="R2" s="4" t="str">
        <f t="shared" ref="R2:R17" si="0">IF(ISNUMBER(C2),IF(ROW(A2)=2,"Countercurrent",""),"")</f>
        <v>Countercurrent</v>
      </c>
      <c r="S2" s="8" t="s">
        <v>45</v>
      </c>
      <c r="V2" s="9" t="str">
        <f t="shared" ref="V2:V17" si="1">IF(ISNUMBER(C$2),IF(ROW(A2)=2,"T1",IF(ROW(A2)=3,"T2",IF(ROW(A2)=4,IF(B$2="1","","T3"),IF(ROW(A2)=5,IF(B$2="1","",IF(B$2="2","","T4")),IF(ROW(A2)=6,IF(B$2="4","T5",""),""))))),"")</f>
        <v>T1</v>
      </c>
      <c r="W2" s="10">
        <f t="shared" ref="W2:W17" si="2">IF(V2="T1",C$2,IF(V2="T2",D$2,IF(V2="T3",E$2,IF(V2="T4",F$2,IF(V2="T5",G$2,"")))))</f>
        <v>48.51123046875</v>
      </c>
      <c r="X2" s="4" t="str">
        <f t="shared" ref="X2:X17" si="3">IF(ISNUMBER(C$2),IF(ROW(A2)=2,"T10",IF(ROW(A2)=3,"T9",IF(ROW(A2)=4,IF(B$2="1","","T8"),IF(ROW(A2)=5,IF(B$2="3","T7",IF(B$2="4","T7","")),IF(ROW(A2)=6,IF(B$2="4","T6",""),""))))),"")</f>
        <v>T10</v>
      </c>
      <c r="Y2" s="10">
        <f t="shared" ref="Y2:Y17" si="4">IF(X2="T6",H$2,IF(X2="T7",I$2,IF(X2="T8",J$2,IF(X2="T9",K$2,IF(X2="T10",L$2,"")))))</f>
        <v>34.841064453125</v>
      </c>
      <c r="Z2" s="11">
        <f t="shared" ref="Z2:Z17" si="5">IF(ISNUMBER(C$2),IF(ROW($A2)=2,0,IF(ROW($A2)=3,670,IF(ROW($A2)=4,IF((B$2)="1","",1340),IF(ROW($A2)=5,IF(B$2="1","",IF(B$2="2","",2010)),IF(ROW($A2)=6,IF(B$2="4",2680,""),""))))),"")</f>
        <v>0</v>
      </c>
      <c r="AX2" s="12" t="e">
        <f>IF(ISNUMBER(C2),IF(ROW(#REF!)=2,AVERAGE(C$1:C$10000),""),"")</f>
        <v>#REF!</v>
      </c>
      <c r="AY2" s="12">
        <f t="shared" ref="AY2:AY17" si="6">IF(ISNUMBER(D2),IF(ROW(C2)=2,AVERAGE(D$1:D$10000),""),"")</f>
        <v>46.6279296875</v>
      </c>
      <c r="AZ2" s="12">
        <f t="shared" ref="AZ2:AZ17" si="7">IF(ISNUMBER(E2),IF(ROW(D2)=2,AVERAGE(E$1:E$10000),""),"")</f>
        <v>45.101806640625</v>
      </c>
      <c r="BA2" s="12">
        <f t="shared" ref="BA2:BA17" si="8">IF(ISNUMBER(J2),IF(ROW(A2)=2,AVERAGE(J$1:J$10000),""),"")</f>
        <v>26.56103515625</v>
      </c>
      <c r="BB2" s="12">
        <f t="shared" ref="BB2:BB17" si="9">IF(ISNUMBER(K2),IF(ROW(J2)=2,AVERAGE(K$1:K$10000),""),"")</f>
        <v>30.71728515625</v>
      </c>
      <c r="BC2" s="12">
        <f t="shared" ref="BC2:BC17" si="10">IF(ISNUMBER(L2),IF(ROW(K2)=2,AVERAGE(L$1:L$10000),""),"")</f>
        <v>34.841064453125</v>
      </c>
      <c r="BD2" s="13">
        <f t="shared" ref="BD2:BD17" si="11">IF(B2="1",1,0)</f>
        <v>0</v>
      </c>
      <c r="BE2" s="13">
        <f t="shared" ref="BE2:BE17" si="12">IF(B2="1",1,IF(B2="2",1,0))</f>
        <v>0</v>
      </c>
      <c r="BF2" s="13">
        <f t="shared" ref="BF2:BF17" si="13">IF(B2="2",1,0)</f>
        <v>0</v>
      </c>
      <c r="BG2" s="13">
        <f t="shared" ref="BG2:BG17" si="14">IF(B2="2",1,0)</f>
        <v>0</v>
      </c>
      <c r="BH2" s="13">
        <f t="shared" ref="BH2:BH17" si="15">IF(B2="2",1,0)</f>
        <v>0</v>
      </c>
      <c r="BI2" s="13">
        <f t="shared" ref="BI2:BI17" si="16">IF(B2="1",0,1)</f>
        <v>1</v>
      </c>
      <c r="BJ2" s="13">
        <f t="shared" ref="BJ2:BJ17" si="17">IF(B2="1",0,1)</f>
        <v>1</v>
      </c>
      <c r="BK2" s="13">
        <f t="shared" ref="BK2:BK17" si="18">IF(B2="3",1,IF(B2="4",1,0))</f>
        <v>1</v>
      </c>
      <c r="BL2" s="13">
        <f t="shared" ref="BL2:BL17" si="19">IF(B2="1",1,IF(B2="2",1,0))</f>
        <v>0</v>
      </c>
      <c r="BM2" s="13">
        <f t="shared" ref="BM2:BM17" si="20">IF(B2="3",1,IF(B2="4",1,0))</f>
        <v>1</v>
      </c>
      <c r="BN2" s="13">
        <f t="shared" ref="BN2:BN17" si="21">IF(B2="3",1,IF(B2="4",1,0))</f>
        <v>1</v>
      </c>
      <c r="BO2" s="13">
        <f t="shared" ref="BO2:BO17" si="22">IF(B2="3",1,IF(B2="4",1,0))</f>
        <v>1</v>
      </c>
      <c r="BP2" s="13">
        <f t="shared" ref="BP2:BP17" si="23">IF(B2="4",1,0)</f>
        <v>1</v>
      </c>
      <c r="BQ2" s="13">
        <f t="shared" ref="BQ2:BQ17" si="24">IF(B2="3",1,0)</f>
        <v>0</v>
      </c>
      <c r="BR2" s="13">
        <f t="shared" ref="BR2:BR17" si="25">IF(B2="3",1,0)</f>
        <v>0</v>
      </c>
      <c r="BS2" s="13">
        <f t="shared" ref="BS2:BS17" si="26">IF(B2="3",1,0)</f>
        <v>0</v>
      </c>
      <c r="BT2" s="13">
        <f t="shared" ref="BT2:BT17" si="27">IF(B2="1",1,IF(B2="2",1,0))</f>
        <v>0</v>
      </c>
      <c r="BU2" s="13">
        <f t="shared" ref="BU2:BU17" si="28">IF(B2="1",0,1)</f>
        <v>1</v>
      </c>
      <c r="BV2" s="13">
        <f t="shared" ref="BV2:BV17" si="29">IF(B2="4",1,0)</f>
        <v>1</v>
      </c>
      <c r="BW2" s="13">
        <f t="shared" ref="BW2:BW17" si="30">IF(B2="4",1,0)</f>
        <v>1</v>
      </c>
      <c r="BX2" s="13">
        <f t="shared" ref="BX2:BX17" si="31">IF(B2="4",1,0)</f>
        <v>1</v>
      </c>
      <c r="BY2" s="13">
        <f t="shared" ref="BY2:BY17" si="32">IF(B2="4",1,0)</f>
        <v>1</v>
      </c>
      <c r="BZ2" s="13">
        <f t="shared" ref="BZ2:BZ17" si="33">IF(X2="T6",H$2,IF(X2="T7",I$2,IF(X2="T8",J$2,IF(X2="T9",K$2,IF(X2="T10",L$2,"")))))</f>
        <v>34.841064453125</v>
      </c>
      <c r="CA2" s="13">
        <f t="shared" ref="CA2:CA17" si="34">IF(B$2="1",D$2-K$2,IF(B$2="2",E$2-J$2,IF(B$2="3",F$2-I$2,IF(B$2="4",G$2-H$2,""))))</f>
        <v>25.424560546875</v>
      </c>
      <c r="CB2" s="13">
        <f t="shared" ref="CB2:CB17" si="35">C$2-L$2</f>
        <v>13.670166015625</v>
      </c>
      <c r="CC2" s="14">
        <f t="shared" ref="CC2:CC17" si="36">IF(B$2="4",H2,"                                        ")</f>
        <v>14.61181640625</v>
      </c>
      <c r="CD2" s="14">
        <f t="shared" ref="CD2:CD17" si="37">IF(B$2="1","                              ",IF(B$2="2","                          ",I$2))</f>
        <v>21.463134765625</v>
      </c>
      <c r="CE2" s="14">
        <f t="shared" ref="CE2:CE17" si="38">IF(B$2="1","                               ",J$2)</f>
        <v>26.56103515625</v>
      </c>
      <c r="CF2" s="14">
        <f t="shared" ref="CF2:CF17" si="39">IF(B$2="1","                               ",E$2)</f>
        <v>45.101806640625</v>
      </c>
      <c r="CG2" s="14">
        <f t="shared" ref="CG2:CG17" si="40">IF(B$2="1","                              ",IF(B$2="2","                          ",F$2))</f>
        <v>42.698974609375</v>
      </c>
      <c r="CH2" s="14">
        <f t="shared" ref="CH2:CH17" si="41">IF(B$2="4",G2,"                                        ")</f>
        <v>40.036376953125</v>
      </c>
    </row>
    <row r="3" spans="1:86" ht="12.75" customHeight="1" x14ac:dyDescent="0.4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5"/>
      <c r="O3" s="4"/>
      <c r="P3" s="6"/>
      <c r="Q3" s="7"/>
      <c r="R3" s="4" t="str">
        <f t="shared" si="0"/>
        <v/>
      </c>
      <c r="S3" s="8"/>
      <c r="V3" s="9" t="str">
        <f t="shared" si="1"/>
        <v>T2</v>
      </c>
      <c r="W3" s="10">
        <f t="shared" si="2"/>
        <v>46.6279296875</v>
      </c>
      <c r="X3" s="4" t="str">
        <f t="shared" si="3"/>
        <v>T9</v>
      </c>
      <c r="Y3" s="10">
        <f t="shared" si="4"/>
        <v>30.71728515625</v>
      </c>
      <c r="Z3" s="11">
        <f t="shared" si="5"/>
        <v>670</v>
      </c>
      <c r="AX3" s="12" t="str">
        <f>IF(ISNUMBER(C3),IF(ROW(#REF!)=2,AVERAGE(C$1:C$10000),""),"")</f>
        <v/>
      </c>
      <c r="AY3" s="12" t="str">
        <f t="shared" si="6"/>
        <v/>
      </c>
      <c r="AZ3" s="12" t="str">
        <f t="shared" si="7"/>
        <v/>
      </c>
      <c r="BA3" s="12" t="str">
        <f t="shared" si="8"/>
        <v/>
      </c>
      <c r="BB3" s="12" t="str">
        <f t="shared" si="9"/>
        <v/>
      </c>
      <c r="BC3" s="12" t="str">
        <f t="shared" si="10"/>
        <v/>
      </c>
      <c r="BD3" s="13">
        <f t="shared" si="11"/>
        <v>0</v>
      </c>
      <c r="BE3" s="13">
        <f t="shared" si="12"/>
        <v>0</v>
      </c>
      <c r="BF3" s="13">
        <f t="shared" si="13"/>
        <v>0</v>
      </c>
      <c r="BG3" s="13">
        <f t="shared" si="14"/>
        <v>0</v>
      </c>
      <c r="BH3" s="13">
        <f t="shared" si="15"/>
        <v>0</v>
      </c>
      <c r="BI3" s="13">
        <f t="shared" si="16"/>
        <v>1</v>
      </c>
      <c r="BJ3" s="13">
        <f t="shared" si="17"/>
        <v>1</v>
      </c>
      <c r="BK3" s="13">
        <f t="shared" si="18"/>
        <v>0</v>
      </c>
      <c r="BL3" s="13">
        <f t="shared" si="19"/>
        <v>0</v>
      </c>
      <c r="BM3" s="13">
        <f t="shared" si="20"/>
        <v>0</v>
      </c>
      <c r="BN3" s="13">
        <f t="shared" si="21"/>
        <v>0</v>
      </c>
      <c r="BO3" s="13">
        <f t="shared" si="22"/>
        <v>0</v>
      </c>
      <c r="BP3" s="13">
        <f t="shared" si="23"/>
        <v>0</v>
      </c>
      <c r="BQ3" s="13">
        <f t="shared" si="24"/>
        <v>0</v>
      </c>
      <c r="BR3" s="13">
        <f t="shared" si="25"/>
        <v>0</v>
      </c>
      <c r="BS3" s="13">
        <f t="shared" si="26"/>
        <v>0</v>
      </c>
      <c r="BT3" s="13">
        <f t="shared" si="27"/>
        <v>0</v>
      </c>
      <c r="BU3" s="13">
        <f t="shared" si="28"/>
        <v>1</v>
      </c>
      <c r="BV3" s="13">
        <f t="shared" si="29"/>
        <v>0</v>
      </c>
      <c r="BW3" s="13">
        <f t="shared" si="30"/>
        <v>0</v>
      </c>
      <c r="BX3" s="13">
        <f t="shared" si="31"/>
        <v>0</v>
      </c>
      <c r="BY3" s="13">
        <f t="shared" si="32"/>
        <v>0</v>
      </c>
      <c r="BZ3" s="13">
        <f t="shared" si="33"/>
        <v>30.71728515625</v>
      </c>
      <c r="CA3" s="13">
        <f t="shared" si="34"/>
        <v>25.424560546875</v>
      </c>
      <c r="CB3" s="13">
        <f t="shared" si="35"/>
        <v>13.670166015625</v>
      </c>
      <c r="CC3" s="14">
        <f t="shared" si="36"/>
        <v>0</v>
      </c>
      <c r="CD3" s="14">
        <f t="shared" si="37"/>
        <v>21.463134765625</v>
      </c>
      <c r="CE3" s="14">
        <f t="shared" si="38"/>
        <v>26.56103515625</v>
      </c>
      <c r="CF3" s="14">
        <f t="shared" si="39"/>
        <v>45.101806640625</v>
      </c>
      <c r="CG3" s="14">
        <f t="shared" si="40"/>
        <v>42.698974609375</v>
      </c>
      <c r="CH3" s="14">
        <f t="shared" si="41"/>
        <v>0</v>
      </c>
    </row>
    <row r="4" spans="1:86" ht="12.75" customHeight="1" x14ac:dyDescent="0.4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5"/>
      <c r="O4" s="4"/>
      <c r="P4" s="6"/>
      <c r="Q4" s="7"/>
      <c r="R4" s="4" t="str">
        <f t="shared" si="0"/>
        <v/>
      </c>
      <c r="S4" s="8"/>
      <c r="V4" s="9" t="str">
        <f t="shared" si="1"/>
        <v>T3</v>
      </c>
      <c r="W4" s="10">
        <f t="shared" si="2"/>
        <v>45.101806640625</v>
      </c>
      <c r="X4" s="4" t="str">
        <f t="shared" si="3"/>
        <v>T8</v>
      </c>
      <c r="Y4" s="10">
        <f t="shared" si="4"/>
        <v>26.56103515625</v>
      </c>
      <c r="Z4" s="11">
        <f t="shared" si="5"/>
        <v>1340</v>
      </c>
      <c r="AX4" s="12" t="str">
        <f>IF(ISNUMBER(C4),IF(ROW(#REF!)=2,AVERAGE(C$1:C$10000),""),"")</f>
        <v/>
      </c>
      <c r="AY4" s="12" t="str">
        <f t="shared" si="6"/>
        <v/>
      </c>
      <c r="AZ4" s="12" t="str">
        <f t="shared" si="7"/>
        <v/>
      </c>
      <c r="BA4" s="12" t="str">
        <f t="shared" si="8"/>
        <v/>
      </c>
      <c r="BB4" s="12" t="str">
        <f t="shared" si="9"/>
        <v/>
      </c>
      <c r="BC4" s="12" t="str">
        <f t="shared" si="10"/>
        <v/>
      </c>
      <c r="BD4" s="13">
        <f t="shared" si="11"/>
        <v>0</v>
      </c>
      <c r="BE4" s="13">
        <f t="shared" si="12"/>
        <v>0</v>
      </c>
      <c r="BF4" s="13">
        <f t="shared" si="13"/>
        <v>0</v>
      </c>
      <c r="BG4" s="13">
        <f t="shared" si="14"/>
        <v>0</v>
      </c>
      <c r="BH4" s="13">
        <f t="shared" si="15"/>
        <v>0</v>
      </c>
      <c r="BI4" s="13">
        <f t="shared" si="16"/>
        <v>1</v>
      </c>
      <c r="BJ4" s="13">
        <f t="shared" si="17"/>
        <v>1</v>
      </c>
      <c r="BK4" s="13">
        <f t="shared" si="18"/>
        <v>0</v>
      </c>
      <c r="BL4" s="13">
        <f t="shared" si="19"/>
        <v>0</v>
      </c>
      <c r="BM4" s="13">
        <f t="shared" si="20"/>
        <v>0</v>
      </c>
      <c r="BN4" s="13">
        <f t="shared" si="21"/>
        <v>0</v>
      </c>
      <c r="BO4" s="13">
        <f t="shared" si="22"/>
        <v>0</v>
      </c>
      <c r="BP4" s="13">
        <f t="shared" si="23"/>
        <v>0</v>
      </c>
      <c r="BQ4" s="13">
        <f t="shared" si="24"/>
        <v>0</v>
      </c>
      <c r="BR4" s="13">
        <f t="shared" si="25"/>
        <v>0</v>
      </c>
      <c r="BS4" s="13">
        <f t="shared" si="26"/>
        <v>0</v>
      </c>
      <c r="BT4" s="13">
        <f t="shared" si="27"/>
        <v>0</v>
      </c>
      <c r="BU4" s="13">
        <f t="shared" si="28"/>
        <v>1</v>
      </c>
      <c r="BV4" s="13">
        <f t="shared" si="29"/>
        <v>0</v>
      </c>
      <c r="BW4" s="13">
        <f t="shared" si="30"/>
        <v>0</v>
      </c>
      <c r="BX4" s="13">
        <f t="shared" si="31"/>
        <v>0</v>
      </c>
      <c r="BY4" s="13">
        <f t="shared" si="32"/>
        <v>0</v>
      </c>
      <c r="BZ4" s="13">
        <f t="shared" si="33"/>
        <v>26.56103515625</v>
      </c>
      <c r="CA4" s="13">
        <f t="shared" si="34"/>
        <v>25.424560546875</v>
      </c>
      <c r="CB4" s="13">
        <f t="shared" si="35"/>
        <v>13.670166015625</v>
      </c>
      <c r="CC4" s="14">
        <f t="shared" si="36"/>
        <v>0</v>
      </c>
      <c r="CD4" s="14">
        <f t="shared" si="37"/>
        <v>21.463134765625</v>
      </c>
      <c r="CE4" s="14">
        <f t="shared" si="38"/>
        <v>26.56103515625</v>
      </c>
      <c r="CF4" s="14">
        <f t="shared" si="39"/>
        <v>45.101806640625</v>
      </c>
      <c r="CG4" s="14">
        <f t="shared" si="40"/>
        <v>42.698974609375</v>
      </c>
      <c r="CH4" s="14">
        <f t="shared" si="41"/>
        <v>0</v>
      </c>
    </row>
    <row r="5" spans="1:86" ht="12.75" customHeight="1" x14ac:dyDescent="0.4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5"/>
      <c r="O5" s="4"/>
      <c r="P5" s="6"/>
      <c r="Q5" s="7"/>
      <c r="R5" s="4" t="str">
        <f t="shared" si="0"/>
        <v/>
      </c>
      <c r="S5" s="8"/>
      <c r="V5" s="9" t="str">
        <f t="shared" si="1"/>
        <v>T4</v>
      </c>
      <c r="W5" s="10">
        <f t="shared" si="2"/>
        <v>42.698974609375</v>
      </c>
      <c r="X5" s="4" t="str">
        <f t="shared" si="3"/>
        <v>T7</v>
      </c>
      <c r="Y5" s="10">
        <f t="shared" si="4"/>
        <v>21.463134765625</v>
      </c>
      <c r="Z5" s="11">
        <f t="shared" si="5"/>
        <v>2010</v>
      </c>
      <c r="AX5" s="12" t="str">
        <f>IF(ISNUMBER(C5),IF(ROW(#REF!)=2,AVERAGE(C$1:C$10000),""),"")</f>
        <v/>
      </c>
      <c r="AY5" s="12" t="str">
        <f t="shared" si="6"/>
        <v/>
      </c>
      <c r="AZ5" s="12" t="str">
        <f t="shared" si="7"/>
        <v/>
      </c>
      <c r="BA5" s="12" t="str">
        <f t="shared" si="8"/>
        <v/>
      </c>
      <c r="BB5" s="12" t="str">
        <f t="shared" si="9"/>
        <v/>
      </c>
      <c r="BC5" s="12" t="str">
        <f t="shared" si="10"/>
        <v/>
      </c>
      <c r="BD5" s="13">
        <f t="shared" si="11"/>
        <v>0</v>
      </c>
      <c r="BE5" s="13">
        <f t="shared" si="12"/>
        <v>0</v>
      </c>
      <c r="BF5" s="13">
        <f t="shared" si="13"/>
        <v>0</v>
      </c>
      <c r="BG5" s="13">
        <f t="shared" si="14"/>
        <v>0</v>
      </c>
      <c r="BH5" s="13">
        <f t="shared" si="15"/>
        <v>0</v>
      </c>
      <c r="BI5" s="13">
        <f t="shared" si="16"/>
        <v>1</v>
      </c>
      <c r="BJ5" s="13">
        <f t="shared" si="17"/>
        <v>1</v>
      </c>
      <c r="BK5" s="13">
        <f t="shared" si="18"/>
        <v>0</v>
      </c>
      <c r="BL5" s="13">
        <f t="shared" si="19"/>
        <v>0</v>
      </c>
      <c r="BM5" s="13">
        <f t="shared" si="20"/>
        <v>0</v>
      </c>
      <c r="BN5" s="13">
        <f t="shared" si="21"/>
        <v>0</v>
      </c>
      <c r="BO5" s="13">
        <f t="shared" si="22"/>
        <v>0</v>
      </c>
      <c r="BP5" s="13">
        <f t="shared" si="23"/>
        <v>0</v>
      </c>
      <c r="BQ5" s="13">
        <f t="shared" si="24"/>
        <v>0</v>
      </c>
      <c r="BR5" s="13">
        <f t="shared" si="25"/>
        <v>0</v>
      </c>
      <c r="BS5" s="13">
        <f t="shared" si="26"/>
        <v>0</v>
      </c>
      <c r="BT5" s="13">
        <f t="shared" si="27"/>
        <v>0</v>
      </c>
      <c r="BU5" s="13">
        <f t="shared" si="28"/>
        <v>1</v>
      </c>
      <c r="BV5" s="13">
        <f t="shared" si="29"/>
        <v>0</v>
      </c>
      <c r="BW5" s="13">
        <f t="shared" si="30"/>
        <v>0</v>
      </c>
      <c r="BX5" s="13">
        <f t="shared" si="31"/>
        <v>0</v>
      </c>
      <c r="BY5" s="13">
        <f t="shared" si="32"/>
        <v>0</v>
      </c>
      <c r="BZ5" s="13">
        <f t="shared" si="33"/>
        <v>21.463134765625</v>
      </c>
      <c r="CA5" s="13">
        <f t="shared" si="34"/>
        <v>25.424560546875</v>
      </c>
      <c r="CB5" s="13">
        <f t="shared" si="35"/>
        <v>13.670166015625</v>
      </c>
      <c r="CC5" s="14">
        <f t="shared" si="36"/>
        <v>0</v>
      </c>
      <c r="CD5" s="14">
        <f t="shared" si="37"/>
        <v>21.463134765625</v>
      </c>
      <c r="CE5" s="14">
        <f t="shared" si="38"/>
        <v>26.56103515625</v>
      </c>
      <c r="CF5" s="14">
        <f t="shared" si="39"/>
        <v>45.101806640625</v>
      </c>
      <c r="CG5" s="14">
        <f t="shared" si="40"/>
        <v>42.698974609375</v>
      </c>
      <c r="CH5" s="14">
        <f t="shared" si="41"/>
        <v>0</v>
      </c>
    </row>
    <row r="6" spans="1:86" ht="12.75" customHeight="1" x14ac:dyDescent="0.4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5"/>
      <c r="O6" s="4"/>
      <c r="P6" s="6"/>
      <c r="Q6" s="7"/>
      <c r="R6" s="4" t="str">
        <f t="shared" si="0"/>
        <v/>
      </c>
      <c r="S6" s="8"/>
      <c r="V6" s="9" t="str">
        <f t="shared" si="1"/>
        <v>T5</v>
      </c>
      <c r="W6" s="10">
        <f t="shared" si="2"/>
        <v>40.036376953125</v>
      </c>
      <c r="X6" s="4" t="str">
        <f t="shared" si="3"/>
        <v>T6</v>
      </c>
      <c r="Y6" s="10">
        <f t="shared" si="4"/>
        <v>14.61181640625</v>
      </c>
      <c r="Z6" s="11">
        <f t="shared" si="5"/>
        <v>2680</v>
      </c>
      <c r="AX6" s="12" t="str">
        <f>IF(ISNUMBER(C6),IF(ROW(#REF!)=2,AVERAGE(C$1:C$10000),""),"")</f>
        <v/>
      </c>
      <c r="AY6" s="12" t="str">
        <f t="shared" si="6"/>
        <v/>
      </c>
      <c r="AZ6" s="12" t="str">
        <f t="shared" si="7"/>
        <v/>
      </c>
      <c r="BA6" s="12" t="str">
        <f t="shared" si="8"/>
        <v/>
      </c>
      <c r="BB6" s="12" t="str">
        <f t="shared" si="9"/>
        <v/>
      </c>
      <c r="BC6" s="12" t="str">
        <f t="shared" si="10"/>
        <v/>
      </c>
      <c r="BD6" s="13">
        <f t="shared" si="11"/>
        <v>0</v>
      </c>
      <c r="BE6" s="13">
        <f t="shared" si="12"/>
        <v>0</v>
      </c>
      <c r="BF6" s="13">
        <f t="shared" si="13"/>
        <v>0</v>
      </c>
      <c r="BG6" s="13">
        <f t="shared" si="14"/>
        <v>0</v>
      </c>
      <c r="BH6" s="13">
        <f t="shared" si="15"/>
        <v>0</v>
      </c>
      <c r="BI6" s="13">
        <f t="shared" si="16"/>
        <v>1</v>
      </c>
      <c r="BJ6" s="13">
        <f t="shared" si="17"/>
        <v>1</v>
      </c>
      <c r="BK6" s="13">
        <f t="shared" si="18"/>
        <v>0</v>
      </c>
      <c r="BL6" s="13">
        <f t="shared" si="19"/>
        <v>0</v>
      </c>
      <c r="BM6" s="13">
        <f t="shared" si="20"/>
        <v>0</v>
      </c>
      <c r="BN6" s="13">
        <f t="shared" si="21"/>
        <v>0</v>
      </c>
      <c r="BO6" s="13">
        <f t="shared" si="22"/>
        <v>0</v>
      </c>
      <c r="BP6" s="13">
        <f t="shared" si="23"/>
        <v>0</v>
      </c>
      <c r="BQ6" s="13">
        <f t="shared" si="24"/>
        <v>0</v>
      </c>
      <c r="BR6" s="13">
        <f t="shared" si="25"/>
        <v>0</v>
      </c>
      <c r="BS6" s="13">
        <f t="shared" si="26"/>
        <v>0</v>
      </c>
      <c r="BT6" s="13">
        <f t="shared" si="27"/>
        <v>0</v>
      </c>
      <c r="BU6" s="13">
        <f t="shared" si="28"/>
        <v>1</v>
      </c>
      <c r="BV6" s="13">
        <f t="shared" si="29"/>
        <v>0</v>
      </c>
      <c r="BW6" s="13">
        <f t="shared" si="30"/>
        <v>0</v>
      </c>
      <c r="BX6" s="13">
        <f t="shared" si="31"/>
        <v>0</v>
      </c>
      <c r="BY6" s="13">
        <f t="shared" si="32"/>
        <v>0</v>
      </c>
      <c r="BZ6" s="13">
        <f t="shared" si="33"/>
        <v>14.61181640625</v>
      </c>
      <c r="CA6" s="13">
        <f t="shared" si="34"/>
        <v>25.424560546875</v>
      </c>
      <c r="CB6" s="13">
        <f t="shared" si="35"/>
        <v>13.670166015625</v>
      </c>
      <c r="CC6" s="14">
        <f t="shared" si="36"/>
        <v>0</v>
      </c>
      <c r="CD6" s="14">
        <f t="shared" si="37"/>
        <v>21.463134765625</v>
      </c>
      <c r="CE6" s="14">
        <f t="shared" si="38"/>
        <v>26.56103515625</v>
      </c>
      <c r="CF6" s="14">
        <f t="shared" si="39"/>
        <v>45.101806640625</v>
      </c>
      <c r="CG6" s="14">
        <f t="shared" si="40"/>
        <v>42.698974609375</v>
      </c>
      <c r="CH6" s="14">
        <f t="shared" si="41"/>
        <v>0</v>
      </c>
    </row>
    <row r="7" spans="1:86" ht="12.75" customHeight="1" x14ac:dyDescent="0.4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5"/>
      <c r="O7" s="4"/>
      <c r="P7" s="6"/>
      <c r="Q7" s="7"/>
      <c r="R7" s="4" t="str">
        <f t="shared" si="0"/>
        <v/>
      </c>
      <c r="S7" s="8"/>
      <c r="V7" s="9" t="str">
        <f t="shared" si="1"/>
        <v/>
      </c>
      <c r="W7" s="10" t="str">
        <f t="shared" si="2"/>
        <v/>
      </c>
      <c r="X7" s="4" t="str">
        <f t="shared" si="3"/>
        <v/>
      </c>
      <c r="Y7" s="10" t="str">
        <f t="shared" si="4"/>
        <v/>
      </c>
      <c r="Z7" s="11" t="str">
        <f t="shared" si="5"/>
        <v/>
      </c>
      <c r="AX7" s="12" t="str">
        <f>IF(ISNUMBER(C7),IF(ROW(#REF!)=2,AVERAGE(C$1:C$10000),""),"")</f>
        <v/>
      </c>
      <c r="AY7" s="12" t="str">
        <f t="shared" si="6"/>
        <v/>
      </c>
      <c r="AZ7" s="12" t="str">
        <f t="shared" si="7"/>
        <v/>
      </c>
      <c r="BA7" s="12" t="str">
        <f t="shared" si="8"/>
        <v/>
      </c>
      <c r="BB7" s="12" t="str">
        <f t="shared" si="9"/>
        <v/>
      </c>
      <c r="BC7" s="12" t="str">
        <f t="shared" si="10"/>
        <v/>
      </c>
      <c r="BD7" s="13">
        <f t="shared" si="11"/>
        <v>0</v>
      </c>
      <c r="BE7" s="13">
        <f t="shared" si="12"/>
        <v>0</v>
      </c>
      <c r="BF7" s="13">
        <f t="shared" si="13"/>
        <v>0</v>
      </c>
      <c r="BG7" s="13">
        <f t="shared" si="14"/>
        <v>0</v>
      </c>
      <c r="BH7" s="13">
        <f t="shared" si="15"/>
        <v>0</v>
      </c>
      <c r="BI7" s="13">
        <f t="shared" si="16"/>
        <v>1</v>
      </c>
      <c r="BJ7" s="13">
        <f t="shared" si="17"/>
        <v>1</v>
      </c>
      <c r="BK7" s="13">
        <f t="shared" si="18"/>
        <v>0</v>
      </c>
      <c r="BL7" s="13">
        <f t="shared" si="19"/>
        <v>0</v>
      </c>
      <c r="BM7" s="13">
        <f t="shared" si="20"/>
        <v>0</v>
      </c>
      <c r="BN7" s="13">
        <f t="shared" si="21"/>
        <v>0</v>
      </c>
      <c r="BO7" s="13">
        <f t="shared" si="22"/>
        <v>0</v>
      </c>
      <c r="BP7" s="13">
        <f t="shared" si="23"/>
        <v>0</v>
      </c>
      <c r="BQ7" s="13">
        <f t="shared" si="24"/>
        <v>0</v>
      </c>
      <c r="BR7" s="13">
        <f t="shared" si="25"/>
        <v>0</v>
      </c>
      <c r="BS7" s="13">
        <f t="shared" si="26"/>
        <v>0</v>
      </c>
      <c r="BT7" s="13">
        <f t="shared" si="27"/>
        <v>0</v>
      </c>
      <c r="BU7" s="13">
        <f t="shared" si="28"/>
        <v>1</v>
      </c>
      <c r="BV7" s="13">
        <f t="shared" si="29"/>
        <v>0</v>
      </c>
      <c r="BW7" s="13">
        <f t="shared" si="30"/>
        <v>0</v>
      </c>
      <c r="BX7" s="13">
        <f t="shared" si="31"/>
        <v>0</v>
      </c>
      <c r="BY7" s="13">
        <f t="shared" si="32"/>
        <v>0</v>
      </c>
      <c r="BZ7" s="13" t="str">
        <f t="shared" si="33"/>
        <v/>
      </c>
      <c r="CA7" s="13">
        <f t="shared" si="34"/>
        <v>25.424560546875</v>
      </c>
      <c r="CB7" s="13">
        <f t="shared" si="35"/>
        <v>13.670166015625</v>
      </c>
      <c r="CC7" s="14">
        <f t="shared" si="36"/>
        <v>0</v>
      </c>
      <c r="CD7" s="14">
        <f t="shared" si="37"/>
        <v>21.463134765625</v>
      </c>
      <c r="CE7" s="14">
        <f t="shared" si="38"/>
        <v>26.56103515625</v>
      </c>
      <c r="CF7" s="14">
        <f t="shared" si="39"/>
        <v>45.101806640625</v>
      </c>
      <c r="CG7" s="14">
        <f t="shared" si="40"/>
        <v>42.698974609375</v>
      </c>
      <c r="CH7" s="14">
        <f t="shared" si="41"/>
        <v>0</v>
      </c>
    </row>
    <row r="8" spans="1:86" ht="12.75" customHeight="1" x14ac:dyDescent="0.4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5"/>
      <c r="O8" s="4"/>
      <c r="P8" s="6"/>
      <c r="Q8" s="7"/>
      <c r="R8" s="4" t="str">
        <f t="shared" si="0"/>
        <v/>
      </c>
      <c r="S8" s="8"/>
      <c r="V8" s="9" t="str">
        <f t="shared" si="1"/>
        <v/>
      </c>
      <c r="W8" s="10" t="str">
        <f t="shared" si="2"/>
        <v/>
      </c>
      <c r="X8" s="4" t="str">
        <f t="shared" si="3"/>
        <v/>
      </c>
      <c r="Y8" s="10" t="str">
        <f t="shared" si="4"/>
        <v/>
      </c>
      <c r="Z8" s="11" t="str">
        <f t="shared" si="5"/>
        <v/>
      </c>
      <c r="AX8" s="12" t="str">
        <f>IF(ISNUMBER(C8),IF(ROW(#REF!)=2,AVERAGE(C$1:C$10000),""),"")</f>
        <v/>
      </c>
      <c r="AY8" s="12" t="str">
        <f t="shared" si="6"/>
        <v/>
      </c>
      <c r="AZ8" s="12" t="str">
        <f t="shared" si="7"/>
        <v/>
      </c>
      <c r="BA8" s="12" t="str">
        <f t="shared" si="8"/>
        <v/>
      </c>
      <c r="BB8" s="12" t="str">
        <f t="shared" si="9"/>
        <v/>
      </c>
      <c r="BC8" s="12" t="str">
        <f t="shared" si="10"/>
        <v/>
      </c>
      <c r="BD8" s="13">
        <f t="shared" si="11"/>
        <v>0</v>
      </c>
      <c r="BE8" s="13">
        <f t="shared" si="12"/>
        <v>0</v>
      </c>
      <c r="BF8" s="13">
        <f t="shared" si="13"/>
        <v>0</v>
      </c>
      <c r="BG8" s="13">
        <f t="shared" si="14"/>
        <v>0</v>
      </c>
      <c r="BH8" s="13">
        <f t="shared" si="15"/>
        <v>0</v>
      </c>
      <c r="BI8" s="13">
        <f t="shared" si="16"/>
        <v>1</v>
      </c>
      <c r="BJ8" s="13">
        <f t="shared" si="17"/>
        <v>1</v>
      </c>
      <c r="BK8" s="13">
        <f t="shared" si="18"/>
        <v>0</v>
      </c>
      <c r="BL8" s="13">
        <f t="shared" si="19"/>
        <v>0</v>
      </c>
      <c r="BM8" s="13">
        <f t="shared" si="20"/>
        <v>0</v>
      </c>
      <c r="BN8" s="13">
        <f t="shared" si="21"/>
        <v>0</v>
      </c>
      <c r="BO8" s="13">
        <f t="shared" si="22"/>
        <v>0</v>
      </c>
      <c r="BP8" s="13">
        <f t="shared" si="23"/>
        <v>0</v>
      </c>
      <c r="BQ8" s="13">
        <f t="shared" si="24"/>
        <v>0</v>
      </c>
      <c r="BR8" s="13">
        <f t="shared" si="25"/>
        <v>0</v>
      </c>
      <c r="BS8" s="13">
        <f t="shared" si="26"/>
        <v>0</v>
      </c>
      <c r="BT8" s="13">
        <f t="shared" si="27"/>
        <v>0</v>
      </c>
      <c r="BU8" s="13">
        <f t="shared" si="28"/>
        <v>1</v>
      </c>
      <c r="BV8" s="13">
        <f t="shared" si="29"/>
        <v>0</v>
      </c>
      <c r="BW8" s="13">
        <f t="shared" si="30"/>
        <v>0</v>
      </c>
      <c r="BX8" s="13">
        <f t="shared" si="31"/>
        <v>0</v>
      </c>
      <c r="BY8" s="13">
        <f t="shared" si="32"/>
        <v>0</v>
      </c>
      <c r="BZ8" s="13" t="str">
        <f t="shared" si="33"/>
        <v/>
      </c>
      <c r="CA8" s="13">
        <f t="shared" si="34"/>
        <v>25.424560546875</v>
      </c>
      <c r="CB8" s="13">
        <f t="shared" si="35"/>
        <v>13.670166015625</v>
      </c>
      <c r="CC8" s="14">
        <f t="shared" si="36"/>
        <v>0</v>
      </c>
      <c r="CD8" s="14">
        <f t="shared" si="37"/>
        <v>21.463134765625</v>
      </c>
      <c r="CE8" s="14">
        <f t="shared" si="38"/>
        <v>26.56103515625</v>
      </c>
      <c r="CF8" s="14">
        <f t="shared" si="39"/>
        <v>45.101806640625</v>
      </c>
      <c r="CG8" s="14">
        <f t="shared" si="40"/>
        <v>42.698974609375</v>
      </c>
      <c r="CH8" s="14">
        <f t="shared" si="41"/>
        <v>0</v>
      </c>
    </row>
    <row r="9" spans="1:86" ht="12.75" customHeight="1" x14ac:dyDescent="0.4">
      <c r="A9" s="1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5"/>
      <c r="O9" s="4"/>
      <c r="P9" s="6"/>
      <c r="Q9" s="7"/>
      <c r="R9" s="4" t="str">
        <f t="shared" si="0"/>
        <v/>
      </c>
      <c r="S9" s="8"/>
      <c r="V9" s="9" t="str">
        <f t="shared" si="1"/>
        <v/>
      </c>
      <c r="W9" s="10" t="str">
        <f t="shared" si="2"/>
        <v/>
      </c>
      <c r="X9" s="4" t="str">
        <f t="shared" si="3"/>
        <v/>
      </c>
      <c r="Y9" s="10" t="str">
        <f t="shared" si="4"/>
        <v/>
      </c>
      <c r="Z9" s="11" t="str">
        <f t="shared" si="5"/>
        <v/>
      </c>
      <c r="AX9" s="12" t="str">
        <f>IF(ISNUMBER(C9),IF(ROW(#REF!)=2,AVERAGE(C$1:C$10000),""),"")</f>
        <v/>
      </c>
      <c r="AY9" s="12" t="str">
        <f t="shared" si="6"/>
        <v/>
      </c>
      <c r="AZ9" s="12" t="str">
        <f t="shared" si="7"/>
        <v/>
      </c>
      <c r="BA9" s="12" t="str">
        <f t="shared" si="8"/>
        <v/>
      </c>
      <c r="BB9" s="12" t="str">
        <f t="shared" si="9"/>
        <v/>
      </c>
      <c r="BC9" s="12" t="str">
        <f t="shared" si="10"/>
        <v/>
      </c>
      <c r="BD9" s="13">
        <f t="shared" si="11"/>
        <v>0</v>
      </c>
      <c r="BE9" s="13">
        <f t="shared" si="12"/>
        <v>0</v>
      </c>
      <c r="BF9" s="13">
        <f t="shared" si="13"/>
        <v>0</v>
      </c>
      <c r="BG9" s="13">
        <f t="shared" si="14"/>
        <v>0</v>
      </c>
      <c r="BH9" s="13">
        <f t="shared" si="15"/>
        <v>0</v>
      </c>
      <c r="BI9" s="13">
        <f t="shared" si="16"/>
        <v>1</v>
      </c>
      <c r="BJ9" s="13">
        <f t="shared" si="17"/>
        <v>1</v>
      </c>
      <c r="BK9" s="13">
        <f t="shared" si="18"/>
        <v>0</v>
      </c>
      <c r="BL9" s="13">
        <f t="shared" si="19"/>
        <v>0</v>
      </c>
      <c r="BM9" s="13">
        <f t="shared" si="20"/>
        <v>0</v>
      </c>
      <c r="BN9" s="13">
        <f t="shared" si="21"/>
        <v>0</v>
      </c>
      <c r="BO9" s="13">
        <f t="shared" si="22"/>
        <v>0</v>
      </c>
      <c r="BP9" s="13">
        <f t="shared" si="23"/>
        <v>0</v>
      </c>
      <c r="BQ9" s="13">
        <f t="shared" si="24"/>
        <v>0</v>
      </c>
      <c r="BR9" s="13">
        <f t="shared" si="25"/>
        <v>0</v>
      </c>
      <c r="BS9" s="13">
        <f t="shared" si="26"/>
        <v>0</v>
      </c>
      <c r="BT9" s="13">
        <f t="shared" si="27"/>
        <v>0</v>
      </c>
      <c r="BU9" s="13">
        <f t="shared" si="28"/>
        <v>1</v>
      </c>
      <c r="BV9" s="13">
        <f t="shared" si="29"/>
        <v>0</v>
      </c>
      <c r="BW9" s="13">
        <f t="shared" si="30"/>
        <v>0</v>
      </c>
      <c r="BX9" s="13">
        <f t="shared" si="31"/>
        <v>0</v>
      </c>
      <c r="BY9" s="13">
        <f t="shared" si="32"/>
        <v>0</v>
      </c>
      <c r="BZ9" s="13" t="str">
        <f t="shared" si="33"/>
        <v/>
      </c>
      <c r="CA9" s="13">
        <f t="shared" si="34"/>
        <v>25.424560546875</v>
      </c>
      <c r="CB9" s="13">
        <f t="shared" si="35"/>
        <v>13.670166015625</v>
      </c>
      <c r="CC9" s="14">
        <f t="shared" si="36"/>
        <v>0</v>
      </c>
      <c r="CD9" s="14">
        <f t="shared" si="37"/>
        <v>21.463134765625</v>
      </c>
      <c r="CE9" s="14">
        <f t="shared" si="38"/>
        <v>26.56103515625</v>
      </c>
      <c r="CF9" s="14">
        <f t="shared" si="39"/>
        <v>45.101806640625</v>
      </c>
      <c r="CG9" s="14">
        <f t="shared" si="40"/>
        <v>42.698974609375</v>
      </c>
      <c r="CH9" s="14">
        <f t="shared" si="41"/>
        <v>0</v>
      </c>
    </row>
    <row r="10" spans="1:86" ht="12.75" customHeight="1" x14ac:dyDescent="0.4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5"/>
      <c r="O10" s="4"/>
      <c r="P10" s="6"/>
      <c r="Q10" s="7"/>
      <c r="R10" s="4" t="str">
        <f t="shared" si="0"/>
        <v/>
      </c>
      <c r="S10" s="8"/>
      <c r="V10" s="9" t="str">
        <f t="shared" si="1"/>
        <v/>
      </c>
      <c r="W10" s="10" t="str">
        <f t="shared" si="2"/>
        <v/>
      </c>
      <c r="X10" s="4" t="str">
        <f t="shared" si="3"/>
        <v/>
      </c>
      <c r="Y10" s="10" t="str">
        <f t="shared" si="4"/>
        <v/>
      </c>
      <c r="Z10" s="11" t="str">
        <f t="shared" si="5"/>
        <v/>
      </c>
      <c r="AX10" s="12" t="str">
        <f>IF(ISNUMBER(C10),IF(ROW(#REF!)=2,AVERAGE(C$1:C$10000),""),"")</f>
        <v/>
      </c>
      <c r="AY10" s="12" t="str">
        <f t="shared" si="6"/>
        <v/>
      </c>
      <c r="AZ10" s="12" t="str">
        <f t="shared" si="7"/>
        <v/>
      </c>
      <c r="BA10" s="12" t="str">
        <f t="shared" si="8"/>
        <v/>
      </c>
      <c r="BB10" s="12" t="str">
        <f t="shared" si="9"/>
        <v/>
      </c>
      <c r="BC10" s="12" t="str">
        <f t="shared" si="10"/>
        <v/>
      </c>
      <c r="BD10" s="13">
        <f t="shared" si="11"/>
        <v>0</v>
      </c>
      <c r="BE10" s="13">
        <f t="shared" si="12"/>
        <v>0</v>
      </c>
      <c r="BF10" s="13">
        <f t="shared" si="13"/>
        <v>0</v>
      </c>
      <c r="BG10" s="13">
        <f t="shared" si="14"/>
        <v>0</v>
      </c>
      <c r="BH10" s="13">
        <f t="shared" si="15"/>
        <v>0</v>
      </c>
      <c r="BI10" s="13">
        <f t="shared" si="16"/>
        <v>1</v>
      </c>
      <c r="BJ10" s="13">
        <f t="shared" si="17"/>
        <v>1</v>
      </c>
      <c r="BK10" s="13">
        <f t="shared" si="18"/>
        <v>0</v>
      </c>
      <c r="BL10" s="13">
        <f t="shared" si="19"/>
        <v>0</v>
      </c>
      <c r="BM10" s="13">
        <f t="shared" si="20"/>
        <v>0</v>
      </c>
      <c r="BN10" s="13">
        <f t="shared" si="21"/>
        <v>0</v>
      </c>
      <c r="BO10" s="13">
        <f t="shared" si="22"/>
        <v>0</v>
      </c>
      <c r="BP10" s="13">
        <f t="shared" si="23"/>
        <v>0</v>
      </c>
      <c r="BQ10" s="13">
        <f t="shared" si="24"/>
        <v>0</v>
      </c>
      <c r="BR10" s="13">
        <f t="shared" si="25"/>
        <v>0</v>
      </c>
      <c r="BS10" s="13">
        <f t="shared" si="26"/>
        <v>0</v>
      </c>
      <c r="BT10" s="13">
        <f t="shared" si="27"/>
        <v>0</v>
      </c>
      <c r="BU10" s="13">
        <f t="shared" si="28"/>
        <v>1</v>
      </c>
      <c r="BV10" s="13">
        <f t="shared" si="29"/>
        <v>0</v>
      </c>
      <c r="BW10" s="13">
        <f t="shared" si="30"/>
        <v>0</v>
      </c>
      <c r="BX10" s="13">
        <f t="shared" si="31"/>
        <v>0</v>
      </c>
      <c r="BY10" s="13">
        <f t="shared" si="32"/>
        <v>0</v>
      </c>
      <c r="BZ10" s="13" t="str">
        <f t="shared" si="33"/>
        <v/>
      </c>
      <c r="CA10" s="13">
        <f t="shared" si="34"/>
        <v>25.424560546875</v>
      </c>
      <c r="CB10" s="13">
        <f t="shared" si="35"/>
        <v>13.670166015625</v>
      </c>
      <c r="CC10" s="14">
        <f t="shared" si="36"/>
        <v>0</v>
      </c>
      <c r="CD10" s="14">
        <f t="shared" si="37"/>
        <v>21.463134765625</v>
      </c>
      <c r="CE10" s="14">
        <f t="shared" si="38"/>
        <v>26.56103515625</v>
      </c>
      <c r="CF10" s="14">
        <f t="shared" si="39"/>
        <v>45.101806640625</v>
      </c>
      <c r="CG10" s="14">
        <f t="shared" si="40"/>
        <v>42.698974609375</v>
      </c>
      <c r="CH10" s="14">
        <f t="shared" si="41"/>
        <v>0</v>
      </c>
    </row>
    <row r="11" spans="1:86" ht="12.75" customHeight="1" x14ac:dyDescent="0.4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5"/>
      <c r="O11" s="4"/>
      <c r="P11" s="6"/>
      <c r="Q11" s="7"/>
      <c r="R11" s="4" t="str">
        <f t="shared" si="0"/>
        <v/>
      </c>
      <c r="S11" s="8"/>
      <c r="V11" s="9" t="str">
        <f t="shared" si="1"/>
        <v/>
      </c>
      <c r="W11" s="10" t="str">
        <f t="shared" si="2"/>
        <v/>
      </c>
      <c r="X11" s="4" t="str">
        <f t="shared" si="3"/>
        <v/>
      </c>
      <c r="Y11" s="10" t="str">
        <f t="shared" si="4"/>
        <v/>
      </c>
      <c r="Z11" s="11" t="str">
        <f t="shared" si="5"/>
        <v/>
      </c>
      <c r="AX11" s="12" t="str">
        <f>IF(ISNUMBER(C11),IF(ROW(#REF!)=2,AVERAGE(C$1:C$10000),""),"")</f>
        <v/>
      </c>
      <c r="AY11" s="12" t="str">
        <f t="shared" si="6"/>
        <v/>
      </c>
      <c r="AZ11" s="12" t="str">
        <f t="shared" si="7"/>
        <v/>
      </c>
      <c r="BA11" s="12" t="str">
        <f t="shared" si="8"/>
        <v/>
      </c>
      <c r="BB11" s="12" t="str">
        <f t="shared" si="9"/>
        <v/>
      </c>
      <c r="BC11" s="12" t="str">
        <f t="shared" si="10"/>
        <v/>
      </c>
      <c r="BD11" s="13">
        <f t="shared" si="11"/>
        <v>0</v>
      </c>
      <c r="BE11" s="13">
        <f t="shared" si="12"/>
        <v>0</v>
      </c>
      <c r="BF11" s="13">
        <f t="shared" si="13"/>
        <v>0</v>
      </c>
      <c r="BG11" s="13">
        <f t="shared" si="14"/>
        <v>0</v>
      </c>
      <c r="BH11" s="13">
        <f t="shared" si="15"/>
        <v>0</v>
      </c>
      <c r="BI11" s="13">
        <f t="shared" si="16"/>
        <v>1</v>
      </c>
      <c r="BJ11" s="13">
        <f t="shared" si="17"/>
        <v>1</v>
      </c>
      <c r="BK11" s="13">
        <f t="shared" si="18"/>
        <v>0</v>
      </c>
      <c r="BL11" s="13">
        <f t="shared" si="19"/>
        <v>0</v>
      </c>
      <c r="BM11" s="13">
        <f t="shared" si="20"/>
        <v>0</v>
      </c>
      <c r="BN11" s="13">
        <f t="shared" si="21"/>
        <v>0</v>
      </c>
      <c r="BO11" s="13">
        <f t="shared" si="22"/>
        <v>0</v>
      </c>
      <c r="BP11" s="13">
        <f t="shared" si="23"/>
        <v>0</v>
      </c>
      <c r="BQ11" s="13">
        <f t="shared" si="24"/>
        <v>0</v>
      </c>
      <c r="BR11" s="13">
        <f t="shared" si="25"/>
        <v>0</v>
      </c>
      <c r="BS11" s="13">
        <f t="shared" si="26"/>
        <v>0</v>
      </c>
      <c r="BT11" s="13">
        <f t="shared" si="27"/>
        <v>0</v>
      </c>
      <c r="BU11" s="13">
        <f t="shared" si="28"/>
        <v>1</v>
      </c>
      <c r="BV11" s="13">
        <f t="shared" si="29"/>
        <v>0</v>
      </c>
      <c r="BW11" s="13">
        <f t="shared" si="30"/>
        <v>0</v>
      </c>
      <c r="BX11" s="13">
        <f t="shared" si="31"/>
        <v>0</v>
      </c>
      <c r="BY11" s="13">
        <f t="shared" si="32"/>
        <v>0</v>
      </c>
      <c r="BZ11" s="13" t="str">
        <f t="shared" si="33"/>
        <v/>
      </c>
      <c r="CA11" s="13">
        <f t="shared" si="34"/>
        <v>25.424560546875</v>
      </c>
      <c r="CB11" s="13">
        <f t="shared" si="35"/>
        <v>13.670166015625</v>
      </c>
      <c r="CC11" s="14">
        <f t="shared" si="36"/>
        <v>0</v>
      </c>
      <c r="CD11" s="14">
        <f t="shared" si="37"/>
        <v>21.463134765625</v>
      </c>
      <c r="CE11" s="14">
        <f t="shared" si="38"/>
        <v>26.56103515625</v>
      </c>
      <c r="CF11" s="14">
        <f t="shared" si="39"/>
        <v>45.101806640625</v>
      </c>
      <c r="CG11" s="14">
        <f t="shared" si="40"/>
        <v>42.698974609375</v>
      </c>
      <c r="CH11" s="14">
        <f t="shared" si="41"/>
        <v>0</v>
      </c>
    </row>
    <row r="12" spans="1:86" ht="12.75" customHeight="1" x14ac:dyDescent="0.4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5"/>
      <c r="O12" s="4"/>
      <c r="P12" s="6"/>
      <c r="Q12" s="7"/>
      <c r="R12" s="4" t="str">
        <f t="shared" si="0"/>
        <v/>
      </c>
      <c r="S12" s="8"/>
      <c r="V12" s="9" t="str">
        <f t="shared" si="1"/>
        <v/>
      </c>
      <c r="W12" s="10" t="str">
        <f t="shared" si="2"/>
        <v/>
      </c>
      <c r="X12" s="4" t="str">
        <f t="shared" si="3"/>
        <v/>
      </c>
      <c r="Y12" s="10" t="str">
        <f t="shared" si="4"/>
        <v/>
      </c>
      <c r="Z12" s="11" t="str">
        <f t="shared" si="5"/>
        <v/>
      </c>
      <c r="AX12" s="12" t="str">
        <f>IF(ISNUMBER(C12),IF(ROW(#REF!)=2,AVERAGE(C$1:C$10000),""),"")</f>
        <v/>
      </c>
      <c r="AY12" s="12" t="str">
        <f t="shared" si="6"/>
        <v/>
      </c>
      <c r="AZ12" s="12" t="str">
        <f t="shared" si="7"/>
        <v/>
      </c>
      <c r="BA12" s="12" t="str">
        <f t="shared" si="8"/>
        <v/>
      </c>
      <c r="BB12" s="12" t="str">
        <f t="shared" si="9"/>
        <v/>
      </c>
      <c r="BC12" s="12" t="str">
        <f t="shared" si="10"/>
        <v/>
      </c>
      <c r="BD12" s="13">
        <f t="shared" si="11"/>
        <v>0</v>
      </c>
      <c r="BE12" s="13">
        <f t="shared" si="12"/>
        <v>0</v>
      </c>
      <c r="BF12" s="13">
        <f t="shared" si="13"/>
        <v>0</v>
      </c>
      <c r="BG12" s="13">
        <f t="shared" si="14"/>
        <v>0</v>
      </c>
      <c r="BH12" s="13">
        <f t="shared" si="15"/>
        <v>0</v>
      </c>
      <c r="BI12" s="13">
        <f t="shared" si="16"/>
        <v>1</v>
      </c>
      <c r="BJ12" s="13">
        <f t="shared" si="17"/>
        <v>1</v>
      </c>
      <c r="BK12" s="13">
        <f t="shared" si="18"/>
        <v>0</v>
      </c>
      <c r="BL12" s="13">
        <f t="shared" si="19"/>
        <v>0</v>
      </c>
      <c r="BM12" s="13">
        <f t="shared" si="20"/>
        <v>0</v>
      </c>
      <c r="BN12" s="13">
        <f t="shared" si="21"/>
        <v>0</v>
      </c>
      <c r="BO12" s="13">
        <f t="shared" si="22"/>
        <v>0</v>
      </c>
      <c r="BP12" s="13">
        <f t="shared" si="23"/>
        <v>0</v>
      </c>
      <c r="BQ12" s="13">
        <f t="shared" si="24"/>
        <v>0</v>
      </c>
      <c r="BR12" s="13">
        <f t="shared" si="25"/>
        <v>0</v>
      </c>
      <c r="BS12" s="13">
        <f t="shared" si="26"/>
        <v>0</v>
      </c>
      <c r="BT12" s="13">
        <f t="shared" si="27"/>
        <v>0</v>
      </c>
      <c r="BU12" s="13">
        <f t="shared" si="28"/>
        <v>1</v>
      </c>
      <c r="BV12" s="13">
        <f t="shared" si="29"/>
        <v>0</v>
      </c>
      <c r="BW12" s="13">
        <f t="shared" si="30"/>
        <v>0</v>
      </c>
      <c r="BX12" s="13">
        <f t="shared" si="31"/>
        <v>0</v>
      </c>
      <c r="BY12" s="13">
        <f t="shared" si="32"/>
        <v>0</v>
      </c>
      <c r="BZ12" s="13" t="str">
        <f t="shared" si="33"/>
        <v/>
      </c>
      <c r="CA12" s="13">
        <f t="shared" si="34"/>
        <v>25.424560546875</v>
      </c>
      <c r="CB12" s="13">
        <f t="shared" si="35"/>
        <v>13.670166015625</v>
      </c>
      <c r="CC12" s="14">
        <f t="shared" si="36"/>
        <v>0</v>
      </c>
      <c r="CD12" s="14">
        <f t="shared" si="37"/>
        <v>21.463134765625</v>
      </c>
      <c r="CE12" s="14">
        <f t="shared" si="38"/>
        <v>26.56103515625</v>
      </c>
      <c r="CF12" s="14">
        <f t="shared" si="39"/>
        <v>45.101806640625</v>
      </c>
      <c r="CG12" s="14">
        <f t="shared" si="40"/>
        <v>42.698974609375</v>
      </c>
      <c r="CH12" s="14">
        <f t="shared" si="41"/>
        <v>0</v>
      </c>
    </row>
    <row r="13" spans="1:86" ht="12.75" customHeight="1" x14ac:dyDescent="0.4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5"/>
      <c r="O13" s="4"/>
      <c r="P13" s="6"/>
      <c r="Q13" s="7"/>
      <c r="R13" s="4" t="str">
        <f t="shared" si="0"/>
        <v/>
      </c>
      <c r="S13" s="8"/>
      <c r="V13" s="9" t="str">
        <f t="shared" si="1"/>
        <v/>
      </c>
      <c r="W13" s="10" t="str">
        <f t="shared" si="2"/>
        <v/>
      </c>
      <c r="X13" s="4" t="str">
        <f t="shared" si="3"/>
        <v/>
      </c>
      <c r="Y13" s="10" t="str">
        <f t="shared" si="4"/>
        <v/>
      </c>
      <c r="Z13" s="11" t="str">
        <f t="shared" si="5"/>
        <v/>
      </c>
      <c r="AX13" s="12" t="str">
        <f>IF(ISNUMBER(C13),IF(ROW(#REF!)=2,AVERAGE(C$1:C$10000),""),"")</f>
        <v/>
      </c>
      <c r="AY13" s="12" t="str">
        <f t="shared" si="6"/>
        <v/>
      </c>
      <c r="AZ13" s="12" t="str">
        <f t="shared" si="7"/>
        <v/>
      </c>
      <c r="BA13" s="12" t="str">
        <f t="shared" si="8"/>
        <v/>
      </c>
      <c r="BB13" s="12" t="str">
        <f t="shared" si="9"/>
        <v/>
      </c>
      <c r="BC13" s="12" t="str">
        <f t="shared" si="10"/>
        <v/>
      </c>
      <c r="BD13" s="13">
        <f t="shared" si="11"/>
        <v>0</v>
      </c>
      <c r="BE13" s="13">
        <f t="shared" si="12"/>
        <v>0</v>
      </c>
      <c r="BF13" s="13">
        <f t="shared" si="13"/>
        <v>0</v>
      </c>
      <c r="BG13" s="13">
        <f t="shared" si="14"/>
        <v>0</v>
      </c>
      <c r="BH13" s="13">
        <f t="shared" si="15"/>
        <v>0</v>
      </c>
      <c r="BI13" s="13">
        <f t="shared" si="16"/>
        <v>1</v>
      </c>
      <c r="BJ13" s="13">
        <f t="shared" si="17"/>
        <v>1</v>
      </c>
      <c r="BK13" s="13">
        <f t="shared" si="18"/>
        <v>0</v>
      </c>
      <c r="BL13" s="13">
        <f t="shared" si="19"/>
        <v>0</v>
      </c>
      <c r="BM13" s="13">
        <f t="shared" si="20"/>
        <v>0</v>
      </c>
      <c r="BN13" s="13">
        <f t="shared" si="21"/>
        <v>0</v>
      </c>
      <c r="BO13" s="13">
        <f t="shared" si="22"/>
        <v>0</v>
      </c>
      <c r="BP13" s="13">
        <f t="shared" si="23"/>
        <v>0</v>
      </c>
      <c r="BQ13" s="13">
        <f t="shared" si="24"/>
        <v>0</v>
      </c>
      <c r="BR13" s="13">
        <f t="shared" si="25"/>
        <v>0</v>
      </c>
      <c r="BS13" s="13">
        <f t="shared" si="26"/>
        <v>0</v>
      </c>
      <c r="BT13" s="13">
        <f t="shared" si="27"/>
        <v>0</v>
      </c>
      <c r="BU13" s="13">
        <f t="shared" si="28"/>
        <v>1</v>
      </c>
      <c r="BV13" s="13">
        <f t="shared" si="29"/>
        <v>0</v>
      </c>
      <c r="BW13" s="13">
        <f t="shared" si="30"/>
        <v>0</v>
      </c>
      <c r="BX13" s="13">
        <f t="shared" si="31"/>
        <v>0</v>
      </c>
      <c r="BY13" s="13">
        <f t="shared" si="32"/>
        <v>0</v>
      </c>
      <c r="BZ13" s="13" t="str">
        <f t="shared" si="33"/>
        <v/>
      </c>
      <c r="CA13" s="13">
        <f t="shared" si="34"/>
        <v>25.424560546875</v>
      </c>
      <c r="CB13" s="13">
        <f t="shared" si="35"/>
        <v>13.670166015625</v>
      </c>
      <c r="CC13" s="14">
        <f t="shared" si="36"/>
        <v>0</v>
      </c>
      <c r="CD13" s="14">
        <f t="shared" si="37"/>
        <v>21.463134765625</v>
      </c>
      <c r="CE13" s="14">
        <f t="shared" si="38"/>
        <v>26.56103515625</v>
      </c>
      <c r="CF13" s="14">
        <f t="shared" si="39"/>
        <v>45.101806640625</v>
      </c>
      <c r="CG13" s="14">
        <f t="shared" si="40"/>
        <v>42.698974609375</v>
      </c>
      <c r="CH13" s="14">
        <f t="shared" si="41"/>
        <v>0</v>
      </c>
    </row>
    <row r="14" spans="1:86" ht="12.75" customHeight="1" x14ac:dyDescent="0.4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5"/>
      <c r="O14" s="4"/>
      <c r="P14" s="6"/>
      <c r="Q14" s="7"/>
      <c r="R14" s="4" t="str">
        <f t="shared" si="0"/>
        <v/>
      </c>
      <c r="S14" s="8"/>
      <c r="V14" s="9" t="str">
        <f t="shared" si="1"/>
        <v/>
      </c>
      <c r="W14" s="10" t="str">
        <f t="shared" si="2"/>
        <v/>
      </c>
      <c r="X14" s="4" t="str">
        <f t="shared" si="3"/>
        <v/>
      </c>
      <c r="Y14" s="10" t="str">
        <f t="shared" si="4"/>
        <v/>
      </c>
      <c r="Z14" s="11" t="str">
        <f t="shared" si="5"/>
        <v/>
      </c>
      <c r="AX14" s="12" t="str">
        <f>IF(ISNUMBER(C14),IF(ROW(#REF!)=2,AVERAGE(C$1:C$10000),""),"")</f>
        <v/>
      </c>
      <c r="AY14" s="12" t="str">
        <f t="shared" si="6"/>
        <v/>
      </c>
      <c r="AZ14" s="12" t="str">
        <f t="shared" si="7"/>
        <v/>
      </c>
      <c r="BA14" s="12" t="str">
        <f t="shared" si="8"/>
        <v/>
      </c>
      <c r="BB14" s="12" t="str">
        <f t="shared" si="9"/>
        <v/>
      </c>
      <c r="BC14" s="12" t="str">
        <f t="shared" si="10"/>
        <v/>
      </c>
      <c r="BD14" s="13">
        <f t="shared" si="11"/>
        <v>0</v>
      </c>
      <c r="BE14" s="13">
        <f t="shared" si="12"/>
        <v>0</v>
      </c>
      <c r="BF14" s="13">
        <f t="shared" si="13"/>
        <v>0</v>
      </c>
      <c r="BG14" s="13">
        <f t="shared" si="14"/>
        <v>0</v>
      </c>
      <c r="BH14" s="13">
        <f t="shared" si="15"/>
        <v>0</v>
      </c>
      <c r="BI14" s="13">
        <f t="shared" si="16"/>
        <v>1</v>
      </c>
      <c r="BJ14" s="13">
        <f t="shared" si="17"/>
        <v>1</v>
      </c>
      <c r="BK14" s="13">
        <f t="shared" si="18"/>
        <v>0</v>
      </c>
      <c r="BL14" s="13">
        <f t="shared" si="19"/>
        <v>0</v>
      </c>
      <c r="BM14" s="13">
        <f t="shared" si="20"/>
        <v>0</v>
      </c>
      <c r="BN14" s="13">
        <f t="shared" si="21"/>
        <v>0</v>
      </c>
      <c r="BO14" s="13">
        <f t="shared" si="22"/>
        <v>0</v>
      </c>
      <c r="BP14" s="13">
        <f t="shared" si="23"/>
        <v>0</v>
      </c>
      <c r="BQ14" s="13">
        <f t="shared" si="24"/>
        <v>0</v>
      </c>
      <c r="BR14" s="13">
        <f t="shared" si="25"/>
        <v>0</v>
      </c>
      <c r="BS14" s="13">
        <f t="shared" si="26"/>
        <v>0</v>
      </c>
      <c r="BT14" s="13">
        <f t="shared" si="27"/>
        <v>0</v>
      </c>
      <c r="BU14" s="13">
        <f t="shared" si="28"/>
        <v>1</v>
      </c>
      <c r="BV14" s="13">
        <f t="shared" si="29"/>
        <v>0</v>
      </c>
      <c r="BW14" s="13">
        <f t="shared" si="30"/>
        <v>0</v>
      </c>
      <c r="BX14" s="13">
        <f t="shared" si="31"/>
        <v>0</v>
      </c>
      <c r="BY14" s="13">
        <f t="shared" si="32"/>
        <v>0</v>
      </c>
      <c r="BZ14" s="13" t="str">
        <f t="shared" si="33"/>
        <v/>
      </c>
      <c r="CA14" s="13">
        <f t="shared" si="34"/>
        <v>25.424560546875</v>
      </c>
      <c r="CB14" s="13">
        <f t="shared" si="35"/>
        <v>13.670166015625</v>
      </c>
      <c r="CC14" s="14">
        <f t="shared" si="36"/>
        <v>0</v>
      </c>
      <c r="CD14" s="14">
        <f t="shared" si="37"/>
        <v>21.463134765625</v>
      </c>
      <c r="CE14" s="14">
        <f t="shared" si="38"/>
        <v>26.56103515625</v>
      </c>
      <c r="CF14" s="14">
        <f t="shared" si="39"/>
        <v>45.101806640625</v>
      </c>
      <c r="CG14" s="14">
        <f t="shared" si="40"/>
        <v>42.698974609375</v>
      </c>
      <c r="CH14" s="14">
        <f t="shared" si="41"/>
        <v>0</v>
      </c>
    </row>
    <row r="15" spans="1:86" ht="12.75" customHeight="1" x14ac:dyDescent="0.4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5"/>
      <c r="O15" s="4"/>
      <c r="P15" s="6"/>
      <c r="Q15" s="7"/>
      <c r="R15" s="4" t="str">
        <f t="shared" si="0"/>
        <v/>
      </c>
      <c r="S15" s="8"/>
      <c r="V15" s="9" t="str">
        <f t="shared" si="1"/>
        <v/>
      </c>
      <c r="W15" s="10" t="str">
        <f t="shared" si="2"/>
        <v/>
      </c>
      <c r="X15" s="4" t="str">
        <f t="shared" si="3"/>
        <v/>
      </c>
      <c r="Y15" s="10" t="str">
        <f t="shared" si="4"/>
        <v/>
      </c>
      <c r="Z15" s="11" t="str">
        <f t="shared" si="5"/>
        <v/>
      </c>
      <c r="AX15" s="12" t="str">
        <f>IF(ISNUMBER(C15),IF(ROW(#REF!)=2,AVERAGE(C$1:C$10000),""),"")</f>
        <v/>
      </c>
      <c r="AY15" s="12" t="str">
        <f t="shared" si="6"/>
        <v/>
      </c>
      <c r="AZ15" s="12" t="str">
        <f t="shared" si="7"/>
        <v/>
      </c>
      <c r="BA15" s="12" t="str">
        <f t="shared" si="8"/>
        <v/>
      </c>
      <c r="BB15" s="12" t="str">
        <f t="shared" si="9"/>
        <v/>
      </c>
      <c r="BC15" s="12" t="str">
        <f t="shared" si="10"/>
        <v/>
      </c>
      <c r="BD15" s="13">
        <f t="shared" si="11"/>
        <v>0</v>
      </c>
      <c r="BE15" s="13">
        <f t="shared" si="12"/>
        <v>0</v>
      </c>
      <c r="BF15" s="13">
        <f t="shared" si="13"/>
        <v>0</v>
      </c>
      <c r="BG15" s="13">
        <f t="shared" si="14"/>
        <v>0</v>
      </c>
      <c r="BH15" s="13">
        <f t="shared" si="15"/>
        <v>0</v>
      </c>
      <c r="BI15" s="13">
        <f t="shared" si="16"/>
        <v>1</v>
      </c>
      <c r="BJ15" s="13">
        <f t="shared" si="17"/>
        <v>1</v>
      </c>
      <c r="BK15" s="13">
        <f t="shared" si="18"/>
        <v>0</v>
      </c>
      <c r="BL15" s="13">
        <f t="shared" si="19"/>
        <v>0</v>
      </c>
      <c r="BM15" s="13">
        <f t="shared" si="20"/>
        <v>0</v>
      </c>
      <c r="BN15" s="13">
        <f t="shared" si="21"/>
        <v>0</v>
      </c>
      <c r="BO15" s="13">
        <f t="shared" si="22"/>
        <v>0</v>
      </c>
      <c r="BP15" s="13">
        <f t="shared" si="23"/>
        <v>0</v>
      </c>
      <c r="BQ15" s="13">
        <f t="shared" si="24"/>
        <v>0</v>
      </c>
      <c r="BR15" s="13">
        <f t="shared" si="25"/>
        <v>0</v>
      </c>
      <c r="BS15" s="13">
        <f t="shared" si="26"/>
        <v>0</v>
      </c>
      <c r="BT15" s="13">
        <f t="shared" si="27"/>
        <v>0</v>
      </c>
      <c r="BU15" s="13">
        <f t="shared" si="28"/>
        <v>1</v>
      </c>
      <c r="BV15" s="13">
        <f t="shared" si="29"/>
        <v>0</v>
      </c>
      <c r="BW15" s="13">
        <f t="shared" si="30"/>
        <v>0</v>
      </c>
      <c r="BX15" s="13">
        <f t="shared" si="31"/>
        <v>0</v>
      </c>
      <c r="BY15" s="13">
        <f t="shared" si="32"/>
        <v>0</v>
      </c>
      <c r="BZ15" s="13" t="str">
        <f t="shared" si="33"/>
        <v/>
      </c>
      <c r="CA15" s="13">
        <f t="shared" si="34"/>
        <v>25.424560546875</v>
      </c>
      <c r="CB15" s="13">
        <f t="shared" si="35"/>
        <v>13.670166015625</v>
      </c>
      <c r="CC15" s="14">
        <f t="shared" si="36"/>
        <v>0</v>
      </c>
      <c r="CD15" s="14">
        <f t="shared" si="37"/>
        <v>21.463134765625</v>
      </c>
      <c r="CE15" s="14">
        <f t="shared" si="38"/>
        <v>26.56103515625</v>
      </c>
      <c r="CF15" s="14">
        <f t="shared" si="39"/>
        <v>45.101806640625</v>
      </c>
      <c r="CG15" s="14">
        <f t="shared" si="40"/>
        <v>42.698974609375</v>
      </c>
      <c r="CH15" s="14">
        <f t="shared" si="41"/>
        <v>0</v>
      </c>
    </row>
    <row r="16" spans="1:86" ht="12.75" customHeight="1" x14ac:dyDescent="0.4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5"/>
      <c r="O16" s="4"/>
      <c r="P16" s="6"/>
      <c r="Q16" s="7"/>
      <c r="R16" s="4" t="str">
        <f t="shared" si="0"/>
        <v/>
      </c>
      <c r="S16" s="8"/>
      <c r="V16" s="9" t="str">
        <f t="shared" si="1"/>
        <v/>
      </c>
      <c r="W16" s="10" t="str">
        <f t="shared" si="2"/>
        <v/>
      </c>
      <c r="X16" s="4" t="str">
        <f t="shared" si="3"/>
        <v/>
      </c>
      <c r="Y16" s="10" t="str">
        <f t="shared" si="4"/>
        <v/>
      </c>
      <c r="Z16" s="11" t="str">
        <f t="shared" si="5"/>
        <v/>
      </c>
      <c r="AX16" s="12" t="str">
        <f>IF(ISNUMBER(C16),IF(ROW(#REF!)=2,AVERAGE(C$1:C$10000),""),"")</f>
        <v/>
      </c>
      <c r="AY16" s="12" t="str">
        <f t="shared" si="6"/>
        <v/>
      </c>
      <c r="AZ16" s="12" t="str">
        <f t="shared" si="7"/>
        <v/>
      </c>
      <c r="BA16" s="12" t="str">
        <f t="shared" si="8"/>
        <v/>
      </c>
      <c r="BB16" s="12" t="str">
        <f t="shared" si="9"/>
        <v/>
      </c>
      <c r="BC16" s="12" t="str">
        <f t="shared" si="10"/>
        <v/>
      </c>
      <c r="BD16" s="13">
        <f t="shared" si="11"/>
        <v>0</v>
      </c>
      <c r="BE16" s="13">
        <f t="shared" si="12"/>
        <v>0</v>
      </c>
      <c r="BF16" s="13">
        <f t="shared" si="13"/>
        <v>0</v>
      </c>
      <c r="BG16" s="13">
        <f t="shared" si="14"/>
        <v>0</v>
      </c>
      <c r="BH16" s="13">
        <f t="shared" si="15"/>
        <v>0</v>
      </c>
      <c r="BI16" s="13">
        <f t="shared" si="16"/>
        <v>1</v>
      </c>
      <c r="BJ16" s="13">
        <f t="shared" si="17"/>
        <v>1</v>
      </c>
      <c r="BK16" s="13">
        <f t="shared" si="18"/>
        <v>0</v>
      </c>
      <c r="BL16" s="13">
        <f t="shared" si="19"/>
        <v>0</v>
      </c>
      <c r="BM16" s="13">
        <f t="shared" si="20"/>
        <v>0</v>
      </c>
      <c r="BN16" s="13">
        <f t="shared" si="21"/>
        <v>0</v>
      </c>
      <c r="BO16" s="13">
        <f t="shared" si="22"/>
        <v>0</v>
      </c>
      <c r="BP16" s="13">
        <f t="shared" si="23"/>
        <v>0</v>
      </c>
      <c r="BQ16" s="13">
        <f t="shared" si="24"/>
        <v>0</v>
      </c>
      <c r="BR16" s="13">
        <f t="shared" si="25"/>
        <v>0</v>
      </c>
      <c r="BS16" s="13">
        <f t="shared" si="26"/>
        <v>0</v>
      </c>
      <c r="BT16" s="13">
        <f t="shared" si="27"/>
        <v>0</v>
      </c>
      <c r="BU16" s="13">
        <f t="shared" si="28"/>
        <v>1</v>
      </c>
      <c r="BV16" s="13">
        <f t="shared" si="29"/>
        <v>0</v>
      </c>
      <c r="BW16" s="13">
        <f t="shared" si="30"/>
        <v>0</v>
      </c>
      <c r="BX16" s="13">
        <f t="shared" si="31"/>
        <v>0</v>
      </c>
      <c r="BY16" s="13">
        <f t="shared" si="32"/>
        <v>0</v>
      </c>
      <c r="BZ16" s="13" t="str">
        <f t="shared" si="33"/>
        <v/>
      </c>
      <c r="CA16" s="13">
        <f t="shared" si="34"/>
        <v>25.424560546875</v>
      </c>
      <c r="CB16" s="13">
        <f t="shared" si="35"/>
        <v>13.670166015625</v>
      </c>
      <c r="CC16" s="14">
        <f t="shared" si="36"/>
        <v>0</v>
      </c>
      <c r="CD16" s="14">
        <f t="shared" si="37"/>
        <v>21.463134765625</v>
      </c>
      <c r="CE16" s="14">
        <f t="shared" si="38"/>
        <v>26.56103515625</v>
      </c>
      <c r="CF16" s="14">
        <f t="shared" si="39"/>
        <v>45.101806640625</v>
      </c>
      <c r="CG16" s="14">
        <f t="shared" si="40"/>
        <v>42.698974609375</v>
      </c>
      <c r="CH16" s="14">
        <f t="shared" si="41"/>
        <v>0</v>
      </c>
    </row>
    <row r="17" spans="1:86" ht="12.75" customHeight="1" x14ac:dyDescent="0.4">
      <c r="A17" s="1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5"/>
      <c r="O17" s="4"/>
      <c r="P17" s="6"/>
      <c r="Q17" s="7"/>
      <c r="R17" s="4" t="str">
        <f t="shared" si="0"/>
        <v/>
      </c>
      <c r="S17" s="8"/>
      <c r="V17" s="9" t="str">
        <f t="shared" si="1"/>
        <v/>
      </c>
      <c r="W17" s="10" t="str">
        <f t="shared" si="2"/>
        <v/>
      </c>
      <c r="X17" s="4" t="str">
        <f t="shared" si="3"/>
        <v/>
      </c>
      <c r="Y17" s="10" t="str">
        <f t="shared" si="4"/>
        <v/>
      </c>
      <c r="Z17" s="11" t="str">
        <f t="shared" si="5"/>
        <v/>
      </c>
      <c r="AX17" s="12" t="str">
        <f>IF(ISNUMBER(C17),IF(ROW(#REF!)=2,AVERAGE(C$1:C$10000),""),"")</f>
        <v/>
      </c>
      <c r="AY17" s="12" t="str">
        <f t="shared" si="6"/>
        <v/>
      </c>
      <c r="AZ17" s="12" t="str">
        <f t="shared" si="7"/>
        <v/>
      </c>
      <c r="BA17" s="12" t="str">
        <f t="shared" si="8"/>
        <v/>
      </c>
      <c r="BB17" s="12" t="str">
        <f t="shared" si="9"/>
        <v/>
      </c>
      <c r="BC17" s="12" t="str">
        <f t="shared" si="10"/>
        <v/>
      </c>
      <c r="BD17" s="13">
        <f t="shared" si="11"/>
        <v>0</v>
      </c>
      <c r="BE17" s="13">
        <f t="shared" si="12"/>
        <v>0</v>
      </c>
      <c r="BF17" s="13">
        <f t="shared" si="13"/>
        <v>0</v>
      </c>
      <c r="BG17" s="13">
        <f t="shared" si="14"/>
        <v>0</v>
      </c>
      <c r="BH17" s="13">
        <f t="shared" si="15"/>
        <v>0</v>
      </c>
      <c r="BI17" s="13">
        <f t="shared" si="16"/>
        <v>1</v>
      </c>
      <c r="BJ17" s="13">
        <f t="shared" si="17"/>
        <v>1</v>
      </c>
      <c r="BK17" s="13">
        <f t="shared" si="18"/>
        <v>0</v>
      </c>
      <c r="BL17" s="13">
        <f t="shared" si="19"/>
        <v>0</v>
      </c>
      <c r="BM17" s="13">
        <f t="shared" si="20"/>
        <v>0</v>
      </c>
      <c r="BN17" s="13">
        <f t="shared" si="21"/>
        <v>0</v>
      </c>
      <c r="BO17" s="13">
        <f t="shared" si="22"/>
        <v>0</v>
      </c>
      <c r="BP17" s="13">
        <f t="shared" si="23"/>
        <v>0</v>
      </c>
      <c r="BQ17" s="13">
        <f t="shared" si="24"/>
        <v>0</v>
      </c>
      <c r="BR17" s="13">
        <f t="shared" si="25"/>
        <v>0</v>
      </c>
      <c r="BS17" s="13">
        <f t="shared" si="26"/>
        <v>0</v>
      </c>
      <c r="BT17" s="13">
        <f t="shared" si="27"/>
        <v>0</v>
      </c>
      <c r="BU17" s="13">
        <f t="shared" si="28"/>
        <v>1</v>
      </c>
      <c r="BV17" s="13">
        <f t="shared" si="29"/>
        <v>0</v>
      </c>
      <c r="BW17" s="13">
        <f t="shared" si="30"/>
        <v>0</v>
      </c>
      <c r="BX17" s="13">
        <f t="shared" si="31"/>
        <v>0</v>
      </c>
      <c r="BY17" s="13">
        <f t="shared" si="32"/>
        <v>0</v>
      </c>
      <c r="BZ17" s="13" t="str">
        <f t="shared" si="33"/>
        <v/>
      </c>
      <c r="CA17" s="13">
        <f t="shared" si="34"/>
        <v>25.424560546875</v>
      </c>
      <c r="CB17" s="13">
        <f t="shared" si="35"/>
        <v>13.670166015625</v>
      </c>
      <c r="CC17" s="14">
        <f t="shared" si="36"/>
        <v>0</v>
      </c>
      <c r="CD17" s="14">
        <f t="shared" si="37"/>
        <v>21.463134765625</v>
      </c>
      <c r="CE17" s="14">
        <f t="shared" si="38"/>
        <v>26.56103515625</v>
      </c>
      <c r="CF17" s="14">
        <f t="shared" si="39"/>
        <v>45.101806640625</v>
      </c>
      <c r="CG17" s="14">
        <f t="shared" si="40"/>
        <v>42.698974609375</v>
      </c>
      <c r="CH17" s="14">
        <f t="shared" si="41"/>
        <v>0</v>
      </c>
    </row>
  </sheetData>
  <printOptions gridLines="1"/>
  <pageMargins left="0.75" right="0.75" top="1" bottom="1" header="0.5" footer="0.5"/>
  <pageSetup orientation="landscape" r:id="rId1"/>
  <headerFooter alignWithMargins="0">
    <oddHeader>HT36-XC-304 Extended Tubular Heat Exchanger - Run 1 Results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showRowColHeaders="0" tabSelected="1" showOutlineSymbols="0" workbookViewId="0">
      <selection activeCell="A2" sqref="A2"/>
    </sheetView>
  </sheetViews>
  <sheetFormatPr defaultColWidth="9.1640625" defaultRowHeight="12.75" customHeight="1" x14ac:dyDescent="0.4"/>
  <cols>
    <col min="1" max="1" width="0.44140625" customWidth="1"/>
    <col min="2" max="2" width="8.83203125" customWidth="1"/>
    <col min="3" max="12" width="7.5546875" customWidth="1"/>
    <col min="13" max="15" width="13.44140625" customWidth="1"/>
    <col min="16" max="16" width="13.71875" customWidth="1"/>
    <col min="17" max="17" width="0" hidden="1" customWidth="1"/>
    <col min="18" max="18" width="14.27734375" customWidth="1"/>
    <col min="19" max="19" width="34.1640625" customWidth="1"/>
    <col min="20" max="26" width="13.83203125" customWidth="1"/>
    <col min="27" max="27" width="14" customWidth="1"/>
    <col min="28" max="28" width="10.5546875" customWidth="1"/>
    <col min="29" max="29" width="12" customWidth="1"/>
    <col min="30" max="30" width="10.5546875" customWidth="1"/>
    <col min="31" max="31" width="14" customWidth="1"/>
    <col min="32" max="32" width="10.83203125" customWidth="1"/>
    <col min="33" max="33" width="12" customWidth="1"/>
    <col min="34" max="34" width="10.83203125" customWidth="1"/>
    <col min="35" max="35" width="13.83203125" customWidth="1"/>
    <col min="36" max="36" width="12.71875" customWidth="1"/>
    <col min="37" max="38" width="11.44140625" customWidth="1"/>
    <col min="39" max="39" width="12" customWidth="1"/>
    <col min="40" max="40" width="12.44140625" customWidth="1"/>
    <col min="41" max="41" width="12.5546875" customWidth="1"/>
    <col min="42" max="42" width="10.27734375" customWidth="1"/>
    <col min="43" max="45" width="13" customWidth="1"/>
    <col min="46" max="46" width="0" hidden="1" customWidth="1"/>
    <col min="47" max="47" width="12.1640625" customWidth="1"/>
    <col min="48" max="48" width="14.83203125" customWidth="1"/>
    <col min="49" max="49" width="11.1640625" customWidth="1"/>
    <col min="50" max="80" width="0" hidden="1" customWidth="1"/>
    <col min="81" max="81" width="4.27734375" customWidth="1"/>
    <col min="82" max="83" width="6.27734375" customWidth="1"/>
    <col min="84" max="84" width="8.27734375" customWidth="1"/>
    <col min="85" max="85" width="6.71875" customWidth="1"/>
    <col min="86" max="86" width="12.1640625" customWidth="1"/>
  </cols>
  <sheetData>
    <row r="1" spans="1:86" ht="66.75" customHeight="1" x14ac:dyDescent="0.4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45</v>
      </c>
      <c r="CA1" s="15" t="s">
        <v>77</v>
      </c>
      <c r="CB1" s="15" t="s">
        <v>78</v>
      </c>
      <c r="CC1" s="15" t="s">
        <v>79</v>
      </c>
      <c r="CD1" s="15" t="s">
        <v>80</v>
      </c>
      <c r="CE1" s="15" t="s">
        <v>81</v>
      </c>
      <c r="CF1" s="15" t="s">
        <v>82</v>
      </c>
      <c r="CG1" s="15" t="s">
        <v>83</v>
      </c>
      <c r="CH1" s="15" t="s">
        <v>84</v>
      </c>
    </row>
    <row r="2" spans="1:86" ht="12.75" customHeight="1" x14ac:dyDescent="0.4">
      <c r="A2" s="1"/>
      <c r="B2" s="2" t="s">
        <v>58</v>
      </c>
      <c r="C2" s="3">
        <v>48.90087890625</v>
      </c>
      <c r="D2" s="3">
        <v>47.1474609375</v>
      </c>
      <c r="E2" s="3">
        <v>45.361572265625</v>
      </c>
      <c r="F2" s="3">
        <v>42.92626953125</v>
      </c>
      <c r="G2" s="3">
        <v>40.166259765625</v>
      </c>
      <c r="H2" s="3">
        <v>14.35205078125</v>
      </c>
      <c r="I2" s="3">
        <v>21.463134765625</v>
      </c>
      <c r="J2" s="3">
        <v>26.723388671875</v>
      </c>
      <c r="K2" s="3">
        <v>30.912109375</v>
      </c>
      <c r="L2" s="3">
        <v>35.587890625</v>
      </c>
      <c r="M2" s="4">
        <v>40</v>
      </c>
      <c r="N2" s="5">
        <v>2.99072265625</v>
      </c>
      <c r="O2" s="4">
        <v>43</v>
      </c>
      <c r="P2" s="6">
        <v>1.08642578125</v>
      </c>
      <c r="Q2" s="7">
        <v>1</v>
      </c>
      <c r="R2" s="4" t="str">
        <f t="shared" ref="R2:R17" si="0">IF(ISNUMBER(C2),IF(ROW(A2)=2,"Countercurrent",""),"")</f>
        <v>Countercurrent</v>
      </c>
      <c r="S2" s="8"/>
      <c r="V2" s="9" t="str">
        <f t="shared" ref="V2:V17" si="1">IF(ISNUMBER(C$2),IF(ROW(A2)=2,"T1",IF(ROW(A2)=3,"T2",IF(ROW(A2)=4,IF(B$2="1","","T3"),IF(ROW(A2)=5,IF(B$2="1","",IF(B$2="2","","T4")),IF(ROW(A2)=6,IF(B$2="4","T5",""),""))))),"")</f>
        <v>T1</v>
      </c>
      <c r="W2" s="10">
        <f t="shared" ref="W2:W17" si="2">IF(V2="T1",C$2,IF(V2="T2",D$2,IF(V2="T3",E$2,IF(V2="T4",F$2,IF(V2="T5",G$2,"")))))</f>
        <v>48.90087890625</v>
      </c>
      <c r="X2" s="4" t="str">
        <f t="shared" ref="X2:X17" si="3">IF(ISNUMBER(C$2),IF(ROW(A2)=2,"T10",IF(ROW(A2)=3,"T9",IF(ROW(A2)=4,IF(B$2="1","","T8"),IF(ROW(A2)=5,IF(B$2="3","T7",IF(B$2="4","T7","")),IF(ROW(A2)=6,IF(B$2="4","T6",""),""))))),"")</f>
        <v>T10</v>
      </c>
      <c r="Y2" s="10">
        <f t="shared" ref="Y2:Y17" si="4">IF(X2="T6",H$2,IF(X2="T7",I$2,IF(X2="T8",J$2,IF(X2="T9",K$2,IF(X2="T10",L$2,"")))))</f>
        <v>35.587890625</v>
      </c>
      <c r="Z2" s="11">
        <f t="shared" ref="Z2:Z17" si="5">IF(ISNUMBER(C$2),IF(ROW($A2)=2,0,IF(ROW($A2)=3,670,IF(ROW($A2)=4,IF((B$2)="1","",1340),IF(ROW($A2)=5,IF(B$2="1","",IF(B$2="2","",2010)),IF(ROW($A2)=6,IF(B$2="4",2680,""),""))))),"")</f>
        <v>0</v>
      </c>
      <c r="AX2" s="12" t="e">
        <f>IF(ISNUMBER(C2),IF(ROW(#REF!)=2,AVERAGE(C$1:C$10000),""),"")</f>
        <v>#REF!</v>
      </c>
      <c r="AY2" s="12">
        <f t="shared" ref="AY2:AY17" si="6">IF(ISNUMBER(D2),IF(ROW(C2)=2,AVERAGE(D$1:D$10000),""),"")</f>
        <v>47.1474609375</v>
      </c>
      <c r="AZ2" s="12">
        <f t="shared" ref="AZ2:AZ17" si="7">IF(ISNUMBER(E2),IF(ROW(D2)=2,AVERAGE(E$1:E$10000),""),"")</f>
        <v>45.361572265625</v>
      </c>
      <c r="BA2" s="12">
        <f t="shared" ref="BA2:BA17" si="8">IF(ISNUMBER(J2),IF(ROW(A2)=2,AVERAGE(J$1:J$10000),""),"")</f>
        <v>26.723388671875</v>
      </c>
      <c r="BB2" s="12">
        <f t="shared" ref="BB2:BB17" si="9">IF(ISNUMBER(K2),IF(ROW(J2)=2,AVERAGE(K$1:K$10000),""),"")</f>
        <v>30.912109375</v>
      </c>
      <c r="BC2" s="12">
        <f t="shared" ref="BC2:BC17" si="10">IF(ISNUMBER(L2),IF(ROW(K2)=2,AVERAGE(L$1:L$10000),""),"")</f>
        <v>35.587890625</v>
      </c>
      <c r="BD2" s="13">
        <f t="shared" ref="BD2:BD17" si="11">IF(B2="1",1,0)</f>
        <v>0</v>
      </c>
      <c r="BE2" s="13">
        <f t="shared" ref="BE2:BE17" si="12">IF(B2="1",1,IF(B2="2",1,0))</f>
        <v>0</v>
      </c>
      <c r="BF2" s="13">
        <f t="shared" ref="BF2:BF17" si="13">IF(B2="2",1,0)</f>
        <v>0</v>
      </c>
      <c r="BG2" s="13">
        <f t="shared" ref="BG2:BG17" si="14">IF(B2="2",1,0)</f>
        <v>0</v>
      </c>
      <c r="BH2" s="13">
        <f t="shared" ref="BH2:BH17" si="15">IF(B2="2",1,0)</f>
        <v>0</v>
      </c>
      <c r="BI2" s="13">
        <f t="shared" ref="BI2:BI17" si="16">IF(B2="1",0,1)</f>
        <v>1</v>
      </c>
      <c r="BJ2" s="13">
        <f t="shared" ref="BJ2:BJ17" si="17">IF(B2="1",0,1)</f>
        <v>1</v>
      </c>
      <c r="BK2" s="13">
        <f t="shared" ref="BK2:BK17" si="18">IF(B2="3",1,IF(B2="4",1,0))</f>
        <v>1</v>
      </c>
      <c r="BL2" s="13">
        <f t="shared" ref="BL2:BL17" si="19">IF(B2="1",1,IF(B2="2",1,0))</f>
        <v>0</v>
      </c>
      <c r="BM2" s="13">
        <f t="shared" ref="BM2:BM17" si="20">IF(B2="3",1,IF(B2="4",1,0))</f>
        <v>1</v>
      </c>
      <c r="BN2" s="13">
        <f t="shared" ref="BN2:BN17" si="21">IF(B2="3",1,IF(B2="4",1,0))</f>
        <v>1</v>
      </c>
      <c r="BO2" s="13">
        <f t="shared" ref="BO2:BO17" si="22">IF(B2="3",1,IF(B2="4",1,0))</f>
        <v>1</v>
      </c>
      <c r="BP2" s="13">
        <f t="shared" ref="BP2:BP17" si="23">IF(B2="4",1,0)</f>
        <v>1</v>
      </c>
      <c r="BQ2" s="13">
        <f t="shared" ref="BQ2:BQ17" si="24">IF(B2="3",1,0)</f>
        <v>0</v>
      </c>
      <c r="BR2" s="13">
        <f t="shared" ref="BR2:BR17" si="25">IF(B2="3",1,0)</f>
        <v>0</v>
      </c>
      <c r="BS2" s="13">
        <f t="shared" ref="BS2:BS17" si="26">IF(B2="3",1,0)</f>
        <v>0</v>
      </c>
      <c r="BT2" s="13">
        <f t="shared" ref="BT2:BT17" si="27">IF(B2="1",1,IF(B2="2",1,0))</f>
        <v>0</v>
      </c>
      <c r="BU2" s="13">
        <f t="shared" ref="BU2:BU17" si="28">IF(B2="1",0,1)</f>
        <v>1</v>
      </c>
      <c r="BV2" s="13">
        <f t="shared" ref="BV2:BV17" si="29">IF(B2="4",1,0)</f>
        <v>1</v>
      </c>
      <c r="BW2" s="13">
        <f t="shared" ref="BW2:BW17" si="30">IF(B2="4",1,0)</f>
        <v>1</v>
      </c>
      <c r="BX2" s="13">
        <f t="shared" ref="BX2:BX17" si="31">IF(B2="4",1,0)</f>
        <v>1</v>
      </c>
      <c r="BY2" s="13">
        <f t="shared" ref="BY2:BY17" si="32">IF(B2="4",1,0)</f>
        <v>1</v>
      </c>
      <c r="BZ2" s="13">
        <f t="shared" ref="BZ2:BZ17" si="33">IF(X2="T6",H$2,IF(X2="T7",I$2,IF(X2="T8",J$2,IF(X2="T9",K$2,IF(X2="T10",L$2,"")))))</f>
        <v>35.587890625</v>
      </c>
      <c r="CA2" s="13">
        <f t="shared" ref="CA2:CA17" si="34">IF(B$2="1",D$2-K$2,IF(B$2="2",E$2-J$2,IF(B$2="3",F$2-I$2,IF(B$2="4",G$2-H$2,""))))</f>
        <v>25.814208984375</v>
      </c>
      <c r="CB2" s="13">
        <f t="shared" ref="CB2:CB17" si="35">C$2-L$2</f>
        <v>13.31298828125</v>
      </c>
      <c r="CC2" s="14">
        <f t="shared" ref="CC2:CC17" si="36">IF(B$2="4",H2,"                                        ")</f>
        <v>14.35205078125</v>
      </c>
      <c r="CD2" s="14">
        <f t="shared" ref="CD2:CD17" si="37">IF(B$2="1","                              ",IF(B$2="2","                          ",I$2))</f>
        <v>21.463134765625</v>
      </c>
      <c r="CE2" s="14">
        <f t="shared" ref="CE2:CE17" si="38">IF(B$2="1","                               ",J$2)</f>
        <v>26.723388671875</v>
      </c>
      <c r="CF2" s="14">
        <f t="shared" ref="CF2:CF17" si="39">IF(B$2="1","                               ",E$2)</f>
        <v>45.361572265625</v>
      </c>
      <c r="CG2" s="14">
        <f t="shared" ref="CG2:CG17" si="40">IF(B$2="1","                              ",IF(B$2="2","                          ",F$2))</f>
        <v>42.92626953125</v>
      </c>
      <c r="CH2" s="14">
        <f t="shared" ref="CH2:CH17" si="41">IF(B$2="4",G2,"                                        ")</f>
        <v>40.166259765625</v>
      </c>
    </row>
    <row r="3" spans="1:86" ht="12.75" customHeight="1" x14ac:dyDescent="0.4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5"/>
      <c r="O3" s="4"/>
      <c r="P3" s="6"/>
      <c r="Q3" s="7"/>
      <c r="R3" s="4" t="str">
        <f t="shared" si="0"/>
        <v/>
      </c>
      <c r="S3" s="8"/>
      <c r="V3" s="9" t="str">
        <f t="shared" si="1"/>
        <v>T2</v>
      </c>
      <c r="W3" s="10">
        <f t="shared" si="2"/>
        <v>47.1474609375</v>
      </c>
      <c r="X3" s="4" t="str">
        <f t="shared" si="3"/>
        <v>T9</v>
      </c>
      <c r="Y3" s="10">
        <f t="shared" si="4"/>
        <v>30.912109375</v>
      </c>
      <c r="Z3" s="11">
        <f t="shared" si="5"/>
        <v>670</v>
      </c>
      <c r="AX3" s="12" t="str">
        <f>IF(ISNUMBER(C3),IF(ROW(#REF!)=2,AVERAGE(C$1:C$10000),""),"")</f>
        <v/>
      </c>
      <c r="AY3" s="12" t="str">
        <f t="shared" si="6"/>
        <v/>
      </c>
      <c r="AZ3" s="12" t="str">
        <f t="shared" si="7"/>
        <v/>
      </c>
      <c r="BA3" s="12" t="str">
        <f t="shared" si="8"/>
        <v/>
      </c>
      <c r="BB3" s="12" t="str">
        <f t="shared" si="9"/>
        <v/>
      </c>
      <c r="BC3" s="12" t="str">
        <f t="shared" si="10"/>
        <v/>
      </c>
      <c r="BD3" s="13">
        <f t="shared" si="11"/>
        <v>0</v>
      </c>
      <c r="BE3" s="13">
        <f t="shared" si="12"/>
        <v>0</v>
      </c>
      <c r="BF3" s="13">
        <f t="shared" si="13"/>
        <v>0</v>
      </c>
      <c r="BG3" s="13">
        <f t="shared" si="14"/>
        <v>0</v>
      </c>
      <c r="BH3" s="13">
        <f t="shared" si="15"/>
        <v>0</v>
      </c>
      <c r="BI3" s="13">
        <f t="shared" si="16"/>
        <v>1</v>
      </c>
      <c r="BJ3" s="13">
        <f t="shared" si="17"/>
        <v>1</v>
      </c>
      <c r="BK3" s="13">
        <f t="shared" si="18"/>
        <v>0</v>
      </c>
      <c r="BL3" s="13">
        <f t="shared" si="19"/>
        <v>0</v>
      </c>
      <c r="BM3" s="13">
        <f t="shared" si="20"/>
        <v>0</v>
      </c>
      <c r="BN3" s="13">
        <f t="shared" si="21"/>
        <v>0</v>
      </c>
      <c r="BO3" s="13">
        <f t="shared" si="22"/>
        <v>0</v>
      </c>
      <c r="BP3" s="13">
        <f t="shared" si="23"/>
        <v>0</v>
      </c>
      <c r="BQ3" s="13">
        <f t="shared" si="24"/>
        <v>0</v>
      </c>
      <c r="BR3" s="13">
        <f t="shared" si="25"/>
        <v>0</v>
      </c>
      <c r="BS3" s="13">
        <f t="shared" si="26"/>
        <v>0</v>
      </c>
      <c r="BT3" s="13">
        <f t="shared" si="27"/>
        <v>0</v>
      </c>
      <c r="BU3" s="13">
        <f t="shared" si="28"/>
        <v>1</v>
      </c>
      <c r="BV3" s="13">
        <f t="shared" si="29"/>
        <v>0</v>
      </c>
      <c r="BW3" s="13">
        <f t="shared" si="30"/>
        <v>0</v>
      </c>
      <c r="BX3" s="13">
        <f t="shared" si="31"/>
        <v>0</v>
      </c>
      <c r="BY3" s="13">
        <f t="shared" si="32"/>
        <v>0</v>
      </c>
      <c r="BZ3" s="13">
        <f t="shared" si="33"/>
        <v>30.912109375</v>
      </c>
      <c r="CA3" s="13">
        <f t="shared" si="34"/>
        <v>25.814208984375</v>
      </c>
      <c r="CB3" s="13">
        <f t="shared" si="35"/>
        <v>13.31298828125</v>
      </c>
      <c r="CC3" s="14">
        <f t="shared" si="36"/>
        <v>0</v>
      </c>
      <c r="CD3" s="14">
        <f t="shared" si="37"/>
        <v>21.463134765625</v>
      </c>
      <c r="CE3" s="14">
        <f t="shared" si="38"/>
        <v>26.723388671875</v>
      </c>
      <c r="CF3" s="14">
        <f t="shared" si="39"/>
        <v>45.361572265625</v>
      </c>
      <c r="CG3" s="14">
        <f t="shared" si="40"/>
        <v>42.92626953125</v>
      </c>
      <c r="CH3" s="14">
        <f t="shared" si="41"/>
        <v>0</v>
      </c>
    </row>
    <row r="4" spans="1:86" ht="12.75" customHeight="1" x14ac:dyDescent="0.4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5"/>
      <c r="O4" s="4"/>
      <c r="P4" s="6"/>
      <c r="Q4" s="7"/>
      <c r="R4" s="4" t="str">
        <f t="shared" si="0"/>
        <v/>
      </c>
      <c r="S4" s="8"/>
      <c r="V4" s="9" t="str">
        <f t="shared" si="1"/>
        <v>T3</v>
      </c>
      <c r="W4" s="10">
        <f t="shared" si="2"/>
        <v>45.361572265625</v>
      </c>
      <c r="X4" s="4" t="str">
        <f t="shared" si="3"/>
        <v>T8</v>
      </c>
      <c r="Y4" s="10">
        <f t="shared" si="4"/>
        <v>26.723388671875</v>
      </c>
      <c r="Z4" s="11">
        <f t="shared" si="5"/>
        <v>1340</v>
      </c>
      <c r="AX4" s="12" t="str">
        <f>IF(ISNUMBER(C4),IF(ROW(#REF!)=2,AVERAGE(C$1:C$10000),""),"")</f>
        <v/>
      </c>
      <c r="AY4" s="12" t="str">
        <f t="shared" si="6"/>
        <v/>
      </c>
      <c r="AZ4" s="12" t="str">
        <f t="shared" si="7"/>
        <v/>
      </c>
      <c r="BA4" s="12" t="str">
        <f t="shared" si="8"/>
        <v/>
      </c>
      <c r="BB4" s="12" t="str">
        <f t="shared" si="9"/>
        <v/>
      </c>
      <c r="BC4" s="12" t="str">
        <f t="shared" si="10"/>
        <v/>
      </c>
      <c r="BD4" s="13">
        <f t="shared" si="11"/>
        <v>0</v>
      </c>
      <c r="BE4" s="13">
        <f t="shared" si="12"/>
        <v>0</v>
      </c>
      <c r="BF4" s="13">
        <f t="shared" si="13"/>
        <v>0</v>
      </c>
      <c r="BG4" s="13">
        <f t="shared" si="14"/>
        <v>0</v>
      </c>
      <c r="BH4" s="13">
        <f t="shared" si="15"/>
        <v>0</v>
      </c>
      <c r="BI4" s="13">
        <f t="shared" si="16"/>
        <v>1</v>
      </c>
      <c r="BJ4" s="13">
        <f t="shared" si="17"/>
        <v>1</v>
      </c>
      <c r="BK4" s="13">
        <f t="shared" si="18"/>
        <v>0</v>
      </c>
      <c r="BL4" s="13">
        <f t="shared" si="19"/>
        <v>0</v>
      </c>
      <c r="BM4" s="13">
        <f t="shared" si="20"/>
        <v>0</v>
      </c>
      <c r="BN4" s="13">
        <f t="shared" si="21"/>
        <v>0</v>
      </c>
      <c r="BO4" s="13">
        <f t="shared" si="22"/>
        <v>0</v>
      </c>
      <c r="BP4" s="13">
        <f t="shared" si="23"/>
        <v>0</v>
      </c>
      <c r="BQ4" s="13">
        <f t="shared" si="24"/>
        <v>0</v>
      </c>
      <c r="BR4" s="13">
        <f t="shared" si="25"/>
        <v>0</v>
      </c>
      <c r="BS4" s="13">
        <f t="shared" si="26"/>
        <v>0</v>
      </c>
      <c r="BT4" s="13">
        <f t="shared" si="27"/>
        <v>0</v>
      </c>
      <c r="BU4" s="13">
        <f t="shared" si="28"/>
        <v>1</v>
      </c>
      <c r="BV4" s="13">
        <f t="shared" si="29"/>
        <v>0</v>
      </c>
      <c r="BW4" s="13">
        <f t="shared" si="30"/>
        <v>0</v>
      </c>
      <c r="BX4" s="13">
        <f t="shared" si="31"/>
        <v>0</v>
      </c>
      <c r="BY4" s="13">
        <f t="shared" si="32"/>
        <v>0</v>
      </c>
      <c r="BZ4" s="13">
        <f t="shared" si="33"/>
        <v>26.723388671875</v>
      </c>
      <c r="CA4" s="13">
        <f t="shared" si="34"/>
        <v>25.814208984375</v>
      </c>
      <c r="CB4" s="13">
        <f t="shared" si="35"/>
        <v>13.31298828125</v>
      </c>
      <c r="CC4" s="14">
        <f t="shared" si="36"/>
        <v>0</v>
      </c>
      <c r="CD4" s="14">
        <f t="shared" si="37"/>
        <v>21.463134765625</v>
      </c>
      <c r="CE4" s="14">
        <f t="shared" si="38"/>
        <v>26.723388671875</v>
      </c>
      <c r="CF4" s="14">
        <f t="shared" si="39"/>
        <v>45.361572265625</v>
      </c>
      <c r="CG4" s="14">
        <f t="shared" si="40"/>
        <v>42.92626953125</v>
      </c>
      <c r="CH4" s="14">
        <f t="shared" si="41"/>
        <v>0</v>
      </c>
    </row>
    <row r="5" spans="1:86" ht="12.75" customHeight="1" x14ac:dyDescent="0.4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5"/>
      <c r="O5" s="4"/>
      <c r="P5" s="6"/>
      <c r="Q5" s="7"/>
      <c r="R5" s="4" t="str">
        <f t="shared" si="0"/>
        <v/>
      </c>
      <c r="S5" s="8"/>
      <c r="V5" s="9" t="str">
        <f t="shared" si="1"/>
        <v>T4</v>
      </c>
      <c r="W5" s="10">
        <f t="shared" si="2"/>
        <v>42.92626953125</v>
      </c>
      <c r="X5" s="4" t="str">
        <f t="shared" si="3"/>
        <v>T7</v>
      </c>
      <c r="Y5" s="10">
        <f t="shared" si="4"/>
        <v>21.463134765625</v>
      </c>
      <c r="Z5" s="11">
        <f t="shared" si="5"/>
        <v>2010</v>
      </c>
      <c r="AX5" s="12" t="str">
        <f>IF(ISNUMBER(C5),IF(ROW(#REF!)=2,AVERAGE(C$1:C$10000),""),"")</f>
        <v/>
      </c>
      <c r="AY5" s="12" t="str">
        <f t="shared" si="6"/>
        <v/>
      </c>
      <c r="AZ5" s="12" t="str">
        <f t="shared" si="7"/>
        <v/>
      </c>
      <c r="BA5" s="12" t="str">
        <f t="shared" si="8"/>
        <v/>
      </c>
      <c r="BB5" s="12" t="str">
        <f t="shared" si="9"/>
        <v/>
      </c>
      <c r="BC5" s="12" t="str">
        <f t="shared" si="10"/>
        <v/>
      </c>
      <c r="BD5" s="13">
        <f t="shared" si="11"/>
        <v>0</v>
      </c>
      <c r="BE5" s="13">
        <f t="shared" si="12"/>
        <v>0</v>
      </c>
      <c r="BF5" s="13">
        <f t="shared" si="13"/>
        <v>0</v>
      </c>
      <c r="BG5" s="13">
        <f t="shared" si="14"/>
        <v>0</v>
      </c>
      <c r="BH5" s="13">
        <f t="shared" si="15"/>
        <v>0</v>
      </c>
      <c r="BI5" s="13">
        <f t="shared" si="16"/>
        <v>1</v>
      </c>
      <c r="BJ5" s="13">
        <f t="shared" si="17"/>
        <v>1</v>
      </c>
      <c r="BK5" s="13">
        <f t="shared" si="18"/>
        <v>0</v>
      </c>
      <c r="BL5" s="13">
        <f t="shared" si="19"/>
        <v>0</v>
      </c>
      <c r="BM5" s="13">
        <f t="shared" si="20"/>
        <v>0</v>
      </c>
      <c r="BN5" s="13">
        <f t="shared" si="21"/>
        <v>0</v>
      </c>
      <c r="BO5" s="13">
        <f t="shared" si="22"/>
        <v>0</v>
      </c>
      <c r="BP5" s="13">
        <f t="shared" si="23"/>
        <v>0</v>
      </c>
      <c r="BQ5" s="13">
        <f t="shared" si="24"/>
        <v>0</v>
      </c>
      <c r="BR5" s="13">
        <f t="shared" si="25"/>
        <v>0</v>
      </c>
      <c r="BS5" s="13">
        <f t="shared" si="26"/>
        <v>0</v>
      </c>
      <c r="BT5" s="13">
        <f t="shared" si="27"/>
        <v>0</v>
      </c>
      <c r="BU5" s="13">
        <f t="shared" si="28"/>
        <v>1</v>
      </c>
      <c r="BV5" s="13">
        <f t="shared" si="29"/>
        <v>0</v>
      </c>
      <c r="BW5" s="13">
        <f t="shared" si="30"/>
        <v>0</v>
      </c>
      <c r="BX5" s="13">
        <f t="shared" si="31"/>
        <v>0</v>
      </c>
      <c r="BY5" s="13">
        <f t="shared" si="32"/>
        <v>0</v>
      </c>
      <c r="BZ5" s="13">
        <f t="shared" si="33"/>
        <v>21.463134765625</v>
      </c>
      <c r="CA5" s="13">
        <f t="shared" si="34"/>
        <v>25.814208984375</v>
      </c>
      <c r="CB5" s="13">
        <f t="shared" si="35"/>
        <v>13.31298828125</v>
      </c>
      <c r="CC5" s="14">
        <f t="shared" si="36"/>
        <v>0</v>
      </c>
      <c r="CD5" s="14">
        <f t="shared" si="37"/>
        <v>21.463134765625</v>
      </c>
      <c r="CE5" s="14">
        <f t="shared" si="38"/>
        <v>26.723388671875</v>
      </c>
      <c r="CF5" s="14">
        <f t="shared" si="39"/>
        <v>45.361572265625</v>
      </c>
      <c r="CG5" s="14">
        <f t="shared" si="40"/>
        <v>42.92626953125</v>
      </c>
      <c r="CH5" s="14">
        <f t="shared" si="41"/>
        <v>0</v>
      </c>
    </row>
    <row r="6" spans="1:86" ht="12.75" customHeight="1" x14ac:dyDescent="0.4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5"/>
      <c r="O6" s="4"/>
      <c r="P6" s="6"/>
      <c r="Q6" s="7"/>
      <c r="R6" s="4" t="str">
        <f t="shared" si="0"/>
        <v/>
      </c>
      <c r="S6" s="8"/>
      <c r="V6" s="9" t="str">
        <f t="shared" si="1"/>
        <v>T5</v>
      </c>
      <c r="W6" s="10">
        <f t="shared" si="2"/>
        <v>40.166259765625</v>
      </c>
      <c r="X6" s="4" t="str">
        <f t="shared" si="3"/>
        <v>T6</v>
      </c>
      <c r="Y6" s="10">
        <f t="shared" si="4"/>
        <v>14.35205078125</v>
      </c>
      <c r="Z6" s="11">
        <f t="shared" si="5"/>
        <v>2680</v>
      </c>
      <c r="AX6" s="12" t="str">
        <f>IF(ISNUMBER(C6),IF(ROW(#REF!)=2,AVERAGE(C$1:C$10000),""),"")</f>
        <v/>
      </c>
      <c r="AY6" s="12" t="str">
        <f t="shared" si="6"/>
        <v/>
      </c>
      <c r="AZ6" s="12" t="str">
        <f t="shared" si="7"/>
        <v/>
      </c>
      <c r="BA6" s="12" t="str">
        <f t="shared" si="8"/>
        <v/>
      </c>
      <c r="BB6" s="12" t="str">
        <f t="shared" si="9"/>
        <v/>
      </c>
      <c r="BC6" s="12" t="str">
        <f t="shared" si="10"/>
        <v/>
      </c>
      <c r="BD6" s="13">
        <f t="shared" si="11"/>
        <v>0</v>
      </c>
      <c r="BE6" s="13">
        <f t="shared" si="12"/>
        <v>0</v>
      </c>
      <c r="BF6" s="13">
        <f t="shared" si="13"/>
        <v>0</v>
      </c>
      <c r="BG6" s="13">
        <f t="shared" si="14"/>
        <v>0</v>
      </c>
      <c r="BH6" s="13">
        <f t="shared" si="15"/>
        <v>0</v>
      </c>
      <c r="BI6" s="13">
        <f t="shared" si="16"/>
        <v>1</v>
      </c>
      <c r="BJ6" s="13">
        <f t="shared" si="17"/>
        <v>1</v>
      </c>
      <c r="BK6" s="13">
        <f t="shared" si="18"/>
        <v>0</v>
      </c>
      <c r="BL6" s="13">
        <f t="shared" si="19"/>
        <v>0</v>
      </c>
      <c r="BM6" s="13">
        <f t="shared" si="20"/>
        <v>0</v>
      </c>
      <c r="BN6" s="13">
        <f t="shared" si="21"/>
        <v>0</v>
      </c>
      <c r="BO6" s="13">
        <f t="shared" si="22"/>
        <v>0</v>
      </c>
      <c r="BP6" s="13">
        <f t="shared" si="23"/>
        <v>0</v>
      </c>
      <c r="BQ6" s="13">
        <f t="shared" si="24"/>
        <v>0</v>
      </c>
      <c r="BR6" s="13">
        <f t="shared" si="25"/>
        <v>0</v>
      </c>
      <c r="BS6" s="13">
        <f t="shared" si="26"/>
        <v>0</v>
      </c>
      <c r="BT6" s="13">
        <f t="shared" si="27"/>
        <v>0</v>
      </c>
      <c r="BU6" s="13">
        <f t="shared" si="28"/>
        <v>1</v>
      </c>
      <c r="BV6" s="13">
        <f t="shared" si="29"/>
        <v>0</v>
      </c>
      <c r="BW6" s="13">
        <f t="shared" si="30"/>
        <v>0</v>
      </c>
      <c r="BX6" s="13">
        <f t="shared" si="31"/>
        <v>0</v>
      </c>
      <c r="BY6" s="13">
        <f t="shared" si="32"/>
        <v>0</v>
      </c>
      <c r="BZ6" s="13">
        <f t="shared" si="33"/>
        <v>14.35205078125</v>
      </c>
      <c r="CA6" s="13">
        <f t="shared" si="34"/>
        <v>25.814208984375</v>
      </c>
      <c r="CB6" s="13">
        <f t="shared" si="35"/>
        <v>13.31298828125</v>
      </c>
      <c r="CC6" s="14">
        <f t="shared" si="36"/>
        <v>0</v>
      </c>
      <c r="CD6" s="14">
        <f t="shared" si="37"/>
        <v>21.463134765625</v>
      </c>
      <c r="CE6" s="14">
        <f t="shared" si="38"/>
        <v>26.723388671875</v>
      </c>
      <c r="CF6" s="14">
        <f t="shared" si="39"/>
        <v>45.361572265625</v>
      </c>
      <c r="CG6" s="14">
        <f t="shared" si="40"/>
        <v>42.92626953125</v>
      </c>
      <c r="CH6" s="14">
        <f t="shared" si="41"/>
        <v>0</v>
      </c>
    </row>
    <row r="7" spans="1:86" ht="12.75" customHeight="1" x14ac:dyDescent="0.4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5"/>
      <c r="O7" s="4"/>
      <c r="P7" s="6"/>
      <c r="Q7" s="7"/>
      <c r="R7" s="4" t="str">
        <f t="shared" si="0"/>
        <v/>
      </c>
      <c r="S7" s="8"/>
      <c r="V7" s="9" t="str">
        <f t="shared" si="1"/>
        <v/>
      </c>
      <c r="W7" s="10" t="str">
        <f t="shared" si="2"/>
        <v/>
      </c>
      <c r="X7" s="4" t="str">
        <f t="shared" si="3"/>
        <v/>
      </c>
      <c r="Y7" s="10" t="str">
        <f t="shared" si="4"/>
        <v/>
      </c>
      <c r="Z7" s="11" t="str">
        <f t="shared" si="5"/>
        <v/>
      </c>
      <c r="AX7" s="12" t="str">
        <f>IF(ISNUMBER(C7),IF(ROW(#REF!)=2,AVERAGE(C$1:C$10000),""),"")</f>
        <v/>
      </c>
      <c r="AY7" s="12" t="str">
        <f t="shared" si="6"/>
        <v/>
      </c>
      <c r="AZ7" s="12" t="str">
        <f t="shared" si="7"/>
        <v/>
      </c>
      <c r="BA7" s="12" t="str">
        <f t="shared" si="8"/>
        <v/>
      </c>
      <c r="BB7" s="12" t="str">
        <f t="shared" si="9"/>
        <v/>
      </c>
      <c r="BC7" s="12" t="str">
        <f t="shared" si="10"/>
        <v/>
      </c>
      <c r="BD7" s="13">
        <f t="shared" si="11"/>
        <v>0</v>
      </c>
      <c r="BE7" s="13">
        <f t="shared" si="12"/>
        <v>0</v>
      </c>
      <c r="BF7" s="13">
        <f t="shared" si="13"/>
        <v>0</v>
      </c>
      <c r="BG7" s="13">
        <f t="shared" si="14"/>
        <v>0</v>
      </c>
      <c r="BH7" s="13">
        <f t="shared" si="15"/>
        <v>0</v>
      </c>
      <c r="BI7" s="13">
        <f t="shared" si="16"/>
        <v>1</v>
      </c>
      <c r="BJ7" s="13">
        <f t="shared" si="17"/>
        <v>1</v>
      </c>
      <c r="BK7" s="13">
        <f t="shared" si="18"/>
        <v>0</v>
      </c>
      <c r="BL7" s="13">
        <f t="shared" si="19"/>
        <v>0</v>
      </c>
      <c r="BM7" s="13">
        <f t="shared" si="20"/>
        <v>0</v>
      </c>
      <c r="BN7" s="13">
        <f t="shared" si="21"/>
        <v>0</v>
      </c>
      <c r="BO7" s="13">
        <f t="shared" si="22"/>
        <v>0</v>
      </c>
      <c r="BP7" s="13">
        <f t="shared" si="23"/>
        <v>0</v>
      </c>
      <c r="BQ7" s="13">
        <f t="shared" si="24"/>
        <v>0</v>
      </c>
      <c r="BR7" s="13">
        <f t="shared" si="25"/>
        <v>0</v>
      </c>
      <c r="BS7" s="13">
        <f t="shared" si="26"/>
        <v>0</v>
      </c>
      <c r="BT7" s="13">
        <f t="shared" si="27"/>
        <v>0</v>
      </c>
      <c r="BU7" s="13">
        <f t="shared" si="28"/>
        <v>1</v>
      </c>
      <c r="BV7" s="13">
        <f t="shared" si="29"/>
        <v>0</v>
      </c>
      <c r="BW7" s="13">
        <f t="shared" si="30"/>
        <v>0</v>
      </c>
      <c r="BX7" s="13">
        <f t="shared" si="31"/>
        <v>0</v>
      </c>
      <c r="BY7" s="13">
        <f t="shared" si="32"/>
        <v>0</v>
      </c>
      <c r="BZ7" s="13" t="str">
        <f t="shared" si="33"/>
        <v/>
      </c>
      <c r="CA7" s="13">
        <f t="shared" si="34"/>
        <v>25.814208984375</v>
      </c>
      <c r="CB7" s="13">
        <f t="shared" si="35"/>
        <v>13.31298828125</v>
      </c>
      <c r="CC7" s="14">
        <f t="shared" si="36"/>
        <v>0</v>
      </c>
      <c r="CD7" s="14">
        <f t="shared" si="37"/>
        <v>21.463134765625</v>
      </c>
      <c r="CE7" s="14">
        <f t="shared" si="38"/>
        <v>26.723388671875</v>
      </c>
      <c r="CF7" s="14">
        <f t="shared" si="39"/>
        <v>45.361572265625</v>
      </c>
      <c r="CG7" s="14">
        <f t="shared" si="40"/>
        <v>42.92626953125</v>
      </c>
      <c r="CH7" s="14">
        <f t="shared" si="41"/>
        <v>0</v>
      </c>
    </row>
    <row r="8" spans="1:86" ht="12.75" customHeight="1" x14ac:dyDescent="0.4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5"/>
      <c r="O8" s="4"/>
      <c r="P8" s="6"/>
      <c r="Q8" s="7"/>
      <c r="R8" s="4" t="str">
        <f t="shared" si="0"/>
        <v/>
      </c>
      <c r="S8" s="8"/>
      <c r="V8" s="9" t="str">
        <f t="shared" si="1"/>
        <v/>
      </c>
      <c r="W8" s="10" t="str">
        <f t="shared" si="2"/>
        <v/>
      </c>
      <c r="X8" s="4" t="str">
        <f t="shared" si="3"/>
        <v/>
      </c>
      <c r="Y8" s="10" t="str">
        <f t="shared" si="4"/>
        <v/>
      </c>
      <c r="Z8" s="11" t="str">
        <f t="shared" si="5"/>
        <v/>
      </c>
      <c r="AX8" s="12" t="str">
        <f>IF(ISNUMBER(C8),IF(ROW(#REF!)=2,AVERAGE(C$1:C$10000),""),"")</f>
        <v/>
      </c>
      <c r="AY8" s="12" t="str">
        <f t="shared" si="6"/>
        <v/>
      </c>
      <c r="AZ8" s="12" t="str">
        <f t="shared" si="7"/>
        <v/>
      </c>
      <c r="BA8" s="12" t="str">
        <f t="shared" si="8"/>
        <v/>
      </c>
      <c r="BB8" s="12" t="str">
        <f t="shared" si="9"/>
        <v/>
      </c>
      <c r="BC8" s="12" t="str">
        <f t="shared" si="10"/>
        <v/>
      </c>
      <c r="BD8" s="13">
        <f t="shared" si="11"/>
        <v>0</v>
      </c>
      <c r="BE8" s="13">
        <f t="shared" si="12"/>
        <v>0</v>
      </c>
      <c r="BF8" s="13">
        <f t="shared" si="13"/>
        <v>0</v>
      </c>
      <c r="BG8" s="13">
        <f t="shared" si="14"/>
        <v>0</v>
      </c>
      <c r="BH8" s="13">
        <f t="shared" si="15"/>
        <v>0</v>
      </c>
      <c r="BI8" s="13">
        <f t="shared" si="16"/>
        <v>1</v>
      </c>
      <c r="BJ8" s="13">
        <f t="shared" si="17"/>
        <v>1</v>
      </c>
      <c r="BK8" s="13">
        <f t="shared" si="18"/>
        <v>0</v>
      </c>
      <c r="BL8" s="13">
        <f t="shared" si="19"/>
        <v>0</v>
      </c>
      <c r="BM8" s="13">
        <f t="shared" si="20"/>
        <v>0</v>
      </c>
      <c r="BN8" s="13">
        <f t="shared" si="21"/>
        <v>0</v>
      </c>
      <c r="BO8" s="13">
        <f t="shared" si="22"/>
        <v>0</v>
      </c>
      <c r="BP8" s="13">
        <f t="shared" si="23"/>
        <v>0</v>
      </c>
      <c r="BQ8" s="13">
        <f t="shared" si="24"/>
        <v>0</v>
      </c>
      <c r="BR8" s="13">
        <f t="shared" si="25"/>
        <v>0</v>
      </c>
      <c r="BS8" s="13">
        <f t="shared" si="26"/>
        <v>0</v>
      </c>
      <c r="BT8" s="13">
        <f t="shared" si="27"/>
        <v>0</v>
      </c>
      <c r="BU8" s="13">
        <f t="shared" si="28"/>
        <v>1</v>
      </c>
      <c r="BV8" s="13">
        <f t="shared" si="29"/>
        <v>0</v>
      </c>
      <c r="BW8" s="13">
        <f t="shared" si="30"/>
        <v>0</v>
      </c>
      <c r="BX8" s="13">
        <f t="shared" si="31"/>
        <v>0</v>
      </c>
      <c r="BY8" s="13">
        <f t="shared" si="32"/>
        <v>0</v>
      </c>
      <c r="BZ8" s="13" t="str">
        <f t="shared" si="33"/>
        <v/>
      </c>
      <c r="CA8" s="13">
        <f t="shared" si="34"/>
        <v>25.814208984375</v>
      </c>
      <c r="CB8" s="13">
        <f t="shared" si="35"/>
        <v>13.31298828125</v>
      </c>
      <c r="CC8" s="14">
        <f t="shared" si="36"/>
        <v>0</v>
      </c>
      <c r="CD8" s="14">
        <f t="shared" si="37"/>
        <v>21.463134765625</v>
      </c>
      <c r="CE8" s="14">
        <f t="shared" si="38"/>
        <v>26.723388671875</v>
      </c>
      <c r="CF8" s="14">
        <f t="shared" si="39"/>
        <v>45.361572265625</v>
      </c>
      <c r="CG8" s="14">
        <f t="shared" si="40"/>
        <v>42.92626953125</v>
      </c>
      <c r="CH8" s="14">
        <f t="shared" si="41"/>
        <v>0</v>
      </c>
    </row>
    <row r="9" spans="1:86" ht="12.75" customHeight="1" x14ac:dyDescent="0.4">
      <c r="A9" s="1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5"/>
      <c r="O9" s="4"/>
      <c r="P9" s="6"/>
      <c r="Q9" s="7"/>
      <c r="R9" s="4" t="str">
        <f t="shared" si="0"/>
        <v/>
      </c>
      <c r="S9" s="8"/>
      <c r="V9" s="9" t="str">
        <f t="shared" si="1"/>
        <v/>
      </c>
      <c r="W9" s="10" t="str">
        <f t="shared" si="2"/>
        <v/>
      </c>
      <c r="X9" s="4" t="str">
        <f t="shared" si="3"/>
        <v/>
      </c>
      <c r="Y9" s="10" t="str">
        <f t="shared" si="4"/>
        <v/>
      </c>
      <c r="Z9" s="11" t="str">
        <f t="shared" si="5"/>
        <v/>
      </c>
      <c r="AX9" s="12" t="str">
        <f>IF(ISNUMBER(C9),IF(ROW(#REF!)=2,AVERAGE(C$1:C$10000),""),"")</f>
        <v/>
      </c>
      <c r="AY9" s="12" t="str">
        <f t="shared" si="6"/>
        <v/>
      </c>
      <c r="AZ9" s="12" t="str">
        <f t="shared" si="7"/>
        <v/>
      </c>
      <c r="BA9" s="12" t="str">
        <f t="shared" si="8"/>
        <v/>
      </c>
      <c r="BB9" s="12" t="str">
        <f t="shared" si="9"/>
        <v/>
      </c>
      <c r="BC9" s="12" t="str">
        <f t="shared" si="10"/>
        <v/>
      </c>
      <c r="BD9" s="13">
        <f t="shared" si="11"/>
        <v>0</v>
      </c>
      <c r="BE9" s="13">
        <f t="shared" si="12"/>
        <v>0</v>
      </c>
      <c r="BF9" s="13">
        <f t="shared" si="13"/>
        <v>0</v>
      </c>
      <c r="BG9" s="13">
        <f t="shared" si="14"/>
        <v>0</v>
      </c>
      <c r="BH9" s="13">
        <f t="shared" si="15"/>
        <v>0</v>
      </c>
      <c r="BI9" s="13">
        <f t="shared" si="16"/>
        <v>1</v>
      </c>
      <c r="BJ9" s="13">
        <f t="shared" si="17"/>
        <v>1</v>
      </c>
      <c r="BK9" s="13">
        <f t="shared" si="18"/>
        <v>0</v>
      </c>
      <c r="BL9" s="13">
        <f t="shared" si="19"/>
        <v>0</v>
      </c>
      <c r="BM9" s="13">
        <f t="shared" si="20"/>
        <v>0</v>
      </c>
      <c r="BN9" s="13">
        <f t="shared" si="21"/>
        <v>0</v>
      </c>
      <c r="BO9" s="13">
        <f t="shared" si="22"/>
        <v>0</v>
      </c>
      <c r="BP9" s="13">
        <f t="shared" si="23"/>
        <v>0</v>
      </c>
      <c r="BQ9" s="13">
        <f t="shared" si="24"/>
        <v>0</v>
      </c>
      <c r="BR9" s="13">
        <f t="shared" si="25"/>
        <v>0</v>
      </c>
      <c r="BS9" s="13">
        <f t="shared" si="26"/>
        <v>0</v>
      </c>
      <c r="BT9" s="13">
        <f t="shared" si="27"/>
        <v>0</v>
      </c>
      <c r="BU9" s="13">
        <f t="shared" si="28"/>
        <v>1</v>
      </c>
      <c r="BV9" s="13">
        <f t="shared" si="29"/>
        <v>0</v>
      </c>
      <c r="BW9" s="13">
        <f t="shared" si="30"/>
        <v>0</v>
      </c>
      <c r="BX9" s="13">
        <f t="shared" si="31"/>
        <v>0</v>
      </c>
      <c r="BY9" s="13">
        <f t="shared" si="32"/>
        <v>0</v>
      </c>
      <c r="BZ9" s="13" t="str">
        <f t="shared" si="33"/>
        <v/>
      </c>
      <c r="CA9" s="13">
        <f t="shared" si="34"/>
        <v>25.814208984375</v>
      </c>
      <c r="CB9" s="13">
        <f t="shared" si="35"/>
        <v>13.31298828125</v>
      </c>
      <c r="CC9" s="14">
        <f t="shared" si="36"/>
        <v>0</v>
      </c>
      <c r="CD9" s="14">
        <f t="shared" si="37"/>
        <v>21.463134765625</v>
      </c>
      <c r="CE9" s="14">
        <f t="shared" si="38"/>
        <v>26.723388671875</v>
      </c>
      <c r="CF9" s="14">
        <f t="shared" si="39"/>
        <v>45.361572265625</v>
      </c>
      <c r="CG9" s="14">
        <f t="shared" si="40"/>
        <v>42.92626953125</v>
      </c>
      <c r="CH9" s="14">
        <f t="shared" si="41"/>
        <v>0</v>
      </c>
    </row>
    <row r="10" spans="1:86" ht="12.75" customHeight="1" x14ac:dyDescent="0.4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5"/>
      <c r="O10" s="4"/>
      <c r="P10" s="6"/>
      <c r="Q10" s="7"/>
      <c r="R10" s="4" t="str">
        <f t="shared" si="0"/>
        <v/>
      </c>
      <c r="S10" s="8"/>
      <c r="V10" s="9" t="str">
        <f t="shared" si="1"/>
        <v/>
      </c>
      <c r="W10" s="10" t="str">
        <f t="shared" si="2"/>
        <v/>
      </c>
      <c r="X10" s="4" t="str">
        <f t="shared" si="3"/>
        <v/>
      </c>
      <c r="Y10" s="10" t="str">
        <f t="shared" si="4"/>
        <v/>
      </c>
      <c r="Z10" s="11" t="str">
        <f t="shared" si="5"/>
        <v/>
      </c>
      <c r="AX10" s="12" t="str">
        <f>IF(ISNUMBER(C10),IF(ROW(#REF!)=2,AVERAGE(C$1:C$10000),""),"")</f>
        <v/>
      </c>
      <c r="AY10" s="12" t="str">
        <f t="shared" si="6"/>
        <v/>
      </c>
      <c r="AZ10" s="12" t="str">
        <f t="shared" si="7"/>
        <v/>
      </c>
      <c r="BA10" s="12" t="str">
        <f t="shared" si="8"/>
        <v/>
      </c>
      <c r="BB10" s="12" t="str">
        <f t="shared" si="9"/>
        <v/>
      </c>
      <c r="BC10" s="12" t="str">
        <f t="shared" si="10"/>
        <v/>
      </c>
      <c r="BD10" s="13">
        <f t="shared" si="11"/>
        <v>0</v>
      </c>
      <c r="BE10" s="13">
        <f t="shared" si="12"/>
        <v>0</v>
      </c>
      <c r="BF10" s="13">
        <f t="shared" si="13"/>
        <v>0</v>
      </c>
      <c r="BG10" s="13">
        <f t="shared" si="14"/>
        <v>0</v>
      </c>
      <c r="BH10" s="13">
        <f t="shared" si="15"/>
        <v>0</v>
      </c>
      <c r="BI10" s="13">
        <f t="shared" si="16"/>
        <v>1</v>
      </c>
      <c r="BJ10" s="13">
        <f t="shared" si="17"/>
        <v>1</v>
      </c>
      <c r="BK10" s="13">
        <f t="shared" si="18"/>
        <v>0</v>
      </c>
      <c r="BL10" s="13">
        <f t="shared" si="19"/>
        <v>0</v>
      </c>
      <c r="BM10" s="13">
        <f t="shared" si="20"/>
        <v>0</v>
      </c>
      <c r="BN10" s="13">
        <f t="shared" si="21"/>
        <v>0</v>
      </c>
      <c r="BO10" s="13">
        <f t="shared" si="22"/>
        <v>0</v>
      </c>
      <c r="BP10" s="13">
        <f t="shared" si="23"/>
        <v>0</v>
      </c>
      <c r="BQ10" s="13">
        <f t="shared" si="24"/>
        <v>0</v>
      </c>
      <c r="BR10" s="13">
        <f t="shared" si="25"/>
        <v>0</v>
      </c>
      <c r="BS10" s="13">
        <f t="shared" si="26"/>
        <v>0</v>
      </c>
      <c r="BT10" s="13">
        <f t="shared" si="27"/>
        <v>0</v>
      </c>
      <c r="BU10" s="13">
        <f t="shared" si="28"/>
        <v>1</v>
      </c>
      <c r="BV10" s="13">
        <f t="shared" si="29"/>
        <v>0</v>
      </c>
      <c r="BW10" s="13">
        <f t="shared" si="30"/>
        <v>0</v>
      </c>
      <c r="BX10" s="13">
        <f t="shared" si="31"/>
        <v>0</v>
      </c>
      <c r="BY10" s="13">
        <f t="shared" si="32"/>
        <v>0</v>
      </c>
      <c r="BZ10" s="13" t="str">
        <f t="shared" si="33"/>
        <v/>
      </c>
      <c r="CA10" s="13">
        <f t="shared" si="34"/>
        <v>25.814208984375</v>
      </c>
      <c r="CB10" s="13">
        <f t="shared" si="35"/>
        <v>13.31298828125</v>
      </c>
      <c r="CC10" s="14">
        <f t="shared" si="36"/>
        <v>0</v>
      </c>
      <c r="CD10" s="14">
        <f t="shared" si="37"/>
        <v>21.463134765625</v>
      </c>
      <c r="CE10" s="14">
        <f t="shared" si="38"/>
        <v>26.723388671875</v>
      </c>
      <c r="CF10" s="14">
        <f t="shared" si="39"/>
        <v>45.361572265625</v>
      </c>
      <c r="CG10" s="14">
        <f t="shared" si="40"/>
        <v>42.92626953125</v>
      </c>
      <c r="CH10" s="14">
        <f t="shared" si="41"/>
        <v>0</v>
      </c>
    </row>
    <row r="11" spans="1:86" ht="12.75" customHeight="1" x14ac:dyDescent="0.4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5"/>
      <c r="O11" s="4"/>
      <c r="P11" s="6"/>
      <c r="Q11" s="7"/>
      <c r="R11" s="4" t="str">
        <f t="shared" si="0"/>
        <v/>
      </c>
      <c r="S11" s="8"/>
      <c r="V11" s="9" t="str">
        <f t="shared" si="1"/>
        <v/>
      </c>
      <c r="W11" s="10" t="str">
        <f t="shared" si="2"/>
        <v/>
      </c>
      <c r="X11" s="4" t="str">
        <f t="shared" si="3"/>
        <v/>
      </c>
      <c r="Y11" s="10" t="str">
        <f t="shared" si="4"/>
        <v/>
      </c>
      <c r="Z11" s="11" t="str">
        <f t="shared" si="5"/>
        <v/>
      </c>
      <c r="AX11" s="12" t="str">
        <f>IF(ISNUMBER(C11),IF(ROW(#REF!)=2,AVERAGE(C$1:C$10000),""),"")</f>
        <v/>
      </c>
      <c r="AY11" s="12" t="str">
        <f t="shared" si="6"/>
        <v/>
      </c>
      <c r="AZ11" s="12" t="str">
        <f t="shared" si="7"/>
        <v/>
      </c>
      <c r="BA11" s="12" t="str">
        <f t="shared" si="8"/>
        <v/>
      </c>
      <c r="BB11" s="12" t="str">
        <f t="shared" si="9"/>
        <v/>
      </c>
      <c r="BC11" s="12" t="str">
        <f t="shared" si="10"/>
        <v/>
      </c>
      <c r="BD11" s="13">
        <f t="shared" si="11"/>
        <v>0</v>
      </c>
      <c r="BE11" s="13">
        <f t="shared" si="12"/>
        <v>0</v>
      </c>
      <c r="BF11" s="13">
        <f t="shared" si="13"/>
        <v>0</v>
      </c>
      <c r="BG11" s="13">
        <f t="shared" si="14"/>
        <v>0</v>
      </c>
      <c r="BH11" s="13">
        <f t="shared" si="15"/>
        <v>0</v>
      </c>
      <c r="BI11" s="13">
        <f t="shared" si="16"/>
        <v>1</v>
      </c>
      <c r="BJ11" s="13">
        <f t="shared" si="17"/>
        <v>1</v>
      </c>
      <c r="BK11" s="13">
        <f t="shared" si="18"/>
        <v>0</v>
      </c>
      <c r="BL11" s="13">
        <f t="shared" si="19"/>
        <v>0</v>
      </c>
      <c r="BM11" s="13">
        <f t="shared" si="20"/>
        <v>0</v>
      </c>
      <c r="BN11" s="13">
        <f t="shared" si="21"/>
        <v>0</v>
      </c>
      <c r="BO11" s="13">
        <f t="shared" si="22"/>
        <v>0</v>
      </c>
      <c r="BP11" s="13">
        <f t="shared" si="23"/>
        <v>0</v>
      </c>
      <c r="BQ11" s="13">
        <f t="shared" si="24"/>
        <v>0</v>
      </c>
      <c r="BR11" s="13">
        <f t="shared" si="25"/>
        <v>0</v>
      </c>
      <c r="BS11" s="13">
        <f t="shared" si="26"/>
        <v>0</v>
      </c>
      <c r="BT11" s="13">
        <f t="shared" si="27"/>
        <v>0</v>
      </c>
      <c r="BU11" s="13">
        <f t="shared" si="28"/>
        <v>1</v>
      </c>
      <c r="BV11" s="13">
        <f t="shared" si="29"/>
        <v>0</v>
      </c>
      <c r="BW11" s="13">
        <f t="shared" si="30"/>
        <v>0</v>
      </c>
      <c r="BX11" s="13">
        <f t="shared" si="31"/>
        <v>0</v>
      </c>
      <c r="BY11" s="13">
        <f t="shared" si="32"/>
        <v>0</v>
      </c>
      <c r="BZ11" s="13" t="str">
        <f t="shared" si="33"/>
        <v/>
      </c>
      <c r="CA11" s="13">
        <f t="shared" si="34"/>
        <v>25.814208984375</v>
      </c>
      <c r="CB11" s="13">
        <f t="shared" si="35"/>
        <v>13.31298828125</v>
      </c>
      <c r="CC11" s="14">
        <f t="shared" si="36"/>
        <v>0</v>
      </c>
      <c r="CD11" s="14">
        <f t="shared" si="37"/>
        <v>21.463134765625</v>
      </c>
      <c r="CE11" s="14">
        <f t="shared" si="38"/>
        <v>26.723388671875</v>
      </c>
      <c r="CF11" s="14">
        <f t="shared" si="39"/>
        <v>45.361572265625</v>
      </c>
      <c r="CG11" s="14">
        <f t="shared" si="40"/>
        <v>42.92626953125</v>
      </c>
      <c r="CH11" s="14">
        <f t="shared" si="41"/>
        <v>0</v>
      </c>
    </row>
    <row r="12" spans="1:86" ht="12.75" customHeight="1" x14ac:dyDescent="0.4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5"/>
      <c r="O12" s="4"/>
      <c r="P12" s="6"/>
      <c r="Q12" s="7"/>
      <c r="R12" s="4" t="str">
        <f t="shared" si="0"/>
        <v/>
      </c>
      <c r="S12" s="8"/>
      <c r="V12" s="9" t="str">
        <f t="shared" si="1"/>
        <v/>
      </c>
      <c r="W12" s="10" t="str">
        <f t="shared" si="2"/>
        <v/>
      </c>
      <c r="X12" s="4" t="str">
        <f t="shared" si="3"/>
        <v/>
      </c>
      <c r="Y12" s="10" t="str">
        <f t="shared" si="4"/>
        <v/>
      </c>
      <c r="Z12" s="11" t="str">
        <f t="shared" si="5"/>
        <v/>
      </c>
      <c r="AX12" s="12" t="str">
        <f>IF(ISNUMBER(C12),IF(ROW(#REF!)=2,AVERAGE(C$1:C$10000),""),"")</f>
        <v/>
      </c>
      <c r="AY12" s="12" t="str">
        <f t="shared" si="6"/>
        <v/>
      </c>
      <c r="AZ12" s="12" t="str">
        <f t="shared" si="7"/>
        <v/>
      </c>
      <c r="BA12" s="12" t="str">
        <f t="shared" si="8"/>
        <v/>
      </c>
      <c r="BB12" s="12" t="str">
        <f t="shared" si="9"/>
        <v/>
      </c>
      <c r="BC12" s="12" t="str">
        <f t="shared" si="10"/>
        <v/>
      </c>
      <c r="BD12" s="13">
        <f t="shared" si="11"/>
        <v>0</v>
      </c>
      <c r="BE12" s="13">
        <f t="shared" si="12"/>
        <v>0</v>
      </c>
      <c r="BF12" s="13">
        <f t="shared" si="13"/>
        <v>0</v>
      </c>
      <c r="BG12" s="13">
        <f t="shared" si="14"/>
        <v>0</v>
      </c>
      <c r="BH12" s="13">
        <f t="shared" si="15"/>
        <v>0</v>
      </c>
      <c r="BI12" s="13">
        <f t="shared" si="16"/>
        <v>1</v>
      </c>
      <c r="BJ12" s="13">
        <f t="shared" si="17"/>
        <v>1</v>
      </c>
      <c r="BK12" s="13">
        <f t="shared" si="18"/>
        <v>0</v>
      </c>
      <c r="BL12" s="13">
        <f t="shared" si="19"/>
        <v>0</v>
      </c>
      <c r="BM12" s="13">
        <f t="shared" si="20"/>
        <v>0</v>
      </c>
      <c r="BN12" s="13">
        <f t="shared" si="21"/>
        <v>0</v>
      </c>
      <c r="BO12" s="13">
        <f t="shared" si="22"/>
        <v>0</v>
      </c>
      <c r="BP12" s="13">
        <f t="shared" si="23"/>
        <v>0</v>
      </c>
      <c r="BQ12" s="13">
        <f t="shared" si="24"/>
        <v>0</v>
      </c>
      <c r="BR12" s="13">
        <f t="shared" si="25"/>
        <v>0</v>
      </c>
      <c r="BS12" s="13">
        <f t="shared" si="26"/>
        <v>0</v>
      </c>
      <c r="BT12" s="13">
        <f t="shared" si="27"/>
        <v>0</v>
      </c>
      <c r="BU12" s="13">
        <f t="shared" si="28"/>
        <v>1</v>
      </c>
      <c r="BV12" s="13">
        <f t="shared" si="29"/>
        <v>0</v>
      </c>
      <c r="BW12" s="13">
        <f t="shared" si="30"/>
        <v>0</v>
      </c>
      <c r="BX12" s="13">
        <f t="shared" si="31"/>
        <v>0</v>
      </c>
      <c r="BY12" s="13">
        <f t="shared" si="32"/>
        <v>0</v>
      </c>
      <c r="BZ12" s="13" t="str">
        <f t="shared" si="33"/>
        <v/>
      </c>
      <c r="CA12" s="13">
        <f t="shared" si="34"/>
        <v>25.814208984375</v>
      </c>
      <c r="CB12" s="13">
        <f t="shared" si="35"/>
        <v>13.31298828125</v>
      </c>
      <c r="CC12" s="14">
        <f t="shared" si="36"/>
        <v>0</v>
      </c>
      <c r="CD12" s="14">
        <f t="shared" si="37"/>
        <v>21.463134765625</v>
      </c>
      <c r="CE12" s="14">
        <f t="shared" si="38"/>
        <v>26.723388671875</v>
      </c>
      <c r="CF12" s="14">
        <f t="shared" si="39"/>
        <v>45.361572265625</v>
      </c>
      <c r="CG12" s="14">
        <f t="shared" si="40"/>
        <v>42.92626953125</v>
      </c>
      <c r="CH12" s="14">
        <f t="shared" si="41"/>
        <v>0</v>
      </c>
    </row>
    <row r="13" spans="1:86" ht="12.75" customHeight="1" x14ac:dyDescent="0.4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5"/>
      <c r="O13" s="4"/>
      <c r="P13" s="6"/>
      <c r="Q13" s="7"/>
      <c r="R13" s="4" t="str">
        <f t="shared" si="0"/>
        <v/>
      </c>
      <c r="S13" s="8"/>
      <c r="V13" s="9" t="str">
        <f t="shared" si="1"/>
        <v/>
      </c>
      <c r="W13" s="10" t="str">
        <f t="shared" si="2"/>
        <v/>
      </c>
      <c r="X13" s="4" t="str">
        <f t="shared" si="3"/>
        <v/>
      </c>
      <c r="Y13" s="10" t="str">
        <f t="shared" si="4"/>
        <v/>
      </c>
      <c r="Z13" s="11" t="str">
        <f t="shared" si="5"/>
        <v/>
      </c>
      <c r="AX13" s="12" t="str">
        <f>IF(ISNUMBER(C13),IF(ROW(#REF!)=2,AVERAGE(C$1:C$10000),""),"")</f>
        <v/>
      </c>
      <c r="AY13" s="12" t="str">
        <f t="shared" si="6"/>
        <v/>
      </c>
      <c r="AZ13" s="12" t="str">
        <f t="shared" si="7"/>
        <v/>
      </c>
      <c r="BA13" s="12" t="str">
        <f t="shared" si="8"/>
        <v/>
      </c>
      <c r="BB13" s="12" t="str">
        <f t="shared" si="9"/>
        <v/>
      </c>
      <c r="BC13" s="12" t="str">
        <f t="shared" si="10"/>
        <v/>
      </c>
      <c r="BD13" s="13">
        <f t="shared" si="11"/>
        <v>0</v>
      </c>
      <c r="BE13" s="13">
        <f t="shared" si="12"/>
        <v>0</v>
      </c>
      <c r="BF13" s="13">
        <f t="shared" si="13"/>
        <v>0</v>
      </c>
      <c r="BG13" s="13">
        <f t="shared" si="14"/>
        <v>0</v>
      </c>
      <c r="BH13" s="13">
        <f t="shared" si="15"/>
        <v>0</v>
      </c>
      <c r="BI13" s="13">
        <f t="shared" si="16"/>
        <v>1</v>
      </c>
      <c r="BJ13" s="13">
        <f t="shared" si="17"/>
        <v>1</v>
      </c>
      <c r="BK13" s="13">
        <f t="shared" si="18"/>
        <v>0</v>
      </c>
      <c r="BL13" s="13">
        <f t="shared" si="19"/>
        <v>0</v>
      </c>
      <c r="BM13" s="13">
        <f t="shared" si="20"/>
        <v>0</v>
      </c>
      <c r="BN13" s="13">
        <f t="shared" si="21"/>
        <v>0</v>
      </c>
      <c r="BO13" s="13">
        <f t="shared" si="22"/>
        <v>0</v>
      </c>
      <c r="BP13" s="13">
        <f t="shared" si="23"/>
        <v>0</v>
      </c>
      <c r="BQ13" s="13">
        <f t="shared" si="24"/>
        <v>0</v>
      </c>
      <c r="BR13" s="13">
        <f t="shared" si="25"/>
        <v>0</v>
      </c>
      <c r="BS13" s="13">
        <f t="shared" si="26"/>
        <v>0</v>
      </c>
      <c r="BT13" s="13">
        <f t="shared" si="27"/>
        <v>0</v>
      </c>
      <c r="BU13" s="13">
        <f t="shared" si="28"/>
        <v>1</v>
      </c>
      <c r="BV13" s="13">
        <f t="shared" si="29"/>
        <v>0</v>
      </c>
      <c r="BW13" s="13">
        <f t="shared" si="30"/>
        <v>0</v>
      </c>
      <c r="BX13" s="13">
        <f t="shared" si="31"/>
        <v>0</v>
      </c>
      <c r="BY13" s="13">
        <f t="shared" si="32"/>
        <v>0</v>
      </c>
      <c r="BZ13" s="13" t="str">
        <f t="shared" si="33"/>
        <v/>
      </c>
      <c r="CA13" s="13">
        <f t="shared" si="34"/>
        <v>25.814208984375</v>
      </c>
      <c r="CB13" s="13">
        <f t="shared" si="35"/>
        <v>13.31298828125</v>
      </c>
      <c r="CC13" s="14">
        <f t="shared" si="36"/>
        <v>0</v>
      </c>
      <c r="CD13" s="14">
        <f t="shared" si="37"/>
        <v>21.463134765625</v>
      </c>
      <c r="CE13" s="14">
        <f t="shared" si="38"/>
        <v>26.723388671875</v>
      </c>
      <c r="CF13" s="14">
        <f t="shared" si="39"/>
        <v>45.361572265625</v>
      </c>
      <c r="CG13" s="14">
        <f t="shared" si="40"/>
        <v>42.92626953125</v>
      </c>
      <c r="CH13" s="14">
        <f t="shared" si="41"/>
        <v>0</v>
      </c>
    </row>
    <row r="14" spans="1:86" ht="12.75" customHeight="1" x14ac:dyDescent="0.4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5"/>
      <c r="O14" s="4"/>
      <c r="P14" s="6"/>
      <c r="Q14" s="7"/>
      <c r="R14" s="4" t="str">
        <f t="shared" si="0"/>
        <v/>
      </c>
      <c r="S14" s="8"/>
      <c r="V14" s="9" t="str">
        <f t="shared" si="1"/>
        <v/>
      </c>
      <c r="W14" s="10" t="str">
        <f t="shared" si="2"/>
        <v/>
      </c>
      <c r="X14" s="4" t="str">
        <f t="shared" si="3"/>
        <v/>
      </c>
      <c r="Y14" s="10" t="str">
        <f t="shared" si="4"/>
        <v/>
      </c>
      <c r="Z14" s="11" t="str">
        <f t="shared" si="5"/>
        <v/>
      </c>
      <c r="AX14" s="12" t="str">
        <f>IF(ISNUMBER(C14),IF(ROW(#REF!)=2,AVERAGE(C$1:C$10000),""),"")</f>
        <v/>
      </c>
      <c r="AY14" s="12" t="str">
        <f t="shared" si="6"/>
        <v/>
      </c>
      <c r="AZ14" s="12" t="str">
        <f t="shared" si="7"/>
        <v/>
      </c>
      <c r="BA14" s="12" t="str">
        <f t="shared" si="8"/>
        <v/>
      </c>
      <c r="BB14" s="12" t="str">
        <f t="shared" si="9"/>
        <v/>
      </c>
      <c r="BC14" s="12" t="str">
        <f t="shared" si="10"/>
        <v/>
      </c>
      <c r="BD14" s="13">
        <f t="shared" si="11"/>
        <v>0</v>
      </c>
      <c r="BE14" s="13">
        <f t="shared" si="12"/>
        <v>0</v>
      </c>
      <c r="BF14" s="13">
        <f t="shared" si="13"/>
        <v>0</v>
      </c>
      <c r="BG14" s="13">
        <f t="shared" si="14"/>
        <v>0</v>
      </c>
      <c r="BH14" s="13">
        <f t="shared" si="15"/>
        <v>0</v>
      </c>
      <c r="BI14" s="13">
        <f t="shared" si="16"/>
        <v>1</v>
      </c>
      <c r="BJ14" s="13">
        <f t="shared" si="17"/>
        <v>1</v>
      </c>
      <c r="BK14" s="13">
        <f t="shared" si="18"/>
        <v>0</v>
      </c>
      <c r="BL14" s="13">
        <f t="shared" si="19"/>
        <v>0</v>
      </c>
      <c r="BM14" s="13">
        <f t="shared" si="20"/>
        <v>0</v>
      </c>
      <c r="BN14" s="13">
        <f t="shared" si="21"/>
        <v>0</v>
      </c>
      <c r="BO14" s="13">
        <f t="shared" si="22"/>
        <v>0</v>
      </c>
      <c r="BP14" s="13">
        <f t="shared" si="23"/>
        <v>0</v>
      </c>
      <c r="BQ14" s="13">
        <f t="shared" si="24"/>
        <v>0</v>
      </c>
      <c r="BR14" s="13">
        <f t="shared" si="25"/>
        <v>0</v>
      </c>
      <c r="BS14" s="13">
        <f t="shared" si="26"/>
        <v>0</v>
      </c>
      <c r="BT14" s="13">
        <f t="shared" si="27"/>
        <v>0</v>
      </c>
      <c r="BU14" s="13">
        <f t="shared" si="28"/>
        <v>1</v>
      </c>
      <c r="BV14" s="13">
        <f t="shared" si="29"/>
        <v>0</v>
      </c>
      <c r="BW14" s="13">
        <f t="shared" si="30"/>
        <v>0</v>
      </c>
      <c r="BX14" s="13">
        <f t="shared" si="31"/>
        <v>0</v>
      </c>
      <c r="BY14" s="13">
        <f t="shared" si="32"/>
        <v>0</v>
      </c>
      <c r="BZ14" s="13" t="str">
        <f t="shared" si="33"/>
        <v/>
      </c>
      <c r="CA14" s="13">
        <f t="shared" si="34"/>
        <v>25.814208984375</v>
      </c>
      <c r="CB14" s="13">
        <f t="shared" si="35"/>
        <v>13.31298828125</v>
      </c>
      <c r="CC14" s="14">
        <f t="shared" si="36"/>
        <v>0</v>
      </c>
      <c r="CD14" s="14">
        <f t="shared" si="37"/>
        <v>21.463134765625</v>
      </c>
      <c r="CE14" s="14">
        <f t="shared" si="38"/>
        <v>26.723388671875</v>
      </c>
      <c r="CF14" s="14">
        <f t="shared" si="39"/>
        <v>45.361572265625</v>
      </c>
      <c r="CG14" s="14">
        <f t="shared" si="40"/>
        <v>42.92626953125</v>
      </c>
      <c r="CH14" s="14">
        <f t="shared" si="41"/>
        <v>0</v>
      </c>
    </row>
    <row r="15" spans="1:86" ht="12.75" customHeight="1" x14ac:dyDescent="0.4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5"/>
      <c r="O15" s="4"/>
      <c r="P15" s="6"/>
      <c r="Q15" s="7"/>
      <c r="R15" s="4" t="str">
        <f t="shared" si="0"/>
        <v/>
      </c>
      <c r="S15" s="8"/>
      <c r="V15" s="9" t="str">
        <f t="shared" si="1"/>
        <v/>
      </c>
      <c r="W15" s="10" t="str">
        <f t="shared" si="2"/>
        <v/>
      </c>
      <c r="X15" s="4" t="str">
        <f t="shared" si="3"/>
        <v/>
      </c>
      <c r="Y15" s="10" t="str">
        <f t="shared" si="4"/>
        <v/>
      </c>
      <c r="Z15" s="11" t="str">
        <f t="shared" si="5"/>
        <v/>
      </c>
      <c r="AX15" s="12" t="str">
        <f>IF(ISNUMBER(C15),IF(ROW(#REF!)=2,AVERAGE(C$1:C$10000),""),"")</f>
        <v/>
      </c>
      <c r="AY15" s="12" t="str">
        <f t="shared" si="6"/>
        <v/>
      </c>
      <c r="AZ15" s="12" t="str">
        <f t="shared" si="7"/>
        <v/>
      </c>
      <c r="BA15" s="12" t="str">
        <f t="shared" si="8"/>
        <v/>
      </c>
      <c r="BB15" s="12" t="str">
        <f t="shared" si="9"/>
        <v/>
      </c>
      <c r="BC15" s="12" t="str">
        <f t="shared" si="10"/>
        <v/>
      </c>
      <c r="BD15" s="13">
        <f t="shared" si="11"/>
        <v>0</v>
      </c>
      <c r="BE15" s="13">
        <f t="shared" si="12"/>
        <v>0</v>
      </c>
      <c r="BF15" s="13">
        <f t="shared" si="13"/>
        <v>0</v>
      </c>
      <c r="BG15" s="13">
        <f t="shared" si="14"/>
        <v>0</v>
      </c>
      <c r="BH15" s="13">
        <f t="shared" si="15"/>
        <v>0</v>
      </c>
      <c r="BI15" s="13">
        <f t="shared" si="16"/>
        <v>1</v>
      </c>
      <c r="BJ15" s="13">
        <f t="shared" si="17"/>
        <v>1</v>
      </c>
      <c r="BK15" s="13">
        <f t="shared" si="18"/>
        <v>0</v>
      </c>
      <c r="BL15" s="13">
        <f t="shared" si="19"/>
        <v>0</v>
      </c>
      <c r="BM15" s="13">
        <f t="shared" si="20"/>
        <v>0</v>
      </c>
      <c r="BN15" s="13">
        <f t="shared" si="21"/>
        <v>0</v>
      </c>
      <c r="BO15" s="13">
        <f t="shared" si="22"/>
        <v>0</v>
      </c>
      <c r="BP15" s="13">
        <f t="shared" si="23"/>
        <v>0</v>
      </c>
      <c r="BQ15" s="13">
        <f t="shared" si="24"/>
        <v>0</v>
      </c>
      <c r="BR15" s="13">
        <f t="shared" si="25"/>
        <v>0</v>
      </c>
      <c r="BS15" s="13">
        <f t="shared" si="26"/>
        <v>0</v>
      </c>
      <c r="BT15" s="13">
        <f t="shared" si="27"/>
        <v>0</v>
      </c>
      <c r="BU15" s="13">
        <f t="shared" si="28"/>
        <v>1</v>
      </c>
      <c r="BV15" s="13">
        <f t="shared" si="29"/>
        <v>0</v>
      </c>
      <c r="BW15" s="13">
        <f t="shared" si="30"/>
        <v>0</v>
      </c>
      <c r="BX15" s="13">
        <f t="shared" si="31"/>
        <v>0</v>
      </c>
      <c r="BY15" s="13">
        <f t="shared" si="32"/>
        <v>0</v>
      </c>
      <c r="BZ15" s="13" t="str">
        <f t="shared" si="33"/>
        <v/>
      </c>
      <c r="CA15" s="13">
        <f t="shared" si="34"/>
        <v>25.814208984375</v>
      </c>
      <c r="CB15" s="13">
        <f t="shared" si="35"/>
        <v>13.31298828125</v>
      </c>
      <c r="CC15" s="14">
        <f t="shared" si="36"/>
        <v>0</v>
      </c>
      <c r="CD15" s="14">
        <f t="shared" si="37"/>
        <v>21.463134765625</v>
      </c>
      <c r="CE15" s="14">
        <f t="shared" si="38"/>
        <v>26.723388671875</v>
      </c>
      <c r="CF15" s="14">
        <f t="shared" si="39"/>
        <v>45.361572265625</v>
      </c>
      <c r="CG15" s="14">
        <f t="shared" si="40"/>
        <v>42.92626953125</v>
      </c>
      <c r="CH15" s="14">
        <f t="shared" si="41"/>
        <v>0</v>
      </c>
    </row>
    <row r="16" spans="1:86" ht="12.75" customHeight="1" x14ac:dyDescent="0.4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5"/>
      <c r="O16" s="4"/>
      <c r="P16" s="6"/>
      <c r="Q16" s="7"/>
      <c r="R16" s="4" t="str">
        <f t="shared" si="0"/>
        <v/>
      </c>
      <c r="S16" s="8"/>
      <c r="V16" s="9" t="str">
        <f t="shared" si="1"/>
        <v/>
      </c>
      <c r="W16" s="10" t="str">
        <f t="shared" si="2"/>
        <v/>
      </c>
      <c r="X16" s="4" t="str">
        <f t="shared" si="3"/>
        <v/>
      </c>
      <c r="Y16" s="10" t="str">
        <f t="shared" si="4"/>
        <v/>
      </c>
      <c r="Z16" s="11" t="str">
        <f t="shared" si="5"/>
        <v/>
      </c>
      <c r="AX16" s="12" t="str">
        <f>IF(ISNUMBER(C16),IF(ROW(#REF!)=2,AVERAGE(C$1:C$10000),""),"")</f>
        <v/>
      </c>
      <c r="AY16" s="12" t="str">
        <f t="shared" si="6"/>
        <v/>
      </c>
      <c r="AZ16" s="12" t="str">
        <f t="shared" si="7"/>
        <v/>
      </c>
      <c r="BA16" s="12" t="str">
        <f t="shared" si="8"/>
        <v/>
      </c>
      <c r="BB16" s="12" t="str">
        <f t="shared" si="9"/>
        <v/>
      </c>
      <c r="BC16" s="12" t="str">
        <f t="shared" si="10"/>
        <v/>
      </c>
      <c r="BD16" s="13">
        <f t="shared" si="11"/>
        <v>0</v>
      </c>
      <c r="BE16" s="13">
        <f t="shared" si="12"/>
        <v>0</v>
      </c>
      <c r="BF16" s="13">
        <f t="shared" si="13"/>
        <v>0</v>
      </c>
      <c r="BG16" s="13">
        <f t="shared" si="14"/>
        <v>0</v>
      </c>
      <c r="BH16" s="13">
        <f t="shared" si="15"/>
        <v>0</v>
      </c>
      <c r="BI16" s="13">
        <f t="shared" si="16"/>
        <v>1</v>
      </c>
      <c r="BJ16" s="13">
        <f t="shared" si="17"/>
        <v>1</v>
      </c>
      <c r="BK16" s="13">
        <f t="shared" si="18"/>
        <v>0</v>
      </c>
      <c r="BL16" s="13">
        <f t="shared" si="19"/>
        <v>0</v>
      </c>
      <c r="BM16" s="13">
        <f t="shared" si="20"/>
        <v>0</v>
      </c>
      <c r="BN16" s="13">
        <f t="shared" si="21"/>
        <v>0</v>
      </c>
      <c r="BO16" s="13">
        <f t="shared" si="22"/>
        <v>0</v>
      </c>
      <c r="BP16" s="13">
        <f t="shared" si="23"/>
        <v>0</v>
      </c>
      <c r="BQ16" s="13">
        <f t="shared" si="24"/>
        <v>0</v>
      </c>
      <c r="BR16" s="13">
        <f t="shared" si="25"/>
        <v>0</v>
      </c>
      <c r="BS16" s="13">
        <f t="shared" si="26"/>
        <v>0</v>
      </c>
      <c r="BT16" s="13">
        <f t="shared" si="27"/>
        <v>0</v>
      </c>
      <c r="BU16" s="13">
        <f t="shared" si="28"/>
        <v>1</v>
      </c>
      <c r="BV16" s="13">
        <f t="shared" si="29"/>
        <v>0</v>
      </c>
      <c r="BW16" s="13">
        <f t="shared" si="30"/>
        <v>0</v>
      </c>
      <c r="BX16" s="13">
        <f t="shared" si="31"/>
        <v>0</v>
      </c>
      <c r="BY16" s="13">
        <f t="shared" si="32"/>
        <v>0</v>
      </c>
      <c r="BZ16" s="13" t="str">
        <f t="shared" si="33"/>
        <v/>
      </c>
      <c r="CA16" s="13">
        <f t="shared" si="34"/>
        <v>25.814208984375</v>
      </c>
      <c r="CB16" s="13">
        <f t="shared" si="35"/>
        <v>13.31298828125</v>
      </c>
      <c r="CC16" s="14">
        <f t="shared" si="36"/>
        <v>0</v>
      </c>
      <c r="CD16" s="14">
        <f t="shared" si="37"/>
        <v>21.463134765625</v>
      </c>
      <c r="CE16" s="14">
        <f t="shared" si="38"/>
        <v>26.723388671875</v>
      </c>
      <c r="CF16" s="14">
        <f t="shared" si="39"/>
        <v>45.361572265625</v>
      </c>
      <c r="CG16" s="14">
        <f t="shared" si="40"/>
        <v>42.92626953125</v>
      </c>
      <c r="CH16" s="14">
        <f t="shared" si="41"/>
        <v>0</v>
      </c>
    </row>
    <row r="17" spans="1:86" ht="12.75" customHeight="1" x14ac:dyDescent="0.4">
      <c r="A17" s="1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5"/>
      <c r="O17" s="4"/>
      <c r="P17" s="6"/>
      <c r="Q17" s="7"/>
      <c r="R17" s="4" t="str">
        <f t="shared" si="0"/>
        <v/>
      </c>
      <c r="S17" s="8"/>
      <c r="V17" s="9" t="str">
        <f t="shared" si="1"/>
        <v/>
      </c>
      <c r="W17" s="10" t="str">
        <f t="shared" si="2"/>
        <v/>
      </c>
      <c r="X17" s="4" t="str">
        <f t="shared" si="3"/>
        <v/>
      </c>
      <c r="Y17" s="10" t="str">
        <f t="shared" si="4"/>
        <v/>
      </c>
      <c r="Z17" s="11" t="str">
        <f t="shared" si="5"/>
        <v/>
      </c>
      <c r="AX17" s="12" t="str">
        <f>IF(ISNUMBER(C17),IF(ROW(#REF!)=2,AVERAGE(C$1:C$10000),""),"")</f>
        <v/>
      </c>
      <c r="AY17" s="12" t="str">
        <f t="shared" si="6"/>
        <v/>
      </c>
      <c r="AZ17" s="12" t="str">
        <f t="shared" si="7"/>
        <v/>
      </c>
      <c r="BA17" s="12" t="str">
        <f t="shared" si="8"/>
        <v/>
      </c>
      <c r="BB17" s="12" t="str">
        <f t="shared" si="9"/>
        <v/>
      </c>
      <c r="BC17" s="12" t="str">
        <f t="shared" si="10"/>
        <v/>
      </c>
      <c r="BD17" s="13">
        <f t="shared" si="11"/>
        <v>0</v>
      </c>
      <c r="BE17" s="13">
        <f t="shared" si="12"/>
        <v>0</v>
      </c>
      <c r="BF17" s="13">
        <f t="shared" si="13"/>
        <v>0</v>
      </c>
      <c r="BG17" s="13">
        <f t="shared" si="14"/>
        <v>0</v>
      </c>
      <c r="BH17" s="13">
        <f t="shared" si="15"/>
        <v>0</v>
      </c>
      <c r="BI17" s="13">
        <f t="shared" si="16"/>
        <v>1</v>
      </c>
      <c r="BJ17" s="13">
        <f t="shared" si="17"/>
        <v>1</v>
      </c>
      <c r="BK17" s="13">
        <f t="shared" si="18"/>
        <v>0</v>
      </c>
      <c r="BL17" s="13">
        <f t="shared" si="19"/>
        <v>0</v>
      </c>
      <c r="BM17" s="13">
        <f t="shared" si="20"/>
        <v>0</v>
      </c>
      <c r="BN17" s="13">
        <f t="shared" si="21"/>
        <v>0</v>
      </c>
      <c r="BO17" s="13">
        <f t="shared" si="22"/>
        <v>0</v>
      </c>
      <c r="BP17" s="13">
        <f t="shared" si="23"/>
        <v>0</v>
      </c>
      <c r="BQ17" s="13">
        <f t="shared" si="24"/>
        <v>0</v>
      </c>
      <c r="BR17" s="13">
        <f t="shared" si="25"/>
        <v>0</v>
      </c>
      <c r="BS17" s="13">
        <f t="shared" si="26"/>
        <v>0</v>
      </c>
      <c r="BT17" s="13">
        <f t="shared" si="27"/>
        <v>0</v>
      </c>
      <c r="BU17" s="13">
        <f t="shared" si="28"/>
        <v>1</v>
      </c>
      <c r="BV17" s="13">
        <f t="shared" si="29"/>
        <v>0</v>
      </c>
      <c r="BW17" s="13">
        <f t="shared" si="30"/>
        <v>0</v>
      </c>
      <c r="BX17" s="13">
        <f t="shared" si="31"/>
        <v>0</v>
      </c>
      <c r="BY17" s="13">
        <f t="shared" si="32"/>
        <v>0</v>
      </c>
      <c r="BZ17" s="13" t="str">
        <f t="shared" si="33"/>
        <v/>
      </c>
      <c r="CA17" s="13">
        <f t="shared" si="34"/>
        <v>25.814208984375</v>
      </c>
      <c r="CB17" s="13">
        <f t="shared" si="35"/>
        <v>13.31298828125</v>
      </c>
      <c r="CC17" s="14">
        <f t="shared" si="36"/>
        <v>0</v>
      </c>
      <c r="CD17" s="14">
        <f t="shared" si="37"/>
        <v>21.463134765625</v>
      </c>
      <c r="CE17" s="14">
        <f t="shared" si="38"/>
        <v>26.723388671875</v>
      </c>
      <c r="CF17" s="14">
        <f t="shared" si="39"/>
        <v>45.361572265625</v>
      </c>
      <c r="CG17" s="14">
        <f t="shared" si="40"/>
        <v>42.92626953125</v>
      </c>
      <c r="CH17" s="14">
        <f t="shared" si="41"/>
        <v>0</v>
      </c>
    </row>
  </sheetData>
  <printOptions gridLines="1"/>
  <pageMargins left="0.75" right="0.75" top="1" bottom="1" header="0.5" footer="0.5"/>
  <pageSetup orientation="landscape" horizontalDpi="0" verticalDpi="0"/>
  <headerFooter alignWithMargins="0">
    <oddHeader>HT36-XC-304 Extended Tubular Heat Exchanger - Run 2 Results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showRowColHeaders="0" showOutlineSymbols="0" workbookViewId="0">
      <selection activeCell="C2" sqref="C2:L2"/>
    </sheetView>
  </sheetViews>
  <sheetFormatPr defaultColWidth="9.1640625" defaultRowHeight="12.75" customHeight="1" x14ac:dyDescent="0.4"/>
  <cols>
    <col min="1" max="1" width="0.44140625" customWidth="1"/>
    <col min="2" max="2" width="8.83203125" customWidth="1"/>
    <col min="3" max="12" width="7.5546875" customWidth="1"/>
    <col min="13" max="15" width="13.44140625" customWidth="1"/>
    <col min="16" max="16" width="13.71875" customWidth="1"/>
    <col min="17" max="17" width="0" hidden="1" customWidth="1"/>
    <col min="18" max="18" width="14.27734375" customWidth="1"/>
    <col min="19" max="19" width="34.1640625" customWidth="1"/>
    <col min="20" max="26" width="13.83203125" customWidth="1"/>
    <col min="27" max="27" width="14" customWidth="1"/>
    <col min="28" max="28" width="10.5546875" customWidth="1"/>
    <col min="29" max="29" width="12" customWidth="1"/>
    <col min="30" max="30" width="10.5546875" customWidth="1"/>
    <col min="31" max="31" width="14" customWidth="1"/>
    <col min="32" max="32" width="10.83203125" customWidth="1"/>
    <col min="33" max="33" width="12" customWidth="1"/>
    <col min="34" max="34" width="10.83203125" customWidth="1"/>
    <col min="35" max="35" width="13.83203125" customWidth="1"/>
    <col min="36" max="36" width="12.71875" customWidth="1"/>
    <col min="37" max="38" width="11.44140625" customWidth="1"/>
    <col min="39" max="39" width="12" customWidth="1"/>
    <col min="40" max="40" width="12.44140625" customWidth="1"/>
    <col min="41" max="41" width="12.5546875" customWidth="1"/>
    <col min="42" max="42" width="10.27734375" customWidth="1"/>
    <col min="43" max="45" width="13" customWidth="1"/>
    <col min="46" max="46" width="0" hidden="1" customWidth="1"/>
    <col min="47" max="47" width="12.1640625" customWidth="1"/>
    <col min="48" max="48" width="14.83203125" customWidth="1"/>
    <col min="49" max="49" width="11.1640625" customWidth="1"/>
    <col min="50" max="80" width="0" hidden="1" customWidth="1"/>
    <col min="81" max="81" width="4.27734375" customWidth="1"/>
    <col min="82" max="83" width="6.27734375" customWidth="1"/>
    <col min="84" max="84" width="8.27734375" customWidth="1"/>
    <col min="85" max="85" width="6.71875" customWidth="1"/>
    <col min="86" max="86" width="12.1640625" customWidth="1"/>
  </cols>
  <sheetData>
    <row r="1" spans="1:86" ht="66.75" customHeight="1" x14ac:dyDescent="0.4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45</v>
      </c>
      <c r="CA1" s="15" t="s">
        <v>77</v>
      </c>
      <c r="CB1" s="15" t="s">
        <v>78</v>
      </c>
      <c r="CC1" s="15" t="s">
        <v>79</v>
      </c>
      <c r="CD1" s="15" t="s">
        <v>80</v>
      </c>
      <c r="CE1" s="15" t="s">
        <v>81</v>
      </c>
      <c r="CF1" s="15" t="s">
        <v>82</v>
      </c>
      <c r="CG1" s="15" t="s">
        <v>83</v>
      </c>
      <c r="CH1" s="15" t="s">
        <v>84</v>
      </c>
    </row>
    <row r="2" spans="1:86" ht="12.75" customHeight="1" x14ac:dyDescent="0.4">
      <c r="A2" s="1"/>
      <c r="B2" s="2" t="s">
        <v>57</v>
      </c>
      <c r="C2" s="3">
        <v>52.212890625</v>
      </c>
      <c r="D2" s="3">
        <v>49.875</v>
      </c>
      <c r="E2" s="3">
        <v>47.4072265625</v>
      </c>
      <c r="F2" s="3">
        <v>44.127685546875</v>
      </c>
      <c r="G2" s="3">
        <v>43.997802734375</v>
      </c>
      <c r="H2" s="3">
        <v>16.332763671875</v>
      </c>
      <c r="I2" s="3">
        <v>14.384521484375</v>
      </c>
      <c r="J2" s="3">
        <v>21.722900390625</v>
      </c>
      <c r="K2" s="3">
        <v>27.47021484375</v>
      </c>
      <c r="L2" s="3">
        <v>33.83447265625</v>
      </c>
      <c r="M2" s="4">
        <v>41</v>
      </c>
      <c r="N2" s="5">
        <v>2.96630859375</v>
      </c>
      <c r="O2" s="4">
        <v>43</v>
      </c>
      <c r="P2" s="6">
        <v>1.0986328125</v>
      </c>
      <c r="Q2" s="7">
        <v>1</v>
      </c>
      <c r="R2" s="4" t="str">
        <f t="shared" ref="R2:R17" si="0">IF(ISNUMBER(C2),IF(ROW(A2)=2,"Countercurrent",""),"")</f>
        <v>Countercurrent</v>
      </c>
      <c r="S2" s="8" t="s">
        <v>45</v>
      </c>
      <c r="V2" s="9" t="str">
        <f t="shared" ref="V2:V17" si="1">IF(ISNUMBER(C$2),IF(ROW(A2)=2,"T1",IF(ROW(A2)=3,"T2",IF(ROW(A2)=4,IF(B$2="1","","T3"),IF(ROW(A2)=5,IF(B$2="1","",IF(B$2="2","","T4")),IF(ROW(A2)=6,IF(B$2="4","T5",""),""))))),"")</f>
        <v>T1</v>
      </c>
      <c r="W2" s="10">
        <f t="shared" ref="W2:W17" si="2">IF(V2="T1",C$2,IF(V2="T2",D$2,IF(V2="T3",E$2,IF(V2="T4",F$2,IF(V2="T5",G$2,"")))))</f>
        <v>52.212890625</v>
      </c>
      <c r="X2" s="4" t="str">
        <f t="shared" ref="X2:X17" si="3">IF(ISNUMBER(C$2),IF(ROW(A2)=2,"T10",IF(ROW(A2)=3,"T9",IF(ROW(A2)=4,IF(B$2="1","","T8"),IF(ROW(A2)=5,IF(B$2="3","T7",IF(B$2="4","T7","")),IF(ROW(A2)=6,IF(B$2="4","T6",""),""))))),"")</f>
        <v>T10</v>
      </c>
      <c r="Y2" s="10">
        <f t="shared" ref="Y2:Y17" si="4">IF(X2="T6",H$2,IF(X2="T7",I$2,IF(X2="T8",J$2,IF(X2="T9",K$2,IF(X2="T10",L$2,"")))))</f>
        <v>33.83447265625</v>
      </c>
      <c r="Z2" s="11">
        <f t="shared" ref="Z2:Z17" si="5">IF(ISNUMBER(C$2),IF(ROW($A2)=2,0,IF(ROW($A2)=3,670,IF(ROW($A2)=4,IF((B$2)="1","",1340),IF(ROW($A2)=5,IF(B$2="1","",IF(B$2="2","",2010)),IF(ROW($A2)=6,IF(B$2="4",2680,""),""))))),"")</f>
        <v>0</v>
      </c>
      <c r="AX2" s="12" t="e">
        <f>IF(ISNUMBER(C2),IF(ROW(#REF!)=2,AVERAGE(C$1:C$10000),""),"")</f>
        <v>#REF!</v>
      </c>
      <c r="AY2" s="12">
        <f t="shared" ref="AY2:AY17" si="6">IF(ISNUMBER(D2),IF(ROW(C2)=2,AVERAGE(D$1:D$10000),""),"")</f>
        <v>49.875</v>
      </c>
      <c r="AZ2" s="12">
        <f t="shared" ref="AZ2:AZ17" si="7">IF(ISNUMBER(E2),IF(ROW(D2)=2,AVERAGE(E$1:E$10000),""),"")</f>
        <v>47.4072265625</v>
      </c>
      <c r="BA2" s="12">
        <f t="shared" ref="BA2:BA17" si="8">IF(ISNUMBER(J2),IF(ROW(A2)=2,AVERAGE(J$1:J$10000),""),"")</f>
        <v>21.722900390625</v>
      </c>
      <c r="BB2" s="12">
        <f t="shared" ref="BB2:BB17" si="9">IF(ISNUMBER(K2),IF(ROW(J2)=2,AVERAGE(K$1:K$10000),""),"")</f>
        <v>27.47021484375</v>
      </c>
      <c r="BC2" s="12">
        <f t="shared" ref="BC2:BC17" si="10">IF(ISNUMBER(L2),IF(ROW(K2)=2,AVERAGE(L$1:L$10000),""),"")</f>
        <v>33.83447265625</v>
      </c>
      <c r="BD2" s="13">
        <f t="shared" ref="BD2:BD17" si="11">IF(B2="1",1,0)</f>
        <v>0</v>
      </c>
      <c r="BE2" s="13">
        <f t="shared" ref="BE2:BE17" si="12">IF(B2="1",1,IF(B2="2",1,0))</f>
        <v>0</v>
      </c>
      <c r="BF2" s="13">
        <f t="shared" ref="BF2:BF17" si="13">IF(B2="2",1,0)</f>
        <v>0</v>
      </c>
      <c r="BG2" s="13">
        <f t="shared" ref="BG2:BG17" si="14">IF(B2="2",1,0)</f>
        <v>0</v>
      </c>
      <c r="BH2" s="13">
        <f t="shared" ref="BH2:BH17" si="15">IF(B2="2",1,0)</f>
        <v>0</v>
      </c>
      <c r="BI2" s="13">
        <f t="shared" ref="BI2:BI17" si="16">IF(B2="1",0,1)</f>
        <v>1</v>
      </c>
      <c r="BJ2" s="13">
        <f t="shared" ref="BJ2:BJ17" si="17">IF(B2="1",0,1)</f>
        <v>1</v>
      </c>
      <c r="BK2" s="13">
        <f t="shared" ref="BK2:BK17" si="18">IF(B2="3",1,IF(B2="4",1,0))</f>
        <v>1</v>
      </c>
      <c r="BL2" s="13">
        <f t="shared" ref="BL2:BL17" si="19">IF(B2="1",1,IF(B2="2",1,0))</f>
        <v>0</v>
      </c>
      <c r="BM2" s="13">
        <f t="shared" ref="BM2:BM17" si="20">IF(B2="3",1,IF(B2="4",1,0))</f>
        <v>1</v>
      </c>
      <c r="BN2" s="13">
        <f t="shared" ref="BN2:BN17" si="21">IF(B2="3",1,IF(B2="4",1,0))</f>
        <v>1</v>
      </c>
      <c r="BO2" s="13">
        <f t="shared" ref="BO2:BO17" si="22">IF(B2="3",1,IF(B2="4",1,0))</f>
        <v>1</v>
      </c>
      <c r="BP2" s="13">
        <f t="shared" ref="BP2:BP17" si="23">IF(B2="4",1,0)</f>
        <v>0</v>
      </c>
      <c r="BQ2" s="13">
        <f t="shared" ref="BQ2:BQ17" si="24">IF(B2="3",1,0)</f>
        <v>1</v>
      </c>
      <c r="BR2" s="13">
        <f t="shared" ref="BR2:BR17" si="25">IF(B2="3",1,0)</f>
        <v>1</v>
      </c>
      <c r="BS2" s="13">
        <f t="shared" ref="BS2:BS17" si="26">IF(B2="3",1,0)</f>
        <v>1</v>
      </c>
      <c r="BT2" s="13">
        <f t="shared" ref="BT2:BT17" si="27">IF(B2="1",1,IF(B2="2",1,0))</f>
        <v>0</v>
      </c>
      <c r="BU2" s="13">
        <f t="shared" ref="BU2:BU17" si="28">IF(B2="1",0,1)</f>
        <v>1</v>
      </c>
      <c r="BV2" s="13">
        <f t="shared" ref="BV2:BV17" si="29">IF(B2="4",1,0)</f>
        <v>0</v>
      </c>
      <c r="BW2" s="13">
        <f t="shared" ref="BW2:BW17" si="30">IF(B2="4",1,0)</f>
        <v>0</v>
      </c>
      <c r="BX2" s="13">
        <f t="shared" ref="BX2:BX17" si="31">IF(B2="4",1,0)</f>
        <v>0</v>
      </c>
      <c r="BY2" s="13">
        <f t="shared" ref="BY2:BY17" si="32">IF(B2="4",1,0)</f>
        <v>0</v>
      </c>
      <c r="BZ2" s="13">
        <f t="shared" ref="BZ2:BZ17" si="33">IF(X2="T6",H$2,IF(X2="T7",I$2,IF(X2="T8",J$2,IF(X2="T9",K$2,IF(X2="T10",L$2,"")))))</f>
        <v>33.83447265625</v>
      </c>
      <c r="CA2" s="13">
        <f t="shared" ref="CA2:CA17" si="34">IF(B$2="1",D$2-K$2,IF(B$2="2",E$2-J$2,IF(B$2="3",F$2-I$2,IF(B$2="4",G$2-H$2,""))))</f>
        <v>29.7431640625</v>
      </c>
      <c r="CB2" s="13">
        <f t="shared" ref="CB2:CB17" si="35">C$2-L$2</f>
        <v>18.37841796875</v>
      </c>
      <c r="CC2" s="14" t="str">
        <f t="shared" ref="CC2:CC17" si="36">IF(B$2="4",H2,"                                        ")</f>
        <v xml:space="preserve">                                        </v>
      </c>
      <c r="CD2" s="14">
        <f t="shared" ref="CD2:CD17" si="37">IF(B$2="1","                              ",IF(B$2="2","                          ",I$2))</f>
        <v>14.384521484375</v>
      </c>
      <c r="CE2" s="14">
        <f t="shared" ref="CE2:CE17" si="38">IF(B$2="1","                               ",J$2)</f>
        <v>21.722900390625</v>
      </c>
      <c r="CF2" s="14">
        <f t="shared" ref="CF2:CF17" si="39">IF(B$2="1","                               ",E$2)</f>
        <v>47.4072265625</v>
      </c>
      <c r="CG2" s="14">
        <f t="shared" ref="CG2:CG17" si="40">IF(B$2="1","                              ",IF(B$2="2","                          ",F$2))</f>
        <v>44.127685546875</v>
      </c>
      <c r="CH2" s="14" t="str">
        <f t="shared" ref="CH2:CH17" si="41">IF(B$2="4",G2,"                                        ")</f>
        <v xml:space="preserve">                                        </v>
      </c>
    </row>
    <row r="3" spans="1:86" ht="12.75" customHeight="1" x14ac:dyDescent="0.4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5"/>
      <c r="O3" s="4"/>
      <c r="P3" s="6"/>
      <c r="Q3" s="7"/>
      <c r="R3" s="4" t="str">
        <f t="shared" si="0"/>
        <v/>
      </c>
      <c r="S3" s="8"/>
      <c r="V3" s="9" t="str">
        <f t="shared" si="1"/>
        <v>T2</v>
      </c>
      <c r="W3" s="10">
        <f t="shared" si="2"/>
        <v>49.875</v>
      </c>
      <c r="X3" s="4" t="str">
        <f t="shared" si="3"/>
        <v>T9</v>
      </c>
      <c r="Y3" s="10">
        <f t="shared" si="4"/>
        <v>27.47021484375</v>
      </c>
      <c r="Z3" s="11">
        <f t="shared" si="5"/>
        <v>670</v>
      </c>
      <c r="AX3" s="12" t="str">
        <f>IF(ISNUMBER(C3),IF(ROW(#REF!)=2,AVERAGE(C$1:C$10000),""),"")</f>
        <v/>
      </c>
      <c r="AY3" s="12" t="str">
        <f t="shared" si="6"/>
        <v/>
      </c>
      <c r="AZ3" s="12" t="str">
        <f t="shared" si="7"/>
        <v/>
      </c>
      <c r="BA3" s="12" t="str">
        <f t="shared" si="8"/>
        <v/>
      </c>
      <c r="BB3" s="12" t="str">
        <f t="shared" si="9"/>
        <v/>
      </c>
      <c r="BC3" s="12" t="str">
        <f t="shared" si="10"/>
        <v/>
      </c>
      <c r="BD3" s="13">
        <f t="shared" si="11"/>
        <v>0</v>
      </c>
      <c r="BE3" s="13">
        <f t="shared" si="12"/>
        <v>0</v>
      </c>
      <c r="BF3" s="13">
        <f t="shared" si="13"/>
        <v>0</v>
      </c>
      <c r="BG3" s="13">
        <f t="shared" si="14"/>
        <v>0</v>
      </c>
      <c r="BH3" s="13">
        <f t="shared" si="15"/>
        <v>0</v>
      </c>
      <c r="BI3" s="13">
        <f t="shared" si="16"/>
        <v>1</v>
      </c>
      <c r="BJ3" s="13">
        <f t="shared" si="17"/>
        <v>1</v>
      </c>
      <c r="BK3" s="13">
        <f t="shared" si="18"/>
        <v>0</v>
      </c>
      <c r="BL3" s="13">
        <f t="shared" si="19"/>
        <v>0</v>
      </c>
      <c r="BM3" s="13">
        <f t="shared" si="20"/>
        <v>0</v>
      </c>
      <c r="BN3" s="13">
        <f t="shared" si="21"/>
        <v>0</v>
      </c>
      <c r="BO3" s="13">
        <f t="shared" si="22"/>
        <v>0</v>
      </c>
      <c r="BP3" s="13">
        <f t="shared" si="23"/>
        <v>0</v>
      </c>
      <c r="BQ3" s="13">
        <f t="shared" si="24"/>
        <v>0</v>
      </c>
      <c r="BR3" s="13">
        <f t="shared" si="25"/>
        <v>0</v>
      </c>
      <c r="BS3" s="13">
        <f t="shared" si="26"/>
        <v>0</v>
      </c>
      <c r="BT3" s="13">
        <f t="shared" si="27"/>
        <v>0</v>
      </c>
      <c r="BU3" s="13">
        <f t="shared" si="28"/>
        <v>1</v>
      </c>
      <c r="BV3" s="13">
        <f t="shared" si="29"/>
        <v>0</v>
      </c>
      <c r="BW3" s="13">
        <f t="shared" si="30"/>
        <v>0</v>
      </c>
      <c r="BX3" s="13">
        <f t="shared" si="31"/>
        <v>0</v>
      </c>
      <c r="BY3" s="13">
        <f t="shared" si="32"/>
        <v>0</v>
      </c>
      <c r="BZ3" s="13">
        <f t="shared" si="33"/>
        <v>27.47021484375</v>
      </c>
      <c r="CA3" s="13">
        <f t="shared" si="34"/>
        <v>29.7431640625</v>
      </c>
      <c r="CB3" s="13">
        <f t="shared" si="35"/>
        <v>18.37841796875</v>
      </c>
      <c r="CC3" s="14" t="str">
        <f t="shared" si="36"/>
        <v xml:space="preserve">                                        </v>
      </c>
      <c r="CD3" s="14">
        <f t="shared" si="37"/>
        <v>14.384521484375</v>
      </c>
      <c r="CE3" s="14">
        <f t="shared" si="38"/>
        <v>21.722900390625</v>
      </c>
      <c r="CF3" s="14">
        <f t="shared" si="39"/>
        <v>47.4072265625</v>
      </c>
      <c r="CG3" s="14">
        <f t="shared" si="40"/>
        <v>44.127685546875</v>
      </c>
      <c r="CH3" s="14" t="str">
        <f t="shared" si="41"/>
        <v xml:space="preserve">                                        </v>
      </c>
    </row>
    <row r="4" spans="1:86" ht="12.75" customHeight="1" x14ac:dyDescent="0.4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5"/>
      <c r="O4" s="4"/>
      <c r="P4" s="6"/>
      <c r="Q4" s="7"/>
      <c r="R4" s="4" t="str">
        <f t="shared" si="0"/>
        <v/>
      </c>
      <c r="S4" s="8"/>
      <c r="V4" s="9" t="str">
        <f t="shared" si="1"/>
        <v>T3</v>
      </c>
      <c r="W4" s="10">
        <f t="shared" si="2"/>
        <v>47.4072265625</v>
      </c>
      <c r="X4" s="4" t="str">
        <f t="shared" si="3"/>
        <v>T8</v>
      </c>
      <c r="Y4" s="10">
        <f t="shared" si="4"/>
        <v>21.722900390625</v>
      </c>
      <c r="Z4" s="11">
        <f t="shared" si="5"/>
        <v>1340</v>
      </c>
      <c r="AX4" s="12" t="str">
        <f>IF(ISNUMBER(C4),IF(ROW(#REF!)=2,AVERAGE(C$1:C$10000),""),"")</f>
        <v/>
      </c>
      <c r="AY4" s="12" t="str">
        <f t="shared" si="6"/>
        <v/>
      </c>
      <c r="AZ4" s="12" t="str">
        <f t="shared" si="7"/>
        <v/>
      </c>
      <c r="BA4" s="12" t="str">
        <f t="shared" si="8"/>
        <v/>
      </c>
      <c r="BB4" s="12" t="str">
        <f t="shared" si="9"/>
        <v/>
      </c>
      <c r="BC4" s="12" t="str">
        <f t="shared" si="10"/>
        <v/>
      </c>
      <c r="BD4" s="13">
        <f t="shared" si="11"/>
        <v>0</v>
      </c>
      <c r="BE4" s="13">
        <f t="shared" si="12"/>
        <v>0</v>
      </c>
      <c r="BF4" s="13">
        <f t="shared" si="13"/>
        <v>0</v>
      </c>
      <c r="BG4" s="13">
        <f t="shared" si="14"/>
        <v>0</v>
      </c>
      <c r="BH4" s="13">
        <f t="shared" si="15"/>
        <v>0</v>
      </c>
      <c r="BI4" s="13">
        <f t="shared" si="16"/>
        <v>1</v>
      </c>
      <c r="BJ4" s="13">
        <f t="shared" si="17"/>
        <v>1</v>
      </c>
      <c r="BK4" s="13">
        <f t="shared" si="18"/>
        <v>0</v>
      </c>
      <c r="BL4" s="13">
        <f t="shared" si="19"/>
        <v>0</v>
      </c>
      <c r="BM4" s="13">
        <f t="shared" si="20"/>
        <v>0</v>
      </c>
      <c r="BN4" s="13">
        <f t="shared" si="21"/>
        <v>0</v>
      </c>
      <c r="BO4" s="13">
        <f t="shared" si="22"/>
        <v>0</v>
      </c>
      <c r="BP4" s="13">
        <f t="shared" si="23"/>
        <v>0</v>
      </c>
      <c r="BQ4" s="13">
        <f t="shared" si="24"/>
        <v>0</v>
      </c>
      <c r="BR4" s="13">
        <f t="shared" si="25"/>
        <v>0</v>
      </c>
      <c r="BS4" s="13">
        <f t="shared" si="26"/>
        <v>0</v>
      </c>
      <c r="BT4" s="13">
        <f t="shared" si="27"/>
        <v>0</v>
      </c>
      <c r="BU4" s="13">
        <f t="shared" si="28"/>
        <v>1</v>
      </c>
      <c r="BV4" s="13">
        <f t="shared" si="29"/>
        <v>0</v>
      </c>
      <c r="BW4" s="13">
        <f t="shared" si="30"/>
        <v>0</v>
      </c>
      <c r="BX4" s="13">
        <f t="shared" si="31"/>
        <v>0</v>
      </c>
      <c r="BY4" s="13">
        <f t="shared" si="32"/>
        <v>0</v>
      </c>
      <c r="BZ4" s="13">
        <f t="shared" si="33"/>
        <v>21.722900390625</v>
      </c>
      <c r="CA4" s="13">
        <f t="shared" si="34"/>
        <v>29.7431640625</v>
      </c>
      <c r="CB4" s="13">
        <f t="shared" si="35"/>
        <v>18.37841796875</v>
      </c>
      <c r="CC4" s="14" t="str">
        <f t="shared" si="36"/>
        <v xml:space="preserve">                                        </v>
      </c>
      <c r="CD4" s="14">
        <f t="shared" si="37"/>
        <v>14.384521484375</v>
      </c>
      <c r="CE4" s="14">
        <f t="shared" si="38"/>
        <v>21.722900390625</v>
      </c>
      <c r="CF4" s="14">
        <f t="shared" si="39"/>
        <v>47.4072265625</v>
      </c>
      <c r="CG4" s="14">
        <f t="shared" si="40"/>
        <v>44.127685546875</v>
      </c>
      <c r="CH4" s="14" t="str">
        <f t="shared" si="41"/>
        <v xml:space="preserve">                                        </v>
      </c>
    </row>
    <row r="5" spans="1:86" ht="12.75" customHeight="1" x14ac:dyDescent="0.4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5"/>
      <c r="O5" s="4"/>
      <c r="P5" s="6"/>
      <c r="Q5" s="7"/>
      <c r="R5" s="4" t="str">
        <f t="shared" si="0"/>
        <v/>
      </c>
      <c r="S5" s="8"/>
      <c r="V5" s="9" t="str">
        <f t="shared" si="1"/>
        <v>T4</v>
      </c>
      <c r="W5" s="10">
        <f t="shared" si="2"/>
        <v>44.127685546875</v>
      </c>
      <c r="X5" s="4" t="str">
        <f t="shared" si="3"/>
        <v>T7</v>
      </c>
      <c r="Y5" s="10">
        <f t="shared" si="4"/>
        <v>14.384521484375</v>
      </c>
      <c r="Z5" s="11">
        <f t="shared" si="5"/>
        <v>2010</v>
      </c>
      <c r="AX5" s="12" t="str">
        <f>IF(ISNUMBER(C5),IF(ROW(#REF!)=2,AVERAGE(C$1:C$10000),""),"")</f>
        <v/>
      </c>
      <c r="AY5" s="12" t="str">
        <f t="shared" si="6"/>
        <v/>
      </c>
      <c r="AZ5" s="12" t="str">
        <f t="shared" si="7"/>
        <v/>
      </c>
      <c r="BA5" s="12" t="str">
        <f t="shared" si="8"/>
        <v/>
      </c>
      <c r="BB5" s="12" t="str">
        <f t="shared" si="9"/>
        <v/>
      </c>
      <c r="BC5" s="12" t="str">
        <f t="shared" si="10"/>
        <v/>
      </c>
      <c r="BD5" s="13">
        <f t="shared" si="11"/>
        <v>0</v>
      </c>
      <c r="BE5" s="13">
        <f t="shared" si="12"/>
        <v>0</v>
      </c>
      <c r="BF5" s="13">
        <f t="shared" si="13"/>
        <v>0</v>
      </c>
      <c r="BG5" s="13">
        <f t="shared" si="14"/>
        <v>0</v>
      </c>
      <c r="BH5" s="13">
        <f t="shared" si="15"/>
        <v>0</v>
      </c>
      <c r="BI5" s="13">
        <f t="shared" si="16"/>
        <v>1</v>
      </c>
      <c r="BJ5" s="13">
        <f t="shared" si="17"/>
        <v>1</v>
      </c>
      <c r="BK5" s="13">
        <f t="shared" si="18"/>
        <v>0</v>
      </c>
      <c r="BL5" s="13">
        <f t="shared" si="19"/>
        <v>0</v>
      </c>
      <c r="BM5" s="13">
        <f t="shared" si="20"/>
        <v>0</v>
      </c>
      <c r="BN5" s="13">
        <f t="shared" si="21"/>
        <v>0</v>
      </c>
      <c r="BO5" s="13">
        <f t="shared" si="22"/>
        <v>0</v>
      </c>
      <c r="BP5" s="13">
        <f t="shared" si="23"/>
        <v>0</v>
      </c>
      <c r="BQ5" s="13">
        <f t="shared" si="24"/>
        <v>0</v>
      </c>
      <c r="BR5" s="13">
        <f t="shared" si="25"/>
        <v>0</v>
      </c>
      <c r="BS5" s="13">
        <f t="shared" si="26"/>
        <v>0</v>
      </c>
      <c r="BT5" s="13">
        <f t="shared" si="27"/>
        <v>0</v>
      </c>
      <c r="BU5" s="13">
        <f t="shared" si="28"/>
        <v>1</v>
      </c>
      <c r="BV5" s="13">
        <f t="shared" si="29"/>
        <v>0</v>
      </c>
      <c r="BW5" s="13">
        <f t="shared" si="30"/>
        <v>0</v>
      </c>
      <c r="BX5" s="13">
        <f t="shared" si="31"/>
        <v>0</v>
      </c>
      <c r="BY5" s="13">
        <f t="shared" si="32"/>
        <v>0</v>
      </c>
      <c r="BZ5" s="13">
        <f t="shared" si="33"/>
        <v>14.384521484375</v>
      </c>
      <c r="CA5" s="13">
        <f t="shared" si="34"/>
        <v>29.7431640625</v>
      </c>
      <c r="CB5" s="13">
        <f t="shared" si="35"/>
        <v>18.37841796875</v>
      </c>
      <c r="CC5" s="14" t="str">
        <f t="shared" si="36"/>
        <v xml:space="preserve">                                        </v>
      </c>
      <c r="CD5" s="14">
        <f t="shared" si="37"/>
        <v>14.384521484375</v>
      </c>
      <c r="CE5" s="14">
        <f t="shared" si="38"/>
        <v>21.722900390625</v>
      </c>
      <c r="CF5" s="14">
        <f t="shared" si="39"/>
        <v>47.4072265625</v>
      </c>
      <c r="CG5" s="14">
        <f t="shared" si="40"/>
        <v>44.127685546875</v>
      </c>
      <c r="CH5" s="14" t="str">
        <f t="shared" si="41"/>
        <v xml:space="preserve">                                        </v>
      </c>
    </row>
    <row r="6" spans="1:86" ht="12.75" customHeight="1" x14ac:dyDescent="0.4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5"/>
      <c r="O6" s="4"/>
      <c r="P6" s="6"/>
      <c r="Q6" s="7"/>
      <c r="R6" s="4" t="str">
        <f t="shared" si="0"/>
        <v/>
      </c>
      <c r="S6" s="8"/>
      <c r="V6" s="9" t="str">
        <f t="shared" si="1"/>
        <v/>
      </c>
      <c r="W6" s="10" t="str">
        <f t="shared" si="2"/>
        <v/>
      </c>
      <c r="X6" s="4" t="str">
        <f t="shared" si="3"/>
        <v/>
      </c>
      <c r="Y6" s="10" t="str">
        <f t="shared" si="4"/>
        <v/>
      </c>
      <c r="Z6" s="11" t="str">
        <f t="shared" si="5"/>
        <v/>
      </c>
      <c r="AX6" s="12" t="str">
        <f>IF(ISNUMBER(C6),IF(ROW(#REF!)=2,AVERAGE(C$1:C$10000),""),"")</f>
        <v/>
      </c>
      <c r="AY6" s="12" t="str">
        <f t="shared" si="6"/>
        <v/>
      </c>
      <c r="AZ6" s="12" t="str">
        <f t="shared" si="7"/>
        <v/>
      </c>
      <c r="BA6" s="12" t="str">
        <f t="shared" si="8"/>
        <v/>
      </c>
      <c r="BB6" s="12" t="str">
        <f t="shared" si="9"/>
        <v/>
      </c>
      <c r="BC6" s="12" t="str">
        <f t="shared" si="10"/>
        <v/>
      </c>
      <c r="BD6" s="13">
        <f t="shared" si="11"/>
        <v>0</v>
      </c>
      <c r="BE6" s="13">
        <f t="shared" si="12"/>
        <v>0</v>
      </c>
      <c r="BF6" s="13">
        <f t="shared" si="13"/>
        <v>0</v>
      </c>
      <c r="BG6" s="13">
        <f t="shared" si="14"/>
        <v>0</v>
      </c>
      <c r="BH6" s="13">
        <f t="shared" si="15"/>
        <v>0</v>
      </c>
      <c r="BI6" s="13">
        <f t="shared" si="16"/>
        <v>1</v>
      </c>
      <c r="BJ6" s="13">
        <f t="shared" si="17"/>
        <v>1</v>
      </c>
      <c r="BK6" s="13">
        <f t="shared" si="18"/>
        <v>0</v>
      </c>
      <c r="BL6" s="13">
        <f t="shared" si="19"/>
        <v>0</v>
      </c>
      <c r="BM6" s="13">
        <f t="shared" si="20"/>
        <v>0</v>
      </c>
      <c r="BN6" s="13">
        <f t="shared" si="21"/>
        <v>0</v>
      </c>
      <c r="BO6" s="13">
        <f t="shared" si="22"/>
        <v>0</v>
      </c>
      <c r="BP6" s="13">
        <f t="shared" si="23"/>
        <v>0</v>
      </c>
      <c r="BQ6" s="13">
        <f t="shared" si="24"/>
        <v>0</v>
      </c>
      <c r="BR6" s="13">
        <f t="shared" si="25"/>
        <v>0</v>
      </c>
      <c r="BS6" s="13">
        <f t="shared" si="26"/>
        <v>0</v>
      </c>
      <c r="BT6" s="13">
        <f t="shared" si="27"/>
        <v>0</v>
      </c>
      <c r="BU6" s="13">
        <f t="shared" si="28"/>
        <v>1</v>
      </c>
      <c r="BV6" s="13">
        <f t="shared" si="29"/>
        <v>0</v>
      </c>
      <c r="BW6" s="13">
        <f t="shared" si="30"/>
        <v>0</v>
      </c>
      <c r="BX6" s="13">
        <f t="shared" si="31"/>
        <v>0</v>
      </c>
      <c r="BY6" s="13">
        <f t="shared" si="32"/>
        <v>0</v>
      </c>
      <c r="BZ6" s="13" t="str">
        <f t="shared" si="33"/>
        <v/>
      </c>
      <c r="CA6" s="13">
        <f t="shared" si="34"/>
        <v>29.7431640625</v>
      </c>
      <c r="CB6" s="13">
        <f t="shared" si="35"/>
        <v>18.37841796875</v>
      </c>
      <c r="CC6" s="14" t="str">
        <f t="shared" si="36"/>
        <v xml:space="preserve">                                        </v>
      </c>
      <c r="CD6" s="14">
        <f t="shared" si="37"/>
        <v>14.384521484375</v>
      </c>
      <c r="CE6" s="14">
        <f t="shared" si="38"/>
        <v>21.722900390625</v>
      </c>
      <c r="CF6" s="14">
        <f t="shared" si="39"/>
        <v>47.4072265625</v>
      </c>
      <c r="CG6" s="14">
        <f t="shared" si="40"/>
        <v>44.127685546875</v>
      </c>
      <c r="CH6" s="14" t="str">
        <f t="shared" si="41"/>
        <v xml:space="preserve">                                        </v>
      </c>
    </row>
    <row r="7" spans="1:86" ht="12.75" customHeight="1" x14ac:dyDescent="0.4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5"/>
      <c r="O7" s="4"/>
      <c r="P7" s="6"/>
      <c r="Q7" s="7"/>
      <c r="R7" s="4" t="str">
        <f t="shared" si="0"/>
        <v/>
      </c>
      <c r="S7" s="8"/>
      <c r="V7" s="9" t="str">
        <f t="shared" si="1"/>
        <v/>
      </c>
      <c r="W7" s="10" t="str">
        <f t="shared" si="2"/>
        <v/>
      </c>
      <c r="X7" s="4" t="str">
        <f t="shared" si="3"/>
        <v/>
      </c>
      <c r="Y7" s="10" t="str">
        <f t="shared" si="4"/>
        <v/>
      </c>
      <c r="Z7" s="11" t="str">
        <f t="shared" si="5"/>
        <v/>
      </c>
      <c r="AX7" s="12" t="str">
        <f>IF(ISNUMBER(C7),IF(ROW(#REF!)=2,AVERAGE(C$1:C$10000),""),"")</f>
        <v/>
      </c>
      <c r="AY7" s="12" t="str">
        <f t="shared" si="6"/>
        <v/>
      </c>
      <c r="AZ7" s="12" t="str">
        <f t="shared" si="7"/>
        <v/>
      </c>
      <c r="BA7" s="12" t="str">
        <f t="shared" si="8"/>
        <v/>
      </c>
      <c r="BB7" s="12" t="str">
        <f t="shared" si="9"/>
        <v/>
      </c>
      <c r="BC7" s="12" t="str">
        <f t="shared" si="10"/>
        <v/>
      </c>
      <c r="BD7" s="13">
        <f t="shared" si="11"/>
        <v>0</v>
      </c>
      <c r="BE7" s="13">
        <f t="shared" si="12"/>
        <v>0</v>
      </c>
      <c r="BF7" s="13">
        <f t="shared" si="13"/>
        <v>0</v>
      </c>
      <c r="BG7" s="13">
        <f t="shared" si="14"/>
        <v>0</v>
      </c>
      <c r="BH7" s="13">
        <f t="shared" si="15"/>
        <v>0</v>
      </c>
      <c r="BI7" s="13">
        <f t="shared" si="16"/>
        <v>1</v>
      </c>
      <c r="BJ7" s="13">
        <f t="shared" si="17"/>
        <v>1</v>
      </c>
      <c r="BK7" s="13">
        <f t="shared" si="18"/>
        <v>0</v>
      </c>
      <c r="BL7" s="13">
        <f t="shared" si="19"/>
        <v>0</v>
      </c>
      <c r="BM7" s="13">
        <f t="shared" si="20"/>
        <v>0</v>
      </c>
      <c r="BN7" s="13">
        <f t="shared" si="21"/>
        <v>0</v>
      </c>
      <c r="BO7" s="13">
        <f t="shared" si="22"/>
        <v>0</v>
      </c>
      <c r="BP7" s="13">
        <f t="shared" si="23"/>
        <v>0</v>
      </c>
      <c r="BQ7" s="13">
        <f t="shared" si="24"/>
        <v>0</v>
      </c>
      <c r="BR7" s="13">
        <f t="shared" si="25"/>
        <v>0</v>
      </c>
      <c r="BS7" s="13">
        <f t="shared" si="26"/>
        <v>0</v>
      </c>
      <c r="BT7" s="13">
        <f t="shared" si="27"/>
        <v>0</v>
      </c>
      <c r="BU7" s="13">
        <f t="shared" si="28"/>
        <v>1</v>
      </c>
      <c r="BV7" s="13">
        <f t="shared" si="29"/>
        <v>0</v>
      </c>
      <c r="BW7" s="13">
        <f t="shared" si="30"/>
        <v>0</v>
      </c>
      <c r="BX7" s="13">
        <f t="shared" si="31"/>
        <v>0</v>
      </c>
      <c r="BY7" s="13">
        <f t="shared" si="32"/>
        <v>0</v>
      </c>
      <c r="BZ7" s="13" t="str">
        <f t="shared" si="33"/>
        <v/>
      </c>
      <c r="CA7" s="13">
        <f t="shared" si="34"/>
        <v>29.7431640625</v>
      </c>
      <c r="CB7" s="13">
        <f t="shared" si="35"/>
        <v>18.37841796875</v>
      </c>
      <c r="CC7" s="14" t="str">
        <f t="shared" si="36"/>
        <v xml:space="preserve">                                        </v>
      </c>
      <c r="CD7" s="14">
        <f t="shared" si="37"/>
        <v>14.384521484375</v>
      </c>
      <c r="CE7" s="14">
        <f t="shared" si="38"/>
        <v>21.722900390625</v>
      </c>
      <c r="CF7" s="14">
        <f t="shared" si="39"/>
        <v>47.4072265625</v>
      </c>
      <c r="CG7" s="14">
        <f t="shared" si="40"/>
        <v>44.127685546875</v>
      </c>
      <c r="CH7" s="14" t="str">
        <f t="shared" si="41"/>
        <v xml:space="preserve">                                        </v>
      </c>
    </row>
    <row r="8" spans="1:86" ht="12.75" customHeight="1" x14ac:dyDescent="0.4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5"/>
      <c r="O8" s="4"/>
      <c r="P8" s="6"/>
      <c r="Q8" s="7"/>
      <c r="R8" s="4" t="str">
        <f t="shared" si="0"/>
        <v/>
      </c>
      <c r="S8" s="8"/>
      <c r="V8" s="9" t="str">
        <f t="shared" si="1"/>
        <v/>
      </c>
      <c r="W8" s="10" t="str">
        <f t="shared" si="2"/>
        <v/>
      </c>
      <c r="X8" s="4" t="str">
        <f t="shared" si="3"/>
        <v/>
      </c>
      <c r="Y8" s="10" t="str">
        <f t="shared" si="4"/>
        <v/>
      </c>
      <c r="Z8" s="11" t="str">
        <f t="shared" si="5"/>
        <v/>
      </c>
      <c r="AX8" s="12" t="str">
        <f>IF(ISNUMBER(C8),IF(ROW(#REF!)=2,AVERAGE(C$1:C$10000),""),"")</f>
        <v/>
      </c>
      <c r="AY8" s="12" t="str">
        <f t="shared" si="6"/>
        <v/>
      </c>
      <c r="AZ8" s="12" t="str">
        <f t="shared" si="7"/>
        <v/>
      </c>
      <c r="BA8" s="12" t="str">
        <f t="shared" si="8"/>
        <v/>
      </c>
      <c r="BB8" s="12" t="str">
        <f t="shared" si="9"/>
        <v/>
      </c>
      <c r="BC8" s="12" t="str">
        <f t="shared" si="10"/>
        <v/>
      </c>
      <c r="BD8" s="13">
        <f t="shared" si="11"/>
        <v>0</v>
      </c>
      <c r="BE8" s="13">
        <f t="shared" si="12"/>
        <v>0</v>
      </c>
      <c r="BF8" s="13">
        <f t="shared" si="13"/>
        <v>0</v>
      </c>
      <c r="BG8" s="13">
        <f t="shared" si="14"/>
        <v>0</v>
      </c>
      <c r="BH8" s="13">
        <f t="shared" si="15"/>
        <v>0</v>
      </c>
      <c r="BI8" s="13">
        <f t="shared" si="16"/>
        <v>1</v>
      </c>
      <c r="BJ8" s="13">
        <f t="shared" si="17"/>
        <v>1</v>
      </c>
      <c r="BK8" s="13">
        <f t="shared" si="18"/>
        <v>0</v>
      </c>
      <c r="BL8" s="13">
        <f t="shared" si="19"/>
        <v>0</v>
      </c>
      <c r="BM8" s="13">
        <f t="shared" si="20"/>
        <v>0</v>
      </c>
      <c r="BN8" s="13">
        <f t="shared" si="21"/>
        <v>0</v>
      </c>
      <c r="BO8" s="13">
        <f t="shared" si="22"/>
        <v>0</v>
      </c>
      <c r="BP8" s="13">
        <f t="shared" si="23"/>
        <v>0</v>
      </c>
      <c r="BQ8" s="13">
        <f t="shared" si="24"/>
        <v>0</v>
      </c>
      <c r="BR8" s="13">
        <f t="shared" si="25"/>
        <v>0</v>
      </c>
      <c r="BS8" s="13">
        <f t="shared" si="26"/>
        <v>0</v>
      </c>
      <c r="BT8" s="13">
        <f t="shared" si="27"/>
        <v>0</v>
      </c>
      <c r="BU8" s="13">
        <f t="shared" si="28"/>
        <v>1</v>
      </c>
      <c r="BV8" s="13">
        <f t="shared" si="29"/>
        <v>0</v>
      </c>
      <c r="BW8" s="13">
        <f t="shared" si="30"/>
        <v>0</v>
      </c>
      <c r="BX8" s="13">
        <f t="shared" si="31"/>
        <v>0</v>
      </c>
      <c r="BY8" s="13">
        <f t="shared" si="32"/>
        <v>0</v>
      </c>
      <c r="BZ8" s="13" t="str">
        <f t="shared" si="33"/>
        <v/>
      </c>
      <c r="CA8" s="13">
        <f t="shared" si="34"/>
        <v>29.7431640625</v>
      </c>
      <c r="CB8" s="13">
        <f t="shared" si="35"/>
        <v>18.37841796875</v>
      </c>
      <c r="CC8" s="14" t="str">
        <f t="shared" si="36"/>
        <v xml:space="preserve">                                        </v>
      </c>
      <c r="CD8" s="14">
        <f t="shared" si="37"/>
        <v>14.384521484375</v>
      </c>
      <c r="CE8" s="14">
        <f t="shared" si="38"/>
        <v>21.722900390625</v>
      </c>
      <c r="CF8" s="14">
        <f t="shared" si="39"/>
        <v>47.4072265625</v>
      </c>
      <c r="CG8" s="14">
        <f t="shared" si="40"/>
        <v>44.127685546875</v>
      </c>
      <c r="CH8" s="14" t="str">
        <f t="shared" si="41"/>
        <v xml:space="preserve">                                        </v>
      </c>
    </row>
    <row r="9" spans="1:86" ht="12.75" customHeight="1" x14ac:dyDescent="0.4">
      <c r="A9" s="1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5"/>
      <c r="O9" s="4"/>
      <c r="P9" s="6"/>
      <c r="Q9" s="7"/>
      <c r="R9" s="4" t="str">
        <f t="shared" si="0"/>
        <v/>
      </c>
      <c r="S9" s="8"/>
      <c r="V9" s="9" t="str">
        <f t="shared" si="1"/>
        <v/>
      </c>
      <c r="W9" s="10" t="str">
        <f t="shared" si="2"/>
        <v/>
      </c>
      <c r="X9" s="4" t="str">
        <f t="shared" si="3"/>
        <v/>
      </c>
      <c r="Y9" s="10" t="str">
        <f t="shared" si="4"/>
        <v/>
      </c>
      <c r="Z9" s="11" t="str">
        <f t="shared" si="5"/>
        <v/>
      </c>
      <c r="AX9" s="12" t="str">
        <f>IF(ISNUMBER(C9),IF(ROW(#REF!)=2,AVERAGE(C$1:C$10000),""),"")</f>
        <v/>
      </c>
      <c r="AY9" s="12" t="str">
        <f t="shared" si="6"/>
        <v/>
      </c>
      <c r="AZ9" s="12" t="str">
        <f t="shared" si="7"/>
        <v/>
      </c>
      <c r="BA9" s="12" t="str">
        <f t="shared" si="8"/>
        <v/>
      </c>
      <c r="BB9" s="12" t="str">
        <f t="shared" si="9"/>
        <v/>
      </c>
      <c r="BC9" s="12" t="str">
        <f t="shared" si="10"/>
        <v/>
      </c>
      <c r="BD9" s="13">
        <f t="shared" si="11"/>
        <v>0</v>
      </c>
      <c r="BE9" s="13">
        <f t="shared" si="12"/>
        <v>0</v>
      </c>
      <c r="BF9" s="13">
        <f t="shared" si="13"/>
        <v>0</v>
      </c>
      <c r="BG9" s="13">
        <f t="shared" si="14"/>
        <v>0</v>
      </c>
      <c r="BH9" s="13">
        <f t="shared" si="15"/>
        <v>0</v>
      </c>
      <c r="BI9" s="13">
        <f t="shared" si="16"/>
        <v>1</v>
      </c>
      <c r="BJ9" s="13">
        <f t="shared" si="17"/>
        <v>1</v>
      </c>
      <c r="BK9" s="13">
        <f t="shared" si="18"/>
        <v>0</v>
      </c>
      <c r="BL9" s="13">
        <f t="shared" si="19"/>
        <v>0</v>
      </c>
      <c r="BM9" s="13">
        <f t="shared" si="20"/>
        <v>0</v>
      </c>
      <c r="BN9" s="13">
        <f t="shared" si="21"/>
        <v>0</v>
      </c>
      <c r="BO9" s="13">
        <f t="shared" si="22"/>
        <v>0</v>
      </c>
      <c r="BP9" s="13">
        <f t="shared" si="23"/>
        <v>0</v>
      </c>
      <c r="BQ9" s="13">
        <f t="shared" si="24"/>
        <v>0</v>
      </c>
      <c r="BR9" s="13">
        <f t="shared" si="25"/>
        <v>0</v>
      </c>
      <c r="BS9" s="13">
        <f t="shared" si="26"/>
        <v>0</v>
      </c>
      <c r="BT9" s="13">
        <f t="shared" si="27"/>
        <v>0</v>
      </c>
      <c r="BU9" s="13">
        <f t="shared" si="28"/>
        <v>1</v>
      </c>
      <c r="BV9" s="13">
        <f t="shared" si="29"/>
        <v>0</v>
      </c>
      <c r="BW9" s="13">
        <f t="shared" si="30"/>
        <v>0</v>
      </c>
      <c r="BX9" s="13">
        <f t="shared" si="31"/>
        <v>0</v>
      </c>
      <c r="BY9" s="13">
        <f t="shared" si="32"/>
        <v>0</v>
      </c>
      <c r="BZ9" s="13" t="str">
        <f t="shared" si="33"/>
        <v/>
      </c>
      <c r="CA9" s="13">
        <f t="shared" si="34"/>
        <v>29.7431640625</v>
      </c>
      <c r="CB9" s="13">
        <f t="shared" si="35"/>
        <v>18.37841796875</v>
      </c>
      <c r="CC9" s="14" t="str">
        <f t="shared" si="36"/>
        <v xml:space="preserve">                                        </v>
      </c>
      <c r="CD9" s="14">
        <f t="shared" si="37"/>
        <v>14.384521484375</v>
      </c>
      <c r="CE9" s="14">
        <f t="shared" si="38"/>
        <v>21.722900390625</v>
      </c>
      <c r="CF9" s="14">
        <f t="shared" si="39"/>
        <v>47.4072265625</v>
      </c>
      <c r="CG9" s="14">
        <f t="shared" si="40"/>
        <v>44.127685546875</v>
      </c>
      <c r="CH9" s="14" t="str">
        <f t="shared" si="41"/>
        <v xml:space="preserve">                                        </v>
      </c>
    </row>
    <row r="10" spans="1:86" ht="12.75" customHeight="1" x14ac:dyDescent="0.4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5"/>
      <c r="O10" s="4"/>
      <c r="P10" s="6"/>
      <c r="Q10" s="7"/>
      <c r="R10" s="4" t="str">
        <f t="shared" si="0"/>
        <v/>
      </c>
      <c r="S10" s="8"/>
      <c r="V10" s="9" t="str">
        <f t="shared" si="1"/>
        <v/>
      </c>
      <c r="W10" s="10" t="str">
        <f t="shared" si="2"/>
        <v/>
      </c>
      <c r="X10" s="4" t="str">
        <f t="shared" si="3"/>
        <v/>
      </c>
      <c r="Y10" s="10" t="str">
        <f t="shared" si="4"/>
        <v/>
      </c>
      <c r="Z10" s="11" t="str">
        <f t="shared" si="5"/>
        <v/>
      </c>
      <c r="AX10" s="12" t="str">
        <f>IF(ISNUMBER(C10),IF(ROW(#REF!)=2,AVERAGE(C$1:C$10000),""),"")</f>
        <v/>
      </c>
      <c r="AY10" s="12" t="str">
        <f t="shared" si="6"/>
        <v/>
      </c>
      <c r="AZ10" s="12" t="str">
        <f t="shared" si="7"/>
        <v/>
      </c>
      <c r="BA10" s="12" t="str">
        <f t="shared" si="8"/>
        <v/>
      </c>
      <c r="BB10" s="12" t="str">
        <f t="shared" si="9"/>
        <v/>
      </c>
      <c r="BC10" s="12" t="str">
        <f t="shared" si="10"/>
        <v/>
      </c>
      <c r="BD10" s="13">
        <f t="shared" si="11"/>
        <v>0</v>
      </c>
      <c r="BE10" s="13">
        <f t="shared" si="12"/>
        <v>0</v>
      </c>
      <c r="BF10" s="13">
        <f t="shared" si="13"/>
        <v>0</v>
      </c>
      <c r="BG10" s="13">
        <f t="shared" si="14"/>
        <v>0</v>
      </c>
      <c r="BH10" s="13">
        <f t="shared" si="15"/>
        <v>0</v>
      </c>
      <c r="BI10" s="13">
        <f t="shared" si="16"/>
        <v>1</v>
      </c>
      <c r="BJ10" s="13">
        <f t="shared" si="17"/>
        <v>1</v>
      </c>
      <c r="BK10" s="13">
        <f t="shared" si="18"/>
        <v>0</v>
      </c>
      <c r="BL10" s="13">
        <f t="shared" si="19"/>
        <v>0</v>
      </c>
      <c r="BM10" s="13">
        <f t="shared" si="20"/>
        <v>0</v>
      </c>
      <c r="BN10" s="13">
        <f t="shared" si="21"/>
        <v>0</v>
      </c>
      <c r="BO10" s="13">
        <f t="shared" si="22"/>
        <v>0</v>
      </c>
      <c r="BP10" s="13">
        <f t="shared" si="23"/>
        <v>0</v>
      </c>
      <c r="BQ10" s="13">
        <f t="shared" si="24"/>
        <v>0</v>
      </c>
      <c r="BR10" s="13">
        <f t="shared" si="25"/>
        <v>0</v>
      </c>
      <c r="BS10" s="13">
        <f t="shared" si="26"/>
        <v>0</v>
      </c>
      <c r="BT10" s="13">
        <f t="shared" si="27"/>
        <v>0</v>
      </c>
      <c r="BU10" s="13">
        <f t="shared" si="28"/>
        <v>1</v>
      </c>
      <c r="BV10" s="13">
        <f t="shared" si="29"/>
        <v>0</v>
      </c>
      <c r="BW10" s="13">
        <f t="shared" si="30"/>
        <v>0</v>
      </c>
      <c r="BX10" s="13">
        <f t="shared" si="31"/>
        <v>0</v>
      </c>
      <c r="BY10" s="13">
        <f t="shared" si="32"/>
        <v>0</v>
      </c>
      <c r="BZ10" s="13" t="str">
        <f t="shared" si="33"/>
        <v/>
      </c>
      <c r="CA10" s="13">
        <f t="shared" si="34"/>
        <v>29.7431640625</v>
      </c>
      <c r="CB10" s="13">
        <f t="shared" si="35"/>
        <v>18.37841796875</v>
      </c>
      <c r="CC10" s="14" t="str">
        <f t="shared" si="36"/>
        <v xml:space="preserve">                                        </v>
      </c>
      <c r="CD10" s="14">
        <f t="shared" si="37"/>
        <v>14.384521484375</v>
      </c>
      <c r="CE10" s="14">
        <f t="shared" si="38"/>
        <v>21.722900390625</v>
      </c>
      <c r="CF10" s="14">
        <f t="shared" si="39"/>
        <v>47.4072265625</v>
      </c>
      <c r="CG10" s="14">
        <f t="shared" si="40"/>
        <v>44.127685546875</v>
      </c>
      <c r="CH10" s="14" t="str">
        <f t="shared" si="41"/>
        <v xml:space="preserve">                                        </v>
      </c>
    </row>
    <row r="11" spans="1:86" ht="12.75" customHeight="1" x14ac:dyDescent="0.4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5"/>
      <c r="O11" s="4"/>
      <c r="P11" s="6"/>
      <c r="Q11" s="7"/>
      <c r="R11" s="4" t="str">
        <f t="shared" si="0"/>
        <v/>
      </c>
      <c r="S11" s="8"/>
      <c r="V11" s="9" t="str">
        <f t="shared" si="1"/>
        <v/>
      </c>
      <c r="W11" s="10" t="str">
        <f t="shared" si="2"/>
        <v/>
      </c>
      <c r="X11" s="4" t="str">
        <f t="shared" si="3"/>
        <v/>
      </c>
      <c r="Y11" s="10" t="str">
        <f t="shared" si="4"/>
        <v/>
      </c>
      <c r="Z11" s="11" t="str">
        <f t="shared" si="5"/>
        <v/>
      </c>
      <c r="AX11" s="12" t="str">
        <f>IF(ISNUMBER(C11),IF(ROW(#REF!)=2,AVERAGE(C$1:C$10000),""),"")</f>
        <v/>
      </c>
      <c r="AY11" s="12" t="str">
        <f t="shared" si="6"/>
        <v/>
      </c>
      <c r="AZ11" s="12" t="str">
        <f t="shared" si="7"/>
        <v/>
      </c>
      <c r="BA11" s="12" t="str">
        <f t="shared" si="8"/>
        <v/>
      </c>
      <c r="BB11" s="12" t="str">
        <f t="shared" si="9"/>
        <v/>
      </c>
      <c r="BC11" s="12" t="str">
        <f t="shared" si="10"/>
        <v/>
      </c>
      <c r="BD11" s="13">
        <f t="shared" si="11"/>
        <v>0</v>
      </c>
      <c r="BE11" s="13">
        <f t="shared" si="12"/>
        <v>0</v>
      </c>
      <c r="BF11" s="13">
        <f t="shared" si="13"/>
        <v>0</v>
      </c>
      <c r="BG11" s="13">
        <f t="shared" si="14"/>
        <v>0</v>
      </c>
      <c r="BH11" s="13">
        <f t="shared" si="15"/>
        <v>0</v>
      </c>
      <c r="BI11" s="13">
        <f t="shared" si="16"/>
        <v>1</v>
      </c>
      <c r="BJ11" s="13">
        <f t="shared" si="17"/>
        <v>1</v>
      </c>
      <c r="BK11" s="13">
        <f t="shared" si="18"/>
        <v>0</v>
      </c>
      <c r="BL11" s="13">
        <f t="shared" si="19"/>
        <v>0</v>
      </c>
      <c r="BM11" s="13">
        <f t="shared" si="20"/>
        <v>0</v>
      </c>
      <c r="BN11" s="13">
        <f t="shared" si="21"/>
        <v>0</v>
      </c>
      <c r="BO11" s="13">
        <f t="shared" si="22"/>
        <v>0</v>
      </c>
      <c r="BP11" s="13">
        <f t="shared" si="23"/>
        <v>0</v>
      </c>
      <c r="BQ11" s="13">
        <f t="shared" si="24"/>
        <v>0</v>
      </c>
      <c r="BR11" s="13">
        <f t="shared" si="25"/>
        <v>0</v>
      </c>
      <c r="BS11" s="13">
        <f t="shared" si="26"/>
        <v>0</v>
      </c>
      <c r="BT11" s="13">
        <f t="shared" si="27"/>
        <v>0</v>
      </c>
      <c r="BU11" s="13">
        <f t="shared" si="28"/>
        <v>1</v>
      </c>
      <c r="BV11" s="13">
        <f t="shared" si="29"/>
        <v>0</v>
      </c>
      <c r="BW11" s="13">
        <f t="shared" si="30"/>
        <v>0</v>
      </c>
      <c r="BX11" s="13">
        <f t="shared" si="31"/>
        <v>0</v>
      </c>
      <c r="BY11" s="13">
        <f t="shared" si="32"/>
        <v>0</v>
      </c>
      <c r="BZ11" s="13" t="str">
        <f t="shared" si="33"/>
        <v/>
      </c>
      <c r="CA11" s="13">
        <f t="shared" si="34"/>
        <v>29.7431640625</v>
      </c>
      <c r="CB11" s="13">
        <f t="shared" si="35"/>
        <v>18.37841796875</v>
      </c>
      <c r="CC11" s="14" t="str">
        <f t="shared" si="36"/>
        <v xml:space="preserve">                                        </v>
      </c>
      <c r="CD11" s="14">
        <f t="shared" si="37"/>
        <v>14.384521484375</v>
      </c>
      <c r="CE11" s="14">
        <f t="shared" si="38"/>
        <v>21.722900390625</v>
      </c>
      <c r="CF11" s="14">
        <f t="shared" si="39"/>
        <v>47.4072265625</v>
      </c>
      <c r="CG11" s="14">
        <f t="shared" si="40"/>
        <v>44.127685546875</v>
      </c>
      <c r="CH11" s="14" t="str">
        <f t="shared" si="41"/>
        <v xml:space="preserve">                                        </v>
      </c>
    </row>
    <row r="12" spans="1:86" ht="12.75" customHeight="1" x14ac:dyDescent="0.4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5"/>
      <c r="O12" s="4"/>
      <c r="P12" s="6"/>
      <c r="Q12" s="7"/>
      <c r="R12" s="4" t="str">
        <f t="shared" si="0"/>
        <v/>
      </c>
      <c r="S12" s="8"/>
      <c r="V12" s="9" t="str">
        <f t="shared" si="1"/>
        <v/>
      </c>
      <c r="W12" s="10" t="str">
        <f t="shared" si="2"/>
        <v/>
      </c>
      <c r="X12" s="4" t="str">
        <f t="shared" si="3"/>
        <v/>
      </c>
      <c r="Y12" s="10" t="str">
        <f t="shared" si="4"/>
        <v/>
      </c>
      <c r="Z12" s="11" t="str">
        <f t="shared" si="5"/>
        <v/>
      </c>
      <c r="AX12" s="12" t="str">
        <f>IF(ISNUMBER(C12),IF(ROW(#REF!)=2,AVERAGE(C$1:C$10000),""),"")</f>
        <v/>
      </c>
      <c r="AY12" s="12" t="str">
        <f t="shared" si="6"/>
        <v/>
      </c>
      <c r="AZ12" s="12" t="str">
        <f t="shared" si="7"/>
        <v/>
      </c>
      <c r="BA12" s="12" t="str">
        <f t="shared" si="8"/>
        <v/>
      </c>
      <c r="BB12" s="12" t="str">
        <f t="shared" si="9"/>
        <v/>
      </c>
      <c r="BC12" s="12" t="str">
        <f t="shared" si="10"/>
        <v/>
      </c>
      <c r="BD12" s="13">
        <f t="shared" si="11"/>
        <v>0</v>
      </c>
      <c r="BE12" s="13">
        <f t="shared" si="12"/>
        <v>0</v>
      </c>
      <c r="BF12" s="13">
        <f t="shared" si="13"/>
        <v>0</v>
      </c>
      <c r="BG12" s="13">
        <f t="shared" si="14"/>
        <v>0</v>
      </c>
      <c r="BH12" s="13">
        <f t="shared" si="15"/>
        <v>0</v>
      </c>
      <c r="BI12" s="13">
        <f t="shared" si="16"/>
        <v>1</v>
      </c>
      <c r="BJ12" s="13">
        <f t="shared" si="17"/>
        <v>1</v>
      </c>
      <c r="BK12" s="13">
        <f t="shared" si="18"/>
        <v>0</v>
      </c>
      <c r="BL12" s="13">
        <f t="shared" si="19"/>
        <v>0</v>
      </c>
      <c r="BM12" s="13">
        <f t="shared" si="20"/>
        <v>0</v>
      </c>
      <c r="BN12" s="13">
        <f t="shared" si="21"/>
        <v>0</v>
      </c>
      <c r="BO12" s="13">
        <f t="shared" si="22"/>
        <v>0</v>
      </c>
      <c r="BP12" s="13">
        <f t="shared" si="23"/>
        <v>0</v>
      </c>
      <c r="BQ12" s="13">
        <f t="shared" si="24"/>
        <v>0</v>
      </c>
      <c r="BR12" s="13">
        <f t="shared" si="25"/>
        <v>0</v>
      </c>
      <c r="BS12" s="13">
        <f t="shared" si="26"/>
        <v>0</v>
      </c>
      <c r="BT12" s="13">
        <f t="shared" si="27"/>
        <v>0</v>
      </c>
      <c r="BU12" s="13">
        <f t="shared" si="28"/>
        <v>1</v>
      </c>
      <c r="BV12" s="13">
        <f t="shared" si="29"/>
        <v>0</v>
      </c>
      <c r="BW12" s="13">
        <f t="shared" si="30"/>
        <v>0</v>
      </c>
      <c r="BX12" s="13">
        <f t="shared" si="31"/>
        <v>0</v>
      </c>
      <c r="BY12" s="13">
        <f t="shared" si="32"/>
        <v>0</v>
      </c>
      <c r="BZ12" s="13" t="str">
        <f t="shared" si="33"/>
        <v/>
      </c>
      <c r="CA12" s="13">
        <f t="shared" si="34"/>
        <v>29.7431640625</v>
      </c>
      <c r="CB12" s="13">
        <f t="shared" si="35"/>
        <v>18.37841796875</v>
      </c>
      <c r="CC12" s="14" t="str">
        <f t="shared" si="36"/>
        <v xml:space="preserve">                                        </v>
      </c>
      <c r="CD12" s="14">
        <f t="shared" si="37"/>
        <v>14.384521484375</v>
      </c>
      <c r="CE12" s="14">
        <f t="shared" si="38"/>
        <v>21.722900390625</v>
      </c>
      <c r="CF12" s="14">
        <f t="shared" si="39"/>
        <v>47.4072265625</v>
      </c>
      <c r="CG12" s="14">
        <f t="shared" si="40"/>
        <v>44.127685546875</v>
      </c>
      <c r="CH12" s="14" t="str">
        <f t="shared" si="41"/>
        <v xml:space="preserve">                                        </v>
      </c>
    </row>
    <row r="13" spans="1:86" ht="12.75" customHeight="1" x14ac:dyDescent="0.4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5"/>
      <c r="O13" s="4"/>
      <c r="P13" s="6"/>
      <c r="Q13" s="7"/>
      <c r="R13" s="4" t="str">
        <f t="shared" si="0"/>
        <v/>
      </c>
      <c r="S13" s="8"/>
      <c r="V13" s="9" t="str">
        <f t="shared" si="1"/>
        <v/>
      </c>
      <c r="W13" s="10" t="str">
        <f t="shared" si="2"/>
        <v/>
      </c>
      <c r="X13" s="4" t="str">
        <f t="shared" si="3"/>
        <v/>
      </c>
      <c r="Y13" s="10" t="str">
        <f t="shared" si="4"/>
        <v/>
      </c>
      <c r="Z13" s="11" t="str">
        <f t="shared" si="5"/>
        <v/>
      </c>
      <c r="AX13" s="12" t="str">
        <f>IF(ISNUMBER(C13),IF(ROW(#REF!)=2,AVERAGE(C$1:C$10000),""),"")</f>
        <v/>
      </c>
      <c r="AY13" s="12" t="str">
        <f t="shared" si="6"/>
        <v/>
      </c>
      <c r="AZ13" s="12" t="str">
        <f t="shared" si="7"/>
        <v/>
      </c>
      <c r="BA13" s="12" t="str">
        <f t="shared" si="8"/>
        <v/>
      </c>
      <c r="BB13" s="12" t="str">
        <f t="shared" si="9"/>
        <v/>
      </c>
      <c r="BC13" s="12" t="str">
        <f t="shared" si="10"/>
        <v/>
      </c>
      <c r="BD13" s="13">
        <f t="shared" si="11"/>
        <v>0</v>
      </c>
      <c r="BE13" s="13">
        <f t="shared" si="12"/>
        <v>0</v>
      </c>
      <c r="BF13" s="13">
        <f t="shared" si="13"/>
        <v>0</v>
      </c>
      <c r="BG13" s="13">
        <f t="shared" si="14"/>
        <v>0</v>
      </c>
      <c r="BH13" s="13">
        <f t="shared" si="15"/>
        <v>0</v>
      </c>
      <c r="BI13" s="13">
        <f t="shared" si="16"/>
        <v>1</v>
      </c>
      <c r="BJ13" s="13">
        <f t="shared" si="17"/>
        <v>1</v>
      </c>
      <c r="BK13" s="13">
        <f t="shared" si="18"/>
        <v>0</v>
      </c>
      <c r="BL13" s="13">
        <f t="shared" si="19"/>
        <v>0</v>
      </c>
      <c r="BM13" s="13">
        <f t="shared" si="20"/>
        <v>0</v>
      </c>
      <c r="BN13" s="13">
        <f t="shared" si="21"/>
        <v>0</v>
      </c>
      <c r="BO13" s="13">
        <f t="shared" si="22"/>
        <v>0</v>
      </c>
      <c r="BP13" s="13">
        <f t="shared" si="23"/>
        <v>0</v>
      </c>
      <c r="BQ13" s="13">
        <f t="shared" si="24"/>
        <v>0</v>
      </c>
      <c r="BR13" s="13">
        <f t="shared" si="25"/>
        <v>0</v>
      </c>
      <c r="BS13" s="13">
        <f t="shared" si="26"/>
        <v>0</v>
      </c>
      <c r="BT13" s="13">
        <f t="shared" si="27"/>
        <v>0</v>
      </c>
      <c r="BU13" s="13">
        <f t="shared" si="28"/>
        <v>1</v>
      </c>
      <c r="BV13" s="13">
        <f t="shared" si="29"/>
        <v>0</v>
      </c>
      <c r="BW13" s="13">
        <f t="shared" si="30"/>
        <v>0</v>
      </c>
      <c r="BX13" s="13">
        <f t="shared" si="31"/>
        <v>0</v>
      </c>
      <c r="BY13" s="13">
        <f t="shared" si="32"/>
        <v>0</v>
      </c>
      <c r="BZ13" s="13" t="str">
        <f t="shared" si="33"/>
        <v/>
      </c>
      <c r="CA13" s="13">
        <f t="shared" si="34"/>
        <v>29.7431640625</v>
      </c>
      <c r="CB13" s="13">
        <f t="shared" si="35"/>
        <v>18.37841796875</v>
      </c>
      <c r="CC13" s="14" t="str">
        <f t="shared" si="36"/>
        <v xml:space="preserve">                                        </v>
      </c>
      <c r="CD13" s="14">
        <f t="shared" si="37"/>
        <v>14.384521484375</v>
      </c>
      <c r="CE13" s="14">
        <f t="shared" si="38"/>
        <v>21.722900390625</v>
      </c>
      <c r="CF13" s="14">
        <f t="shared" si="39"/>
        <v>47.4072265625</v>
      </c>
      <c r="CG13" s="14">
        <f t="shared" si="40"/>
        <v>44.127685546875</v>
      </c>
      <c r="CH13" s="14" t="str">
        <f t="shared" si="41"/>
        <v xml:space="preserve">                                        </v>
      </c>
    </row>
    <row r="14" spans="1:86" ht="12.75" customHeight="1" x14ac:dyDescent="0.4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5"/>
      <c r="O14" s="4"/>
      <c r="P14" s="6"/>
      <c r="Q14" s="7"/>
      <c r="R14" s="4" t="str">
        <f t="shared" si="0"/>
        <v/>
      </c>
      <c r="S14" s="8"/>
      <c r="V14" s="9" t="str">
        <f t="shared" si="1"/>
        <v/>
      </c>
      <c r="W14" s="10" t="str">
        <f t="shared" si="2"/>
        <v/>
      </c>
      <c r="X14" s="4" t="str">
        <f t="shared" si="3"/>
        <v/>
      </c>
      <c r="Y14" s="10" t="str">
        <f t="shared" si="4"/>
        <v/>
      </c>
      <c r="Z14" s="11" t="str">
        <f t="shared" si="5"/>
        <v/>
      </c>
      <c r="AX14" s="12" t="str">
        <f>IF(ISNUMBER(C14),IF(ROW(#REF!)=2,AVERAGE(C$1:C$10000),""),"")</f>
        <v/>
      </c>
      <c r="AY14" s="12" t="str">
        <f t="shared" si="6"/>
        <v/>
      </c>
      <c r="AZ14" s="12" t="str">
        <f t="shared" si="7"/>
        <v/>
      </c>
      <c r="BA14" s="12" t="str">
        <f t="shared" si="8"/>
        <v/>
      </c>
      <c r="BB14" s="12" t="str">
        <f t="shared" si="9"/>
        <v/>
      </c>
      <c r="BC14" s="12" t="str">
        <f t="shared" si="10"/>
        <v/>
      </c>
      <c r="BD14" s="13">
        <f t="shared" si="11"/>
        <v>0</v>
      </c>
      <c r="BE14" s="13">
        <f t="shared" si="12"/>
        <v>0</v>
      </c>
      <c r="BF14" s="13">
        <f t="shared" si="13"/>
        <v>0</v>
      </c>
      <c r="BG14" s="13">
        <f t="shared" si="14"/>
        <v>0</v>
      </c>
      <c r="BH14" s="13">
        <f t="shared" si="15"/>
        <v>0</v>
      </c>
      <c r="BI14" s="13">
        <f t="shared" si="16"/>
        <v>1</v>
      </c>
      <c r="BJ14" s="13">
        <f t="shared" si="17"/>
        <v>1</v>
      </c>
      <c r="BK14" s="13">
        <f t="shared" si="18"/>
        <v>0</v>
      </c>
      <c r="BL14" s="13">
        <f t="shared" si="19"/>
        <v>0</v>
      </c>
      <c r="BM14" s="13">
        <f t="shared" si="20"/>
        <v>0</v>
      </c>
      <c r="BN14" s="13">
        <f t="shared" si="21"/>
        <v>0</v>
      </c>
      <c r="BO14" s="13">
        <f t="shared" si="22"/>
        <v>0</v>
      </c>
      <c r="BP14" s="13">
        <f t="shared" si="23"/>
        <v>0</v>
      </c>
      <c r="BQ14" s="13">
        <f t="shared" si="24"/>
        <v>0</v>
      </c>
      <c r="BR14" s="13">
        <f t="shared" si="25"/>
        <v>0</v>
      </c>
      <c r="BS14" s="13">
        <f t="shared" si="26"/>
        <v>0</v>
      </c>
      <c r="BT14" s="13">
        <f t="shared" si="27"/>
        <v>0</v>
      </c>
      <c r="BU14" s="13">
        <f t="shared" si="28"/>
        <v>1</v>
      </c>
      <c r="BV14" s="13">
        <f t="shared" si="29"/>
        <v>0</v>
      </c>
      <c r="BW14" s="13">
        <f t="shared" si="30"/>
        <v>0</v>
      </c>
      <c r="BX14" s="13">
        <f t="shared" si="31"/>
        <v>0</v>
      </c>
      <c r="BY14" s="13">
        <f t="shared" si="32"/>
        <v>0</v>
      </c>
      <c r="BZ14" s="13" t="str">
        <f t="shared" si="33"/>
        <v/>
      </c>
      <c r="CA14" s="13">
        <f t="shared" si="34"/>
        <v>29.7431640625</v>
      </c>
      <c r="CB14" s="13">
        <f t="shared" si="35"/>
        <v>18.37841796875</v>
      </c>
      <c r="CC14" s="14" t="str">
        <f t="shared" si="36"/>
        <v xml:space="preserve">                                        </v>
      </c>
      <c r="CD14" s="14">
        <f t="shared" si="37"/>
        <v>14.384521484375</v>
      </c>
      <c r="CE14" s="14">
        <f t="shared" si="38"/>
        <v>21.722900390625</v>
      </c>
      <c r="CF14" s="14">
        <f t="shared" si="39"/>
        <v>47.4072265625</v>
      </c>
      <c r="CG14" s="14">
        <f t="shared" si="40"/>
        <v>44.127685546875</v>
      </c>
      <c r="CH14" s="14" t="str">
        <f t="shared" si="41"/>
        <v xml:space="preserve">                                        </v>
      </c>
    </row>
    <row r="15" spans="1:86" ht="12.75" customHeight="1" x14ac:dyDescent="0.4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5"/>
      <c r="O15" s="4"/>
      <c r="P15" s="6"/>
      <c r="Q15" s="7"/>
      <c r="R15" s="4" t="str">
        <f t="shared" si="0"/>
        <v/>
      </c>
      <c r="S15" s="8"/>
      <c r="V15" s="9" t="str">
        <f t="shared" si="1"/>
        <v/>
      </c>
      <c r="W15" s="10" t="str">
        <f t="shared" si="2"/>
        <v/>
      </c>
      <c r="X15" s="4" t="str">
        <f t="shared" si="3"/>
        <v/>
      </c>
      <c r="Y15" s="10" t="str">
        <f t="shared" si="4"/>
        <v/>
      </c>
      <c r="Z15" s="11" t="str">
        <f t="shared" si="5"/>
        <v/>
      </c>
      <c r="AX15" s="12" t="str">
        <f>IF(ISNUMBER(C15),IF(ROW(#REF!)=2,AVERAGE(C$1:C$10000),""),"")</f>
        <v/>
      </c>
      <c r="AY15" s="12" t="str">
        <f t="shared" si="6"/>
        <v/>
      </c>
      <c r="AZ15" s="12" t="str">
        <f t="shared" si="7"/>
        <v/>
      </c>
      <c r="BA15" s="12" t="str">
        <f t="shared" si="8"/>
        <v/>
      </c>
      <c r="BB15" s="12" t="str">
        <f t="shared" si="9"/>
        <v/>
      </c>
      <c r="BC15" s="12" t="str">
        <f t="shared" si="10"/>
        <v/>
      </c>
      <c r="BD15" s="13">
        <f t="shared" si="11"/>
        <v>0</v>
      </c>
      <c r="BE15" s="13">
        <f t="shared" si="12"/>
        <v>0</v>
      </c>
      <c r="BF15" s="13">
        <f t="shared" si="13"/>
        <v>0</v>
      </c>
      <c r="BG15" s="13">
        <f t="shared" si="14"/>
        <v>0</v>
      </c>
      <c r="BH15" s="13">
        <f t="shared" si="15"/>
        <v>0</v>
      </c>
      <c r="BI15" s="13">
        <f t="shared" si="16"/>
        <v>1</v>
      </c>
      <c r="BJ15" s="13">
        <f t="shared" si="17"/>
        <v>1</v>
      </c>
      <c r="BK15" s="13">
        <f t="shared" si="18"/>
        <v>0</v>
      </c>
      <c r="BL15" s="13">
        <f t="shared" si="19"/>
        <v>0</v>
      </c>
      <c r="BM15" s="13">
        <f t="shared" si="20"/>
        <v>0</v>
      </c>
      <c r="BN15" s="13">
        <f t="shared" si="21"/>
        <v>0</v>
      </c>
      <c r="BO15" s="13">
        <f t="shared" si="22"/>
        <v>0</v>
      </c>
      <c r="BP15" s="13">
        <f t="shared" si="23"/>
        <v>0</v>
      </c>
      <c r="BQ15" s="13">
        <f t="shared" si="24"/>
        <v>0</v>
      </c>
      <c r="BR15" s="13">
        <f t="shared" si="25"/>
        <v>0</v>
      </c>
      <c r="BS15" s="13">
        <f t="shared" si="26"/>
        <v>0</v>
      </c>
      <c r="BT15" s="13">
        <f t="shared" si="27"/>
        <v>0</v>
      </c>
      <c r="BU15" s="13">
        <f t="shared" si="28"/>
        <v>1</v>
      </c>
      <c r="BV15" s="13">
        <f t="shared" si="29"/>
        <v>0</v>
      </c>
      <c r="BW15" s="13">
        <f t="shared" si="30"/>
        <v>0</v>
      </c>
      <c r="BX15" s="13">
        <f t="shared" si="31"/>
        <v>0</v>
      </c>
      <c r="BY15" s="13">
        <f t="shared" si="32"/>
        <v>0</v>
      </c>
      <c r="BZ15" s="13" t="str">
        <f t="shared" si="33"/>
        <v/>
      </c>
      <c r="CA15" s="13">
        <f t="shared" si="34"/>
        <v>29.7431640625</v>
      </c>
      <c r="CB15" s="13">
        <f t="shared" si="35"/>
        <v>18.37841796875</v>
      </c>
      <c r="CC15" s="14" t="str">
        <f t="shared" si="36"/>
        <v xml:space="preserve">                                        </v>
      </c>
      <c r="CD15" s="14">
        <f t="shared" si="37"/>
        <v>14.384521484375</v>
      </c>
      <c r="CE15" s="14">
        <f t="shared" si="38"/>
        <v>21.722900390625</v>
      </c>
      <c r="CF15" s="14">
        <f t="shared" si="39"/>
        <v>47.4072265625</v>
      </c>
      <c r="CG15" s="14">
        <f t="shared" si="40"/>
        <v>44.127685546875</v>
      </c>
      <c r="CH15" s="14" t="str">
        <f t="shared" si="41"/>
        <v xml:space="preserve">                                        </v>
      </c>
    </row>
    <row r="16" spans="1:86" ht="12.75" customHeight="1" x14ac:dyDescent="0.4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5"/>
      <c r="O16" s="4"/>
      <c r="P16" s="6"/>
      <c r="Q16" s="7"/>
      <c r="R16" s="4" t="str">
        <f t="shared" si="0"/>
        <v/>
      </c>
      <c r="S16" s="8"/>
      <c r="V16" s="9" t="str">
        <f t="shared" si="1"/>
        <v/>
      </c>
      <c r="W16" s="10" t="str">
        <f t="shared" si="2"/>
        <v/>
      </c>
      <c r="X16" s="4" t="str">
        <f t="shared" si="3"/>
        <v/>
      </c>
      <c r="Y16" s="10" t="str">
        <f t="shared" si="4"/>
        <v/>
      </c>
      <c r="Z16" s="11" t="str">
        <f t="shared" si="5"/>
        <v/>
      </c>
      <c r="AX16" s="12" t="str">
        <f>IF(ISNUMBER(C16),IF(ROW(#REF!)=2,AVERAGE(C$1:C$10000),""),"")</f>
        <v/>
      </c>
      <c r="AY16" s="12" t="str">
        <f t="shared" si="6"/>
        <v/>
      </c>
      <c r="AZ16" s="12" t="str">
        <f t="shared" si="7"/>
        <v/>
      </c>
      <c r="BA16" s="12" t="str">
        <f t="shared" si="8"/>
        <v/>
      </c>
      <c r="BB16" s="12" t="str">
        <f t="shared" si="9"/>
        <v/>
      </c>
      <c r="BC16" s="12" t="str">
        <f t="shared" si="10"/>
        <v/>
      </c>
      <c r="BD16" s="13">
        <f t="shared" si="11"/>
        <v>0</v>
      </c>
      <c r="BE16" s="13">
        <f t="shared" si="12"/>
        <v>0</v>
      </c>
      <c r="BF16" s="13">
        <f t="shared" si="13"/>
        <v>0</v>
      </c>
      <c r="BG16" s="13">
        <f t="shared" si="14"/>
        <v>0</v>
      </c>
      <c r="BH16" s="13">
        <f t="shared" si="15"/>
        <v>0</v>
      </c>
      <c r="BI16" s="13">
        <f t="shared" si="16"/>
        <v>1</v>
      </c>
      <c r="BJ16" s="13">
        <f t="shared" si="17"/>
        <v>1</v>
      </c>
      <c r="BK16" s="13">
        <f t="shared" si="18"/>
        <v>0</v>
      </c>
      <c r="BL16" s="13">
        <f t="shared" si="19"/>
        <v>0</v>
      </c>
      <c r="BM16" s="13">
        <f t="shared" si="20"/>
        <v>0</v>
      </c>
      <c r="BN16" s="13">
        <f t="shared" si="21"/>
        <v>0</v>
      </c>
      <c r="BO16" s="13">
        <f t="shared" si="22"/>
        <v>0</v>
      </c>
      <c r="BP16" s="13">
        <f t="shared" si="23"/>
        <v>0</v>
      </c>
      <c r="BQ16" s="13">
        <f t="shared" si="24"/>
        <v>0</v>
      </c>
      <c r="BR16" s="13">
        <f t="shared" si="25"/>
        <v>0</v>
      </c>
      <c r="BS16" s="13">
        <f t="shared" si="26"/>
        <v>0</v>
      </c>
      <c r="BT16" s="13">
        <f t="shared" si="27"/>
        <v>0</v>
      </c>
      <c r="BU16" s="13">
        <f t="shared" si="28"/>
        <v>1</v>
      </c>
      <c r="BV16" s="13">
        <f t="shared" si="29"/>
        <v>0</v>
      </c>
      <c r="BW16" s="13">
        <f t="shared" si="30"/>
        <v>0</v>
      </c>
      <c r="BX16" s="13">
        <f t="shared" si="31"/>
        <v>0</v>
      </c>
      <c r="BY16" s="13">
        <f t="shared" si="32"/>
        <v>0</v>
      </c>
      <c r="BZ16" s="13" t="str">
        <f t="shared" si="33"/>
        <v/>
      </c>
      <c r="CA16" s="13">
        <f t="shared" si="34"/>
        <v>29.7431640625</v>
      </c>
      <c r="CB16" s="13">
        <f t="shared" si="35"/>
        <v>18.37841796875</v>
      </c>
      <c r="CC16" s="14" t="str">
        <f t="shared" si="36"/>
        <v xml:space="preserve">                                        </v>
      </c>
      <c r="CD16" s="14">
        <f t="shared" si="37"/>
        <v>14.384521484375</v>
      </c>
      <c r="CE16" s="14">
        <f t="shared" si="38"/>
        <v>21.722900390625</v>
      </c>
      <c r="CF16" s="14">
        <f t="shared" si="39"/>
        <v>47.4072265625</v>
      </c>
      <c r="CG16" s="14">
        <f t="shared" si="40"/>
        <v>44.127685546875</v>
      </c>
      <c r="CH16" s="14" t="str">
        <f t="shared" si="41"/>
        <v xml:space="preserve">                                        </v>
      </c>
    </row>
    <row r="17" spans="1:86" ht="12.75" customHeight="1" x14ac:dyDescent="0.4">
      <c r="A17" s="1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5"/>
      <c r="O17" s="4"/>
      <c r="P17" s="6"/>
      <c r="Q17" s="7"/>
      <c r="R17" s="4" t="str">
        <f t="shared" si="0"/>
        <v/>
      </c>
      <c r="S17" s="8"/>
      <c r="V17" s="9" t="str">
        <f t="shared" si="1"/>
        <v/>
      </c>
      <c r="W17" s="10" t="str">
        <f t="shared" si="2"/>
        <v/>
      </c>
      <c r="X17" s="4" t="str">
        <f t="shared" si="3"/>
        <v/>
      </c>
      <c r="Y17" s="10" t="str">
        <f t="shared" si="4"/>
        <v/>
      </c>
      <c r="Z17" s="11" t="str">
        <f t="shared" si="5"/>
        <v/>
      </c>
      <c r="AX17" s="12" t="str">
        <f>IF(ISNUMBER(C17),IF(ROW(#REF!)=2,AVERAGE(C$1:C$10000),""),"")</f>
        <v/>
      </c>
      <c r="AY17" s="12" t="str">
        <f t="shared" si="6"/>
        <v/>
      </c>
      <c r="AZ17" s="12" t="str">
        <f t="shared" si="7"/>
        <v/>
      </c>
      <c r="BA17" s="12" t="str">
        <f t="shared" si="8"/>
        <v/>
      </c>
      <c r="BB17" s="12" t="str">
        <f t="shared" si="9"/>
        <v/>
      </c>
      <c r="BC17" s="12" t="str">
        <f t="shared" si="10"/>
        <v/>
      </c>
      <c r="BD17" s="13">
        <f t="shared" si="11"/>
        <v>0</v>
      </c>
      <c r="BE17" s="13">
        <f t="shared" si="12"/>
        <v>0</v>
      </c>
      <c r="BF17" s="13">
        <f t="shared" si="13"/>
        <v>0</v>
      </c>
      <c r="BG17" s="13">
        <f t="shared" si="14"/>
        <v>0</v>
      </c>
      <c r="BH17" s="13">
        <f t="shared" si="15"/>
        <v>0</v>
      </c>
      <c r="BI17" s="13">
        <f t="shared" si="16"/>
        <v>1</v>
      </c>
      <c r="BJ17" s="13">
        <f t="shared" si="17"/>
        <v>1</v>
      </c>
      <c r="BK17" s="13">
        <f t="shared" si="18"/>
        <v>0</v>
      </c>
      <c r="BL17" s="13">
        <f t="shared" si="19"/>
        <v>0</v>
      </c>
      <c r="BM17" s="13">
        <f t="shared" si="20"/>
        <v>0</v>
      </c>
      <c r="BN17" s="13">
        <f t="shared" si="21"/>
        <v>0</v>
      </c>
      <c r="BO17" s="13">
        <f t="shared" si="22"/>
        <v>0</v>
      </c>
      <c r="BP17" s="13">
        <f t="shared" si="23"/>
        <v>0</v>
      </c>
      <c r="BQ17" s="13">
        <f t="shared" si="24"/>
        <v>0</v>
      </c>
      <c r="BR17" s="13">
        <f t="shared" si="25"/>
        <v>0</v>
      </c>
      <c r="BS17" s="13">
        <f t="shared" si="26"/>
        <v>0</v>
      </c>
      <c r="BT17" s="13">
        <f t="shared" si="27"/>
        <v>0</v>
      </c>
      <c r="BU17" s="13">
        <f t="shared" si="28"/>
        <v>1</v>
      </c>
      <c r="BV17" s="13">
        <f t="shared" si="29"/>
        <v>0</v>
      </c>
      <c r="BW17" s="13">
        <f t="shared" si="30"/>
        <v>0</v>
      </c>
      <c r="BX17" s="13">
        <f t="shared" si="31"/>
        <v>0</v>
      </c>
      <c r="BY17" s="13">
        <f t="shared" si="32"/>
        <v>0</v>
      </c>
      <c r="BZ17" s="13" t="str">
        <f t="shared" si="33"/>
        <v/>
      </c>
      <c r="CA17" s="13">
        <f t="shared" si="34"/>
        <v>29.7431640625</v>
      </c>
      <c r="CB17" s="13">
        <f t="shared" si="35"/>
        <v>18.37841796875</v>
      </c>
      <c r="CC17" s="14" t="str">
        <f t="shared" si="36"/>
        <v xml:space="preserve">                                        </v>
      </c>
      <c r="CD17" s="14">
        <f t="shared" si="37"/>
        <v>14.384521484375</v>
      </c>
      <c r="CE17" s="14">
        <f t="shared" si="38"/>
        <v>21.722900390625</v>
      </c>
      <c r="CF17" s="14">
        <f t="shared" si="39"/>
        <v>47.4072265625</v>
      </c>
      <c r="CG17" s="14">
        <f t="shared" si="40"/>
        <v>44.127685546875</v>
      </c>
      <c r="CH17" s="14" t="str">
        <f t="shared" si="41"/>
        <v xml:space="preserve">                                        </v>
      </c>
    </row>
  </sheetData>
  <printOptions gridLines="1"/>
  <pageMargins left="0.75" right="0.75" top="1" bottom="1" header="0.5" footer="0.5"/>
  <pageSetup orientation="landscape" r:id="rId1"/>
  <headerFooter alignWithMargins="0">
    <oddHeader>HT36-XC-304 Extended Tubular Heat Exchanger - Run 3 Results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showRowColHeaders="0" showOutlineSymbols="0" workbookViewId="0">
      <selection activeCell="O3" sqref="O3"/>
    </sheetView>
  </sheetViews>
  <sheetFormatPr defaultColWidth="9.1640625" defaultRowHeight="12.75" customHeight="1" x14ac:dyDescent="0.4"/>
  <cols>
    <col min="1" max="1" width="0.44140625" customWidth="1"/>
    <col min="2" max="2" width="8.83203125" customWidth="1"/>
    <col min="3" max="12" width="7.5546875" customWidth="1"/>
    <col min="13" max="15" width="13.44140625" customWidth="1"/>
    <col min="16" max="16" width="13.71875" customWidth="1"/>
    <col min="17" max="17" width="0" hidden="1" customWidth="1"/>
    <col min="18" max="18" width="14.27734375" customWidth="1"/>
    <col min="19" max="19" width="34.1640625" customWidth="1"/>
    <col min="20" max="26" width="13.83203125" customWidth="1"/>
    <col min="27" max="27" width="14" customWidth="1"/>
    <col min="28" max="28" width="10.5546875" customWidth="1"/>
    <col min="29" max="29" width="12" customWidth="1"/>
    <col min="30" max="30" width="10.5546875" customWidth="1"/>
    <col min="31" max="31" width="14" customWidth="1"/>
    <col min="32" max="32" width="10.83203125" customWidth="1"/>
    <col min="33" max="33" width="12" customWidth="1"/>
    <col min="34" max="34" width="10.83203125" customWidth="1"/>
    <col min="35" max="35" width="13.83203125" customWidth="1"/>
    <col min="36" max="36" width="12.71875" customWidth="1"/>
    <col min="37" max="38" width="11.44140625" customWidth="1"/>
    <col min="39" max="39" width="12" customWidth="1"/>
    <col min="40" max="40" width="12.44140625" customWidth="1"/>
    <col min="41" max="41" width="12.5546875" customWidth="1"/>
    <col min="42" max="42" width="10.27734375" customWidth="1"/>
    <col min="43" max="45" width="13" customWidth="1"/>
    <col min="46" max="46" width="0" hidden="1" customWidth="1"/>
    <col min="47" max="47" width="12.1640625" customWidth="1"/>
    <col min="48" max="48" width="14.83203125" customWidth="1"/>
    <col min="49" max="49" width="11.1640625" customWidth="1"/>
    <col min="50" max="80" width="0" hidden="1" customWidth="1"/>
    <col min="81" max="81" width="4.27734375" customWidth="1"/>
    <col min="82" max="83" width="6.27734375" customWidth="1"/>
    <col min="84" max="84" width="8.27734375" customWidth="1"/>
    <col min="85" max="85" width="6.71875" customWidth="1"/>
    <col min="86" max="86" width="12.1640625" customWidth="1"/>
  </cols>
  <sheetData>
    <row r="1" spans="1:86" ht="66.75" customHeight="1" x14ac:dyDescent="0.4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45</v>
      </c>
      <c r="CA1" s="15" t="s">
        <v>77</v>
      </c>
      <c r="CB1" s="15" t="s">
        <v>78</v>
      </c>
      <c r="CC1" s="15" t="s">
        <v>79</v>
      </c>
      <c r="CD1" s="15" t="s">
        <v>80</v>
      </c>
      <c r="CE1" s="15" t="s">
        <v>81</v>
      </c>
      <c r="CF1" s="15" t="s">
        <v>82</v>
      </c>
      <c r="CG1" s="15" t="s">
        <v>83</v>
      </c>
      <c r="CH1" s="15" t="s">
        <v>84</v>
      </c>
    </row>
    <row r="2" spans="1:86" ht="12.75" customHeight="1" x14ac:dyDescent="0.4">
      <c r="A2" s="1"/>
      <c r="B2" s="2" t="s">
        <v>56</v>
      </c>
      <c r="C2" s="3">
        <v>56.206787109375</v>
      </c>
      <c r="D2" s="3">
        <v>53.05712890625</v>
      </c>
      <c r="E2" s="3">
        <v>49.29052734375</v>
      </c>
      <c r="F2" s="3">
        <v>49.258056640625</v>
      </c>
      <c r="G2" s="3">
        <v>49.35546875</v>
      </c>
      <c r="H2" s="3">
        <v>20.19677734375</v>
      </c>
      <c r="I2" s="3">
        <v>26.755859375</v>
      </c>
      <c r="J2" s="3">
        <v>13.83251953125</v>
      </c>
      <c r="K2" s="3">
        <v>22.891845703125</v>
      </c>
      <c r="L2" s="3">
        <v>30.425048828125</v>
      </c>
      <c r="M2" s="4">
        <v>39</v>
      </c>
      <c r="N2" s="5">
        <v>2.96630859375</v>
      </c>
      <c r="O2" s="4">
        <v>43</v>
      </c>
      <c r="P2" s="6">
        <v>1.220703125</v>
      </c>
      <c r="Q2" s="7">
        <v>1</v>
      </c>
      <c r="R2" s="4" t="str">
        <f t="shared" ref="R2:R17" si="0">IF(ISNUMBER(C2),IF(ROW(A2)=2,"Countercurrent",""),"")</f>
        <v>Countercurrent</v>
      </c>
      <c r="S2" s="8" t="s">
        <v>45</v>
      </c>
      <c r="V2" s="9" t="str">
        <f t="shared" ref="V2:V17" si="1">IF(ISNUMBER(C$2),IF(ROW(A2)=2,"T1",IF(ROW(A2)=3,"T2",IF(ROW(A2)=4,IF(B$2="1","","T3"),IF(ROW(A2)=5,IF(B$2="1","",IF(B$2="2","","T4")),IF(ROW(A2)=6,IF(B$2="4","T5",""),""))))),"")</f>
        <v>T1</v>
      </c>
      <c r="W2" s="10">
        <f t="shared" ref="W2:W17" si="2">IF(V2="T1",C$2,IF(V2="T2",D$2,IF(V2="T3",E$2,IF(V2="T4",F$2,IF(V2="T5",G$2,"")))))</f>
        <v>56.206787109375</v>
      </c>
      <c r="X2" s="4" t="str">
        <f t="shared" ref="X2:X17" si="3">IF(ISNUMBER(C$2),IF(ROW(A2)=2,"T10",IF(ROW(A2)=3,"T9",IF(ROW(A2)=4,IF(B$2="1","","T8"),IF(ROW(A2)=5,IF(B$2="3","T7",IF(B$2="4","T7","")),IF(ROW(A2)=6,IF(B$2="4","T6",""),""))))),"")</f>
        <v>T10</v>
      </c>
      <c r="Y2" s="10">
        <f t="shared" ref="Y2:Y17" si="4">IF(X2="T6",H$2,IF(X2="T7",I$2,IF(X2="T8",J$2,IF(X2="T9",K$2,IF(X2="T10",L$2,"")))))</f>
        <v>30.425048828125</v>
      </c>
      <c r="Z2" s="11">
        <f t="shared" ref="Z2:Z17" si="5">IF(ISNUMBER(C$2),IF(ROW($A2)=2,0,IF(ROW($A2)=3,670,IF(ROW($A2)=4,IF((B$2)="1","",1340),IF(ROW($A2)=5,IF(B$2="1","",IF(B$2="2","",2010)),IF(ROW($A2)=6,IF(B$2="4",2680,""),""))))),"")</f>
        <v>0</v>
      </c>
      <c r="AX2" s="12" t="e">
        <f>IF(ISNUMBER(C2),IF(ROW(#REF!)=2,AVERAGE(C$1:C$10000),""),"")</f>
        <v>#REF!</v>
      </c>
      <c r="AY2" s="12">
        <f t="shared" ref="AY2:AY17" si="6">IF(ISNUMBER(D2),IF(ROW(C2)=2,AVERAGE(D$1:D$10000),""),"")</f>
        <v>53.05712890625</v>
      </c>
      <c r="AZ2" s="12">
        <f t="shared" ref="AZ2:AZ17" si="7">IF(ISNUMBER(E2),IF(ROW(D2)=2,AVERAGE(E$1:E$10000),""),"")</f>
        <v>49.29052734375</v>
      </c>
      <c r="BA2" s="12">
        <f t="shared" ref="BA2:BA17" si="8">IF(ISNUMBER(J2),IF(ROW(A2)=2,AVERAGE(J$1:J$10000),""),"")</f>
        <v>13.83251953125</v>
      </c>
      <c r="BB2" s="12">
        <f t="shared" ref="BB2:BB17" si="9">IF(ISNUMBER(K2),IF(ROW(J2)=2,AVERAGE(K$1:K$10000),""),"")</f>
        <v>22.891845703125</v>
      </c>
      <c r="BC2" s="12">
        <f t="shared" ref="BC2:BC17" si="10">IF(ISNUMBER(L2),IF(ROW(K2)=2,AVERAGE(L$1:L$10000),""),"")</f>
        <v>30.425048828125</v>
      </c>
      <c r="BD2" s="13">
        <f t="shared" ref="BD2:BD17" si="11">IF(B2="1",1,0)</f>
        <v>0</v>
      </c>
      <c r="BE2" s="13">
        <f t="shared" ref="BE2:BE17" si="12">IF(B2="1",1,IF(B2="2",1,0))</f>
        <v>1</v>
      </c>
      <c r="BF2" s="13">
        <f t="shared" ref="BF2:BF17" si="13">IF(B2="2",1,0)</f>
        <v>1</v>
      </c>
      <c r="BG2" s="13">
        <f t="shared" ref="BG2:BG17" si="14">IF(B2="2",1,0)</f>
        <v>1</v>
      </c>
      <c r="BH2" s="13">
        <f t="shared" ref="BH2:BH17" si="15">IF(B2="2",1,0)</f>
        <v>1</v>
      </c>
      <c r="BI2" s="13">
        <f t="shared" ref="BI2:BI17" si="16">IF(B2="1",0,1)</f>
        <v>1</v>
      </c>
      <c r="BJ2" s="13">
        <f t="shared" ref="BJ2:BJ17" si="17">IF(B2="1",0,1)</f>
        <v>1</v>
      </c>
      <c r="BK2" s="13">
        <f t="shared" ref="BK2:BK17" si="18">IF(B2="3",1,IF(B2="4",1,0))</f>
        <v>0</v>
      </c>
      <c r="BL2" s="13">
        <f t="shared" ref="BL2:BL17" si="19">IF(B2="1",1,IF(B2="2",1,0))</f>
        <v>1</v>
      </c>
      <c r="BM2" s="13">
        <f t="shared" ref="BM2:BM17" si="20">IF(B2="3",1,IF(B2="4",1,0))</f>
        <v>0</v>
      </c>
      <c r="BN2" s="13">
        <f t="shared" ref="BN2:BN17" si="21">IF(B2="3",1,IF(B2="4",1,0))</f>
        <v>0</v>
      </c>
      <c r="BO2" s="13">
        <f t="shared" ref="BO2:BO17" si="22">IF(B2="3",1,IF(B2="4",1,0))</f>
        <v>0</v>
      </c>
      <c r="BP2" s="13">
        <f t="shared" ref="BP2:BP17" si="23">IF(B2="4",1,0)</f>
        <v>0</v>
      </c>
      <c r="BQ2" s="13">
        <f t="shared" ref="BQ2:BQ17" si="24">IF(B2="3",1,0)</f>
        <v>0</v>
      </c>
      <c r="BR2" s="13">
        <f t="shared" ref="BR2:BR17" si="25">IF(B2="3",1,0)</f>
        <v>0</v>
      </c>
      <c r="BS2" s="13">
        <f t="shared" ref="BS2:BS17" si="26">IF(B2="3",1,0)</f>
        <v>0</v>
      </c>
      <c r="BT2" s="13">
        <f t="shared" ref="BT2:BT17" si="27">IF(B2="1",1,IF(B2="2",1,0))</f>
        <v>1</v>
      </c>
      <c r="BU2" s="13">
        <f t="shared" ref="BU2:BU17" si="28">IF(B2="1",0,1)</f>
        <v>1</v>
      </c>
      <c r="BV2" s="13">
        <f t="shared" ref="BV2:BV17" si="29">IF(B2="4",1,0)</f>
        <v>0</v>
      </c>
      <c r="BW2" s="13">
        <f t="shared" ref="BW2:BW17" si="30">IF(B2="4",1,0)</f>
        <v>0</v>
      </c>
      <c r="BX2" s="13">
        <f t="shared" ref="BX2:BX17" si="31">IF(B2="4",1,0)</f>
        <v>0</v>
      </c>
      <c r="BY2" s="13">
        <f t="shared" ref="BY2:BY17" si="32">IF(B2="4",1,0)</f>
        <v>0</v>
      </c>
      <c r="BZ2" s="13">
        <f t="shared" ref="BZ2:BZ17" si="33">IF(X2="T6",H$2,IF(X2="T7",I$2,IF(X2="T8",J$2,IF(X2="T9",K$2,IF(X2="T10",L$2,"")))))</f>
        <v>30.425048828125</v>
      </c>
      <c r="CA2" s="13">
        <f t="shared" ref="CA2:CA17" si="34">IF(B$2="1",D$2-K$2,IF(B$2="2",E$2-J$2,IF(B$2="3",F$2-I$2,IF(B$2="4",G$2-H$2,""))))</f>
        <v>35.4580078125</v>
      </c>
      <c r="CB2" s="13">
        <f t="shared" ref="CB2:CB17" si="35">C$2-L$2</f>
        <v>25.78173828125</v>
      </c>
      <c r="CC2" s="14" t="str">
        <f t="shared" ref="CC2:CC17" si="36">IF(B$2="4",H2,"                                        ")</f>
        <v xml:space="preserve">                                        </v>
      </c>
      <c r="CD2" s="14" t="str">
        <f t="shared" ref="CD2:CD17" si="37">IF(B$2="1","                              ",IF(B$2="2","                          ",I$2))</f>
        <v xml:space="preserve">                          </v>
      </c>
      <c r="CE2" s="14">
        <f t="shared" ref="CE2:CE17" si="38">IF(B$2="1","                               ",J$2)</f>
        <v>13.83251953125</v>
      </c>
      <c r="CF2" s="14">
        <f t="shared" ref="CF2:CF17" si="39">IF(B$2="1","                               ",E$2)</f>
        <v>49.29052734375</v>
      </c>
      <c r="CG2" s="14" t="str">
        <f t="shared" ref="CG2:CG17" si="40">IF(B$2="1","                              ",IF(B$2="2","                          ",F$2))</f>
        <v xml:space="preserve">                          </v>
      </c>
      <c r="CH2" s="14" t="str">
        <f t="shared" ref="CH2:CH17" si="41">IF(B$2="4",G2,"                                        ")</f>
        <v xml:space="preserve">                                        </v>
      </c>
    </row>
    <row r="3" spans="1:86" ht="12.75" customHeight="1" x14ac:dyDescent="0.4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5"/>
      <c r="O3" s="4"/>
      <c r="P3" s="6"/>
      <c r="Q3" s="7"/>
      <c r="R3" s="4" t="str">
        <f t="shared" si="0"/>
        <v/>
      </c>
      <c r="S3" s="8"/>
      <c r="V3" s="9" t="str">
        <f t="shared" si="1"/>
        <v>T2</v>
      </c>
      <c r="W3" s="10">
        <f t="shared" si="2"/>
        <v>53.05712890625</v>
      </c>
      <c r="X3" s="4" t="str">
        <f t="shared" si="3"/>
        <v>T9</v>
      </c>
      <c r="Y3" s="10">
        <f t="shared" si="4"/>
        <v>22.891845703125</v>
      </c>
      <c r="Z3" s="11">
        <f t="shared" si="5"/>
        <v>670</v>
      </c>
      <c r="AX3" s="12" t="str">
        <f>IF(ISNUMBER(C3),IF(ROW(#REF!)=2,AVERAGE(C$1:C$10000),""),"")</f>
        <v/>
      </c>
      <c r="AY3" s="12" t="str">
        <f t="shared" si="6"/>
        <v/>
      </c>
      <c r="AZ3" s="12" t="str">
        <f t="shared" si="7"/>
        <v/>
      </c>
      <c r="BA3" s="12" t="str">
        <f t="shared" si="8"/>
        <v/>
      </c>
      <c r="BB3" s="12" t="str">
        <f t="shared" si="9"/>
        <v/>
      </c>
      <c r="BC3" s="12" t="str">
        <f t="shared" si="10"/>
        <v/>
      </c>
      <c r="BD3" s="13">
        <f t="shared" si="11"/>
        <v>0</v>
      </c>
      <c r="BE3" s="13">
        <f t="shared" si="12"/>
        <v>0</v>
      </c>
      <c r="BF3" s="13">
        <f t="shared" si="13"/>
        <v>0</v>
      </c>
      <c r="BG3" s="13">
        <f t="shared" si="14"/>
        <v>0</v>
      </c>
      <c r="BH3" s="13">
        <f t="shared" si="15"/>
        <v>0</v>
      </c>
      <c r="BI3" s="13">
        <f t="shared" si="16"/>
        <v>1</v>
      </c>
      <c r="BJ3" s="13">
        <f t="shared" si="17"/>
        <v>1</v>
      </c>
      <c r="BK3" s="13">
        <f t="shared" si="18"/>
        <v>0</v>
      </c>
      <c r="BL3" s="13">
        <f t="shared" si="19"/>
        <v>0</v>
      </c>
      <c r="BM3" s="13">
        <f t="shared" si="20"/>
        <v>0</v>
      </c>
      <c r="BN3" s="13">
        <f t="shared" si="21"/>
        <v>0</v>
      </c>
      <c r="BO3" s="13">
        <f t="shared" si="22"/>
        <v>0</v>
      </c>
      <c r="BP3" s="13">
        <f t="shared" si="23"/>
        <v>0</v>
      </c>
      <c r="BQ3" s="13">
        <f t="shared" si="24"/>
        <v>0</v>
      </c>
      <c r="BR3" s="13">
        <f t="shared" si="25"/>
        <v>0</v>
      </c>
      <c r="BS3" s="13">
        <f t="shared" si="26"/>
        <v>0</v>
      </c>
      <c r="BT3" s="13">
        <f t="shared" si="27"/>
        <v>0</v>
      </c>
      <c r="BU3" s="13">
        <f t="shared" si="28"/>
        <v>1</v>
      </c>
      <c r="BV3" s="13">
        <f t="shared" si="29"/>
        <v>0</v>
      </c>
      <c r="BW3" s="13">
        <f t="shared" si="30"/>
        <v>0</v>
      </c>
      <c r="BX3" s="13">
        <f t="shared" si="31"/>
        <v>0</v>
      </c>
      <c r="BY3" s="13">
        <f t="shared" si="32"/>
        <v>0</v>
      </c>
      <c r="BZ3" s="13">
        <f t="shared" si="33"/>
        <v>22.891845703125</v>
      </c>
      <c r="CA3" s="13">
        <f t="shared" si="34"/>
        <v>35.4580078125</v>
      </c>
      <c r="CB3" s="13">
        <f t="shared" si="35"/>
        <v>25.78173828125</v>
      </c>
      <c r="CC3" s="14" t="str">
        <f t="shared" si="36"/>
        <v xml:space="preserve">                                        </v>
      </c>
      <c r="CD3" s="14" t="str">
        <f t="shared" si="37"/>
        <v xml:space="preserve">                          </v>
      </c>
      <c r="CE3" s="14">
        <f t="shared" si="38"/>
        <v>13.83251953125</v>
      </c>
      <c r="CF3" s="14">
        <f t="shared" si="39"/>
        <v>49.29052734375</v>
      </c>
      <c r="CG3" s="14" t="str">
        <f t="shared" si="40"/>
        <v xml:space="preserve">                          </v>
      </c>
      <c r="CH3" s="14" t="str">
        <f t="shared" si="41"/>
        <v xml:space="preserve">                                        </v>
      </c>
    </row>
    <row r="4" spans="1:86" ht="12.75" customHeight="1" x14ac:dyDescent="0.4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5"/>
      <c r="O4" s="4"/>
      <c r="P4" s="6"/>
      <c r="Q4" s="7"/>
      <c r="R4" s="4" t="str">
        <f t="shared" si="0"/>
        <v/>
      </c>
      <c r="S4" s="8"/>
      <c r="V4" s="9" t="str">
        <f t="shared" si="1"/>
        <v>T3</v>
      </c>
      <c r="W4" s="10">
        <f t="shared" si="2"/>
        <v>49.29052734375</v>
      </c>
      <c r="X4" s="4" t="str">
        <f t="shared" si="3"/>
        <v>T8</v>
      </c>
      <c r="Y4" s="10">
        <f t="shared" si="4"/>
        <v>13.83251953125</v>
      </c>
      <c r="Z4" s="11">
        <f t="shared" si="5"/>
        <v>1340</v>
      </c>
      <c r="AX4" s="12" t="str">
        <f>IF(ISNUMBER(C4),IF(ROW(#REF!)=2,AVERAGE(C$1:C$10000),""),"")</f>
        <v/>
      </c>
      <c r="AY4" s="12" t="str">
        <f t="shared" si="6"/>
        <v/>
      </c>
      <c r="AZ4" s="12" t="str">
        <f t="shared" si="7"/>
        <v/>
      </c>
      <c r="BA4" s="12" t="str">
        <f t="shared" si="8"/>
        <v/>
      </c>
      <c r="BB4" s="12" t="str">
        <f t="shared" si="9"/>
        <v/>
      </c>
      <c r="BC4" s="12" t="str">
        <f t="shared" si="10"/>
        <v/>
      </c>
      <c r="BD4" s="13">
        <f t="shared" si="11"/>
        <v>0</v>
      </c>
      <c r="BE4" s="13">
        <f t="shared" si="12"/>
        <v>0</v>
      </c>
      <c r="BF4" s="13">
        <f t="shared" si="13"/>
        <v>0</v>
      </c>
      <c r="BG4" s="13">
        <f t="shared" si="14"/>
        <v>0</v>
      </c>
      <c r="BH4" s="13">
        <f t="shared" si="15"/>
        <v>0</v>
      </c>
      <c r="BI4" s="13">
        <f t="shared" si="16"/>
        <v>1</v>
      </c>
      <c r="BJ4" s="13">
        <f t="shared" si="17"/>
        <v>1</v>
      </c>
      <c r="BK4" s="13">
        <f t="shared" si="18"/>
        <v>0</v>
      </c>
      <c r="BL4" s="13">
        <f t="shared" si="19"/>
        <v>0</v>
      </c>
      <c r="BM4" s="13">
        <f t="shared" si="20"/>
        <v>0</v>
      </c>
      <c r="BN4" s="13">
        <f t="shared" si="21"/>
        <v>0</v>
      </c>
      <c r="BO4" s="13">
        <f t="shared" si="22"/>
        <v>0</v>
      </c>
      <c r="BP4" s="13">
        <f t="shared" si="23"/>
        <v>0</v>
      </c>
      <c r="BQ4" s="13">
        <f t="shared" si="24"/>
        <v>0</v>
      </c>
      <c r="BR4" s="13">
        <f t="shared" si="25"/>
        <v>0</v>
      </c>
      <c r="BS4" s="13">
        <f t="shared" si="26"/>
        <v>0</v>
      </c>
      <c r="BT4" s="13">
        <f t="shared" si="27"/>
        <v>0</v>
      </c>
      <c r="BU4" s="13">
        <f t="shared" si="28"/>
        <v>1</v>
      </c>
      <c r="BV4" s="13">
        <f t="shared" si="29"/>
        <v>0</v>
      </c>
      <c r="BW4" s="13">
        <f t="shared" si="30"/>
        <v>0</v>
      </c>
      <c r="BX4" s="13">
        <f t="shared" si="31"/>
        <v>0</v>
      </c>
      <c r="BY4" s="13">
        <f t="shared" si="32"/>
        <v>0</v>
      </c>
      <c r="BZ4" s="13">
        <f t="shared" si="33"/>
        <v>13.83251953125</v>
      </c>
      <c r="CA4" s="13">
        <f t="shared" si="34"/>
        <v>35.4580078125</v>
      </c>
      <c r="CB4" s="13">
        <f t="shared" si="35"/>
        <v>25.78173828125</v>
      </c>
      <c r="CC4" s="14" t="str">
        <f t="shared" si="36"/>
        <v xml:space="preserve">                                        </v>
      </c>
      <c r="CD4" s="14" t="str">
        <f t="shared" si="37"/>
        <v xml:space="preserve">                          </v>
      </c>
      <c r="CE4" s="14">
        <f t="shared" si="38"/>
        <v>13.83251953125</v>
      </c>
      <c r="CF4" s="14">
        <f t="shared" si="39"/>
        <v>49.29052734375</v>
      </c>
      <c r="CG4" s="14" t="str">
        <f t="shared" si="40"/>
        <v xml:space="preserve">                          </v>
      </c>
      <c r="CH4" s="14" t="str">
        <f t="shared" si="41"/>
        <v xml:space="preserve">                                        </v>
      </c>
    </row>
    <row r="5" spans="1:86" ht="12.75" customHeight="1" x14ac:dyDescent="0.4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5"/>
      <c r="O5" s="4"/>
      <c r="P5" s="6"/>
      <c r="Q5" s="7"/>
      <c r="R5" s="4" t="str">
        <f t="shared" si="0"/>
        <v/>
      </c>
      <c r="S5" s="8"/>
      <c r="V5" s="9" t="str">
        <f t="shared" si="1"/>
        <v/>
      </c>
      <c r="W5" s="10" t="str">
        <f t="shared" si="2"/>
        <v/>
      </c>
      <c r="X5" s="4" t="str">
        <f t="shared" si="3"/>
        <v/>
      </c>
      <c r="Y5" s="10" t="str">
        <f t="shared" si="4"/>
        <v/>
      </c>
      <c r="Z5" s="11" t="str">
        <f t="shared" si="5"/>
        <v/>
      </c>
      <c r="AX5" s="12" t="str">
        <f>IF(ISNUMBER(C5),IF(ROW(#REF!)=2,AVERAGE(C$1:C$10000),""),"")</f>
        <v/>
      </c>
      <c r="AY5" s="12" t="str">
        <f t="shared" si="6"/>
        <v/>
      </c>
      <c r="AZ5" s="12" t="str">
        <f t="shared" si="7"/>
        <v/>
      </c>
      <c r="BA5" s="12" t="str">
        <f t="shared" si="8"/>
        <v/>
      </c>
      <c r="BB5" s="12" t="str">
        <f t="shared" si="9"/>
        <v/>
      </c>
      <c r="BC5" s="12" t="str">
        <f t="shared" si="10"/>
        <v/>
      </c>
      <c r="BD5" s="13">
        <f t="shared" si="11"/>
        <v>0</v>
      </c>
      <c r="BE5" s="13">
        <f t="shared" si="12"/>
        <v>0</v>
      </c>
      <c r="BF5" s="13">
        <f t="shared" si="13"/>
        <v>0</v>
      </c>
      <c r="BG5" s="13">
        <f t="shared" si="14"/>
        <v>0</v>
      </c>
      <c r="BH5" s="13">
        <f t="shared" si="15"/>
        <v>0</v>
      </c>
      <c r="BI5" s="13">
        <f t="shared" si="16"/>
        <v>1</v>
      </c>
      <c r="BJ5" s="13">
        <f t="shared" si="17"/>
        <v>1</v>
      </c>
      <c r="BK5" s="13">
        <f t="shared" si="18"/>
        <v>0</v>
      </c>
      <c r="BL5" s="13">
        <f t="shared" si="19"/>
        <v>0</v>
      </c>
      <c r="BM5" s="13">
        <f t="shared" si="20"/>
        <v>0</v>
      </c>
      <c r="BN5" s="13">
        <f t="shared" si="21"/>
        <v>0</v>
      </c>
      <c r="BO5" s="13">
        <f t="shared" si="22"/>
        <v>0</v>
      </c>
      <c r="BP5" s="13">
        <f t="shared" si="23"/>
        <v>0</v>
      </c>
      <c r="BQ5" s="13">
        <f t="shared" si="24"/>
        <v>0</v>
      </c>
      <c r="BR5" s="13">
        <f t="shared" si="25"/>
        <v>0</v>
      </c>
      <c r="BS5" s="13">
        <f t="shared" si="26"/>
        <v>0</v>
      </c>
      <c r="BT5" s="13">
        <f t="shared" si="27"/>
        <v>0</v>
      </c>
      <c r="BU5" s="13">
        <f t="shared" si="28"/>
        <v>1</v>
      </c>
      <c r="BV5" s="13">
        <f t="shared" si="29"/>
        <v>0</v>
      </c>
      <c r="BW5" s="13">
        <f t="shared" si="30"/>
        <v>0</v>
      </c>
      <c r="BX5" s="13">
        <f t="shared" si="31"/>
        <v>0</v>
      </c>
      <c r="BY5" s="13">
        <f t="shared" si="32"/>
        <v>0</v>
      </c>
      <c r="BZ5" s="13" t="str">
        <f t="shared" si="33"/>
        <v/>
      </c>
      <c r="CA5" s="13">
        <f t="shared" si="34"/>
        <v>35.4580078125</v>
      </c>
      <c r="CB5" s="13">
        <f t="shared" si="35"/>
        <v>25.78173828125</v>
      </c>
      <c r="CC5" s="14" t="str">
        <f t="shared" si="36"/>
        <v xml:space="preserve">                                        </v>
      </c>
      <c r="CD5" s="14" t="str">
        <f t="shared" si="37"/>
        <v xml:space="preserve">                          </v>
      </c>
      <c r="CE5" s="14">
        <f t="shared" si="38"/>
        <v>13.83251953125</v>
      </c>
      <c r="CF5" s="14">
        <f t="shared" si="39"/>
        <v>49.29052734375</v>
      </c>
      <c r="CG5" s="14" t="str">
        <f t="shared" si="40"/>
        <v xml:space="preserve">                          </v>
      </c>
      <c r="CH5" s="14" t="str">
        <f t="shared" si="41"/>
        <v xml:space="preserve">                                        </v>
      </c>
    </row>
    <row r="6" spans="1:86" ht="12.75" customHeight="1" x14ac:dyDescent="0.4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5"/>
      <c r="O6" s="4"/>
      <c r="P6" s="6"/>
      <c r="Q6" s="7"/>
      <c r="R6" s="4" t="str">
        <f t="shared" si="0"/>
        <v/>
      </c>
      <c r="S6" s="8"/>
      <c r="V6" s="9" t="str">
        <f t="shared" si="1"/>
        <v/>
      </c>
      <c r="W6" s="10" t="str">
        <f t="shared" si="2"/>
        <v/>
      </c>
      <c r="X6" s="4" t="str">
        <f t="shared" si="3"/>
        <v/>
      </c>
      <c r="Y6" s="10" t="str">
        <f t="shared" si="4"/>
        <v/>
      </c>
      <c r="Z6" s="11" t="str">
        <f t="shared" si="5"/>
        <v/>
      </c>
      <c r="AX6" s="12" t="str">
        <f>IF(ISNUMBER(C6),IF(ROW(#REF!)=2,AVERAGE(C$1:C$10000),""),"")</f>
        <v/>
      </c>
      <c r="AY6" s="12" t="str">
        <f t="shared" si="6"/>
        <v/>
      </c>
      <c r="AZ6" s="12" t="str">
        <f t="shared" si="7"/>
        <v/>
      </c>
      <c r="BA6" s="12" t="str">
        <f t="shared" si="8"/>
        <v/>
      </c>
      <c r="BB6" s="12" t="str">
        <f t="shared" si="9"/>
        <v/>
      </c>
      <c r="BC6" s="12" t="str">
        <f t="shared" si="10"/>
        <v/>
      </c>
      <c r="BD6" s="13">
        <f t="shared" si="11"/>
        <v>0</v>
      </c>
      <c r="BE6" s="13">
        <f t="shared" si="12"/>
        <v>0</v>
      </c>
      <c r="BF6" s="13">
        <f t="shared" si="13"/>
        <v>0</v>
      </c>
      <c r="BG6" s="13">
        <f t="shared" si="14"/>
        <v>0</v>
      </c>
      <c r="BH6" s="13">
        <f t="shared" si="15"/>
        <v>0</v>
      </c>
      <c r="BI6" s="13">
        <f t="shared" si="16"/>
        <v>1</v>
      </c>
      <c r="BJ6" s="13">
        <f t="shared" si="17"/>
        <v>1</v>
      </c>
      <c r="BK6" s="13">
        <f t="shared" si="18"/>
        <v>0</v>
      </c>
      <c r="BL6" s="13">
        <f t="shared" si="19"/>
        <v>0</v>
      </c>
      <c r="BM6" s="13">
        <f t="shared" si="20"/>
        <v>0</v>
      </c>
      <c r="BN6" s="13">
        <f t="shared" si="21"/>
        <v>0</v>
      </c>
      <c r="BO6" s="13">
        <f t="shared" si="22"/>
        <v>0</v>
      </c>
      <c r="BP6" s="13">
        <f t="shared" si="23"/>
        <v>0</v>
      </c>
      <c r="BQ6" s="13">
        <f t="shared" si="24"/>
        <v>0</v>
      </c>
      <c r="BR6" s="13">
        <f t="shared" si="25"/>
        <v>0</v>
      </c>
      <c r="BS6" s="13">
        <f t="shared" si="26"/>
        <v>0</v>
      </c>
      <c r="BT6" s="13">
        <f t="shared" si="27"/>
        <v>0</v>
      </c>
      <c r="BU6" s="13">
        <f t="shared" si="28"/>
        <v>1</v>
      </c>
      <c r="BV6" s="13">
        <f t="shared" si="29"/>
        <v>0</v>
      </c>
      <c r="BW6" s="13">
        <f t="shared" si="30"/>
        <v>0</v>
      </c>
      <c r="BX6" s="13">
        <f t="shared" si="31"/>
        <v>0</v>
      </c>
      <c r="BY6" s="13">
        <f t="shared" si="32"/>
        <v>0</v>
      </c>
      <c r="BZ6" s="13" t="str">
        <f t="shared" si="33"/>
        <v/>
      </c>
      <c r="CA6" s="13">
        <f t="shared" si="34"/>
        <v>35.4580078125</v>
      </c>
      <c r="CB6" s="13">
        <f t="shared" si="35"/>
        <v>25.78173828125</v>
      </c>
      <c r="CC6" s="14" t="str">
        <f t="shared" si="36"/>
        <v xml:space="preserve">                                        </v>
      </c>
      <c r="CD6" s="14" t="str">
        <f t="shared" si="37"/>
        <v xml:space="preserve">                          </v>
      </c>
      <c r="CE6" s="14">
        <f t="shared" si="38"/>
        <v>13.83251953125</v>
      </c>
      <c r="CF6" s="14">
        <f t="shared" si="39"/>
        <v>49.29052734375</v>
      </c>
      <c r="CG6" s="14" t="str">
        <f t="shared" si="40"/>
        <v xml:space="preserve">                          </v>
      </c>
      <c r="CH6" s="14" t="str">
        <f t="shared" si="41"/>
        <v xml:space="preserve">                                        </v>
      </c>
    </row>
    <row r="7" spans="1:86" ht="12.75" customHeight="1" x14ac:dyDescent="0.4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5"/>
      <c r="O7" s="4"/>
      <c r="P7" s="6"/>
      <c r="Q7" s="7"/>
      <c r="R7" s="4" t="str">
        <f t="shared" si="0"/>
        <v/>
      </c>
      <c r="S7" s="8"/>
      <c r="V7" s="9" t="str">
        <f t="shared" si="1"/>
        <v/>
      </c>
      <c r="W7" s="10" t="str">
        <f t="shared" si="2"/>
        <v/>
      </c>
      <c r="X7" s="4" t="str">
        <f t="shared" si="3"/>
        <v/>
      </c>
      <c r="Y7" s="10" t="str">
        <f t="shared" si="4"/>
        <v/>
      </c>
      <c r="Z7" s="11" t="str">
        <f t="shared" si="5"/>
        <v/>
      </c>
      <c r="AX7" s="12" t="str">
        <f>IF(ISNUMBER(C7),IF(ROW(#REF!)=2,AVERAGE(C$1:C$10000),""),"")</f>
        <v/>
      </c>
      <c r="AY7" s="12" t="str">
        <f t="shared" si="6"/>
        <v/>
      </c>
      <c r="AZ7" s="12" t="str">
        <f t="shared" si="7"/>
        <v/>
      </c>
      <c r="BA7" s="12" t="str">
        <f t="shared" si="8"/>
        <v/>
      </c>
      <c r="BB7" s="12" t="str">
        <f t="shared" si="9"/>
        <v/>
      </c>
      <c r="BC7" s="12" t="str">
        <f t="shared" si="10"/>
        <v/>
      </c>
      <c r="BD7" s="13">
        <f t="shared" si="11"/>
        <v>0</v>
      </c>
      <c r="BE7" s="13">
        <f t="shared" si="12"/>
        <v>0</v>
      </c>
      <c r="BF7" s="13">
        <f t="shared" si="13"/>
        <v>0</v>
      </c>
      <c r="BG7" s="13">
        <f t="shared" si="14"/>
        <v>0</v>
      </c>
      <c r="BH7" s="13">
        <f t="shared" si="15"/>
        <v>0</v>
      </c>
      <c r="BI7" s="13">
        <f t="shared" si="16"/>
        <v>1</v>
      </c>
      <c r="BJ7" s="13">
        <f t="shared" si="17"/>
        <v>1</v>
      </c>
      <c r="BK7" s="13">
        <f t="shared" si="18"/>
        <v>0</v>
      </c>
      <c r="BL7" s="13">
        <f t="shared" si="19"/>
        <v>0</v>
      </c>
      <c r="BM7" s="13">
        <f t="shared" si="20"/>
        <v>0</v>
      </c>
      <c r="BN7" s="13">
        <f t="shared" si="21"/>
        <v>0</v>
      </c>
      <c r="BO7" s="13">
        <f t="shared" si="22"/>
        <v>0</v>
      </c>
      <c r="BP7" s="13">
        <f t="shared" si="23"/>
        <v>0</v>
      </c>
      <c r="BQ7" s="13">
        <f t="shared" si="24"/>
        <v>0</v>
      </c>
      <c r="BR7" s="13">
        <f t="shared" si="25"/>
        <v>0</v>
      </c>
      <c r="BS7" s="13">
        <f t="shared" si="26"/>
        <v>0</v>
      </c>
      <c r="BT7" s="13">
        <f t="shared" si="27"/>
        <v>0</v>
      </c>
      <c r="BU7" s="13">
        <f t="shared" si="28"/>
        <v>1</v>
      </c>
      <c r="BV7" s="13">
        <f t="shared" si="29"/>
        <v>0</v>
      </c>
      <c r="BW7" s="13">
        <f t="shared" si="30"/>
        <v>0</v>
      </c>
      <c r="BX7" s="13">
        <f t="shared" si="31"/>
        <v>0</v>
      </c>
      <c r="BY7" s="13">
        <f t="shared" si="32"/>
        <v>0</v>
      </c>
      <c r="BZ7" s="13" t="str">
        <f t="shared" si="33"/>
        <v/>
      </c>
      <c r="CA7" s="13">
        <f t="shared" si="34"/>
        <v>35.4580078125</v>
      </c>
      <c r="CB7" s="13">
        <f t="shared" si="35"/>
        <v>25.78173828125</v>
      </c>
      <c r="CC7" s="14" t="str">
        <f t="shared" si="36"/>
        <v xml:space="preserve">                                        </v>
      </c>
      <c r="CD7" s="14" t="str">
        <f t="shared" si="37"/>
        <v xml:space="preserve">                          </v>
      </c>
      <c r="CE7" s="14">
        <f t="shared" si="38"/>
        <v>13.83251953125</v>
      </c>
      <c r="CF7" s="14">
        <f t="shared" si="39"/>
        <v>49.29052734375</v>
      </c>
      <c r="CG7" s="14" t="str">
        <f t="shared" si="40"/>
        <v xml:space="preserve">                          </v>
      </c>
      <c r="CH7" s="14" t="str">
        <f t="shared" si="41"/>
        <v xml:space="preserve">                                        </v>
      </c>
    </row>
    <row r="8" spans="1:86" ht="12.75" customHeight="1" x14ac:dyDescent="0.4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5"/>
      <c r="O8" s="4"/>
      <c r="P8" s="6"/>
      <c r="Q8" s="7"/>
      <c r="R8" s="4" t="str">
        <f t="shared" si="0"/>
        <v/>
      </c>
      <c r="S8" s="8"/>
      <c r="V8" s="9" t="str">
        <f t="shared" si="1"/>
        <v/>
      </c>
      <c r="W8" s="10" t="str">
        <f t="shared" si="2"/>
        <v/>
      </c>
      <c r="X8" s="4" t="str">
        <f t="shared" si="3"/>
        <v/>
      </c>
      <c r="Y8" s="10" t="str">
        <f t="shared" si="4"/>
        <v/>
      </c>
      <c r="Z8" s="11" t="str">
        <f t="shared" si="5"/>
        <v/>
      </c>
      <c r="AX8" s="12" t="str">
        <f>IF(ISNUMBER(C8),IF(ROW(#REF!)=2,AVERAGE(C$1:C$10000),""),"")</f>
        <v/>
      </c>
      <c r="AY8" s="12" t="str">
        <f t="shared" si="6"/>
        <v/>
      </c>
      <c r="AZ8" s="12" t="str">
        <f t="shared" si="7"/>
        <v/>
      </c>
      <c r="BA8" s="12" t="str">
        <f t="shared" si="8"/>
        <v/>
      </c>
      <c r="BB8" s="12" t="str">
        <f t="shared" si="9"/>
        <v/>
      </c>
      <c r="BC8" s="12" t="str">
        <f t="shared" si="10"/>
        <v/>
      </c>
      <c r="BD8" s="13">
        <f t="shared" si="11"/>
        <v>0</v>
      </c>
      <c r="BE8" s="13">
        <f t="shared" si="12"/>
        <v>0</v>
      </c>
      <c r="BF8" s="13">
        <f t="shared" si="13"/>
        <v>0</v>
      </c>
      <c r="BG8" s="13">
        <f t="shared" si="14"/>
        <v>0</v>
      </c>
      <c r="BH8" s="13">
        <f t="shared" si="15"/>
        <v>0</v>
      </c>
      <c r="BI8" s="13">
        <f t="shared" si="16"/>
        <v>1</v>
      </c>
      <c r="BJ8" s="13">
        <f t="shared" si="17"/>
        <v>1</v>
      </c>
      <c r="BK8" s="13">
        <f t="shared" si="18"/>
        <v>0</v>
      </c>
      <c r="BL8" s="13">
        <f t="shared" si="19"/>
        <v>0</v>
      </c>
      <c r="BM8" s="13">
        <f t="shared" si="20"/>
        <v>0</v>
      </c>
      <c r="BN8" s="13">
        <f t="shared" si="21"/>
        <v>0</v>
      </c>
      <c r="BO8" s="13">
        <f t="shared" si="22"/>
        <v>0</v>
      </c>
      <c r="BP8" s="13">
        <f t="shared" si="23"/>
        <v>0</v>
      </c>
      <c r="BQ8" s="13">
        <f t="shared" si="24"/>
        <v>0</v>
      </c>
      <c r="BR8" s="13">
        <f t="shared" si="25"/>
        <v>0</v>
      </c>
      <c r="BS8" s="13">
        <f t="shared" si="26"/>
        <v>0</v>
      </c>
      <c r="BT8" s="13">
        <f t="shared" si="27"/>
        <v>0</v>
      </c>
      <c r="BU8" s="13">
        <f t="shared" si="28"/>
        <v>1</v>
      </c>
      <c r="BV8" s="13">
        <f t="shared" si="29"/>
        <v>0</v>
      </c>
      <c r="BW8" s="13">
        <f t="shared" si="30"/>
        <v>0</v>
      </c>
      <c r="BX8" s="13">
        <f t="shared" si="31"/>
        <v>0</v>
      </c>
      <c r="BY8" s="13">
        <f t="shared" si="32"/>
        <v>0</v>
      </c>
      <c r="BZ8" s="13" t="str">
        <f t="shared" si="33"/>
        <v/>
      </c>
      <c r="CA8" s="13">
        <f t="shared" si="34"/>
        <v>35.4580078125</v>
      </c>
      <c r="CB8" s="13">
        <f t="shared" si="35"/>
        <v>25.78173828125</v>
      </c>
      <c r="CC8" s="14" t="str">
        <f t="shared" si="36"/>
        <v xml:space="preserve">                                        </v>
      </c>
      <c r="CD8" s="14" t="str">
        <f t="shared" si="37"/>
        <v xml:space="preserve">                          </v>
      </c>
      <c r="CE8" s="14">
        <f t="shared" si="38"/>
        <v>13.83251953125</v>
      </c>
      <c r="CF8" s="14">
        <f t="shared" si="39"/>
        <v>49.29052734375</v>
      </c>
      <c r="CG8" s="14" t="str">
        <f t="shared" si="40"/>
        <v xml:space="preserve">                          </v>
      </c>
      <c r="CH8" s="14" t="str">
        <f t="shared" si="41"/>
        <v xml:space="preserve">                                        </v>
      </c>
    </row>
    <row r="9" spans="1:86" ht="12.75" customHeight="1" x14ac:dyDescent="0.4">
      <c r="A9" s="1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5"/>
      <c r="O9" s="4"/>
      <c r="P9" s="6"/>
      <c r="Q9" s="7"/>
      <c r="R9" s="4" t="str">
        <f t="shared" si="0"/>
        <v/>
      </c>
      <c r="S9" s="8"/>
      <c r="V9" s="9" t="str">
        <f t="shared" si="1"/>
        <v/>
      </c>
      <c r="W9" s="10" t="str">
        <f t="shared" si="2"/>
        <v/>
      </c>
      <c r="X9" s="4" t="str">
        <f t="shared" si="3"/>
        <v/>
      </c>
      <c r="Y9" s="10" t="str">
        <f t="shared" si="4"/>
        <v/>
      </c>
      <c r="Z9" s="11" t="str">
        <f t="shared" si="5"/>
        <v/>
      </c>
      <c r="AX9" s="12" t="str">
        <f>IF(ISNUMBER(C9),IF(ROW(#REF!)=2,AVERAGE(C$1:C$10000),""),"")</f>
        <v/>
      </c>
      <c r="AY9" s="12" t="str">
        <f t="shared" si="6"/>
        <v/>
      </c>
      <c r="AZ9" s="12" t="str">
        <f t="shared" si="7"/>
        <v/>
      </c>
      <c r="BA9" s="12" t="str">
        <f t="shared" si="8"/>
        <v/>
      </c>
      <c r="BB9" s="12" t="str">
        <f t="shared" si="9"/>
        <v/>
      </c>
      <c r="BC9" s="12" t="str">
        <f t="shared" si="10"/>
        <v/>
      </c>
      <c r="BD9" s="13">
        <f t="shared" si="11"/>
        <v>0</v>
      </c>
      <c r="BE9" s="13">
        <f t="shared" si="12"/>
        <v>0</v>
      </c>
      <c r="BF9" s="13">
        <f t="shared" si="13"/>
        <v>0</v>
      </c>
      <c r="BG9" s="13">
        <f t="shared" si="14"/>
        <v>0</v>
      </c>
      <c r="BH9" s="13">
        <f t="shared" si="15"/>
        <v>0</v>
      </c>
      <c r="BI9" s="13">
        <f t="shared" si="16"/>
        <v>1</v>
      </c>
      <c r="BJ9" s="13">
        <f t="shared" si="17"/>
        <v>1</v>
      </c>
      <c r="BK9" s="13">
        <f t="shared" si="18"/>
        <v>0</v>
      </c>
      <c r="BL9" s="13">
        <f t="shared" si="19"/>
        <v>0</v>
      </c>
      <c r="BM9" s="13">
        <f t="shared" si="20"/>
        <v>0</v>
      </c>
      <c r="BN9" s="13">
        <f t="shared" si="21"/>
        <v>0</v>
      </c>
      <c r="BO9" s="13">
        <f t="shared" si="22"/>
        <v>0</v>
      </c>
      <c r="BP9" s="13">
        <f t="shared" si="23"/>
        <v>0</v>
      </c>
      <c r="BQ9" s="13">
        <f t="shared" si="24"/>
        <v>0</v>
      </c>
      <c r="BR9" s="13">
        <f t="shared" si="25"/>
        <v>0</v>
      </c>
      <c r="BS9" s="13">
        <f t="shared" si="26"/>
        <v>0</v>
      </c>
      <c r="BT9" s="13">
        <f t="shared" si="27"/>
        <v>0</v>
      </c>
      <c r="BU9" s="13">
        <f t="shared" si="28"/>
        <v>1</v>
      </c>
      <c r="BV9" s="13">
        <f t="shared" si="29"/>
        <v>0</v>
      </c>
      <c r="BW9" s="13">
        <f t="shared" si="30"/>
        <v>0</v>
      </c>
      <c r="BX9" s="13">
        <f t="shared" si="31"/>
        <v>0</v>
      </c>
      <c r="BY9" s="13">
        <f t="shared" si="32"/>
        <v>0</v>
      </c>
      <c r="BZ9" s="13" t="str">
        <f t="shared" si="33"/>
        <v/>
      </c>
      <c r="CA9" s="13">
        <f t="shared" si="34"/>
        <v>35.4580078125</v>
      </c>
      <c r="CB9" s="13">
        <f t="shared" si="35"/>
        <v>25.78173828125</v>
      </c>
      <c r="CC9" s="14" t="str">
        <f t="shared" si="36"/>
        <v xml:space="preserve">                                        </v>
      </c>
      <c r="CD9" s="14" t="str">
        <f t="shared" si="37"/>
        <v xml:space="preserve">                          </v>
      </c>
      <c r="CE9" s="14">
        <f t="shared" si="38"/>
        <v>13.83251953125</v>
      </c>
      <c r="CF9" s="14">
        <f t="shared" si="39"/>
        <v>49.29052734375</v>
      </c>
      <c r="CG9" s="14" t="str">
        <f t="shared" si="40"/>
        <v xml:space="preserve">                          </v>
      </c>
      <c r="CH9" s="14" t="str">
        <f t="shared" si="41"/>
        <v xml:space="preserve">                                        </v>
      </c>
    </row>
    <row r="10" spans="1:86" ht="12.75" customHeight="1" x14ac:dyDescent="0.4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5"/>
      <c r="O10" s="4"/>
      <c r="P10" s="6"/>
      <c r="Q10" s="7"/>
      <c r="R10" s="4" t="str">
        <f t="shared" si="0"/>
        <v/>
      </c>
      <c r="S10" s="8"/>
      <c r="V10" s="9" t="str">
        <f t="shared" si="1"/>
        <v/>
      </c>
      <c r="W10" s="10" t="str">
        <f t="shared" si="2"/>
        <v/>
      </c>
      <c r="X10" s="4" t="str">
        <f t="shared" si="3"/>
        <v/>
      </c>
      <c r="Y10" s="10" t="str">
        <f t="shared" si="4"/>
        <v/>
      </c>
      <c r="Z10" s="11" t="str">
        <f t="shared" si="5"/>
        <v/>
      </c>
      <c r="AX10" s="12" t="str">
        <f>IF(ISNUMBER(C10),IF(ROW(#REF!)=2,AVERAGE(C$1:C$10000),""),"")</f>
        <v/>
      </c>
      <c r="AY10" s="12" t="str">
        <f t="shared" si="6"/>
        <v/>
      </c>
      <c r="AZ10" s="12" t="str">
        <f t="shared" si="7"/>
        <v/>
      </c>
      <c r="BA10" s="12" t="str">
        <f t="shared" si="8"/>
        <v/>
      </c>
      <c r="BB10" s="12" t="str">
        <f t="shared" si="9"/>
        <v/>
      </c>
      <c r="BC10" s="12" t="str">
        <f t="shared" si="10"/>
        <v/>
      </c>
      <c r="BD10" s="13">
        <f t="shared" si="11"/>
        <v>0</v>
      </c>
      <c r="BE10" s="13">
        <f t="shared" si="12"/>
        <v>0</v>
      </c>
      <c r="BF10" s="13">
        <f t="shared" si="13"/>
        <v>0</v>
      </c>
      <c r="BG10" s="13">
        <f t="shared" si="14"/>
        <v>0</v>
      </c>
      <c r="BH10" s="13">
        <f t="shared" si="15"/>
        <v>0</v>
      </c>
      <c r="BI10" s="13">
        <f t="shared" si="16"/>
        <v>1</v>
      </c>
      <c r="BJ10" s="13">
        <f t="shared" si="17"/>
        <v>1</v>
      </c>
      <c r="BK10" s="13">
        <f t="shared" si="18"/>
        <v>0</v>
      </c>
      <c r="BL10" s="13">
        <f t="shared" si="19"/>
        <v>0</v>
      </c>
      <c r="BM10" s="13">
        <f t="shared" si="20"/>
        <v>0</v>
      </c>
      <c r="BN10" s="13">
        <f t="shared" si="21"/>
        <v>0</v>
      </c>
      <c r="BO10" s="13">
        <f t="shared" si="22"/>
        <v>0</v>
      </c>
      <c r="BP10" s="13">
        <f t="shared" si="23"/>
        <v>0</v>
      </c>
      <c r="BQ10" s="13">
        <f t="shared" si="24"/>
        <v>0</v>
      </c>
      <c r="BR10" s="13">
        <f t="shared" si="25"/>
        <v>0</v>
      </c>
      <c r="BS10" s="13">
        <f t="shared" si="26"/>
        <v>0</v>
      </c>
      <c r="BT10" s="13">
        <f t="shared" si="27"/>
        <v>0</v>
      </c>
      <c r="BU10" s="13">
        <f t="shared" si="28"/>
        <v>1</v>
      </c>
      <c r="BV10" s="13">
        <f t="shared" si="29"/>
        <v>0</v>
      </c>
      <c r="BW10" s="13">
        <f t="shared" si="30"/>
        <v>0</v>
      </c>
      <c r="BX10" s="13">
        <f t="shared" si="31"/>
        <v>0</v>
      </c>
      <c r="BY10" s="13">
        <f t="shared" si="32"/>
        <v>0</v>
      </c>
      <c r="BZ10" s="13" t="str">
        <f t="shared" si="33"/>
        <v/>
      </c>
      <c r="CA10" s="13">
        <f t="shared" si="34"/>
        <v>35.4580078125</v>
      </c>
      <c r="CB10" s="13">
        <f t="shared" si="35"/>
        <v>25.78173828125</v>
      </c>
      <c r="CC10" s="14" t="str">
        <f t="shared" si="36"/>
        <v xml:space="preserve">                                        </v>
      </c>
      <c r="CD10" s="14" t="str">
        <f t="shared" si="37"/>
        <v xml:space="preserve">                          </v>
      </c>
      <c r="CE10" s="14">
        <f t="shared" si="38"/>
        <v>13.83251953125</v>
      </c>
      <c r="CF10" s="14">
        <f t="shared" si="39"/>
        <v>49.29052734375</v>
      </c>
      <c r="CG10" s="14" t="str">
        <f t="shared" si="40"/>
        <v xml:space="preserve">                          </v>
      </c>
      <c r="CH10" s="14" t="str">
        <f t="shared" si="41"/>
        <v xml:space="preserve">                                        </v>
      </c>
    </row>
    <row r="11" spans="1:86" ht="12.75" customHeight="1" x14ac:dyDescent="0.4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5"/>
      <c r="O11" s="4"/>
      <c r="P11" s="6"/>
      <c r="Q11" s="7"/>
      <c r="R11" s="4" t="str">
        <f t="shared" si="0"/>
        <v/>
      </c>
      <c r="S11" s="8"/>
      <c r="V11" s="9" t="str">
        <f t="shared" si="1"/>
        <v/>
      </c>
      <c r="W11" s="10" t="str">
        <f t="shared" si="2"/>
        <v/>
      </c>
      <c r="X11" s="4" t="str">
        <f t="shared" si="3"/>
        <v/>
      </c>
      <c r="Y11" s="10" t="str">
        <f t="shared" si="4"/>
        <v/>
      </c>
      <c r="Z11" s="11" t="str">
        <f t="shared" si="5"/>
        <v/>
      </c>
      <c r="AX11" s="12" t="str">
        <f>IF(ISNUMBER(C11),IF(ROW(#REF!)=2,AVERAGE(C$1:C$10000),""),"")</f>
        <v/>
      </c>
      <c r="AY11" s="12" t="str">
        <f t="shared" si="6"/>
        <v/>
      </c>
      <c r="AZ11" s="12" t="str">
        <f t="shared" si="7"/>
        <v/>
      </c>
      <c r="BA11" s="12" t="str">
        <f t="shared" si="8"/>
        <v/>
      </c>
      <c r="BB11" s="12" t="str">
        <f t="shared" si="9"/>
        <v/>
      </c>
      <c r="BC11" s="12" t="str">
        <f t="shared" si="10"/>
        <v/>
      </c>
      <c r="BD11" s="13">
        <f t="shared" si="11"/>
        <v>0</v>
      </c>
      <c r="BE11" s="13">
        <f t="shared" si="12"/>
        <v>0</v>
      </c>
      <c r="BF11" s="13">
        <f t="shared" si="13"/>
        <v>0</v>
      </c>
      <c r="BG11" s="13">
        <f t="shared" si="14"/>
        <v>0</v>
      </c>
      <c r="BH11" s="13">
        <f t="shared" si="15"/>
        <v>0</v>
      </c>
      <c r="BI11" s="13">
        <f t="shared" si="16"/>
        <v>1</v>
      </c>
      <c r="BJ11" s="13">
        <f t="shared" si="17"/>
        <v>1</v>
      </c>
      <c r="BK11" s="13">
        <f t="shared" si="18"/>
        <v>0</v>
      </c>
      <c r="BL11" s="13">
        <f t="shared" si="19"/>
        <v>0</v>
      </c>
      <c r="BM11" s="13">
        <f t="shared" si="20"/>
        <v>0</v>
      </c>
      <c r="BN11" s="13">
        <f t="shared" si="21"/>
        <v>0</v>
      </c>
      <c r="BO11" s="13">
        <f t="shared" si="22"/>
        <v>0</v>
      </c>
      <c r="BP11" s="13">
        <f t="shared" si="23"/>
        <v>0</v>
      </c>
      <c r="BQ11" s="13">
        <f t="shared" si="24"/>
        <v>0</v>
      </c>
      <c r="BR11" s="13">
        <f t="shared" si="25"/>
        <v>0</v>
      </c>
      <c r="BS11" s="13">
        <f t="shared" si="26"/>
        <v>0</v>
      </c>
      <c r="BT11" s="13">
        <f t="shared" si="27"/>
        <v>0</v>
      </c>
      <c r="BU11" s="13">
        <f t="shared" si="28"/>
        <v>1</v>
      </c>
      <c r="BV11" s="13">
        <f t="shared" si="29"/>
        <v>0</v>
      </c>
      <c r="BW11" s="13">
        <f t="shared" si="30"/>
        <v>0</v>
      </c>
      <c r="BX11" s="13">
        <f t="shared" si="31"/>
        <v>0</v>
      </c>
      <c r="BY11" s="13">
        <f t="shared" si="32"/>
        <v>0</v>
      </c>
      <c r="BZ11" s="13" t="str">
        <f t="shared" si="33"/>
        <v/>
      </c>
      <c r="CA11" s="13">
        <f t="shared" si="34"/>
        <v>35.4580078125</v>
      </c>
      <c r="CB11" s="13">
        <f t="shared" si="35"/>
        <v>25.78173828125</v>
      </c>
      <c r="CC11" s="14" t="str">
        <f t="shared" si="36"/>
        <v xml:space="preserve">                                        </v>
      </c>
      <c r="CD11" s="14" t="str">
        <f t="shared" si="37"/>
        <v xml:space="preserve">                          </v>
      </c>
      <c r="CE11" s="14">
        <f t="shared" si="38"/>
        <v>13.83251953125</v>
      </c>
      <c r="CF11" s="14">
        <f t="shared" si="39"/>
        <v>49.29052734375</v>
      </c>
      <c r="CG11" s="14" t="str">
        <f t="shared" si="40"/>
        <v xml:space="preserve">                          </v>
      </c>
      <c r="CH11" s="14" t="str">
        <f t="shared" si="41"/>
        <v xml:space="preserve">                                        </v>
      </c>
    </row>
    <row r="12" spans="1:86" ht="12.75" customHeight="1" x14ac:dyDescent="0.4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5"/>
      <c r="O12" s="4"/>
      <c r="P12" s="6"/>
      <c r="Q12" s="7"/>
      <c r="R12" s="4" t="str">
        <f t="shared" si="0"/>
        <v/>
      </c>
      <c r="S12" s="8"/>
      <c r="V12" s="9" t="str">
        <f t="shared" si="1"/>
        <v/>
      </c>
      <c r="W12" s="10" t="str">
        <f t="shared" si="2"/>
        <v/>
      </c>
      <c r="X12" s="4" t="str">
        <f t="shared" si="3"/>
        <v/>
      </c>
      <c r="Y12" s="10" t="str">
        <f t="shared" si="4"/>
        <v/>
      </c>
      <c r="Z12" s="11" t="str">
        <f t="shared" si="5"/>
        <v/>
      </c>
      <c r="AX12" s="12" t="str">
        <f>IF(ISNUMBER(C12),IF(ROW(#REF!)=2,AVERAGE(C$1:C$10000),""),"")</f>
        <v/>
      </c>
      <c r="AY12" s="12" t="str">
        <f t="shared" si="6"/>
        <v/>
      </c>
      <c r="AZ12" s="12" t="str">
        <f t="shared" si="7"/>
        <v/>
      </c>
      <c r="BA12" s="12" t="str">
        <f t="shared" si="8"/>
        <v/>
      </c>
      <c r="BB12" s="12" t="str">
        <f t="shared" si="9"/>
        <v/>
      </c>
      <c r="BC12" s="12" t="str">
        <f t="shared" si="10"/>
        <v/>
      </c>
      <c r="BD12" s="13">
        <f t="shared" si="11"/>
        <v>0</v>
      </c>
      <c r="BE12" s="13">
        <f t="shared" si="12"/>
        <v>0</v>
      </c>
      <c r="BF12" s="13">
        <f t="shared" si="13"/>
        <v>0</v>
      </c>
      <c r="BG12" s="13">
        <f t="shared" si="14"/>
        <v>0</v>
      </c>
      <c r="BH12" s="13">
        <f t="shared" si="15"/>
        <v>0</v>
      </c>
      <c r="BI12" s="13">
        <f t="shared" si="16"/>
        <v>1</v>
      </c>
      <c r="BJ12" s="13">
        <f t="shared" si="17"/>
        <v>1</v>
      </c>
      <c r="BK12" s="13">
        <f t="shared" si="18"/>
        <v>0</v>
      </c>
      <c r="BL12" s="13">
        <f t="shared" si="19"/>
        <v>0</v>
      </c>
      <c r="BM12" s="13">
        <f t="shared" si="20"/>
        <v>0</v>
      </c>
      <c r="BN12" s="13">
        <f t="shared" si="21"/>
        <v>0</v>
      </c>
      <c r="BO12" s="13">
        <f t="shared" si="22"/>
        <v>0</v>
      </c>
      <c r="BP12" s="13">
        <f t="shared" si="23"/>
        <v>0</v>
      </c>
      <c r="BQ12" s="13">
        <f t="shared" si="24"/>
        <v>0</v>
      </c>
      <c r="BR12" s="13">
        <f t="shared" si="25"/>
        <v>0</v>
      </c>
      <c r="BS12" s="13">
        <f t="shared" si="26"/>
        <v>0</v>
      </c>
      <c r="BT12" s="13">
        <f t="shared" si="27"/>
        <v>0</v>
      </c>
      <c r="BU12" s="13">
        <f t="shared" si="28"/>
        <v>1</v>
      </c>
      <c r="BV12" s="13">
        <f t="shared" si="29"/>
        <v>0</v>
      </c>
      <c r="BW12" s="13">
        <f t="shared" si="30"/>
        <v>0</v>
      </c>
      <c r="BX12" s="13">
        <f t="shared" si="31"/>
        <v>0</v>
      </c>
      <c r="BY12" s="13">
        <f t="shared" si="32"/>
        <v>0</v>
      </c>
      <c r="BZ12" s="13" t="str">
        <f t="shared" si="33"/>
        <v/>
      </c>
      <c r="CA12" s="13">
        <f t="shared" si="34"/>
        <v>35.4580078125</v>
      </c>
      <c r="CB12" s="13">
        <f t="shared" si="35"/>
        <v>25.78173828125</v>
      </c>
      <c r="CC12" s="14" t="str">
        <f t="shared" si="36"/>
        <v xml:space="preserve">                                        </v>
      </c>
      <c r="CD12" s="14" t="str">
        <f t="shared" si="37"/>
        <v xml:space="preserve">                          </v>
      </c>
      <c r="CE12" s="14">
        <f t="shared" si="38"/>
        <v>13.83251953125</v>
      </c>
      <c r="CF12" s="14">
        <f t="shared" si="39"/>
        <v>49.29052734375</v>
      </c>
      <c r="CG12" s="14" t="str">
        <f t="shared" si="40"/>
        <v xml:space="preserve">                          </v>
      </c>
      <c r="CH12" s="14" t="str">
        <f t="shared" si="41"/>
        <v xml:space="preserve">                                        </v>
      </c>
    </row>
    <row r="13" spans="1:86" ht="12.75" customHeight="1" x14ac:dyDescent="0.4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5"/>
      <c r="O13" s="4"/>
      <c r="P13" s="6"/>
      <c r="Q13" s="7"/>
      <c r="R13" s="4" t="str">
        <f t="shared" si="0"/>
        <v/>
      </c>
      <c r="S13" s="8"/>
      <c r="V13" s="9" t="str">
        <f t="shared" si="1"/>
        <v/>
      </c>
      <c r="W13" s="10" t="str">
        <f t="shared" si="2"/>
        <v/>
      </c>
      <c r="X13" s="4" t="str">
        <f t="shared" si="3"/>
        <v/>
      </c>
      <c r="Y13" s="10" t="str">
        <f t="shared" si="4"/>
        <v/>
      </c>
      <c r="Z13" s="11" t="str">
        <f t="shared" si="5"/>
        <v/>
      </c>
      <c r="AX13" s="12" t="str">
        <f>IF(ISNUMBER(C13),IF(ROW(#REF!)=2,AVERAGE(C$1:C$10000),""),"")</f>
        <v/>
      </c>
      <c r="AY13" s="12" t="str">
        <f t="shared" si="6"/>
        <v/>
      </c>
      <c r="AZ13" s="12" t="str">
        <f t="shared" si="7"/>
        <v/>
      </c>
      <c r="BA13" s="12" t="str">
        <f t="shared" si="8"/>
        <v/>
      </c>
      <c r="BB13" s="12" t="str">
        <f t="shared" si="9"/>
        <v/>
      </c>
      <c r="BC13" s="12" t="str">
        <f t="shared" si="10"/>
        <v/>
      </c>
      <c r="BD13" s="13">
        <f t="shared" si="11"/>
        <v>0</v>
      </c>
      <c r="BE13" s="13">
        <f t="shared" si="12"/>
        <v>0</v>
      </c>
      <c r="BF13" s="13">
        <f t="shared" si="13"/>
        <v>0</v>
      </c>
      <c r="BG13" s="13">
        <f t="shared" si="14"/>
        <v>0</v>
      </c>
      <c r="BH13" s="13">
        <f t="shared" si="15"/>
        <v>0</v>
      </c>
      <c r="BI13" s="13">
        <f t="shared" si="16"/>
        <v>1</v>
      </c>
      <c r="BJ13" s="13">
        <f t="shared" si="17"/>
        <v>1</v>
      </c>
      <c r="BK13" s="13">
        <f t="shared" si="18"/>
        <v>0</v>
      </c>
      <c r="BL13" s="13">
        <f t="shared" si="19"/>
        <v>0</v>
      </c>
      <c r="BM13" s="13">
        <f t="shared" si="20"/>
        <v>0</v>
      </c>
      <c r="BN13" s="13">
        <f t="shared" si="21"/>
        <v>0</v>
      </c>
      <c r="BO13" s="13">
        <f t="shared" si="22"/>
        <v>0</v>
      </c>
      <c r="BP13" s="13">
        <f t="shared" si="23"/>
        <v>0</v>
      </c>
      <c r="BQ13" s="13">
        <f t="shared" si="24"/>
        <v>0</v>
      </c>
      <c r="BR13" s="13">
        <f t="shared" si="25"/>
        <v>0</v>
      </c>
      <c r="BS13" s="13">
        <f t="shared" si="26"/>
        <v>0</v>
      </c>
      <c r="BT13" s="13">
        <f t="shared" si="27"/>
        <v>0</v>
      </c>
      <c r="BU13" s="13">
        <f t="shared" si="28"/>
        <v>1</v>
      </c>
      <c r="BV13" s="13">
        <f t="shared" si="29"/>
        <v>0</v>
      </c>
      <c r="BW13" s="13">
        <f t="shared" si="30"/>
        <v>0</v>
      </c>
      <c r="BX13" s="13">
        <f t="shared" si="31"/>
        <v>0</v>
      </c>
      <c r="BY13" s="13">
        <f t="shared" si="32"/>
        <v>0</v>
      </c>
      <c r="BZ13" s="13" t="str">
        <f t="shared" si="33"/>
        <v/>
      </c>
      <c r="CA13" s="13">
        <f t="shared" si="34"/>
        <v>35.4580078125</v>
      </c>
      <c r="CB13" s="13">
        <f t="shared" si="35"/>
        <v>25.78173828125</v>
      </c>
      <c r="CC13" s="14" t="str">
        <f t="shared" si="36"/>
        <v xml:space="preserve">                                        </v>
      </c>
      <c r="CD13" s="14" t="str">
        <f t="shared" si="37"/>
        <v xml:space="preserve">                          </v>
      </c>
      <c r="CE13" s="14">
        <f t="shared" si="38"/>
        <v>13.83251953125</v>
      </c>
      <c r="CF13" s="14">
        <f t="shared" si="39"/>
        <v>49.29052734375</v>
      </c>
      <c r="CG13" s="14" t="str">
        <f t="shared" si="40"/>
        <v xml:space="preserve">                          </v>
      </c>
      <c r="CH13" s="14" t="str">
        <f t="shared" si="41"/>
        <v xml:space="preserve">                                        </v>
      </c>
    </row>
    <row r="14" spans="1:86" ht="12.75" customHeight="1" x14ac:dyDescent="0.4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5"/>
      <c r="O14" s="4"/>
      <c r="P14" s="6"/>
      <c r="Q14" s="7"/>
      <c r="R14" s="4" t="str">
        <f t="shared" si="0"/>
        <v/>
      </c>
      <c r="S14" s="8"/>
      <c r="V14" s="9" t="str">
        <f t="shared" si="1"/>
        <v/>
      </c>
      <c r="W14" s="10" t="str">
        <f t="shared" si="2"/>
        <v/>
      </c>
      <c r="X14" s="4" t="str">
        <f t="shared" si="3"/>
        <v/>
      </c>
      <c r="Y14" s="10" t="str">
        <f t="shared" si="4"/>
        <v/>
      </c>
      <c r="Z14" s="11" t="str">
        <f t="shared" si="5"/>
        <v/>
      </c>
      <c r="AX14" s="12" t="str">
        <f>IF(ISNUMBER(C14),IF(ROW(#REF!)=2,AVERAGE(C$1:C$10000),""),"")</f>
        <v/>
      </c>
      <c r="AY14" s="12" t="str">
        <f t="shared" si="6"/>
        <v/>
      </c>
      <c r="AZ14" s="12" t="str">
        <f t="shared" si="7"/>
        <v/>
      </c>
      <c r="BA14" s="12" t="str">
        <f t="shared" si="8"/>
        <v/>
      </c>
      <c r="BB14" s="12" t="str">
        <f t="shared" si="9"/>
        <v/>
      </c>
      <c r="BC14" s="12" t="str">
        <f t="shared" si="10"/>
        <v/>
      </c>
      <c r="BD14" s="13">
        <f t="shared" si="11"/>
        <v>0</v>
      </c>
      <c r="BE14" s="13">
        <f t="shared" si="12"/>
        <v>0</v>
      </c>
      <c r="BF14" s="13">
        <f t="shared" si="13"/>
        <v>0</v>
      </c>
      <c r="BG14" s="13">
        <f t="shared" si="14"/>
        <v>0</v>
      </c>
      <c r="BH14" s="13">
        <f t="shared" si="15"/>
        <v>0</v>
      </c>
      <c r="BI14" s="13">
        <f t="shared" si="16"/>
        <v>1</v>
      </c>
      <c r="BJ14" s="13">
        <f t="shared" si="17"/>
        <v>1</v>
      </c>
      <c r="BK14" s="13">
        <f t="shared" si="18"/>
        <v>0</v>
      </c>
      <c r="BL14" s="13">
        <f t="shared" si="19"/>
        <v>0</v>
      </c>
      <c r="BM14" s="13">
        <f t="shared" si="20"/>
        <v>0</v>
      </c>
      <c r="BN14" s="13">
        <f t="shared" si="21"/>
        <v>0</v>
      </c>
      <c r="BO14" s="13">
        <f t="shared" si="22"/>
        <v>0</v>
      </c>
      <c r="BP14" s="13">
        <f t="shared" si="23"/>
        <v>0</v>
      </c>
      <c r="BQ14" s="13">
        <f t="shared" si="24"/>
        <v>0</v>
      </c>
      <c r="BR14" s="13">
        <f t="shared" si="25"/>
        <v>0</v>
      </c>
      <c r="BS14" s="13">
        <f t="shared" si="26"/>
        <v>0</v>
      </c>
      <c r="BT14" s="13">
        <f t="shared" si="27"/>
        <v>0</v>
      </c>
      <c r="BU14" s="13">
        <f t="shared" si="28"/>
        <v>1</v>
      </c>
      <c r="BV14" s="13">
        <f t="shared" si="29"/>
        <v>0</v>
      </c>
      <c r="BW14" s="13">
        <f t="shared" si="30"/>
        <v>0</v>
      </c>
      <c r="BX14" s="13">
        <f t="shared" si="31"/>
        <v>0</v>
      </c>
      <c r="BY14" s="13">
        <f t="shared" si="32"/>
        <v>0</v>
      </c>
      <c r="BZ14" s="13" t="str">
        <f t="shared" si="33"/>
        <v/>
      </c>
      <c r="CA14" s="13">
        <f t="shared" si="34"/>
        <v>35.4580078125</v>
      </c>
      <c r="CB14" s="13">
        <f t="shared" si="35"/>
        <v>25.78173828125</v>
      </c>
      <c r="CC14" s="14" t="str">
        <f t="shared" si="36"/>
        <v xml:space="preserve">                                        </v>
      </c>
      <c r="CD14" s="14" t="str">
        <f t="shared" si="37"/>
        <v xml:space="preserve">                          </v>
      </c>
      <c r="CE14" s="14">
        <f t="shared" si="38"/>
        <v>13.83251953125</v>
      </c>
      <c r="CF14" s="14">
        <f t="shared" si="39"/>
        <v>49.29052734375</v>
      </c>
      <c r="CG14" s="14" t="str">
        <f t="shared" si="40"/>
        <v xml:space="preserve">                          </v>
      </c>
      <c r="CH14" s="14" t="str">
        <f t="shared" si="41"/>
        <v xml:space="preserve">                                        </v>
      </c>
    </row>
    <row r="15" spans="1:86" ht="12.75" customHeight="1" x14ac:dyDescent="0.4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5"/>
      <c r="O15" s="4"/>
      <c r="P15" s="6"/>
      <c r="Q15" s="7"/>
      <c r="R15" s="4" t="str">
        <f t="shared" si="0"/>
        <v/>
      </c>
      <c r="S15" s="8"/>
      <c r="V15" s="9" t="str">
        <f t="shared" si="1"/>
        <v/>
      </c>
      <c r="W15" s="10" t="str">
        <f t="shared" si="2"/>
        <v/>
      </c>
      <c r="X15" s="4" t="str">
        <f t="shared" si="3"/>
        <v/>
      </c>
      <c r="Y15" s="10" t="str">
        <f t="shared" si="4"/>
        <v/>
      </c>
      <c r="Z15" s="11" t="str">
        <f t="shared" si="5"/>
        <v/>
      </c>
      <c r="AX15" s="12" t="str">
        <f>IF(ISNUMBER(C15),IF(ROW(#REF!)=2,AVERAGE(C$1:C$10000),""),"")</f>
        <v/>
      </c>
      <c r="AY15" s="12" t="str">
        <f t="shared" si="6"/>
        <v/>
      </c>
      <c r="AZ15" s="12" t="str">
        <f t="shared" si="7"/>
        <v/>
      </c>
      <c r="BA15" s="12" t="str">
        <f t="shared" si="8"/>
        <v/>
      </c>
      <c r="BB15" s="12" t="str">
        <f t="shared" si="9"/>
        <v/>
      </c>
      <c r="BC15" s="12" t="str">
        <f t="shared" si="10"/>
        <v/>
      </c>
      <c r="BD15" s="13">
        <f t="shared" si="11"/>
        <v>0</v>
      </c>
      <c r="BE15" s="13">
        <f t="shared" si="12"/>
        <v>0</v>
      </c>
      <c r="BF15" s="13">
        <f t="shared" si="13"/>
        <v>0</v>
      </c>
      <c r="BG15" s="13">
        <f t="shared" si="14"/>
        <v>0</v>
      </c>
      <c r="BH15" s="13">
        <f t="shared" si="15"/>
        <v>0</v>
      </c>
      <c r="BI15" s="13">
        <f t="shared" si="16"/>
        <v>1</v>
      </c>
      <c r="BJ15" s="13">
        <f t="shared" si="17"/>
        <v>1</v>
      </c>
      <c r="BK15" s="13">
        <f t="shared" si="18"/>
        <v>0</v>
      </c>
      <c r="BL15" s="13">
        <f t="shared" si="19"/>
        <v>0</v>
      </c>
      <c r="BM15" s="13">
        <f t="shared" si="20"/>
        <v>0</v>
      </c>
      <c r="BN15" s="13">
        <f t="shared" si="21"/>
        <v>0</v>
      </c>
      <c r="BO15" s="13">
        <f t="shared" si="22"/>
        <v>0</v>
      </c>
      <c r="BP15" s="13">
        <f t="shared" si="23"/>
        <v>0</v>
      </c>
      <c r="BQ15" s="13">
        <f t="shared" si="24"/>
        <v>0</v>
      </c>
      <c r="BR15" s="13">
        <f t="shared" si="25"/>
        <v>0</v>
      </c>
      <c r="BS15" s="13">
        <f t="shared" si="26"/>
        <v>0</v>
      </c>
      <c r="BT15" s="13">
        <f t="shared" si="27"/>
        <v>0</v>
      </c>
      <c r="BU15" s="13">
        <f t="shared" si="28"/>
        <v>1</v>
      </c>
      <c r="BV15" s="13">
        <f t="shared" si="29"/>
        <v>0</v>
      </c>
      <c r="BW15" s="13">
        <f t="shared" si="30"/>
        <v>0</v>
      </c>
      <c r="BX15" s="13">
        <f t="shared" si="31"/>
        <v>0</v>
      </c>
      <c r="BY15" s="13">
        <f t="shared" si="32"/>
        <v>0</v>
      </c>
      <c r="BZ15" s="13" t="str">
        <f t="shared" si="33"/>
        <v/>
      </c>
      <c r="CA15" s="13">
        <f t="shared" si="34"/>
        <v>35.4580078125</v>
      </c>
      <c r="CB15" s="13">
        <f t="shared" si="35"/>
        <v>25.78173828125</v>
      </c>
      <c r="CC15" s="14" t="str">
        <f t="shared" si="36"/>
        <v xml:space="preserve">                                        </v>
      </c>
      <c r="CD15" s="14" t="str">
        <f t="shared" si="37"/>
        <v xml:space="preserve">                          </v>
      </c>
      <c r="CE15" s="14">
        <f t="shared" si="38"/>
        <v>13.83251953125</v>
      </c>
      <c r="CF15" s="14">
        <f t="shared" si="39"/>
        <v>49.29052734375</v>
      </c>
      <c r="CG15" s="14" t="str">
        <f t="shared" si="40"/>
        <v xml:space="preserve">                          </v>
      </c>
      <c r="CH15" s="14" t="str">
        <f t="shared" si="41"/>
        <v xml:space="preserve">                                        </v>
      </c>
    </row>
    <row r="16" spans="1:86" ht="12.75" customHeight="1" x14ac:dyDescent="0.4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5"/>
      <c r="O16" s="4"/>
      <c r="P16" s="6"/>
      <c r="Q16" s="7"/>
      <c r="R16" s="4" t="str">
        <f t="shared" si="0"/>
        <v/>
      </c>
      <c r="S16" s="8"/>
      <c r="V16" s="9" t="str">
        <f t="shared" si="1"/>
        <v/>
      </c>
      <c r="W16" s="10" t="str">
        <f t="shared" si="2"/>
        <v/>
      </c>
      <c r="X16" s="4" t="str">
        <f t="shared" si="3"/>
        <v/>
      </c>
      <c r="Y16" s="10" t="str">
        <f t="shared" si="4"/>
        <v/>
      </c>
      <c r="Z16" s="11" t="str">
        <f t="shared" si="5"/>
        <v/>
      </c>
      <c r="AX16" s="12" t="str">
        <f>IF(ISNUMBER(C16),IF(ROW(#REF!)=2,AVERAGE(C$1:C$10000),""),"")</f>
        <v/>
      </c>
      <c r="AY16" s="12" t="str">
        <f t="shared" si="6"/>
        <v/>
      </c>
      <c r="AZ16" s="12" t="str">
        <f t="shared" si="7"/>
        <v/>
      </c>
      <c r="BA16" s="12" t="str">
        <f t="shared" si="8"/>
        <v/>
      </c>
      <c r="BB16" s="12" t="str">
        <f t="shared" si="9"/>
        <v/>
      </c>
      <c r="BC16" s="12" t="str">
        <f t="shared" si="10"/>
        <v/>
      </c>
      <c r="BD16" s="13">
        <f t="shared" si="11"/>
        <v>0</v>
      </c>
      <c r="BE16" s="13">
        <f t="shared" si="12"/>
        <v>0</v>
      </c>
      <c r="BF16" s="13">
        <f t="shared" si="13"/>
        <v>0</v>
      </c>
      <c r="BG16" s="13">
        <f t="shared" si="14"/>
        <v>0</v>
      </c>
      <c r="BH16" s="13">
        <f t="shared" si="15"/>
        <v>0</v>
      </c>
      <c r="BI16" s="13">
        <f t="shared" si="16"/>
        <v>1</v>
      </c>
      <c r="BJ16" s="13">
        <f t="shared" si="17"/>
        <v>1</v>
      </c>
      <c r="BK16" s="13">
        <f t="shared" si="18"/>
        <v>0</v>
      </c>
      <c r="BL16" s="13">
        <f t="shared" si="19"/>
        <v>0</v>
      </c>
      <c r="BM16" s="13">
        <f t="shared" si="20"/>
        <v>0</v>
      </c>
      <c r="BN16" s="13">
        <f t="shared" si="21"/>
        <v>0</v>
      </c>
      <c r="BO16" s="13">
        <f t="shared" si="22"/>
        <v>0</v>
      </c>
      <c r="BP16" s="13">
        <f t="shared" si="23"/>
        <v>0</v>
      </c>
      <c r="BQ16" s="13">
        <f t="shared" si="24"/>
        <v>0</v>
      </c>
      <c r="BR16" s="13">
        <f t="shared" si="25"/>
        <v>0</v>
      </c>
      <c r="BS16" s="13">
        <f t="shared" si="26"/>
        <v>0</v>
      </c>
      <c r="BT16" s="13">
        <f t="shared" si="27"/>
        <v>0</v>
      </c>
      <c r="BU16" s="13">
        <f t="shared" si="28"/>
        <v>1</v>
      </c>
      <c r="BV16" s="13">
        <f t="shared" si="29"/>
        <v>0</v>
      </c>
      <c r="BW16" s="13">
        <f t="shared" si="30"/>
        <v>0</v>
      </c>
      <c r="BX16" s="13">
        <f t="shared" si="31"/>
        <v>0</v>
      </c>
      <c r="BY16" s="13">
        <f t="shared" si="32"/>
        <v>0</v>
      </c>
      <c r="BZ16" s="13" t="str">
        <f t="shared" si="33"/>
        <v/>
      </c>
      <c r="CA16" s="13">
        <f t="shared" si="34"/>
        <v>35.4580078125</v>
      </c>
      <c r="CB16" s="13">
        <f t="shared" si="35"/>
        <v>25.78173828125</v>
      </c>
      <c r="CC16" s="14" t="str">
        <f t="shared" si="36"/>
        <v xml:space="preserve">                                        </v>
      </c>
      <c r="CD16" s="14" t="str">
        <f t="shared" si="37"/>
        <v xml:space="preserve">                          </v>
      </c>
      <c r="CE16" s="14">
        <f t="shared" si="38"/>
        <v>13.83251953125</v>
      </c>
      <c r="CF16" s="14">
        <f t="shared" si="39"/>
        <v>49.29052734375</v>
      </c>
      <c r="CG16" s="14" t="str">
        <f t="shared" si="40"/>
        <v xml:space="preserve">                          </v>
      </c>
      <c r="CH16" s="14" t="str">
        <f t="shared" si="41"/>
        <v xml:space="preserve">                                        </v>
      </c>
    </row>
    <row r="17" spans="1:86" ht="12.75" customHeight="1" x14ac:dyDescent="0.4">
      <c r="A17" s="1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5"/>
      <c r="O17" s="4"/>
      <c r="P17" s="6"/>
      <c r="Q17" s="7"/>
      <c r="R17" s="4" t="str">
        <f t="shared" si="0"/>
        <v/>
      </c>
      <c r="S17" s="8"/>
      <c r="V17" s="9" t="str">
        <f t="shared" si="1"/>
        <v/>
      </c>
      <c r="W17" s="10" t="str">
        <f t="shared" si="2"/>
        <v/>
      </c>
      <c r="X17" s="4" t="str">
        <f t="shared" si="3"/>
        <v/>
      </c>
      <c r="Y17" s="10" t="str">
        <f t="shared" si="4"/>
        <v/>
      </c>
      <c r="Z17" s="11" t="str">
        <f t="shared" si="5"/>
        <v/>
      </c>
      <c r="AX17" s="12" t="str">
        <f>IF(ISNUMBER(C17),IF(ROW(#REF!)=2,AVERAGE(C$1:C$10000),""),"")</f>
        <v/>
      </c>
      <c r="AY17" s="12" t="str">
        <f t="shared" si="6"/>
        <v/>
      </c>
      <c r="AZ17" s="12" t="str">
        <f t="shared" si="7"/>
        <v/>
      </c>
      <c r="BA17" s="12" t="str">
        <f t="shared" si="8"/>
        <v/>
      </c>
      <c r="BB17" s="12" t="str">
        <f t="shared" si="9"/>
        <v/>
      </c>
      <c r="BC17" s="12" t="str">
        <f t="shared" si="10"/>
        <v/>
      </c>
      <c r="BD17" s="13">
        <f t="shared" si="11"/>
        <v>0</v>
      </c>
      <c r="BE17" s="13">
        <f t="shared" si="12"/>
        <v>0</v>
      </c>
      <c r="BF17" s="13">
        <f t="shared" si="13"/>
        <v>0</v>
      </c>
      <c r="BG17" s="13">
        <f t="shared" si="14"/>
        <v>0</v>
      </c>
      <c r="BH17" s="13">
        <f t="shared" si="15"/>
        <v>0</v>
      </c>
      <c r="BI17" s="13">
        <f t="shared" si="16"/>
        <v>1</v>
      </c>
      <c r="BJ17" s="13">
        <f t="shared" si="17"/>
        <v>1</v>
      </c>
      <c r="BK17" s="13">
        <f t="shared" si="18"/>
        <v>0</v>
      </c>
      <c r="BL17" s="13">
        <f t="shared" si="19"/>
        <v>0</v>
      </c>
      <c r="BM17" s="13">
        <f t="shared" si="20"/>
        <v>0</v>
      </c>
      <c r="BN17" s="13">
        <f t="shared" si="21"/>
        <v>0</v>
      </c>
      <c r="BO17" s="13">
        <f t="shared" si="22"/>
        <v>0</v>
      </c>
      <c r="BP17" s="13">
        <f t="shared" si="23"/>
        <v>0</v>
      </c>
      <c r="BQ17" s="13">
        <f t="shared" si="24"/>
        <v>0</v>
      </c>
      <c r="BR17" s="13">
        <f t="shared" si="25"/>
        <v>0</v>
      </c>
      <c r="BS17" s="13">
        <f t="shared" si="26"/>
        <v>0</v>
      </c>
      <c r="BT17" s="13">
        <f t="shared" si="27"/>
        <v>0</v>
      </c>
      <c r="BU17" s="13">
        <f t="shared" si="28"/>
        <v>1</v>
      </c>
      <c r="BV17" s="13">
        <f t="shared" si="29"/>
        <v>0</v>
      </c>
      <c r="BW17" s="13">
        <f t="shared" si="30"/>
        <v>0</v>
      </c>
      <c r="BX17" s="13">
        <f t="shared" si="31"/>
        <v>0</v>
      </c>
      <c r="BY17" s="13">
        <f t="shared" si="32"/>
        <v>0</v>
      </c>
      <c r="BZ17" s="13" t="str">
        <f t="shared" si="33"/>
        <v/>
      </c>
      <c r="CA17" s="13">
        <f t="shared" si="34"/>
        <v>35.4580078125</v>
      </c>
      <c r="CB17" s="13">
        <f t="shared" si="35"/>
        <v>25.78173828125</v>
      </c>
      <c r="CC17" s="14" t="str">
        <f t="shared" si="36"/>
        <v xml:space="preserve">                                        </v>
      </c>
      <c r="CD17" s="14" t="str">
        <f t="shared" si="37"/>
        <v xml:space="preserve">                          </v>
      </c>
      <c r="CE17" s="14">
        <f t="shared" si="38"/>
        <v>13.83251953125</v>
      </c>
      <c r="CF17" s="14">
        <f t="shared" si="39"/>
        <v>49.29052734375</v>
      </c>
      <c r="CG17" s="14" t="str">
        <f t="shared" si="40"/>
        <v xml:space="preserve">                          </v>
      </c>
      <c r="CH17" s="14" t="str">
        <f t="shared" si="41"/>
        <v xml:space="preserve">                                        </v>
      </c>
    </row>
  </sheetData>
  <printOptions gridLines="1"/>
  <pageMargins left="0.75" right="0.75" top="1" bottom="1" header="0.5" footer="0.5"/>
  <pageSetup orientation="landscape" horizontalDpi="0" verticalDpi="0"/>
  <headerFooter alignWithMargins="0">
    <oddHeader>HT36-XC-304 Extended Tubular Heat Exchanger - Run 4 Results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showRowColHeaders="0" showOutlineSymbols="0" workbookViewId="0">
      <selection activeCell="P1" sqref="P1"/>
    </sheetView>
  </sheetViews>
  <sheetFormatPr defaultColWidth="9.1640625" defaultRowHeight="12.75" customHeight="1" x14ac:dyDescent="0.4"/>
  <cols>
    <col min="1" max="1" width="0.44140625" customWidth="1"/>
    <col min="2" max="2" width="8.83203125" customWidth="1"/>
    <col min="3" max="12" width="7.5546875" customWidth="1"/>
    <col min="13" max="15" width="13.44140625" customWidth="1"/>
    <col min="16" max="16" width="13.71875" customWidth="1"/>
    <col min="17" max="17" width="0" hidden="1" customWidth="1"/>
    <col min="18" max="18" width="14.27734375" customWidth="1"/>
    <col min="19" max="19" width="34.1640625" customWidth="1"/>
    <col min="20" max="26" width="13.83203125" customWidth="1"/>
    <col min="27" max="27" width="14" customWidth="1"/>
    <col min="28" max="28" width="10.5546875" customWidth="1"/>
    <col min="29" max="29" width="12" customWidth="1"/>
    <col min="30" max="30" width="10.5546875" customWidth="1"/>
    <col min="31" max="31" width="14" customWidth="1"/>
    <col min="32" max="32" width="10.83203125" customWidth="1"/>
    <col min="33" max="33" width="12" customWidth="1"/>
    <col min="34" max="34" width="10.83203125" customWidth="1"/>
    <col min="35" max="35" width="13.83203125" customWidth="1"/>
    <col min="36" max="36" width="12.71875" customWidth="1"/>
    <col min="37" max="38" width="11.44140625" customWidth="1"/>
    <col min="39" max="39" width="12" customWidth="1"/>
    <col min="40" max="40" width="12.44140625" customWidth="1"/>
    <col min="41" max="41" width="12.5546875" customWidth="1"/>
    <col min="42" max="42" width="10.27734375" customWidth="1"/>
    <col min="43" max="45" width="13" customWidth="1"/>
    <col min="46" max="46" width="0" hidden="1" customWidth="1"/>
    <col min="47" max="47" width="12.1640625" customWidth="1"/>
    <col min="48" max="48" width="14.83203125" customWidth="1"/>
    <col min="49" max="49" width="11.1640625" customWidth="1"/>
    <col min="50" max="80" width="0" hidden="1" customWidth="1"/>
    <col min="81" max="81" width="4.27734375" customWidth="1"/>
    <col min="82" max="83" width="6.27734375" customWidth="1"/>
    <col min="84" max="84" width="8.27734375" customWidth="1"/>
    <col min="85" max="85" width="6.71875" customWidth="1"/>
    <col min="86" max="86" width="12.1640625" customWidth="1"/>
  </cols>
  <sheetData>
    <row r="1" spans="1:86" ht="66.75" customHeight="1" x14ac:dyDescent="0.4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45</v>
      </c>
      <c r="CA1" s="15" t="s">
        <v>77</v>
      </c>
      <c r="CB1" s="15" t="s">
        <v>78</v>
      </c>
      <c r="CC1" s="15" t="s">
        <v>79</v>
      </c>
      <c r="CD1" s="15" t="s">
        <v>80</v>
      </c>
      <c r="CE1" s="15" t="s">
        <v>81</v>
      </c>
      <c r="CF1" s="15" t="s">
        <v>82</v>
      </c>
      <c r="CG1" s="15" t="s">
        <v>83</v>
      </c>
      <c r="CH1" s="15" t="s">
        <v>84</v>
      </c>
    </row>
    <row r="2" spans="1:86" ht="12.75" customHeight="1" x14ac:dyDescent="0.4">
      <c r="A2" s="1"/>
      <c r="B2" s="2" t="s">
        <v>55</v>
      </c>
      <c r="C2" s="3">
        <v>58.3173828125</v>
      </c>
      <c r="D2" s="3">
        <v>53.933837890625</v>
      </c>
      <c r="E2" s="3">
        <v>53.9013671875</v>
      </c>
      <c r="F2" s="3">
        <v>53.83642578125</v>
      </c>
      <c r="G2" s="3">
        <v>53.96630859375</v>
      </c>
      <c r="H2" s="3">
        <v>23.96337890625</v>
      </c>
      <c r="I2" s="3">
        <v>32.697998046875</v>
      </c>
      <c r="J2" s="3">
        <v>44.387451171875</v>
      </c>
      <c r="K2" s="3">
        <v>13.248046875</v>
      </c>
      <c r="L2" s="3">
        <v>23.151611328125</v>
      </c>
      <c r="M2" s="4">
        <v>39</v>
      </c>
      <c r="N2" s="5">
        <v>3.03955078125</v>
      </c>
      <c r="O2" s="4">
        <v>43</v>
      </c>
      <c r="P2" s="6">
        <v>1.28173828125</v>
      </c>
      <c r="Q2" s="7">
        <v>1</v>
      </c>
      <c r="R2" s="4" t="str">
        <f t="shared" ref="R2:R17" si="0">IF(ISNUMBER(C2),IF(ROW(A2)=2,"Countercurrent",""),"")</f>
        <v>Countercurrent</v>
      </c>
      <c r="S2" s="8" t="s">
        <v>45</v>
      </c>
      <c r="V2" s="9" t="str">
        <f t="shared" ref="V2:V17" si="1">IF(ISNUMBER(C$2),IF(ROW(A2)=2,"T1",IF(ROW(A2)=3,"T2",IF(ROW(A2)=4,IF(B$2="1","","T3"),IF(ROW(A2)=5,IF(B$2="1","",IF(B$2="2","","T4")),IF(ROW(A2)=6,IF(B$2="4","T5",""),""))))),"")</f>
        <v>T1</v>
      </c>
      <c r="W2" s="10">
        <f t="shared" ref="W2:W17" si="2">IF(V2="T1",C$2,IF(V2="T2",D$2,IF(V2="T3",E$2,IF(V2="T4",F$2,IF(V2="T5",G$2,"")))))</f>
        <v>58.3173828125</v>
      </c>
      <c r="X2" s="4" t="str">
        <f t="shared" ref="X2:X17" si="3">IF(ISNUMBER(C$2),IF(ROW(A2)=2,"T10",IF(ROW(A2)=3,"T9",IF(ROW(A2)=4,IF(B$2="1","","T8"),IF(ROW(A2)=5,IF(B$2="3","T7",IF(B$2="4","T7","")),IF(ROW(A2)=6,IF(B$2="4","T6",""),""))))),"")</f>
        <v>T10</v>
      </c>
      <c r="Y2" s="10">
        <f t="shared" ref="Y2:Y17" si="4">IF(X2="T6",H$2,IF(X2="T7",I$2,IF(X2="T8",J$2,IF(X2="T9",K$2,IF(X2="T10",L$2,"")))))</f>
        <v>23.151611328125</v>
      </c>
      <c r="Z2" s="11">
        <f t="shared" ref="Z2:Z17" si="5">IF(ISNUMBER(C$2),IF(ROW($A2)=2,0,IF(ROW($A2)=3,670,IF(ROW($A2)=4,IF((B$2)="1","",1340),IF(ROW($A2)=5,IF(B$2="1","",IF(B$2="2","",2010)),IF(ROW($A2)=6,IF(B$2="4",2680,""),""))))),"")</f>
        <v>0</v>
      </c>
      <c r="AX2" s="12" t="e">
        <f>IF(ISNUMBER(C2),IF(ROW(#REF!)=2,AVERAGE(C$1:C$10000),""),"")</f>
        <v>#REF!</v>
      </c>
      <c r="AY2" s="12">
        <f t="shared" ref="AY2:AY17" si="6">IF(ISNUMBER(D2),IF(ROW(C2)=2,AVERAGE(D$1:D$10000),""),"")</f>
        <v>53.933837890625</v>
      </c>
      <c r="AZ2" s="12">
        <f t="shared" ref="AZ2:AZ17" si="7">IF(ISNUMBER(E2),IF(ROW(D2)=2,AVERAGE(E$1:E$10000),""),"")</f>
        <v>53.9013671875</v>
      </c>
      <c r="BA2" s="12">
        <f t="shared" ref="BA2:BA17" si="8">IF(ISNUMBER(J2),IF(ROW(A2)=2,AVERAGE(J$1:J$10000),""),"")</f>
        <v>44.387451171875</v>
      </c>
      <c r="BB2" s="12">
        <f t="shared" ref="BB2:BB17" si="9">IF(ISNUMBER(K2),IF(ROW(J2)=2,AVERAGE(K$1:K$10000),""),"")</f>
        <v>13.248046875</v>
      </c>
      <c r="BC2" s="12">
        <f t="shared" ref="BC2:BC17" si="10">IF(ISNUMBER(L2),IF(ROW(K2)=2,AVERAGE(L$1:L$10000),""),"")</f>
        <v>23.151611328125</v>
      </c>
      <c r="BD2" s="13">
        <f t="shared" ref="BD2:BD17" si="11">IF(B2="1",1,0)</f>
        <v>1</v>
      </c>
      <c r="BE2" s="13">
        <f t="shared" ref="BE2:BE17" si="12">IF(B2="1",1,IF(B2="2",1,0))</f>
        <v>1</v>
      </c>
      <c r="BF2" s="13">
        <f t="shared" ref="BF2:BF17" si="13">IF(B2="2",1,0)</f>
        <v>0</v>
      </c>
      <c r="BG2" s="13">
        <f t="shared" ref="BG2:BG17" si="14">IF(B2="2",1,0)</f>
        <v>0</v>
      </c>
      <c r="BH2" s="13">
        <f t="shared" ref="BH2:BH17" si="15">IF(B2="2",1,0)</f>
        <v>0</v>
      </c>
      <c r="BI2" s="13">
        <f t="shared" ref="BI2:BI17" si="16">IF(B2="1",0,1)</f>
        <v>0</v>
      </c>
      <c r="BJ2" s="13">
        <f t="shared" ref="BJ2:BJ17" si="17">IF(B2="1",0,1)</f>
        <v>0</v>
      </c>
      <c r="BK2" s="13">
        <f t="shared" ref="BK2:BK17" si="18">IF(B2="3",1,IF(B2="4",1,0))</f>
        <v>0</v>
      </c>
      <c r="BL2" s="13">
        <f t="shared" ref="BL2:BL17" si="19">IF(B2="1",1,IF(B2="2",1,0))</f>
        <v>1</v>
      </c>
      <c r="BM2" s="13">
        <f t="shared" ref="BM2:BM17" si="20">IF(B2="3",1,IF(B2="4",1,0))</f>
        <v>0</v>
      </c>
      <c r="BN2" s="13">
        <f t="shared" ref="BN2:BN17" si="21">IF(B2="3",1,IF(B2="4",1,0))</f>
        <v>0</v>
      </c>
      <c r="BO2" s="13">
        <f t="shared" ref="BO2:BO17" si="22">IF(B2="3",1,IF(B2="4",1,0))</f>
        <v>0</v>
      </c>
      <c r="BP2" s="13">
        <f t="shared" ref="BP2:BP17" si="23">IF(B2="4",1,0)</f>
        <v>0</v>
      </c>
      <c r="BQ2" s="13">
        <f t="shared" ref="BQ2:BQ17" si="24">IF(B2="3",1,0)</f>
        <v>0</v>
      </c>
      <c r="BR2" s="13">
        <f t="shared" ref="BR2:BR17" si="25">IF(B2="3",1,0)</f>
        <v>0</v>
      </c>
      <c r="BS2" s="13">
        <f t="shared" ref="BS2:BS17" si="26">IF(B2="3",1,0)</f>
        <v>0</v>
      </c>
      <c r="BT2" s="13">
        <f t="shared" ref="BT2:BT17" si="27">IF(B2="1",1,IF(B2="2",1,0))</f>
        <v>1</v>
      </c>
      <c r="BU2" s="13">
        <f t="shared" ref="BU2:BU17" si="28">IF(B2="1",0,1)</f>
        <v>0</v>
      </c>
      <c r="BV2" s="13">
        <f t="shared" ref="BV2:BV17" si="29">IF(B2="4",1,0)</f>
        <v>0</v>
      </c>
      <c r="BW2" s="13">
        <f t="shared" ref="BW2:BW17" si="30">IF(B2="4",1,0)</f>
        <v>0</v>
      </c>
      <c r="BX2" s="13">
        <f t="shared" ref="BX2:BX17" si="31">IF(B2="4",1,0)</f>
        <v>0</v>
      </c>
      <c r="BY2" s="13">
        <f t="shared" ref="BY2:BY17" si="32">IF(B2="4",1,0)</f>
        <v>0</v>
      </c>
      <c r="BZ2" s="13">
        <f t="shared" ref="BZ2:BZ17" si="33">IF(X2="T6",H$2,IF(X2="T7",I$2,IF(X2="T8",J$2,IF(X2="T9",K$2,IF(X2="T10",L$2,"")))))</f>
        <v>23.151611328125</v>
      </c>
      <c r="CA2" s="13">
        <f t="shared" ref="CA2:CA17" si="34">IF(B$2="1",D$2-K$2,IF(B$2="2",E$2-J$2,IF(B$2="3",F$2-I$2,IF(B$2="4",G$2-H$2,""))))</f>
        <v>40.685791015625</v>
      </c>
      <c r="CB2" s="13">
        <f t="shared" ref="CB2:CB17" si="35">C$2-L$2</f>
        <v>35.165771484375</v>
      </c>
      <c r="CC2" s="14" t="str">
        <f t="shared" ref="CC2:CC17" si="36">IF(B$2="4",H2,"                                        ")</f>
        <v xml:space="preserve">                                        </v>
      </c>
      <c r="CD2" s="14" t="str">
        <f t="shared" ref="CD2:CD17" si="37">IF(B$2="1","                              ",IF(B$2="2","                          ",I$2))</f>
        <v xml:space="preserve">                              </v>
      </c>
      <c r="CE2" s="14" t="str">
        <f t="shared" ref="CE2:CE17" si="38">IF(B$2="1","                               ",J$2)</f>
        <v xml:space="preserve">                               </v>
      </c>
      <c r="CF2" s="14" t="str">
        <f t="shared" ref="CF2:CF17" si="39">IF(B$2="1","                               ",E$2)</f>
        <v xml:space="preserve">                               </v>
      </c>
      <c r="CG2" s="14" t="str">
        <f t="shared" ref="CG2:CG17" si="40">IF(B$2="1","                              ",IF(B$2="2","                          ",F$2))</f>
        <v xml:space="preserve">                              </v>
      </c>
      <c r="CH2" s="14" t="str">
        <f t="shared" ref="CH2:CH17" si="41">IF(B$2="4",G2,"                                        ")</f>
        <v xml:space="preserve">                                        </v>
      </c>
    </row>
    <row r="3" spans="1:86" ht="12.75" customHeight="1" x14ac:dyDescent="0.4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5"/>
      <c r="O3" s="4"/>
      <c r="P3" s="6"/>
      <c r="Q3" s="7"/>
      <c r="R3" s="4" t="str">
        <f t="shared" si="0"/>
        <v/>
      </c>
      <c r="S3" s="8"/>
      <c r="V3" s="9" t="str">
        <f t="shared" si="1"/>
        <v>T2</v>
      </c>
      <c r="W3" s="10">
        <f t="shared" si="2"/>
        <v>53.933837890625</v>
      </c>
      <c r="X3" s="4" t="str">
        <f t="shared" si="3"/>
        <v>T9</v>
      </c>
      <c r="Y3" s="10">
        <f t="shared" si="4"/>
        <v>13.248046875</v>
      </c>
      <c r="Z3" s="11">
        <f t="shared" si="5"/>
        <v>670</v>
      </c>
      <c r="AX3" s="12" t="str">
        <f>IF(ISNUMBER(C3),IF(ROW(#REF!)=2,AVERAGE(C$1:C$10000),""),"")</f>
        <v/>
      </c>
      <c r="AY3" s="12" t="str">
        <f t="shared" si="6"/>
        <v/>
      </c>
      <c r="AZ3" s="12" t="str">
        <f t="shared" si="7"/>
        <v/>
      </c>
      <c r="BA3" s="12" t="str">
        <f t="shared" si="8"/>
        <v/>
      </c>
      <c r="BB3" s="12" t="str">
        <f t="shared" si="9"/>
        <v/>
      </c>
      <c r="BC3" s="12" t="str">
        <f t="shared" si="10"/>
        <v/>
      </c>
      <c r="BD3" s="13">
        <f t="shared" si="11"/>
        <v>0</v>
      </c>
      <c r="BE3" s="13">
        <f t="shared" si="12"/>
        <v>0</v>
      </c>
      <c r="BF3" s="13">
        <f t="shared" si="13"/>
        <v>0</v>
      </c>
      <c r="BG3" s="13">
        <f t="shared" si="14"/>
        <v>0</v>
      </c>
      <c r="BH3" s="13">
        <f t="shared" si="15"/>
        <v>0</v>
      </c>
      <c r="BI3" s="13">
        <f t="shared" si="16"/>
        <v>1</v>
      </c>
      <c r="BJ3" s="13">
        <f t="shared" si="17"/>
        <v>1</v>
      </c>
      <c r="BK3" s="13">
        <f t="shared" si="18"/>
        <v>0</v>
      </c>
      <c r="BL3" s="13">
        <f t="shared" si="19"/>
        <v>0</v>
      </c>
      <c r="BM3" s="13">
        <f t="shared" si="20"/>
        <v>0</v>
      </c>
      <c r="BN3" s="13">
        <f t="shared" si="21"/>
        <v>0</v>
      </c>
      <c r="BO3" s="13">
        <f t="shared" si="22"/>
        <v>0</v>
      </c>
      <c r="BP3" s="13">
        <f t="shared" si="23"/>
        <v>0</v>
      </c>
      <c r="BQ3" s="13">
        <f t="shared" si="24"/>
        <v>0</v>
      </c>
      <c r="BR3" s="13">
        <f t="shared" si="25"/>
        <v>0</v>
      </c>
      <c r="BS3" s="13">
        <f t="shared" si="26"/>
        <v>0</v>
      </c>
      <c r="BT3" s="13">
        <f t="shared" si="27"/>
        <v>0</v>
      </c>
      <c r="BU3" s="13">
        <f t="shared" si="28"/>
        <v>1</v>
      </c>
      <c r="BV3" s="13">
        <f t="shared" si="29"/>
        <v>0</v>
      </c>
      <c r="BW3" s="13">
        <f t="shared" si="30"/>
        <v>0</v>
      </c>
      <c r="BX3" s="13">
        <f t="shared" si="31"/>
        <v>0</v>
      </c>
      <c r="BY3" s="13">
        <f t="shared" si="32"/>
        <v>0</v>
      </c>
      <c r="BZ3" s="13">
        <f t="shared" si="33"/>
        <v>13.248046875</v>
      </c>
      <c r="CA3" s="13">
        <f t="shared" si="34"/>
        <v>40.685791015625</v>
      </c>
      <c r="CB3" s="13">
        <f t="shared" si="35"/>
        <v>35.165771484375</v>
      </c>
      <c r="CC3" s="14" t="str">
        <f t="shared" si="36"/>
        <v xml:space="preserve">                                        </v>
      </c>
      <c r="CD3" s="14" t="str">
        <f t="shared" si="37"/>
        <v xml:space="preserve">                              </v>
      </c>
      <c r="CE3" s="14" t="str">
        <f t="shared" si="38"/>
        <v xml:space="preserve">                               </v>
      </c>
      <c r="CF3" s="14" t="str">
        <f t="shared" si="39"/>
        <v xml:space="preserve">                               </v>
      </c>
      <c r="CG3" s="14" t="str">
        <f t="shared" si="40"/>
        <v xml:space="preserve">                              </v>
      </c>
      <c r="CH3" s="14" t="str">
        <f t="shared" si="41"/>
        <v xml:space="preserve">                                        </v>
      </c>
    </row>
    <row r="4" spans="1:86" ht="12.75" customHeight="1" x14ac:dyDescent="0.4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5"/>
      <c r="O4" s="4"/>
      <c r="P4" s="6"/>
      <c r="Q4" s="7"/>
      <c r="R4" s="4" t="str">
        <f t="shared" si="0"/>
        <v/>
      </c>
      <c r="S4" s="8"/>
      <c r="V4" s="9" t="str">
        <f t="shared" si="1"/>
        <v/>
      </c>
      <c r="W4" s="10" t="str">
        <f t="shared" si="2"/>
        <v/>
      </c>
      <c r="X4" s="4" t="str">
        <f t="shared" si="3"/>
        <v/>
      </c>
      <c r="Y4" s="10" t="str">
        <f t="shared" si="4"/>
        <v/>
      </c>
      <c r="Z4" s="11" t="str">
        <f t="shared" si="5"/>
        <v/>
      </c>
      <c r="AX4" s="12" t="str">
        <f>IF(ISNUMBER(C4),IF(ROW(#REF!)=2,AVERAGE(C$1:C$10000),""),"")</f>
        <v/>
      </c>
      <c r="AY4" s="12" t="str">
        <f t="shared" si="6"/>
        <v/>
      </c>
      <c r="AZ4" s="12" t="str">
        <f t="shared" si="7"/>
        <v/>
      </c>
      <c r="BA4" s="12" t="str">
        <f t="shared" si="8"/>
        <v/>
      </c>
      <c r="BB4" s="12" t="str">
        <f t="shared" si="9"/>
        <v/>
      </c>
      <c r="BC4" s="12" t="str">
        <f t="shared" si="10"/>
        <v/>
      </c>
      <c r="BD4" s="13">
        <f t="shared" si="11"/>
        <v>0</v>
      </c>
      <c r="BE4" s="13">
        <f t="shared" si="12"/>
        <v>0</v>
      </c>
      <c r="BF4" s="13">
        <f t="shared" si="13"/>
        <v>0</v>
      </c>
      <c r="BG4" s="13">
        <f t="shared" si="14"/>
        <v>0</v>
      </c>
      <c r="BH4" s="13">
        <f t="shared" si="15"/>
        <v>0</v>
      </c>
      <c r="BI4" s="13">
        <f t="shared" si="16"/>
        <v>1</v>
      </c>
      <c r="BJ4" s="13">
        <f t="shared" si="17"/>
        <v>1</v>
      </c>
      <c r="BK4" s="13">
        <f t="shared" si="18"/>
        <v>0</v>
      </c>
      <c r="BL4" s="13">
        <f t="shared" si="19"/>
        <v>0</v>
      </c>
      <c r="BM4" s="13">
        <f t="shared" si="20"/>
        <v>0</v>
      </c>
      <c r="BN4" s="13">
        <f t="shared" si="21"/>
        <v>0</v>
      </c>
      <c r="BO4" s="13">
        <f t="shared" si="22"/>
        <v>0</v>
      </c>
      <c r="BP4" s="13">
        <f t="shared" si="23"/>
        <v>0</v>
      </c>
      <c r="BQ4" s="13">
        <f t="shared" si="24"/>
        <v>0</v>
      </c>
      <c r="BR4" s="13">
        <f t="shared" si="25"/>
        <v>0</v>
      </c>
      <c r="BS4" s="13">
        <f t="shared" si="26"/>
        <v>0</v>
      </c>
      <c r="BT4" s="13">
        <f t="shared" si="27"/>
        <v>0</v>
      </c>
      <c r="BU4" s="13">
        <f t="shared" si="28"/>
        <v>1</v>
      </c>
      <c r="BV4" s="13">
        <f t="shared" si="29"/>
        <v>0</v>
      </c>
      <c r="BW4" s="13">
        <f t="shared" si="30"/>
        <v>0</v>
      </c>
      <c r="BX4" s="13">
        <f t="shared" si="31"/>
        <v>0</v>
      </c>
      <c r="BY4" s="13">
        <f t="shared" si="32"/>
        <v>0</v>
      </c>
      <c r="BZ4" s="13" t="str">
        <f t="shared" si="33"/>
        <v/>
      </c>
      <c r="CA4" s="13">
        <f t="shared" si="34"/>
        <v>40.685791015625</v>
      </c>
      <c r="CB4" s="13">
        <f t="shared" si="35"/>
        <v>35.165771484375</v>
      </c>
      <c r="CC4" s="14" t="str">
        <f t="shared" si="36"/>
        <v xml:space="preserve">                                        </v>
      </c>
      <c r="CD4" s="14" t="str">
        <f t="shared" si="37"/>
        <v xml:space="preserve">                              </v>
      </c>
      <c r="CE4" s="14" t="str">
        <f t="shared" si="38"/>
        <v xml:space="preserve">                               </v>
      </c>
      <c r="CF4" s="14" t="str">
        <f t="shared" si="39"/>
        <v xml:space="preserve">                               </v>
      </c>
      <c r="CG4" s="14" t="str">
        <f t="shared" si="40"/>
        <v xml:space="preserve">                              </v>
      </c>
      <c r="CH4" s="14" t="str">
        <f t="shared" si="41"/>
        <v xml:space="preserve">                                        </v>
      </c>
    </row>
    <row r="5" spans="1:86" ht="12.75" customHeight="1" x14ac:dyDescent="0.4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5"/>
      <c r="O5" s="4"/>
      <c r="P5" s="6"/>
      <c r="Q5" s="7"/>
      <c r="R5" s="4" t="str">
        <f t="shared" si="0"/>
        <v/>
      </c>
      <c r="S5" s="8"/>
      <c r="V5" s="9" t="str">
        <f t="shared" si="1"/>
        <v/>
      </c>
      <c r="W5" s="10" t="str">
        <f t="shared" si="2"/>
        <v/>
      </c>
      <c r="X5" s="4" t="str">
        <f t="shared" si="3"/>
        <v/>
      </c>
      <c r="Y5" s="10" t="str">
        <f t="shared" si="4"/>
        <v/>
      </c>
      <c r="Z5" s="11" t="str">
        <f t="shared" si="5"/>
        <v/>
      </c>
      <c r="AX5" s="12" t="str">
        <f>IF(ISNUMBER(C5),IF(ROW(#REF!)=2,AVERAGE(C$1:C$10000),""),"")</f>
        <v/>
      </c>
      <c r="AY5" s="12" t="str">
        <f t="shared" si="6"/>
        <v/>
      </c>
      <c r="AZ5" s="12" t="str">
        <f t="shared" si="7"/>
        <v/>
      </c>
      <c r="BA5" s="12" t="str">
        <f t="shared" si="8"/>
        <v/>
      </c>
      <c r="BB5" s="12" t="str">
        <f t="shared" si="9"/>
        <v/>
      </c>
      <c r="BC5" s="12" t="str">
        <f t="shared" si="10"/>
        <v/>
      </c>
      <c r="BD5" s="13">
        <f t="shared" si="11"/>
        <v>0</v>
      </c>
      <c r="BE5" s="13">
        <f t="shared" si="12"/>
        <v>0</v>
      </c>
      <c r="BF5" s="13">
        <f t="shared" si="13"/>
        <v>0</v>
      </c>
      <c r="BG5" s="13">
        <f t="shared" si="14"/>
        <v>0</v>
      </c>
      <c r="BH5" s="13">
        <f t="shared" si="15"/>
        <v>0</v>
      </c>
      <c r="BI5" s="13">
        <f t="shared" si="16"/>
        <v>1</v>
      </c>
      <c r="BJ5" s="13">
        <f t="shared" si="17"/>
        <v>1</v>
      </c>
      <c r="BK5" s="13">
        <f t="shared" si="18"/>
        <v>0</v>
      </c>
      <c r="BL5" s="13">
        <f t="shared" si="19"/>
        <v>0</v>
      </c>
      <c r="BM5" s="13">
        <f t="shared" si="20"/>
        <v>0</v>
      </c>
      <c r="BN5" s="13">
        <f t="shared" si="21"/>
        <v>0</v>
      </c>
      <c r="BO5" s="13">
        <f t="shared" si="22"/>
        <v>0</v>
      </c>
      <c r="BP5" s="13">
        <f t="shared" si="23"/>
        <v>0</v>
      </c>
      <c r="BQ5" s="13">
        <f t="shared" si="24"/>
        <v>0</v>
      </c>
      <c r="BR5" s="13">
        <f t="shared" si="25"/>
        <v>0</v>
      </c>
      <c r="BS5" s="13">
        <f t="shared" si="26"/>
        <v>0</v>
      </c>
      <c r="BT5" s="13">
        <f t="shared" si="27"/>
        <v>0</v>
      </c>
      <c r="BU5" s="13">
        <f t="shared" si="28"/>
        <v>1</v>
      </c>
      <c r="BV5" s="13">
        <f t="shared" si="29"/>
        <v>0</v>
      </c>
      <c r="BW5" s="13">
        <f t="shared" si="30"/>
        <v>0</v>
      </c>
      <c r="BX5" s="13">
        <f t="shared" si="31"/>
        <v>0</v>
      </c>
      <c r="BY5" s="13">
        <f t="shared" si="32"/>
        <v>0</v>
      </c>
      <c r="BZ5" s="13" t="str">
        <f t="shared" si="33"/>
        <v/>
      </c>
      <c r="CA5" s="13">
        <f t="shared" si="34"/>
        <v>40.685791015625</v>
      </c>
      <c r="CB5" s="13">
        <f t="shared" si="35"/>
        <v>35.165771484375</v>
      </c>
      <c r="CC5" s="14" t="str">
        <f t="shared" si="36"/>
        <v xml:space="preserve">                                        </v>
      </c>
      <c r="CD5" s="14" t="str">
        <f t="shared" si="37"/>
        <v xml:space="preserve">                              </v>
      </c>
      <c r="CE5" s="14" t="str">
        <f t="shared" si="38"/>
        <v xml:space="preserve">                               </v>
      </c>
      <c r="CF5" s="14" t="str">
        <f t="shared" si="39"/>
        <v xml:space="preserve">                               </v>
      </c>
      <c r="CG5" s="14" t="str">
        <f t="shared" si="40"/>
        <v xml:space="preserve">                              </v>
      </c>
      <c r="CH5" s="14" t="str">
        <f t="shared" si="41"/>
        <v xml:space="preserve">                                        </v>
      </c>
    </row>
    <row r="6" spans="1:86" ht="12.75" customHeight="1" x14ac:dyDescent="0.4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5"/>
      <c r="O6" s="4"/>
      <c r="P6" s="6"/>
      <c r="Q6" s="7"/>
      <c r="R6" s="4" t="str">
        <f t="shared" si="0"/>
        <v/>
      </c>
      <c r="S6" s="8"/>
      <c r="V6" s="9" t="str">
        <f t="shared" si="1"/>
        <v/>
      </c>
      <c r="W6" s="10" t="str">
        <f t="shared" si="2"/>
        <v/>
      </c>
      <c r="X6" s="4" t="str">
        <f t="shared" si="3"/>
        <v/>
      </c>
      <c r="Y6" s="10" t="str">
        <f t="shared" si="4"/>
        <v/>
      </c>
      <c r="Z6" s="11" t="str">
        <f t="shared" si="5"/>
        <v/>
      </c>
      <c r="AX6" s="12" t="str">
        <f>IF(ISNUMBER(C6),IF(ROW(#REF!)=2,AVERAGE(C$1:C$10000),""),"")</f>
        <v/>
      </c>
      <c r="AY6" s="12" t="str">
        <f t="shared" si="6"/>
        <v/>
      </c>
      <c r="AZ6" s="12" t="str">
        <f t="shared" si="7"/>
        <v/>
      </c>
      <c r="BA6" s="12" t="str">
        <f t="shared" si="8"/>
        <v/>
      </c>
      <c r="BB6" s="12" t="str">
        <f t="shared" si="9"/>
        <v/>
      </c>
      <c r="BC6" s="12" t="str">
        <f t="shared" si="10"/>
        <v/>
      </c>
      <c r="BD6" s="13">
        <f t="shared" si="11"/>
        <v>0</v>
      </c>
      <c r="BE6" s="13">
        <f t="shared" si="12"/>
        <v>0</v>
      </c>
      <c r="BF6" s="13">
        <f t="shared" si="13"/>
        <v>0</v>
      </c>
      <c r="BG6" s="13">
        <f t="shared" si="14"/>
        <v>0</v>
      </c>
      <c r="BH6" s="13">
        <f t="shared" si="15"/>
        <v>0</v>
      </c>
      <c r="BI6" s="13">
        <f t="shared" si="16"/>
        <v>1</v>
      </c>
      <c r="BJ6" s="13">
        <f t="shared" si="17"/>
        <v>1</v>
      </c>
      <c r="BK6" s="13">
        <f t="shared" si="18"/>
        <v>0</v>
      </c>
      <c r="BL6" s="13">
        <f t="shared" si="19"/>
        <v>0</v>
      </c>
      <c r="BM6" s="13">
        <f t="shared" si="20"/>
        <v>0</v>
      </c>
      <c r="BN6" s="13">
        <f t="shared" si="21"/>
        <v>0</v>
      </c>
      <c r="BO6" s="13">
        <f t="shared" si="22"/>
        <v>0</v>
      </c>
      <c r="BP6" s="13">
        <f t="shared" si="23"/>
        <v>0</v>
      </c>
      <c r="BQ6" s="13">
        <f t="shared" si="24"/>
        <v>0</v>
      </c>
      <c r="BR6" s="13">
        <f t="shared" si="25"/>
        <v>0</v>
      </c>
      <c r="BS6" s="13">
        <f t="shared" si="26"/>
        <v>0</v>
      </c>
      <c r="BT6" s="13">
        <f t="shared" si="27"/>
        <v>0</v>
      </c>
      <c r="BU6" s="13">
        <f t="shared" si="28"/>
        <v>1</v>
      </c>
      <c r="BV6" s="13">
        <f t="shared" si="29"/>
        <v>0</v>
      </c>
      <c r="BW6" s="13">
        <f t="shared" si="30"/>
        <v>0</v>
      </c>
      <c r="BX6" s="13">
        <f t="shared" si="31"/>
        <v>0</v>
      </c>
      <c r="BY6" s="13">
        <f t="shared" si="32"/>
        <v>0</v>
      </c>
      <c r="BZ6" s="13" t="str">
        <f t="shared" si="33"/>
        <v/>
      </c>
      <c r="CA6" s="13">
        <f t="shared" si="34"/>
        <v>40.685791015625</v>
      </c>
      <c r="CB6" s="13">
        <f t="shared" si="35"/>
        <v>35.165771484375</v>
      </c>
      <c r="CC6" s="14" t="str">
        <f t="shared" si="36"/>
        <v xml:space="preserve">                                        </v>
      </c>
      <c r="CD6" s="14" t="str">
        <f t="shared" si="37"/>
        <v xml:space="preserve">                              </v>
      </c>
      <c r="CE6" s="14" t="str">
        <f t="shared" si="38"/>
        <v xml:space="preserve">                               </v>
      </c>
      <c r="CF6" s="14" t="str">
        <f t="shared" si="39"/>
        <v xml:space="preserve">                               </v>
      </c>
      <c r="CG6" s="14" t="str">
        <f t="shared" si="40"/>
        <v xml:space="preserve">                              </v>
      </c>
      <c r="CH6" s="14" t="str">
        <f t="shared" si="41"/>
        <v xml:space="preserve">                                        </v>
      </c>
    </row>
    <row r="7" spans="1:86" ht="12.75" customHeight="1" x14ac:dyDescent="0.4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5"/>
      <c r="O7" s="4"/>
      <c r="P7" s="6"/>
      <c r="Q7" s="7"/>
      <c r="R7" s="4" t="str">
        <f t="shared" si="0"/>
        <v/>
      </c>
      <c r="S7" s="8"/>
      <c r="V7" s="9" t="str">
        <f t="shared" si="1"/>
        <v/>
      </c>
      <c r="W7" s="10" t="str">
        <f t="shared" si="2"/>
        <v/>
      </c>
      <c r="X7" s="4" t="str">
        <f t="shared" si="3"/>
        <v/>
      </c>
      <c r="Y7" s="10" t="str">
        <f t="shared" si="4"/>
        <v/>
      </c>
      <c r="Z7" s="11" t="str">
        <f t="shared" si="5"/>
        <v/>
      </c>
      <c r="AX7" s="12" t="str">
        <f>IF(ISNUMBER(C7),IF(ROW(#REF!)=2,AVERAGE(C$1:C$10000),""),"")</f>
        <v/>
      </c>
      <c r="AY7" s="12" t="str">
        <f t="shared" si="6"/>
        <v/>
      </c>
      <c r="AZ7" s="12" t="str">
        <f t="shared" si="7"/>
        <v/>
      </c>
      <c r="BA7" s="12" t="str">
        <f t="shared" si="8"/>
        <v/>
      </c>
      <c r="BB7" s="12" t="str">
        <f t="shared" si="9"/>
        <v/>
      </c>
      <c r="BC7" s="12" t="str">
        <f t="shared" si="10"/>
        <v/>
      </c>
      <c r="BD7" s="13">
        <f t="shared" si="11"/>
        <v>0</v>
      </c>
      <c r="BE7" s="13">
        <f t="shared" si="12"/>
        <v>0</v>
      </c>
      <c r="BF7" s="13">
        <f t="shared" si="13"/>
        <v>0</v>
      </c>
      <c r="BG7" s="13">
        <f t="shared" si="14"/>
        <v>0</v>
      </c>
      <c r="BH7" s="13">
        <f t="shared" si="15"/>
        <v>0</v>
      </c>
      <c r="BI7" s="13">
        <f t="shared" si="16"/>
        <v>1</v>
      </c>
      <c r="BJ7" s="13">
        <f t="shared" si="17"/>
        <v>1</v>
      </c>
      <c r="BK7" s="13">
        <f t="shared" si="18"/>
        <v>0</v>
      </c>
      <c r="BL7" s="13">
        <f t="shared" si="19"/>
        <v>0</v>
      </c>
      <c r="BM7" s="13">
        <f t="shared" si="20"/>
        <v>0</v>
      </c>
      <c r="BN7" s="13">
        <f t="shared" si="21"/>
        <v>0</v>
      </c>
      <c r="BO7" s="13">
        <f t="shared" si="22"/>
        <v>0</v>
      </c>
      <c r="BP7" s="13">
        <f t="shared" si="23"/>
        <v>0</v>
      </c>
      <c r="BQ7" s="13">
        <f t="shared" si="24"/>
        <v>0</v>
      </c>
      <c r="BR7" s="13">
        <f t="shared" si="25"/>
        <v>0</v>
      </c>
      <c r="BS7" s="13">
        <f t="shared" si="26"/>
        <v>0</v>
      </c>
      <c r="BT7" s="13">
        <f t="shared" si="27"/>
        <v>0</v>
      </c>
      <c r="BU7" s="13">
        <f t="shared" si="28"/>
        <v>1</v>
      </c>
      <c r="BV7" s="13">
        <f t="shared" si="29"/>
        <v>0</v>
      </c>
      <c r="BW7" s="13">
        <f t="shared" si="30"/>
        <v>0</v>
      </c>
      <c r="BX7" s="13">
        <f t="shared" si="31"/>
        <v>0</v>
      </c>
      <c r="BY7" s="13">
        <f t="shared" si="32"/>
        <v>0</v>
      </c>
      <c r="BZ7" s="13" t="str">
        <f t="shared" si="33"/>
        <v/>
      </c>
      <c r="CA7" s="13">
        <f t="shared" si="34"/>
        <v>40.685791015625</v>
      </c>
      <c r="CB7" s="13">
        <f t="shared" si="35"/>
        <v>35.165771484375</v>
      </c>
      <c r="CC7" s="14" t="str">
        <f t="shared" si="36"/>
        <v xml:space="preserve">                                        </v>
      </c>
      <c r="CD7" s="14" t="str">
        <f t="shared" si="37"/>
        <v xml:space="preserve">                              </v>
      </c>
      <c r="CE7" s="14" t="str">
        <f t="shared" si="38"/>
        <v xml:space="preserve">                               </v>
      </c>
      <c r="CF7" s="14" t="str">
        <f t="shared" si="39"/>
        <v xml:space="preserve">                               </v>
      </c>
      <c r="CG7" s="14" t="str">
        <f t="shared" si="40"/>
        <v xml:space="preserve">                              </v>
      </c>
      <c r="CH7" s="14" t="str">
        <f t="shared" si="41"/>
        <v xml:space="preserve">                                        </v>
      </c>
    </row>
    <row r="8" spans="1:86" ht="12.75" customHeight="1" x14ac:dyDescent="0.4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5"/>
      <c r="O8" s="4"/>
      <c r="P8" s="6"/>
      <c r="Q8" s="7"/>
      <c r="R8" s="4" t="str">
        <f t="shared" si="0"/>
        <v/>
      </c>
      <c r="S8" s="8"/>
      <c r="V8" s="9" t="str">
        <f t="shared" si="1"/>
        <v/>
      </c>
      <c r="W8" s="10" t="str">
        <f t="shared" si="2"/>
        <v/>
      </c>
      <c r="X8" s="4" t="str">
        <f t="shared" si="3"/>
        <v/>
      </c>
      <c r="Y8" s="10" t="str">
        <f t="shared" si="4"/>
        <v/>
      </c>
      <c r="Z8" s="11" t="str">
        <f t="shared" si="5"/>
        <v/>
      </c>
      <c r="AX8" s="12" t="str">
        <f>IF(ISNUMBER(C8),IF(ROW(#REF!)=2,AVERAGE(C$1:C$10000),""),"")</f>
        <v/>
      </c>
      <c r="AY8" s="12" t="str">
        <f t="shared" si="6"/>
        <v/>
      </c>
      <c r="AZ8" s="12" t="str">
        <f t="shared" si="7"/>
        <v/>
      </c>
      <c r="BA8" s="12" t="str">
        <f t="shared" si="8"/>
        <v/>
      </c>
      <c r="BB8" s="12" t="str">
        <f t="shared" si="9"/>
        <v/>
      </c>
      <c r="BC8" s="12" t="str">
        <f t="shared" si="10"/>
        <v/>
      </c>
      <c r="BD8" s="13">
        <f t="shared" si="11"/>
        <v>0</v>
      </c>
      <c r="BE8" s="13">
        <f t="shared" si="12"/>
        <v>0</v>
      </c>
      <c r="BF8" s="13">
        <f t="shared" si="13"/>
        <v>0</v>
      </c>
      <c r="BG8" s="13">
        <f t="shared" si="14"/>
        <v>0</v>
      </c>
      <c r="BH8" s="13">
        <f t="shared" si="15"/>
        <v>0</v>
      </c>
      <c r="BI8" s="13">
        <f t="shared" si="16"/>
        <v>1</v>
      </c>
      <c r="BJ8" s="13">
        <f t="shared" si="17"/>
        <v>1</v>
      </c>
      <c r="BK8" s="13">
        <f t="shared" si="18"/>
        <v>0</v>
      </c>
      <c r="BL8" s="13">
        <f t="shared" si="19"/>
        <v>0</v>
      </c>
      <c r="BM8" s="13">
        <f t="shared" si="20"/>
        <v>0</v>
      </c>
      <c r="BN8" s="13">
        <f t="shared" si="21"/>
        <v>0</v>
      </c>
      <c r="BO8" s="13">
        <f t="shared" si="22"/>
        <v>0</v>
      </c>
      <c r="BP8" s="13">
        <f t="shared" si="23"/>
        <v>0</v>
      </c>
      <c r="BQ8" s="13">
        <f t="shared" si="24"/>
        <v>0</v>
      </c>
      <c r="BR8" s="13">
        <f t="shared" si="25"/>
        <v>0</v>
      </c>
      <c r="BS8" s="13">
        <f t="shared" si="26"/>
        <v>0</v>
      </c>
      <c r="BT8" s="13">
        <f t="shared" si="27"/>
        <v>0</v>
      </c>
      <c r="BU8" s="13">
        <f t="shared" si="28"/>
        <v>1</v>
      </c>
      <c r="BV8" s="13">
        <f t="shared" si="29"/>
        <v>0</v>
      </c>
      <c r="BW8" s="13">
        <f t="shared" si="30"/>
        <v>0</v>
      </c>
      <c r="BX8" s="13">
        <f t="shared" si="31"/>
        <v>0</v>
      </c>
      <c r="BY8" s="13">
        <f t="shared" si="32"/>
        <v>0</v>
      </c>
      <c r="BZ8" s="13" t="str">
        <f t="shared" si="33"/>
        <v/>
      </c>
      <c r="CA8" s="13">
        <f t="shared" si="34"/>
        <v>40.685791015625</v>
      </c>
      <c r="CB8" s="13">
        <f t="shared" si="35"/>
        <v>35.165771484375</v>
      </c>
      <c r="CC8" s="14" t="str">
        <f t="shared" si="36"/>
        <v xml:space="preserve">                                        </v>
      </c>
      <c r="CD8" s="14" t="str">
        <f t="shared" si="37"/>
        <v xml:space="preserve">                              </v>
      </c>
      <c r="CE8" s="14" t="str">
        <f t="shared" si="38"/>
        <v xml:space="preserve">                               </v>
      </c>
      <c r="CF8" s="14" t="str">
        <f t="shared" si="39"/>
        <v xml:space="preserve">                               </v>
      </c>
      <c r="CG8" s="14" t="str">
        <f t="shared" si="40"/>
        <v xml:space="preserve">                              </v>
      </c>
      <c r="CH8" s="14" t="str">
        <f t="shared" si="41"/>
        <v xml:space="preserve">                                        </v>
      </c>
    </row>
    <row r="9" spans="1:86" ht="12.75" customHeight="1" x14ac:dyDescent="0.4">
      <c r="A9" s="1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5"/>
      <c r="O9" s="4"/>
      <c r="P9" s="6"/>
      <c r="Q9" s="7"/>
      <c r="R9" s="4" t="str">
        <f t="shared" si="0"/>
        <v/>
      </c>
      <c r="S9" s="8"/>
      <c r="V9" s="9" t="str">
        <f t="shared" si="1"/>
        <v/>
      </c>
      <c r="W9" s="10" t="str">
        <f t="shared" si="2"/>
        <v/>
      </c>
      <c r="X9" s="4" t="str">
        <f t="shared" si="3"/>
        <v/>
      </c>
      <c r="Y9" s="10" t="str">
        <f t="shared" si="4"/>
        <v/>
      </c>
      <c r="Z9" s="11" t="str">
        <f t="shared" si="5"/>
        <v/>
      </c>
      <c r="AX9" s="12" t="str">
        <f>IF(ISNUMBER(C9),IF(ROW(#REF!)=2,AVERAGE(C$1:C$10000),""),"")</f>
        <v/>
      </c>
      <c r="AY9" s="12" t="str">
        <f t="shared" si="6"/>
        <v/>
      </c>
      <c r="AZ9" s="12" t="str">
        <f t="shared" si="7"/>
        <v/>
      </c>
      <c r="BA9" s="12" t="str">
        <f t="shared" si="8"/>
        <v/>
      </c>
      <c r="BB9" s="12" t="str">
        <f t="shared" si="9"/>
        <v/>
      </c>
      <c r="BC9" s="12" t="str">
        <f t="shared" si="10"/>
        <v/>
      </c>
      <c r="BD9" s="13">
        <f t="shared" si="11"/>
        <v>0</v>
      </c>
      <c r="BE9" s="13">
        <f t="shared" si="12"/>
        <v>0</v>
      </c>
      <c r="BF9" s="13">
        <f t="shared" si="13"/>
        <v>0</v>
      </c>
      <c r="BG9" s="13">
        <f t="shared" si="14"/>
        <v>0</v>
      </c>
      <c r="BH9" s="13">
        <f t="shared" si="15"/>
        <v>0</v>
      </c>
      <c r="BI9" s="13">
        <f t="shared" si="16"/>
        <v>1</v>
      </c>
      <c r="BJ9" s="13">
        <f t="shared" si="17"/>
        <v>1</v>
      </c>
      <c r="BK9" s="13">
        <f t="shared" si="18"/>
        <v>0</v>
      </c>
      <c r="BL9" s="13">
        <f t="shared" si="19"/>
        <v>0</v>
      </c>
      <c r="BM9" s="13">
        <f t="shared" si="20"/>
        <v>0</v>
      </c>
      <c r="BN9" s="13">
        <f t="shared" si="21"/>
        <v>0</v>
      </c>
      <c r="BO9" s="13">
        <f t="shared" si="22"/>
        <v>0</v>
      </c>
      <c r="BP9" s="13">
        <f t="shared" si="23"/>
        <v>0</v>
      </c>
      <c r="BQ9" s="13">
        <f t="shared" si="24"/>
        <v>0</v>
      </c>
      <c r="BR9" s="13">
        <f t="shared" si="25"/>
        <v>0</v>
      </c>
      <c r="BS9" s="13">
        <f t="shared" si="26"/>
        <v>0</v>
      </c>
      <c r="BT9" s="13">
        <f t="shared" si="27"/>
        <v>0</v>
      </c>
      <c r="BU9" s="13">
        <f t="shared" si="28"/>
        <v>1</v>
      </c>
      <c r="BV9" s="13">
        <f t="shared" si="29"/>
        <v>0</v>
      </c>
      <c r="BW9" s="13">
        <f t="shared" si="30"/>
        <v>0</v>
      </c>
      <c r="BX9" s="13">
        <f t="shared" si="31"/>
        <v>0</v>
      </c>
      <c r="BY9" s="13">
        <f t="shared" si="32"/>
        <v>0</v>
      </c>
      <c r="BZ9" s="13" t="str">
        <f t="shared" si="33"/>
        <v/>
      </c>
      <c r="CA9" s="13">
        <f t="shared" si="34"/>
        <v>40.685791015625</v>
      </c>
      <c r="CB9" s="13">
        <f t="shared" si="35"/>
        <v>35.165771484375</v>
      </c>
      <c r="CC9" s="14" t="str">
        <f t="shared" si="36"/>
        <v xml:space="preserve">                                        </v>
      </c>
      <c r="CD9" s="14" t="str">
        <f t="shared" si="37"/>
        <v xml:space="preserve">                              </v>
      </c>
      <c r="CE9" s="14" t="str">
        <f t="shared" si="38"/>
        <v xml:space="preserve">                               </v>
      </c>
      <c r="CF9" s="14" t="str">
        <f t="shared" si="39"/>
        <v xml:space="preserve">                               </v>
      </c>
      <c r="CG9" s="14" t="str">
        <f t="shared" si="40"/>
        <v xml:space="preserve">                              </v>
      </c>
      <c r="CH9" s="14" t="str">
        <f t="shared" si="41"/>
        <v xml:space="preserve">                                        </v>
      </c>
    </row>
    <row r="10" spans="1:86" ht="12.75" customHeight="1" x14ac:dyDescent="0.4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5"/>
      <c r="O10" s="4"/>
      <c r="P10" s="6"/>
      <c r="Q10" s="7"/>
      <c r="R10" s="4" t="str">
        <f t="shared" si="0"/>
        <v/>
      </c>
      <c r="S10" s="8"/>
      <c r="V10" s="9" t="str">
        <f t="shared" si="1"/>
        <v/>
      </c>
      <c r="W10" s="10" t="str">
        <f t="shared" si="2"/>
        <v/>
      </c>
      <c r="X10" s="4" t="str">
        <f t="shared" si="3"/>
        <v/>
      </c>
      <c r="Y10" s="10" t="str">
        <f t="shared" si="4"/>
        <v/>
      </c>
      <c r="Z10" s="11" t="str">
        <f t="shared" si="5"/>
        <v/>
      </c>
      <c r="AX10" s="12" t="str">
        <f>IF(ISNUMBER(C10),IF(ROW(#REF!)=2,AVERAGE(C$1:C$10000),""),"")</f>
        <v/>
      </c>
      <c r="AY10" s="12" t="str">
        <f t="shared" si="6"/>
        <v/>
      </c>
      <c r="AZ10" s="12" t="str">
        <f t="shared" si="7"/>
        <v/>
      </c>
      <c r="BA10" s="12" t="str">
        <f t="shared" si="8"/>
        <v/>
      </c>
      <c r="BB10" s="12" t="str">
        <f t="shared" si="9"/>
        <v/>
      </c>
      <c r="BC10" s="12" t="str">
        <f t="shared" si="10"/>
        <v/>
      </c>
      <c r="BD10" s="13">
        <f t="shared" si="11"/>
        <v>0</v>
      </c>
      <c r="BE10" s="13">
        <f t="shared" si="12"/>
        <v>0</v>
      </c>
      <c r="BF10" s="13">
        <f t="shared" si="13"/>
        <v>0</v>
      </c>
      <c r="BG10" s="13">
        <f t="shared" si="14"/>
        <v>0</v>
      </c>
      <c r="BH10" s="13">
        <f t="shared" si="15"/>
        <v>0</v>
      </c>
      <c r="BI10" s="13">
        <f t="shared" si="16"/>
        <v>1</v>
      </c>
      <c r="BJ10" s="13">
        <f t="shared" si="17"/>
        <v>1</v>
      </c>
      <c r="BK10" s="13">
        <f t="shared" si="18"/>
        <v>0</v>
      </c>
      <c r="BL10" s="13">
        <f t="shared" si="19"/>
        <v>0</v>
      </c>
      <c r="BM10" s="13">
        <f t="shared" si="20"/>
        <v>0</v>
      </c>
      <c r="BN10" s="13">
        <f t="shared" si="21"/>
        <v>0</v>
      </c>
      <c r="BO10" s="13">
        <f t="shared" si="22"/>
        <v>0</v>
      </c>
      <c r="BP10" s="13">
        <f t="shared" si="23"/>
        <v>0</v>
      </c>
      <c r="BQ10" s="13">
        <f t="shared" si="24"/>
        <v>0</v>
      </c>
      <c r="BR10" s="13">
        <f t="shared" si="25"/>
        <v>0</v>
      </c>
      <c r="BS10" s="13">
        <f t="shared" si="26"/>
        <v>0</v>
      </c>
      <c r="BT10" s="13">
        <f t="shared" si="27"/>
        <v>0</v>
      </c>
      <c r="BU10" s="13">
        <f t="shared" si="28"/>
        <v>1</v>
      </c>
      <c r="BV10" s="13">
        <f t="shared" si="29"/>
        <v>0</v>
      </c>
      <c r="BW10" s="13">
        <f t="shared" si="30"/>
        <v>0</v>
      </c>
      <c r="BX10" s="13">
        <f t="shared" si="31"/>
        <v>0</v>
      </c>
      <c r="BY10" s="13">
        <f t="shared" si="32"/>
        <v>0</v>
      </c>
      <c r="BZ10" s="13" t="str">
        <f t="shared" si="33"/>
        <v/>
      </c>
      <c r="CA10" s="13">
        <f t="shared" si="34"/>
        <v>40.685791015625</v>
      </c>
      <c r="CB10" s="13">
        <f t="shared" si="35"/>
        <v>35.165771484375</v>
      </c>
      <c r="CC10" s="14" t="str">
        <f t="shared" si="36"/>
        <v xml:space="preserve">                                        </v>
      </c>
      <c r="CD10" s="14" t="str">
        <f t="shared" si="37"/>
        <v xml:space="preserve">                              </v>
      </c>
      <c r="CE10" s="14" t="str">
        <f t="shared" si="38"/>
        <v xml:space="preserve">                               </v>
      </c>
      <c r="CF10" s="14" t="str">
        <f t="shared" si="39"/>
        <v xml:space="preserve">                               </v>
      </c>
      <c r="CG10" s="14" t="str">
        <f t="shared" si="40"/>
        <v xml:space="preserve">                              </v>
      </c>
      <c r="CH10" s="14" t="str">
        <f t="shared" si="41"/>
        <v xml:space="preserve">                                        </v>
      </c>
    </row>
    <row r="11" spans="1:86" ht="12.75" customHeight="1" x14ac:dyDescent="0.4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5"/>
      <c r="O11" s="4"/>
      <c r="P11" s="6"/>
      <c r="Q11" s="7"/>
      <c r="R11" s="4" t="str">
        <f t="shared" si="0"/>
        <v/>
      </c>
      <c r="S11" s="8"/>
      <c r="V11" s="9" t="str">
        <f t="shared" si="1"/>
        <v/>
      </c>
      <c r="W11" s="10" t="str">
        <f t="shared" si="2"/>
        <v/>
      </c>
      <c r="X11" s="4" t="str">
        <f t="shared" si="3"/>
        <v/>
      </c>
      <c r="Y11" s="10" t="str">
        <f t="shared" si="4"/>
        <v/>
      </c>
      <c r="Z11" s="11" t="str">
        <f t="shared" si="5"/>
        <v/>
      </c>
      <c r="AX11" s="12" t="str">
        <f>IF(ISNUMBER(C11),IF(ROW(#REF!)=2,AVERAGE(C$1:C$10000),""),"")</f>
        <v/>
      </c>
      <c r="AY11" s="12" t="str">
        <f t="shared" si="6"/>
        <v/>
      </c>
      <c r="AZ11" s="12" t="str">
        <f t="shared" si="7"/>
        <v/>
      </c>
      <c r="BA11" s="12" t="str">
        <f t="shared" si="8"/>
        <v/>
      </c>
      <c r="BB11" s="12" t="str">
        <f t="shared" si="9"/>
        <v/>
      </c>
      <c r="BC11" s="12" t="str">
        <f t="shared" si="10"/>
        <v/>
      </c>
      <c r="BD11" s="13">
        <f t="shared" si="11"/>
        <v>0</v>
      </c>
      <c r="BE11" s="13">
        <f t="shared" si="12"/>
        <v>0</v>
      </c>
      <c r="BF11" s="13">
        <f t="shared" si="13"/>
        <v>0</v>
      </c>
      <c r="BG11" s="13">
        <f t="shared" si="14"/>
        <v>0</v>
      </c>
      <c r="BH11" s="13">
        <f t="shared" si="15"/>
        <v>0</v>
      </c>
      <c r="BI11" s="13">
        <f t="shared" si="16"/>
        <v>1</v>
      </c>
      <c r="BJ11" s="13">
        <f t="shared" si="17"/>
        <v>1</v>
      </c>
      <c r="BK11" s="13">
        <f t="shared" si="18"/>
        <v>0</v>
      </c>
      <c r="BL11" s="13">
        <f t="shared" si="19"/>
        <v>0</v>
      </c>
      <c r="BM11" s="13">
        <f t="shared" si="20"/>
        <v>0</v>
      </c>
      <c r="BN11" s="13">
        <f t="shared" si="21"/>
        <v>0</v>
      </c>
      <c r="BO11" s="13">
        <f t="shared" si="22"/>
        <v>0</v>
      </c>
      <c r="BP11" s="13">
        <f t="shared" si="23"/>
        <v>0</v>
      </c>
      <c r="BQ11" s="13">
        <f t="shared" si="24"/>
        <v>0</v>
      </c>
      <c r="BR11" s="13">
        <f t="shared" si="25"/>
        <v>0</v>
      </c>
      <c r="BS11" s="13">
        <f t="shared" si="26"/>
        <v>0</v>
      </c>
      <c r="BT11" s="13">
        <f t="shared" si="27"/>
        <v>0</v>
      </c>
      <c r="BU11" s="13">
        <f t="shared" si="28"/>
        <v>1</v>
      </c>
      <c r="BV11" s="13">
        <f t="shared" si="29"/>
        <v>0</v>
      </c>
      <c r="BW11" s="13">
        <f t="shared" si="30"/>
        <v>0</v>
      </c>
      <c r="BX11" s="13">
        <f t="shared" si="31"/>
        <v>0</v>
      </c>
      <c r="BY11" s="13">
        <f t="shared" si="32"/>
        <v>0</v>
      </c>
      <c r="BZ11" s="13" t="str">
        <f t="shared" si="33"/>
        <v/>
      </c>
      <c r="CA11" s="13">
        <f t="shared" si="34"/>
        <v>40.685791015625</v>
      </c>
      <c r="CB11" s="13">
        <f t="shared" si="35"/>
        <v>35.165771484375</v>
      </c>
      <c r="CC11" s="14" t="str">
        <f t="shared" si="36"/>
        <v xml:space="preserve">                                        </v>
      </c>
      <c r="CD11" s="14" t="str">
        <f t="shared" si="37"/>
        <v xml:space="preserve">                              </v>
      </c>
      <c r="CE11" s="14" t="str">
        <f t="shared" si="38"/>
        <v xml:space="preserve">                               </v>
      </c>
      <c r="CF11" s="14" t="str">
        <f t="shared" si="39"/>
        <v xml:space="preserve">                               </v>
      </c>
      <c r="CG11" s="14" t="str">
        <f t="shared" si="40"/>
        <v xml:space="preserve">                              </v>
      </c>
      <c r="CH11" s="14" t="str">
        <f t="shared" si="41"/>
        <v xml:space="preserve">                                        </v>
      </c>
    </row>
    <row r="12" spans="1:86" ht="12.75" customHeight="1" x14ac:dyDescent="0.4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5"/>
      <c r="O12" s="4"/>
      <c r="P12" s="6"/>
      <c r="Q12" s="7"/>
      <c r="R12" s="4" t="str">
        <f t="shared" si="0"/>
        <v/>
      </c>
      <c r="S12" s="8"/>
      <c r="V12" s="9" t="str">
        <f t="shared" si="1"/>
        <v/>
      </c>
      <c r="W12" s="10" t="str">
        <f t="shared" si="2"/>
        <v/>
      </c>
      <c r="X12" s="4" t="str">
        <f t="shared" si="3"/>
        <v/>
      </c>
      <c r="Y12" s="10" t="str">
        <f t="shared" si="4"/>
        <v/>
      </c>
      <c r="Z12" s="11" t="str">
        <f t="shared" si="5"/>
        <v/>
      </c>
      <c r="AX12" s="12" t="str">
        <f>IF(ISNUMBER(C12),IF(ROW(#REF!)=2,AVERAGE(C$1:C$10000),""),"")</f>
        <v/>
      </c>
      <c r="AY12" s="12" t="str">
        <f t="shared" si="6"/>
        <v/>
      </c>
      <c r="AZ12" s="12" t="str">
        <f t="shared" si="7"/>
        <v/>
      </c>
      <c r="BA12" s="12" t="str">
        <f t="shared" si="8"/>
        <v/>
      </c>
      <c r="BB12" s="12" t="str">
        <f t="shared" si="9"/>
        <v/>
      </c>
      <c r="BC12" s="12" t="str">
        <f t="shared" si="10"/>
        <v/>
      </c>
      <c r="BD12" s="13">
        <f t="shared" si="11"/>
        <v>0</v>
      </c>
      <c r="BE12" s="13">
        <f t="shared" si="12"/>
        <v>0</v>
      </c>
      <c r="BF12" s="13">
        <f t="shared" si="13"/>
        <v>0</v>
      </c>
      <c r="BG12" s="13">
        <f t="shared" si="14"/>
        <v>0</v>
      </c>
      <c r="BH12" s="13">
        <f t="shared" si="15"/>
        <v>0</v>
      </c>
      <c r="BI12" s="13">
        <f t="shared" si="16"/>
        <v>1</v>
      </c>
      <c r="BJ12" s="13">
        <f t="shared" si="17"/>
        <v>1</v>
      </c>
      <c r="BK12" s="13">
        <f t="shared" si="18"/>
        <v>0</v>
      </c>
      <c r="BL12" s="13">
        <f t="shared" si="19"/>
        <v>0</v>
      </c>
      <c r="BM12" s="13">
        <f t="shared" si="20"/>
        <v>0</v>
      </c>
      <c r="BN12" s="13">
        <f t="shared" si="21"/>
        <v>0</v>
      </c>
      <c r="BO12" s="13">
        <f t="shared" si="22"/>
        <v>0</v>
      </c>
      <c r="BP12" s="13">
        <f t="shared" si="23"/>
        <v>0</v>
      </c>
      <c r="BQ12" s="13">
        <f t="shared" si="24"/>
        <v>0</v>
      </c>
      <c r="BR12" s="13">
        <f t="shared" si="25"/>
        <v>0</v>
      </c>
      <c r="BS12" s="13">
        <f t="shared" si="26"/>
        <v>0</v>
      </c>
      <c r="BT12" s="13">
        <f t="shared" si="27"/>
        <v>0</v>
      </c>
      <c r="BU12" s="13">
        <f t="shared" si="28"/>
        <v>1</v>
      </c>
      <c r="BV12" s="13">
        <f t="shared" si="29"/>
        <v>0</v>
      </c>
      <c r="BW12" s="13">
        <f t="shared" si="30"/>
        <v>0</v>
      </c>
      <c r="BX12" s="13">
        <f t="shared" si="31"/>
        <v>0</v>
      </c>
      <c r="BY12" s="13">
        <f t="shared" si="32"/>
        <v>0</v>
      </c>
      <c r="BZ12" s="13" t="str">
        <f t="shared" si="33"/>
        <v/>
      </c>
      <c r="CA12" s="13">
        <f t="shared" si="34"/>
        <v>40.685791015625</v>
      </c>
      <c r="CB12" s="13">
        <f t="shared" si="35"/>
        <v>35.165771484375</v>
      </c>
      <c r="CC12" s="14" t="str">
        <f t="shared" si="36"/>
        <v xml:space="preserve">                                        </v>
      </c>
      <c r="CD12" s="14" t="str">
        <f t="shared" si="37"/>
        <v xml:space="preserve">                              </v>
      </c>
      <c r="CE12" s="14" t="str">
        <f t="shared" si="38"/>
        <v xml:space="preserve">                               </v>
      </c>
      <c r="CF12" s="14" t="str">
        <f t="shared" si="39"/>
        <v xml:space="preserve">                               </v>
      </c>
      <c r="CG12" s="14" t="str">
        <f t="shared" si="40"/>
        <v xml:space="preserve">                              </v>
      </c>
      <c r="CH12" s="14" t="str">
        <f t="shared" si="41"/>
        <v xml:space="preserve">                                        </v>
      </c>
    </row>
    <row r="13" spans="1:86" ht="12.75" customHeight="1" x14ac:dyDescent="0.4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5"/>
      <c r="O13" s="4"/>
      <c r="P13" s="6"/>
      <c r="Q13" s="7"/>
      <c r="R13" s="4" t="str">
        <f t="shared" si="0"/>
        <v/>
      </c>
      <c r="S13" s="8"/>
      <c r="V13" s="9" t="str">
        <f t="shared" si="1"/>
        <v/>
      </c>
      <c r="W13" s="10" t="str">
        <f t="shared" si="2"/>
        <v/>
      </c>
      <c r="X13" s="4" t="str">
        <f t="shared" si="3"/>
        <v/>
      </c>
      <c r="Y13" s="10" t="str">
        <f t="shared" si="4"/>
        <v/>
      </c>
      <c r="Z13" s="11" t="str">
        <f t="shared" si="5"/>
        <v/>
      </c>
      <c r="AX13" s="12" t="str">
        <f>IF(ISNUMBER(C13),IF(ROW(#REF!)=2,AVERAGE(C$1:C$10000),""),"")</f>
        <v/>
      </c>
      <c r="AY13" s="12" t="str">
        <f t="shared" si="6"/>
        <v/>
      </c>
      <c r="AZ13" s="12" t="str">
        <f t="shared" si="7"/>
        <v/>
      </c>
      <c r="BA13" s="12" t="str">
        <f t="shared" si="8"/>
        <v/>
      </c>
      <c r="BB13" s="12" t="str">
        <f t="shared" si="9"/>
        <v/>
      </c>
      <c r="BC13" s="12" t="str">
        <f t="shared" si="10"/>
        <v/>
      </c>
      <c r="BD13" s="13">
        <f t="shared" si="11"/>
        <v>0</v>
      </c>
      <c r="BE13" s="13">
        <f t="shared" si="12"/>
        <v>0</v>
      </c>
      <c r="BF13" s="13">
        <f t="shared" si="13"/>
        <v>0</v>
      </c>
      <c r="BG13" s="13">
        <f t="shared" si="14"/>
        <v>0</v>
      </c>
      <c r="BH13" s="13">
        <f t="shared" si="15"/>
        <v>0</v>
      </c>
      <c r="BI13" s="13">
        <f t="shared" si="16"/>
        <v>1</v>
      </c>
      <c r="BJ13" s="13">
        <f t="shared" si="17"/>
        <v>1</v>
      </c>
      <c r="BK13" s="13">
        <f t="shared" si="18"/>
        <v>0</v>
      </c>
      <c r="BL13" s="13">
        <f t="shared" si="19"/>
        <v>0</v>
      </c>
      <c r="BM13" s="13">
        <f t="shared" si="20"/>
        <v>0</v>
      </c>
      <c r="BN13" s="13">
        <f t="shared" si="21"/>
        <v>0</v>
      </c>
      <c r="BO13" s="13">
        <f t="shared" si="22"/>
        <v>0</v>
      </c>
      <c r="BP13" s="13">
        <f t="shared" si="23"/>
        <v>0</v>
      </c>
      <c r="BQ13" s="13">
        <f t="shared" si="24"/>
        <v>0</v>
      </c>
      <c r="BR13" s="13">
        <f t="shared" si="25"/>
        <v>0</v>
      </c>
      <c r="BS13" s="13">
        <f t="shared" si="26"/>
        <v>0</v>
      </c>
      <c r="BT13" s="13">
        <f t="shared" si="27"/>
        <v>0</v>
      </c>
      <c r="BU13" s="13">
        <f t="shared" si="28"/>
        <v>1</v>
      </c>
      <c r="BV13" s="13">
        <f t="shared" si="29"/>
        <v>0</v>
      </c>
      <c r="BW13" s="13">
        <f t="shared" si="30"/>
        <v>0</v>
      </c>
      <c r="BX13" s="13">
        <f t="shared" si="31"/>
        <v>0</v>
      </c>
      <c r="BY13" s="13">
        <f t="shared" si="32"/>
        <v>0</v>
      </c>
      <c r="BZ13" s="13" t="str">
        <f t="shared" si="33"/>
        <v/>
      </c>
      <c r="CA13" s="13">
        <f t="shared" si="34"/>
        <v>40.685791015625</v>
      </c>
      <c r="CB13" s="13">
        <f t="shared" si="35"/>
        <v>35.165771484375</v>
      </c>
      <c r="CC13" s="14" t="str">
        <f t="shared" si="36"/>
        <v xml:space="preserve">                                        </v>
      </c>
      <c r="CD13" s="14" t="str">
        <f t="shared" si="37"/>
        <v xml:space="preserve">                              </v>
      </c>
      <c r="CE13" s="14" t="str">
        <f t="shared" si="38"/>
        <v xml:space="preserve">                               </v>
      </c>
      <c r="CF13" s="14" t="str">
        <f t="shared" si="39"/>
        <v xml:space="preserve">                               </v>
      </c>
      <c r="CG13" s="14" t="str">
        <f t="shared" si="40"/>
        <v xml:space="preserve">                              </v>
      </c>
      <c r="CH13" s="14" t="str">
        <f t="shared" si="41"/>
        <v xml:space="preserve">                                        </v>
      </c>
    </row>
    <row r="14" spans="1:86" ht="12.75" customHeight="1" x14ac:dyDescent="0.4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5"/>
      <c r="O14" s="4"/>
      <c r="P14" s="6"/>
      <c r="Q14" s="7"/>
      <c r="R14" s="4" t="str">
        <f t="shared" si="0"/>
        <v/>
      </c>
      <c r="S14" s="8"/>
      <c r="V14" s="9" t="str">
        <f t="shared" si="1"/>
        <v/>
      </c>
      <c r="W14" s="10" t="str">
        <f t="shared" si="2"/>
        <v/>
      </c>
      <c r="X14" s="4" t="str">
        <f t="shared" si="3"/>
        <v/>
      </c>
      <c r="Y14" s="10" t="str">
        <f t="shared" si="4"/>
        <v/>
      </c>
      <c r="Z14" s="11" t="str">
        <f t="shared" si="5"/>
        <v/>
      </c>
      <c r="AX14" s="12" t="str">
        <f>IF(ISNUMBER(C14),IF(ROW(#REF!)=2,AVERAGE(C$1:C$10000),""),"")</f>
        <v/>
      </c>
      <c r="AY14" s="12" t="str">
        <f t="shared" si="6"/>
        <v/>
      </c>
      <c r="AZ14" s="12" t="str">
        <f t="shared" si="7"/>
        <v/>
      </c>
      <c r="BA14" s="12" t="str">
        <f t="shared" si="8"/>
        <v/>
      </c>
      <c r="BB14" s="12" t="str">
        <f t="shared" si="9"/>
        <v/>
      </c>
      <c r="BC14" s="12" t="str">
        <f t="shared" si="10"/>
        <v/>
      </c>
      <c r="BD14" s="13">
        <f t="shared" si="11"/>
        <v>0</v>
      </c>
      <c r="BE14" s="13">
        <f t="shared" si="12"/>
        <v>0</v>
      </c>
      <c r="BF14" s="13">
        <f t="shared" si="13"/>
        <v>0</v>
      </c>
      <c r="BG14" s="13">
        <f t="shared" si="14"/>
        <v>0</v>
      </c>
      <c r="BH14" s="13">
        <f t="shared" si="15"/>
        <v>0</v>
      </c>
      <c r="BI14" s="13">
        <f t="shared" si="16"/>
        <v>1</v>
      </c>
      <c r="BJ14" s="13">
        <f t="shared" si="17"/>
        <v>1</v>
      </c>
      <c r="BK14" s="13">
        <f t="shared" si="18"/>
        <v>0</v>
      </c>
      <c r="BL14" s="13">
        <f t="shared" si="19"/>
        <v>0</v>
      </c>
      <c r="BM14" s="13">
        <f t="shared" si="20"/>
        <v>0</v>
      </c>
      <c r="BN14" s="13">
        <f t="shared" si="21"/>
        <v>0</v>
      </c>
      <c r="BO14" s="13">
        <f t="shared" si="22"/>
        <v>0</v>
      </c>
      <c r="BP14" s="13">
        <f t="shared" si="23"/>
        <v>0</v>
      </c>
      <c r="BQ14" s="13">
        <f t="shared" si="24"/>
        <v>0</v>
      </c>
      <c r="BR14" s="13">
        <f t="shared" si="25"/>
        <v>0</v>
      </c>
      <c r="BS14" s="13">
        <f t="shared" si="26"/>
        <v>0</v>
      </c>
      <c r="BT14" s="13">
        <f t="shared" si="27"/>
        <v>0</v>
      </c>
      <c r="BU14" s="13">
        <f t="shared" si="28"/>
        <v>1</v>
      </c>
      <c r="BV14" s="13">
        <f t="shared" si="29"/>
        <v>0</v>
      </c>
      <c r="BW14" s="13">
        <f t="shared" si="30"/>
        <v>0</v>
      </c>
      <c r="BX14" s="13">
        <f t="shared" si="31"/>
        <v>0</v>
      </c>
      <c r="BY14" s="13">
        <f t="shared" si="32"/>
        <v>0</v>
      </c>
      <c r="BZ14" s="13" t="str">
        <f t="shared" si="33"/>
        <v/>
      </c>
      <c r="CA14" s="13">
        <f t="shared" si="34"/>
        <v>40.685791015625</v>
      </c>
      <c r="CB14" s="13">
        <f t="shared" si="35"/>
        <v>35.165771484375</v>
      </c>
      <c r="CC14" s="14" t="str">
        <f t="shared" si="36"/>
        <v xml:space="preserve">                                        </v>
      </c>
      <c r="CD14" s="14" t="str">
        <f t="shared" si="37"/>
        <v xml:space="preserve">                              </v>
      </c>
      <c r="CE14" s="14" t="str">
        <f t="shared" si="38"/>
        <v xml:space="preserve">                               </v>
      </c>
      <c r="CF14" s="14" t="str">
        <f t="shared" si="39"/>
        <v xml:space="preserve">                               </v>
      </c>
      <c r="CG14" s="14" t="str">
        <f t="shared" si="40"/>
        <v xml:space="preserve">                              </v>
      </c>
      <c r="CH14" s="14" t="str">
        <f t="shared" si="41"/>
        <v xml:space="preserve">                                        </v>
      </c>
    </row>
    <row r="15" spans="1:86" ht="12.75" customHeight="1" x14ac:dyDescent="0.4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5"/>
      <c r="O15" s="4"/>
      <c r="P15" s="6"/>
      <c r="Q15" s="7"/>
      <c r="R15" s="4" t="str">
        <f t="shared" si="0"/>
        <v/>
      </c>
      <c r="S15" s="8"/>
      <c r="V15" s="9" t="str">
        <f t="shared" si="1"/>
        <v/>
      </c>
      <c r="W15" s="10" t="str">
        <f t="shared" si="2"/>
        <v/>
      </c>
      <c r="X15" s="4" t="str">
        <f t="shared" si="3"/>
        <v/>
      </c>
      <c r="Y15" s="10" t="str">
        <f t="shared" si="4"/>
        <v/>
      </c>
      <c r="Z15" s="11" t="str">
        <f t="shared" si="5"/>
        <v/>
      </c>
      <c r="AX15" s="12" t="str">
        <f>IF(ISNUMBER(C15),IF(ROW(#REF!)=2,AVERAGE(C$1:C$10000),""),"")</f>
        <v/>
      </c>
      <c r="AY15" s="12" t="str">
        <f t="shared" si="6"/>
        <v/>
      </c>
      <c r="AZ15" s="12" t="str">
        <f t="shared" si="7"/>
        <v/>
      </c>
      <c r="BA15" s="12" t="str">
        <f t="shared" si="8"/>
        <v/>
      </c>
      <c r="BB15" s="12" t="str">
        <f t="shared" si="9"/>
        <v/>
      </c>
      <c r="BC15" s="12" t="str">
        <f t="shared" si="10"/>
        <v/>
      </c>
      <c r="BD15" s="13">
        <f t="shared" si="11"/>
        <v>0</v>
      </c>
      <c r="BE15" s="13">
        <f t="shared" si="12"/>
        <v>0</v>
      </c>
      <c r="BF15" s="13">
        <f t="shared" si="13"/>
        <v>0</v>
      </c>
      <c r="BG15" s="13">
        <f t="shared" si="14"/>
        <v>0</v>
      </c>
      <c r="BH15" s="13">
        <f t="shared" si="15"/>
        <v>0</v>
      </c>
      <c r="BI15" s="13">
        <f t="shared" si="16"/>
        <v>1</v>
      </c>
      <c r="BJ15" s="13">
        <f t="shared" si="17"/>
        <v>1</v>
      </c>
      <c r="BK15" s="13">
        <f t="shared" si="18"/>
        <v>0</v>
      </c>
      <c r="BL15" s="13">
        <f t="shared" si="19"/>
        <v>0</v>
      </c>
      <c r="BM15" s="13">
        <f t="shared" si="20"/>
        <v>0</v>
      </c>
      <c r="BN15" s="13">
        <f t="shared" si="21"/>
        <v>0</v>
      </c>
      <c r="BO15" s="13">
        <f t="shared" si="22"/>
        <v>0</v>
      </c>
      <c r="BP15" s="13">
        <f t="shared" si="23"/>
        <v>0</v>
      </c>
      <c r="BQ15" s="13">
        <f t="shared" si="24"/>
        <v>0</v>
      </c>
      <c r="BR15" s="13">
        <f t="shared" si="25"/>
        <v>0</v>
      </c>
      <c r="BS15" s="13">
        <f t="shared" si="26"/>
        <v>0</v>
      </c>
      <c r="BT15" s="13">
        <f t="shared" si="27"/>
        <v>0</v>
      </c>
      <c r="BU15" s="13">
        <f t="shared" si="28"/>
        <v>1</v>
      </c>
      <c r="BV15" s="13">
        <f t="shared" si="29"/>
        <v>0</v>
      </c>
      <c r="BW15" s="13">
        <f t="shared" si="30"/>
        <v>0</v>
      </c>
      <c r="BX15" s="13">
        <f t="shared" si="31"/>
        <v>0</v>
      </c>
      <c r="BY15" s="13">
        <f t="shared" si="32"/>
        <v>0</v>
      </c>
      <c r="BZ15" s="13" t="str">
        <f t="shared" si="33"/>
        <v/>
      </c>
      <c r="CA15" s="13">
        <f t="shared" si="34"/>
        <v>40.685791015625</v>
      </c>
      <c r="CB15" s="13">
        <f t="shared" si="35"/>
        <v>35.165771484375</v>
      </c>
      <c r="CC15" s="14" t="str">
        <f t="shared" si="36"/>
        <v xml:space="preserve">                                        </v>
      </c>
      <c r="CD15" s="14" t="str">
        <f t="shared" si="37"/>
        <v xml:space="preserve">                              </v>
      </c>
      <c r="CE15" s="14" t="str">
        <f t="shared" si="38"/>
        <v xml:space="preserve">                               </v>
      </c>
      <c r="CF15" s="14" t="str">
        <f t="shared" si="39"/>
        <v xml:space="preserve">                               </v>
      </c>
      <c r="CG15" s="14" t="str">
        <f t="shared" si="40"/>
        <v xml:space="preserve">                              </v>
      </c>
      <c r="CH15" s="14" t="str">
        <f t="shared" si="41"/>
        <v xml:space="preserve">                                        </v>
      </c>
    </row>
    <row r="16" spans="1:86" ht="12.75" customHeight="1" x14ac:dyDescent="0.4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5"/>
      <c r="O16" s="4"/>
      <c r="P16" s="6"/>
      <c r="Q16" s="7"/>
      <c r="R16" s="4" t="str">
        <f t="shared" si="0"/>
        <v/>
      </c>
      <c r="S16" s="8"/>
      <c r="V16" s="9" t="str">
        <f t="shared" si="1"/>
        <v/>
      </c>
      <c r="W16" s="10" t="str">
        <f t="shared" si="2"/>
        <v/>
      </c>
      <c r="X16" s="4" t="str">
        <f t="shared" si="3"/>
        <v/>
      </c>
      <c r="Y16" s="10" t="str">
        <f t="shared" si="4"/>
        <v/>
      </c>
      <c r="Z16" s="11" t="str">
        <f t="shared" si="5"/>
        <v/>
      </c>
      <c r="AX16" s="12" t="str">
        <f>IF(ISNUMBER(C16),IF(ROW(#REF!)=2,AVERAGE(C$1:C$10000),""),"")</f>
        <v/>
      </c>
      <c r="AY16" s="12" t="str">
        <f t="shared" si="6"/>
        <v/>
      </c>
      <c r="AZ16" s="12" t="str">
        <f t="shared" si="7"/>
        <v/>
      </c>
      <c r="BA16" s="12" t="str">
        <f t="shared" si="8"/>
        <v/>
      </c>
      <c r="BB16" s="12" t="str">
        <f t="shared" si="9"/>
        <v/>
      </c>
      <c r="BC16" s="12" t="str">
        <f t="shared" si="10"/>
        <v/>
      </c>
      <c r="BD16" s="13">
        <f t="shared" si="11"/>
        <v>0</v>
      </c>
      <c r="BE16" s="13">
        <f t="shared" si="12"/>
        <v>0</v>
      </c>
      <c r="BF16" s="13">
        <f t="shared" si="13"/>
        <v>0</v>
      </c>
      <c r="BG16" s="13">
        <f t="shared" si="14"/>
        <v>0</v>
      </c>
      <c r="BH16" s="13">
        <f t="shared" si="15"/>
        <v>0</v>
      </c>
      <c r="BI16" s="13">
        <f t="shared" si="16"/>
        <v>1</v>
      </c>
      <c r="BJ16" s="13">
        <f t="shared" si="17"/>
        <v>1</v>
      </c>
      <c r="BK16" s="13">
        <f t="shared" si="18"/>
        <v>0</v>
      </c>
      <c r="BL16" s="13">
        <f t="shared" si="19"/>
        <v>0</v>
      </c>
      <c r="BM16" s="13">
        <f t="shared" si="20"/>
        <v>0</v>
      </c>
      <c r="BN16" s="13">
        <f t="shared" si="21"/>
        <v>0</v>
      </c>
      <c r="BO16" s="13">
        <f t="shared" si="22"/>
        <v>0</v>
      </c>
      <c r="BP16" s="13">
        <f t="shared" si="23"/>
        <v>0</v>
      </c>
      <c r="BQ16" s="13">
        <f t="shared" si="24"/>
        <v>0</v>
      </c>
      <c r="BR16" s="13">
        <f t="shared" si="25"/>
        <v>0</v>
      </c>
      <c r="BS16" s="13">
        <f t="shared" si="26"/>
        <v>0</v>
      </c>
      <c r="BT16" s="13">
        <f t="shared" si="27"/>
        <v>0</v>
      </c>
      <c r="BU16" s="13">
        <f t="shared" si="28"/>
        <v>1</v>
      </c>
      <c r="BV16" s="13">
        <f t="shared" si="29"/>
        <v>0</v>
      </c>
      <c r="BW16" s="13">
        <f t="shared" si="30"/>
        <v>0</v>
      </c>
      <c r="BX16" s="13">
        <f t="shared" si="31"/>
        <v>0</v>
      </c>
      <c r="BY16" s="13">
        <f t="shared" si="32"/>
        <v>0</v>
      </c>
      <c r="BZ16" s="13" t="str">
        <f t="shared" si="33"/>
        <v/>
      </c>
      <c r="CA16" s="13">
        <f t="shared" si="34"/>
        <v>40.685791015625</v>
      </c>
      <c r="CB16" s="13">
        <f t="shared" si="35"/>
        <v>35.165771484375</v>
      </c>
      <c r="CC16" s="14" t="str">
        <f t="shared" si="36"/>
        <v xml:space="preserve">                                        </v>
      </c>
      <c r="CD16" s="14" t="str">
        <f t="shared" si="37"/>
        <v xml:space="preserve">                              </v>
      </c>
      <c r="CE16" s="14" t="str">
        <f t="shared" si="38"/>
        <v xml:space="preserve">                               </v>
      </c>
      <c r="CF16" s="14" t="str">
        <f t="shared" si="39"/>
        <v xml:space="preserve">                               </v>
      </c>
      <c r="CG16" s="14" t="str">
        <f t="shared" si="40"/>
        <v xml:space="preserve">                              </v>
      </c>
      <c r="CH16" s="14" t="str">
        <f t="shared" si="41"/>
        <v xml:space="preserve">                                        </v>
      </c>
    </row>
    <row r="17" spans="1:86" ht="12.75" customHeight="1" x14ac:dyDescent="0.4">
      <c r="A17" s="1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5"/>
      <c r="O17" s="4"/>
      <c r="P17" s="6"/>
      <c r="Q17" s="7"/>
      <c r="R17" s="4" t="str">
        <f t="shared" si="0"/>
        <v/>
      </c>
      <c r="S17" s="8"/>
      <c r="V17" s="9" t="str">
        <f t="shared" si="1"/>
        <v/>
      </c>
      <c r="W17" s="10" t="str">
        <f t="shared" si="2"/>
        <v/>
      </c>
      <c r="X17" s="4" t="str">
        <f t="shared" si="3"/>
        <v/>
      </c>
      <c r="Y17" s="10" t="str">
        <f t="shared" si="4"/>
        <v/>
      </c>
      <c r="Z17" s="11" t="str">
        <f t="shared" si="5"/>
        <v/>
      </c>
      <c r="AX17" s="12" t="str">
        <f>IF(ISNUMBER(C17),IF(ROW(#REF!)=2,AVERAGE(C$1:C$10000),""),"")</f>
        <v/>
      </c>
      <c r="AY17" s="12" t="str">
        <f t="shared" si="6"/>
        <v/>
      </c>
      <c r="AZ17" s="12" t="str">
        <f t="shared" si="7"/>
        <v/>
      </c>
      <c r="BA17" s="12" t="str">
        <f t="shared" si="8"/>
        <v/>
      </c>
      <c r="BB17" s="12" t="str">
        <f t="shared" si="9"/>
        <v/>
      </c>
      <c r="BC17" s="12" t="str">
        <f t="shared" si="10"/>
        <v/>
      </c>
      <c r="BD17" s="13">
        <f t="shared" si="11"/>
        <v>0</v>
      </c>
      <c r="BE17" s="13">
        <f t="shared" si="12"/>
        <v>0</v>
      </c>
      <c r="BF17" s="13">
        <f t="shared" si="13"/>
        <v>0</v>
      </c>
      <c r="BG17" s="13">
        <f t="shared" si="14"/>
        <v>0</v>
      </c>
      <c r="BH17" s="13">
        <f t="shared" si="15"/>
        <v>0</v>
      </c>
      <c r="BI17" s="13">
        <f t="shared" si="16"/>
        <v>1</v>
      </c>
      <c r="BJ17" s="13">
        <f t="shared" si="17"/>
        <v>1</v>
      </c>
      <c r="BK17" s="13">
        <f t="shared" si="18"/>
        <v>0</v>
      </c>
      <c r="BL17" s="13">
        <f t="shared" si="19"/>
        <v>0</v>
      </c>
      <c r="BM17" s="13">
        <f t="shared" si="20"/>
        <v>0</v>
      </c>
      <c r="BN17" s="13">
        <f t="shared" si="21"/>
        <v>0</v>
      </c>
      <c r="BO17" s="13">
        <f t="shared" si="22"/>
        <v>0</v>
      </c>
      <c r="BP17" s="13">
        <f t="shared" si="23"/>
        <v>0</v>
      </c>
      <c r="BQ17" s="13">
        <f t="shared" si="24"/>
        <v>0</v>
      </c>
      <c r="BR17" s="13">
        <f t="shared" si="25"/>
        <v>0</v>
      </c>
      <c r="BS17" s="13">
        <f t="shared" si="26"/>
        <v>0</v>
      </c>
      <c r="BT17" s="13">
        <f t="shared" si="27"/>
        <v>0</v>
      </c>
      <c r="BU17" s="13">
        <f t="shared" si="28"/>
        <v>1</v>
      </c>
      <c r="BV17" s="13">
        <f t="shared" si="29"/>
        <v>0</v>
      </c>
      <c r="BW17" s="13">
        <f t="shared" si="30"/>
        <v>0</v>
      </c>
      <c r="BX17" s="13">
        <f t="shared" si="31"/>
        <v>0</v>
      </c>
      <c r="BY17" s="13">
        <f t="shared" si="32"/>
        <v>0</v>
      </c>
      <c r="BZ17" s="13" t="str">
        <f t="shared" si="33"/>
        <v/>
      </c>
      <c r="CA17" s="13">
        <f t="shared" si="34"/>
        <v>40.685791015625</v>
      </c>
      <c r="CB17" s="13">
        <f t="shared" si="35"/>
        <v>35.165771484375</v>
      </c>
      <c r="CC17" s="14" t="str">
        <f t="shared" si="36"/>
        <v xml:space="preserve">                                        </v>
      </c>
      <c r="CD17" s="14" t="str">
        <f t="shared" si="37"/>
        <v xml:space="preserve">                              </v>
      </c>
      <c r="CE17" s="14" t="str">
        <f t="shared" si="38"/>
        <v xml:space="preserve">                               </v>
      </c>
      <c r="CF17" s="14" t="str">
        <f t="shared" si="39"/>
        <v xml:space="preserve">                               </v>
      </c>
      <c r="CG17" s="14" t="str">
        <f t="shared" si="40"/>
        <v xml:space="preserve">                              </v>
      </c>
      <c r="CH17" s="14" t="str">
        <f t="shared" si="41"/>
        <v xml:space="preserve">                                        </v>
      </c>
    </row>
  </sheetData>
  <printOptions gridLines="1"/>
  <pageMargins left="0.75" right="0.75" top="1" bottom="1" header="0.5" footer="0.5"/>
  <pageSetup orientation="landscape" r:id="rId1"/>
  <headerFooter alignWithMargins="0">
    <oddHeader>HT36-XC-304 Extended Tubular Heat Exchanger - Run 5 Results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1</vt:lpstr>
      <vt:lpstr>Run 2</vt:lpstr>
      <vt:lpstr>Run 3</vt:lpstr>
      <vt:lpstr>Run 4</vt:lpstr>
      <vt:lpstr>Run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Ganpule</dc:creator>
  <cp:lastModifiedBy>Smita Ganpule</cp:lastModifiedBy>
  <dcterms:created xsi:type="dcterms:W3CDTF">2019-04-28T01:12:05Z</dcterms:created>
  <dcterms:modified xsi:type="dcterms:W3CDTF">2019-04-28T01:12:05Z</dcterms:modified>
</cp:coreProperties>
</file>