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KBACK# 001/GitHub/24321-A4/HT36C/"/>
    </mc:Choice>
  </mc:AlternateContent>
  <xr:revisionPtr revIDLastSave="0" documentId="13_ncr:1_{E6761F7F-8B17-324C-B009-32C63E360797}" xr6:coauthVersionLast="36" xr6:coauthVersionMax="43" xr10:uidLastSave="{00000000-0000-0000-0000-000000000000}"/>
  <bookViews>
    <workbookView xWindow="0" yWindow="0" windowWidth="25600" windowHeight="16000" activeTab="3" xr2:uid="{00000000-000D-0000-FFFF-FFFF00000000}"/>
  </bookViews>
  <sheets>
    <sheet name="Run 1 (2)" sheetId="8" r:id="rId1"/>
    <sheet name="Compiled" sheetId="6" r:id="rId2"/>
    <sheet name="Results" sheetId="7" r:id="rId3"/>
    <sheet name="Run 1" sheetId="1" r:id="rId4"/>
    <sheet name="Run 2" sheetId="2" r:id="rId5"/>
    <sheet name="Run 3" sheetId="3" r:id="rId6"/>
    <sheet name="Run 4" sheetId="4" r:id="rId7"/>
    <sheet name="Run 5" sheetId="5" r:id="rId8"/>
  </sheets>
  <calcPr calcId="191029"/>
</workbook>
</file>

<file path=xl/calcChain.xml><?xml version="1.0" encoding="utf-8"?>
<calcChain xmlns="http://schemas.openxmlformats.org/spreadsheetml/2006/main">
  <c r="V6" i="4" l="1"/>
  <c r="W6" i="4"/>
  <c r="X6" i="4"/>
  <c r="Y6" i="4"/>
  <c r="Z6" i="4"/>
  <c r="V7" i="4"/>
  <c r="W7" i="4"/>
  <c r="X7" i="4"/>
  <c r="Y7" i="4" s="1"/>
  <c r="Z7" i="4"/>
  <c r="Z5" i="4"/>
  <c r="V5" i="4"/>
  <c r="V7" i="3"/>
  <c r="W7" i="3"/>
  <c r="X7" i="3"/>
  <c r="Y7" i="3"/>
  <c r="Z7" i="3"/>
  <c r="V8" i="3"/>
  <c r="W8" i="3"/>
  <c r="X8" i="3"/>
  <c r="Y8" i="3" s="1"/>
  <c r="Z8" i="3"/>
  <c r="V9" i="3"/>
  <c r="W9" i="3"/>
  <c r="X9" i="3"/>
  <c r="Y9" i="3"/>
  <c r="Z9" i="3"/>
  <c r="Z6" i="3"/>
  <c r="V6" i="3"/>
  <c r="V8" i="2"/>
  <c r="W8" i="2"/>
  <c r="X8" i="2"/>
  <c r="Y8" i="2"/>
  <c r="Z8" i="2"/>
  <c r="V9" i="2"/>
  <c r="W9" i="2" s="1"/>
  <c r="X9" i="2"/>
  <c r="Y9" i="2" s="1"/>
  <c r="Z9" i="2"/>
  <c r="V10" i="2"/>
  <c r="W10" i="2"/>
  <c r="X10" i="2"/>
  <c r="Y10" i="2"/>
  <c r="Z10" i="2"/>
  <c r="V11" i="2"/>
  <c r="W11" i="2" s="1"/>
  <c r="X11" i="2"/>
  <c r="Y11" i="2" s="1"/>
  <c r="Z11" i="2"/>
  <c r="Z7" i="2"/>
  <c r="V7" i="2"/>
  <c r="U2" i="8"/>
  <c r="S2" i="8"/>
  <c r="Q2" i="8"/>
  <c r="O2" i="8"/>
  <c r="M2" i="8"/>
  <c r="K2" i="8"/>
  <c r="I2" i="8"/>
  <c r="G2" i="8"/>
  <c r="E2" i="8"/>
  <c r="C2" i="8"/>
  <c r="G1" i="8"/>
  <c r="C1" i="8"/>
  <c r="AG17" i="8"/>
  <c r="AG18" i="8"/>
  <c r="AG19" i="8"/>
  <c r="AG20" i="8"/>
  <c r="AG21" i="8"/>
  <c r="AG22" i="8"/>
  <c r="AG23" i="8"/>
  <c r="AG24" i="8"/>
  <c r="AG25" i="8"/>
  <c r="AG26" i="8"/>
  <c r="AH17" i="8"/>
  <c r="AJ8" i="8"/>
  <c r="AJ9" i="8"/>
  <c r="AJ10" i="8"/>
  <c r="AJ11" i="8"/>
  <c r="AF8" i="8"/>
  <c r="CJ8" i="8" s="1"/>
  <c r="AF9" i="8"/>
  <c r="AF10" i="8"/>
  <c r="AF11" i="8"/>
  <c r="AJ7" i="8"/>
  <c r="AF7" i="8"/>
  <c r="AH18" i="8"/>
  <c r="U1" i="8"/>
  <c r="S1" i="8"/>
  <c r="Q1" i="8"/>
  <c r="O1" i="8"/>
  <c r="M1" i="8"/>
  <c r="K1" i="8"/>
  <c r="I1" i="8"/>
  <c r="E1" i="8"/>
  <c r="CR17" i="8"/>
  <c r="CQ17" i="8"/>
  <c r="CP17" i="8"/>
  <c r="CO17" i="8"/>
  <c r="CN17" i="8"/>
  <c r="CM17" i="8"/>
  <c r="CL17" i="8"/>
  <c r="CK17" i="8"/>
  <c r="CI17" i="8"/>
  <c r="CH17" i="8"/>
  <c r="CG17" i="8"/>
  <c r="CF17" i="8"/>
  <c r="CE17" i="8"/>
  <c r="CD17" i="8"/>
  <c r="CC17" i="8"/>
  <c r="CB17" i="8"/>
  <c r="CA17" i="8"/>
  <c r="BZ17" i="8"/>
  <c r="BY17" i="8"/>
  <c r="BX17" i="8"/>
  <c r="BW17" i="8"/>
  <c r="BV17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CJ17" i="8"/>
  <c r="AB17" i="8"/>
  <c r="CR16" i="8"/>
  <c r="CQ16" i="8"/>
  <c r="CP16" i="8"/>
  <c r="CO16" i="8"/>
  <c r="CN16" i="8"/>
  <c r="CM16" i="8"/>
  <c r="CL16" i="8"/>
  <c r="CK16" i="8"/>
  <c r="CI16" i="8"/>
  <c r="CH16" i="8"/>
  <c r="CG16" i="8"/>
  <c r="CF16" i="8"/>
  <c r="CE16" i="8"/>
  <c r="CD16" i="8"/>
  <c r="CC16" i="8"/>
  <c r="CB16" i="8"/>
  <c r="CA16" i="8"/>
  <c r="BZ16" i="8"/>
  <c r="BY16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AB16" i="8"/>
  <c r="CR15" i="8"/>
  <c r="CQ15" i="8"/>
  <c r="CP15" i="8"/>
  <c r="CO15" i="8"/>
  <c r="CN15" i="8"/>
  <c r="CM15" i="8"/>
  <c r="CL15" i="8"/>
  <c r="CK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AB15" i="8"/>
  <c r="CR14" i="8"/>
  <c r="CQ14" i="8"/>
  <c r="CP14" i="8"/>
  <c r="CO14" i="8"/>
  <c r="CN14" i="8"/>
  <c r="CM14" i="8"/>
  <c r="CL14" i="8"/>
  <c r="CK14" i="8"/>
  <c r="CI14" i="8"/>
  <c r="CH14" i="8"/>
  <c r="CG14" i="8"/>
  <c r="CF14" i="8"/>
  <c r="CE14" i="8"/>
  <c r="CD14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CJ14" i="8"/>
  <c r="AB14" i="8"/>
  <c r="CR13" i="8"/>
  <c r="CQ13" i="8"/>
  <c r="CP13" i="8"/>
  <c r="CO13" i="8"/>
  <c r="CN13" i="8"/>
  <c r="CM13" i="8"/>
  <c r="CL13" i="8"/>
  <c r="CK13" i="8"/>
  <c r="CI13" i="8"/>
  <c r="CH13" i="8"/>
  <c r="CG13" i="8"/>
  <c r="CF13" i="8"/>
  <c r="CE13" i="8"/>
  <c r="CD13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CJ13" i="8"/>
  <c r="AD13" i="8"/>
  <c r="AE13" i="8" s="1"/>
  <c r="AB13" i="8"/>
  <c r="CR12" i="8"/>
  <c r="CQ12" i="8"/>
  <c r="CP12" i="8"/>
  <c r="CO12" i="8"/>
  <c r="CN12" i="8"/>
  <c r="CM12" i="8"/>
  <c r="CL12" i="8"/>
  <c r="CK12" i="8"/>
  <c r="CI12" i="8"/>
  <c r="CH12" i="8"/>
  <c r="CG12" i="8"/>
  <c r="CF12" i="8"/>
  <c r="CE12" i="8"/>
  <c r="CD12" i="8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AD12" i="8"/>
  <c r="AE12" i="8" s="1"/>
  <c r="AB12" i="8"/>
  <c r="CR11" i="8"/>
  <c r="CQ11" i="8"/>
  <c r="CP11" i="8"/>
  <c r="CO11" i="8"/>
  <c r="CN11" i="8"/>
  <c r="CM11" i="8"/>
  <c r="CL11" i="8"/>
  <c r="CK11" i="8"/>
  <c r="CI11" i="8"/>
  <c r="CH11" i="8"/>
  <c r="CG11" i="8"/>
  <c r="CF11" i="8"/>
  <c r="CE11" i="8"/>
  <c r="CD11" i="8"/>
  <c r="CC11" i="8"/>
  <c r="CB11" i="8"/>
  <c r="CA11" i="8"/>
  <c r="BZ11" i="8"/>
  <c r="BY11" i="8"/>
  <c r="BX11" i="8"/>
  <c r="BW11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I11" i="8"/>
  <c r="BH11" i="8"/>
  <c r="AD11" i="8"/>
  <c r="AE11" i="8" s="1"/>
  <c r="AB11" i="8"/>
  <c r="CR10" i="8"/>
  <c r="CQ10" i="8"/>
  <c r="CP10" i="8"/>
  <c r="CO10" i="8"/>
  <c r="CN10" i="8"/>
  <c r="CM10" i="8"/>
  <c r="CL10" i="8"/>
  <c r="CK10" i="8"/>
  <c r="CI10" i="8"/>
  <c r="CH10" i="8"/>
  <c r="CG10" i="8"/>
  <c r="CF10" i="8"/>
  <c r="CE10" i="8"/>
  <c r="CD10" i="8"/>
  <c r="CC10" i="8"/>
  <c r="CB10" i="8"/>
  <c r="CA10" i="8"/>
  <c r="BZ10" i="8"/>
  <c r="BY10" i="8"/>
  <c r="BX10" i="8"/>
  <c r="BW10" i="8"/>
  <c r="BV10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I10" i="8"/>
  <c r="BH10" i="8"/>
  <c r="AB10" i="8"/>
  <c r="CR9" i="8"/>
  <c r="CQ9" i="8"/>
  <c r="CP9" i="8"/>
  <c r="CO9" i="8"/>
  <c r="CN9" i="8"/>
  <c r="CM9" i="8"/>
  <c r="CL9" i="8"/>
  <c r="CK9" i="8"/>
  <c r="CI9" i="8"/>
  <c r="CH9" i="8"/>
  <c r="CG9" i="8"/>
  <c r="CF9" i="8"/>
  <c r="CE9" i="8"/>
  <c r="CD9" i="8"/>
  <c r="CC9" i="8"/>
  <c r="CB9" i="8"/>
  <c r="CA9" i="8"/>
  <c r="BZ9" i="8"/>
  <c r="BY9" i="8"/>
  <c r="BX9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CJ9" i="8"/>
  <c r="AB9" i="8"/>
  <c r="CR8" i="8"/>
  <c r="CQ8" i="8"/>
  <c r="CP8" i="8"/>
  <c r="CO8" i="8"/>
  <c r="CN8" i="8"/>
  <c r="CM8" i="8"/>
  <c r="CL8" i="8"/>
  <c r="CK8" i="8"/>
  <c r="CI8" i="8"/>
  <c r="CH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AD8" i="8"/>
  <c r="AE8" i="8" s="1"/>
  <c r="AB8" i="8"/>
  <c r="CR7" i="8"/>
  <c r="CQ7" i="8"/>
  <c r="CP7" i="8"/>
  <c r="CO7" i="8"/>
  <c r="CN7" i="8"/>
  <c r="CM7" i="8"/>
  <c r="CL7" i="8"/>
  <c r="CK7" i="8"/>
  <c r="CI7" i="8"/>
  <c r="CH7" i="8"/>
  <c r="CG7" i="8"/>
  <c r="CF7" i="8"/>
  <c r="CE7" i="8"/>
  <c r="CD7" i="8"/>
  <c r="CC7" i="8"/>
  <c r="CB7" i="8"/>
  <c r="CA7" i="8"/>
  <c r="BZ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AH7" i="8"/>
  <c r="AG7" i="8"/>
  <c r="AB7" i="8"/>
  <c r="CR6" i="8"/>
  <c r="CQ6" i="8"/>
  <c r="CP6" i="8"/>
  <c r="CO6" i="8"/>
  <c r="CN6" i="8"/>
  <c r="CM6" i="8"/>
  <c r="CL6" i="8"/>
  <c r="CK6" i="8"/>
  <c r="CI6" i="8"/>
  <c r="CH6" i="8"/>
  <c r="CG6" i="8"/>
  <c r="CF6" i="8"/>
  <c r="CE6" i="8"/>
  <c r="CD6" i="8"/>
  <c r="CC6" i="8"/>
  <c r="CB6" i="8"/>
  <c r="CA6" i="8"/>
  <c r="BZ6" i="8"/>
  <c r="BY6" i="8"/>
  <c r="BX6" i="8"/>
  <c r="BW6" i="8"/>
  <c r="BV6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AJ6" i="8"/>
  <c r="AH6" i="8"/>
  <c r="CJ6" i="8" s="1"/>
  <c r="AF6" i="8"/>
  <c r="AG6" i="8" s="1"/>
  <c r="AB6" i="8"/>
  <c r="CR5" i="8"/>
  <c r="CQ5" i="8"/>
  <c r="CP5" i="8"/>
  <c r="CO5" i="8"/>
  <c r="CN5" i="8"/>
  <c r="CM5" i="8"/>
  <c r="CL5" i="8"/>
  <c r="CK5" i="8"/>
  <c r="CI5" i="8"/>
  <c r="CH5" i="8"/>
  <c r="CG5" i="8"/>
  <c r="CF5" i="8"/>
  <c r="CE5" i="8"/>
  <c r="CD5" i="8"/>
  <c r="CC5" i="8"/>
  <c r="CB5" i="8"/>
  <c r="CA5" i="8"/>
  <c r="BZ5" i="8"/>
  <c r="BY5" i="8"/>
  <c r="BX5" i="8"/>
  <c r="BW5" i="8"/>
  <c r="BV5" i="8"/>
  <c r="BU5" i="8"/>
  <c r="BT5" i="8"/>
  <c r="BS5" i="8"/>
  <c r="BR5" i="8"/>
  <c r="BQ5" i="8"/>
  <c r="BP5" i="8"/>
  <c r="BO5" i="8"/>
  <c r="BN5" i="8"/>
  <c r="BM5" i="8"/>
  <c r="BL5" i="8"/>
  <c r="BK5" i="8"/>
  <c r="BJ5" i="8"/>
  <c r="BI5" i="8"/>
  <c r="BH5" i="8"/>
  <c r="AJ5" i="8"/>
  <c r="AH5" i="8"/>
  <c r="CJ5" i="8" s="1"/>
  <c r="AF5" i="8"/>
  <c r="AG5" i="8" s="1"/>
  <c r="AB5" i="8"/>
  <c r="CR4" i="8"/>
  <c r="CQ4" i="8"/>
  <c r="CP4" i="8"/>
  <c r="CO4" i="8"/>
  <c r="CN4" i="8"/>
  <c r="CM4" i="8"/>
  <c r="CL4" i="8"/>
  <c r="CK4" i="8"/>
  <c r="CI4" i="8"/>
  <c r="CH4" i="8"/>
  <c r="CG4" i="8"/>
  <c r="CF4" i="8"/>
  <c r="CE4" i="8"/>
  <c r="CD4" i="8"/>
  <c r="CC4" i="8"/>
  <c r="CB4" i="8"/>
  <c r="CA4" i="8"/>
  <c r="BZ4" i="8"/>
  <c r="BY4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BJ4" i="8"/>
  <c r="BI4" i="8"/>
  <c r="BH4" i="8"/>
  <c r="AJ4" i="8"/>
  <c r="AH4" i="8"/>
  <c r="AI4" i="8" s="1"/>
  <c r="AF4" i="8"/>
  <c r="AG4" i="8" s="1"/>
  <c r="AB4" i="8"/>
  <c r="CR3" i="8"/>
  <c r="CQ3" i="8"/>
  <c r="CP3" i="8"/>
  <c r="CO3" i="8"/>
  <c r="CN3" i="8"/>
  <c r="CM3" i="8"/>
  <c r="CL3" i="8"/>
  <c r="CK3" i="8"/>
  <c r="CI3" i="8"/>
  <c r="CH3" i="8"/>
  <c r="CG3" i="8"/>
  <c r="CF3" i="8"/>
  <c r="CE3" i="8"/>
  <c r="CD3" i="8"/>
  <c r="CC3" i="8"/>
  <c r="CB3" i="8"/>
  <c r="CA3" i="8"/>
  <c r="BZ3" i="8"/>
  <c r="BY3" i="8"/>
  <c r="BX3" i="8"/>
  <c r="BW3" i="8"/>
  <c r="BV3" i="8"/>
  <c r="BU3" i="8"/>
  <c r="BT3" i="8"/>
  <c r="BS3" i="8"/>
  <c r="BR3" i="8"/>
  <c r="BQ3" i="8"/>
  <c r="BP3" i="8"/>
  <c r="BO3" i="8"/>
  <c r="BN3" i="8"/>
  <c r="BM3" i="8"/>
  <c r="BL3" i="8"/>
  <c r="BK3" i="8"/>
  <c r="BJ3" i="8"/>
  <c r="BI3" i="8"/>
  <c r="BH3" i="8"/>
  <c r="AJ3" i="8"/>
  <c r="AH3" i="8"/>
  <c r="AI3" i="8" s="1"/>
  <c r="AF3" i="8"/>
  <c r="AG3" i="8" s="1"/>
  <c r="AB3" i="8"/>
  <c r="CR2" i="8"/>
  <c r="CQ2" i="8"/>
  <c r="CP2" i="8"/>
  <c r="CO2" i="8"/>
  <c r="CN2" i="8"/>
  <c r="CM2" i="8"/>
  <c r="CL2" i="8"/>
  <c r="CK2" i="8"/>
  <c r="CI2" i="8"/>
  <c r="CH2" i="8"/>
  <c r="CG2" i="8"/>
  <c r="CF2" i="8"/>
  <c r="CE2" i="8"/>
  <c r="CD2" i="8"/>
  <c r="CC2" i="8"/>
  <c r="CB2" i="8"/>
  <c r="CA2" i="8"/>
  <c r="BZ2" i="8"/>
  <c r="BY2" i="8"/>
  <c r="BX2" i="8"/>
  <c r="BW2" i="8"/>
  <c r="BV2" i="8"/>
  <c r="BU2" i="8"/>
  <c r="BT2" i="8"/>
  <c r="BS2" i="8"/>
  <c r="BR2" i="8"/>
  <c r="BQ2" i="8"/>
  <c r="BP2" i="8"/>
  <c r="BO2" i="8"/>
  <c r="BN2" i="8"/>
  <c r="BM2" i="8"/>
  <c r="BL2" i="8"/>
  <c r="BK2" i="8"/>
  <c r="BJ2" i="8"/>
  <c r="BI2" i="8"/>
  <c r="BH2" i="8"/>
  <c r="AJ2" i="8"/>
  <c r="AH2" i="8"/>
  <c r="AI2" i="8" s="1"/>
  <c r="AF2" i="8"/>
  <c r="AG2" i="8" s="1"/>
  <c r="AB2" i="8"/>
  <c r="CD9" i="1"/>
  <c r="CC5" i="1"/>
  <c r="CC2" i="1"/>
  <c r="W2" i="1"/>
  <c r="CG17" i="6"/>
  <c r="CF17" i="6"/>
  <c r="CE17" i="6"/>
  <c r="CD17" i="6"/>
  <c r="CC17" i="6"/>
  <c r="CB17" i="6"/>
  <c r="CA17" i="6"/>
  <c r="BZ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Y17" i="6"/>
  <c r="W17" i="6"/>
  <c r="BY17" i="6" s="1"/>
  <c r="U17" i="6"/>
  <c r="V17" i="6" s="1"/>
  <c r="Q17" i="6"/>
  <c r="CG16" i="6"/>
  <c r="CF16" i="6"/>
  <c r="CE16" i="6"/>
  <c r="CD16" i="6"/>
  <c r="CC16" i="6"/>
  <c r="CB16" i="6"/>
  <c r="CA16" i="6"/>
  <c r="BZ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Y16" i="6"/>
  <c r="W16" i="6"/>
  <c r="X16" i="6" s="1"/>
  <c r="U16" i="6"/>
  <c r="V16" i="6" s="1"/>
  <c r="Q16" i="6"/>
  <c r="CG15" i="6"/>
  <c r="CF15" i="6"/>
  <c r="CE15" i="6"/>
  <c r="CD15" i="6"/>
  <c r="CC15" i="6"/>
  <c r="CB15" i="6"/>
  <c r="CA15" i="6"/>
  <c r="BZ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Y15" i="6"/>
  <c r="W15" i="6"/>
  <c r="X15" i="6" s="1"/>
  <c r="U15" i="6"/>
  <c r="V15" i="6" s="1"/>
  <c r="Q15" i="6"/>
  <c r="CG14" i="6"/>
  <c r="CF14" i="6"/>
  <c r="CE14" i="6"/>
  <c r="CD14" i="6"/>
  <c r="CC14" i="6"/>
  <c r="CB14" i="6"/>
  <c r="CA14" i="6"/>
  <c r="BZ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Y14" i="6"/>
  <c r="W14" i="6"/>
  <c r="X14" i="6" s="1"/>
  <c r="U14" i="6"/>
  <c r="V14" i="6" s="1"/>
  <c r="Q14" i="6"/>
  <c r="CG13" i="6"/>
  <c r="CF13" i="6"/>
  <c r="CE13" i="6"/>
  <c r="CD13" i="6"/>
  <c r="CC13" i="6"/>
  <c r="CB13" i="6"/>
  <c r="CA13" i="6"/>
  <c r="BZ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Y13" i="6"/>
  <c r="W13" i="6"/>
  <c r="BY13" i="6" s="1"/>
  <c r="U13" i="6"/>
  <c r="V13" i="6" s="1"/>
  <c r="Q13" i="6"/>
  <c r="CG12" i="6"/>
  <c r="CF12" i="6"/>
  <c r="CE12" i="6"/>
  <c r="CD12" i="6"/>
  <c r="CC12" i="6"/>
  <c r="CB12" i="6"/>
  <c r="CA12" i="6"/>
  <c r="BZ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Y12" i="6"/>
  <c r="W12" i="6"/>
  <c r="X12" i="6" s="1"/>
  <c r="U12" i="6"/>
  <c r="V12" i="6" s="1"/>
  <c r="Q12" i="6"/>
  <c r="CG11" i="6"/>
  <c r="CF11" i="6"/>
  <c r="CE11" i="6"/>
  <c r="CD11" i="6"/>
  <c r="CC11" i="6"/>
  <c r="CB11" i="6"/>
  <c r="CA11" i="6"/>
  <c r="BZ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Y11" i="6"/>
  <c r="W11" i="6"/>
  <c r="X11" i="6" s="1"/>
  <c r="U11" i="6"/>
  <c r="V11" i="6" s="1"/>
  <c r="Q11" i="6"/>
  <c r="CG10" i="6"/>
  <c r="CF10" i="6"/>
  <c r="CE10" i="6"/>
  <c r="CD10" i="6"/>
  <c r="CC10" i="6"/>
  <c r="CB10" i="6"/>
  <c r="CA10" i="6"/>
  <c r="BZ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Y10" i="6"/>
  <c r="W10" i="6"/>
  <c r="BY10" i="6" s="1"/>
  <c r="U10" i="6"/>
  <c r="V10" i="6" s="1"/>
  <c r="Q10" i="6"/>
  <c r="CG9" i="6"/>
  <c r="CF9" i="6"/>
  <c r="CE9" i="6"/>
  <c r="CD9" i="6"/>
  <c r="CC9" i="6"/>
  <c r="CB9" i="6"/>
  <c r="CA9" i="6"/>
  <c r="BZ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Y9" i="6"/>
  <c r="W9" i="6"/>
  <c r="BY9" i="6" s="1"/>
  <c r="U9" i="6"/>
  <c r="V9" i="6" s="1"/>
  <c r="Q9" i="6"/>
  <c r="CG8" i="6"/>
  <c r="CF8" i="6"/>
  <c r="CE8" i="6"/>
  <c r="CD8" i="6"/>
  <c r="CC8" i="6"/>
  <c r="CB8" i="6"/>
  <c r="CA8" i="6"/>
  <c r="BZ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Y8" i="6"/>
  <c r="W8" i="6"/>
  <c r="X8" i="6" s="1"/>
  <c r="U8" i="6"/>
  <c r="V8" i="6" s="1"/>
  <c r="Q8" i="6"/>
  <c r="CG7" i="6"/>
  <c r="CF7" i="6"/>
  <c r="CE7" i="6"/>
  <c r="CD7" i="6"/>
  <c r="CC7" i="6"/>
  <c r="CB7" i="6"/>
  <c r="CA7" i="6"/>
  <c r="BZ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Y7" i="6"/>
  <c r="W7" i="6"/>
  <c r="X7" i="6" s="1"/>
  <c r="U7" i="6"/>
  <c r="V7" i="6" s="1"/>
  <c r="Q7" i="6"/>
  <c r="CG6" i="6"/>
  <c r="CF6" i="6"/>
  <c r="CE6" i="6"/>
  <c r="CD6" i="6"/>
  <c r="CC6" i="6"/>
  <c r="CB6" i="6"/>
  <c r="CA6" i="6"/>
  <c r="BZ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Y6" i="6"/>
  <c r="W6" i="6"/>
  <c r="BY6" i="6" s="1"/>
  <c r="U6" i="6"/>
  <c r="V6" i="6" s="1"/>
  <c r="Q6" i="6"/>
  <c r="CG5" i="6"/>
  <c r="CF5" i="6"/>
  <c r="CE5" i="6"/>
  <c r="CD5" i="6"/>
  <c r="CC5" i="6"/>
  <c r="CB5" i="6"/>
  <c r="CA5" i="6"/>
  <c r="BZ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Y5" i="6"/>
  <c r="W5" i="6"/>
  <c r="BY5" i="6" s="1"/>
  <c r="U5" i="6"/>
  <c r="V5" i="6" s="1"/>
  <c r="Q5" i="6"/>
  <c r="CG4" i="6"/>
  <c r="CF4" i="6"/>
  <c r="CE4" i="6"/>
  <c r="CD4" i="6"/>
  <c r="CC4" i="6"/>
  <c r="CB4" i="6"/>
  <c r="CA4" i="6"/>
  <c r="BZ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Y4" i="6"/>
  <c r="W4" i="6"/>
  <c r="X4" i="6" s="1"/>
  <c r="U4" i="6"/>
  <c r="V4" i="6" s="1"/>
  <c r="Q4" i="6"/>
  <c r="CG3" i="6"/>
  <c r="CF3" i="6"/>
  <c r="CE3" i="6"/>
  <c r="CD3" i="6"/>
  <c r="CC3" i="6"/>
  <c r="CB3" i="6"/>
  <c r="CA3" i="6"/>
  <c r="BZ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Y3" i="6"/>
  <c r="W3" i="6"/>
  <c r="X3" i="6" s="1"/>
  <c r="U3" i="6"/>
  <c r="V3" i="6" s="1"/>
  <c r="Q3" i="6"/>
  <c r="CG2" i="6"/>
  <c r="CF2" i="6"/>
  <c r="CE2" i="6"/>
  <c r="CD2" i="6"/>
  <c r="CC2" i="6"/>
  <c r="CB2" i="6"/>
  <c r="CA2" i="6"/>
  <c r="BZ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Y2" i="6"/>
  <c r="W2" i="6"/>
  <c r="X2" i="6" s="1"/>
  <c r="U2" i="6"/>
  <c r="V2" i="6" s="1"/>
  <c r="CJ4" i="8" l="1"/>
  <c r="CJ12" i="8"/>
  <c r="CJ2" i="8"/>
  <c r="CJ10" i="8"/>
  <c r="AI6" i="8"/>
  <c r="CJ16" i="8"/>
  <c r="CJ3" i="8"/>
  <c r="AI5" i="8"/>
  <c r="CJ7" i="8"/>
  <c r="CJ11" i="8"/>
  <c r="CJ15" i="8"/>
  <c r="BY2" i="6"/>
  <c r="BY11" i="6"/>
  <c r="BY4" i="6"/>
  <c r="X6" i="6"/>
  <c r="BY14" i="6"/>
  <c r="BY15" i="6"/>
  <c r="BY8" i="6"/>
  <c r="X10" i="6"/>
  <c r="BY3" i="6"/>
  <c r="BY12" i="6"/>
  <c r="BY7" i="6"/>
  <c r="BY16" i="6"/>
  <c r="X5" i="6"/>
  <c r="X17" i="6"/>
  <c r="X9" i="6"/>
  <c r="X13" i="6"/>
  <c r="R2" i="1"/>
  <c r="V2" i="1"/>
  <c r="X2" i="1"/>
  <c r="BZ2" i="1" s="1"/>
  <c r="Y2" i="1"/>
  <c r="Z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CA2" i="1"/>
  <c r="CB2" i="1"/>
  <c r="CD2" i="1"/>
  <c r="CE2" i="1"/>
  <c r="CF2" i="1"/>
  <c r="CG2" i="1"/>
  <c r="CH2" i="1"/>
  <c r="R3" i="1"/>
  <c r="V3" i="1"/>
  <c r="W3" i="1"/>
  <c r="X3" i="1"/>
  <c r="Y3" i="1"/>
  <c r="Z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R4" i="1"/>
  <c r="V4" i="1"/>
  <c r="W4" i="1" s="1"/>
  <c r="X4" i="1"/>
  <c r="BZ4" i="1" s="1"/>
  <c r="Z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CA4" i="1"/>
  <c r="CB4" i="1"/>
  <c r="CC4" i="1"/>
  <c r="CD4" i="1"/>
  <c r="CE4" i="1"/>
  <c r="CF4" i="1"/>
  <c r="CG4" i="1"/>
  <c r="CH4" i="1"/>
  <c r="R5" i="1"/>
  <c r="V5" i="1"/>
  <c r="W5" i="1"/>
  <c r="X5" i="1"/>
  <c r="Y5" i="1"/>
  <c r="Z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D5" i="1"/>
  <c r="CE5" i="1"/>
  <c r="CF5" i="1"/>
  <c r="CG5" i="1"/>
  <c r="CH5" i="1"/>
  <c r="R6" i="1"/>
  <c r="V6" i="1"/>
  <c r="W6" i="1" s="1"/>
  <c r="X6" i="1"/>
  <c r="Y6" i="1" s="1"/>
  <c r="Z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CA6" i="1"/>
  <c r="CB6" i="1"/>
  <c r="CC6" i="1"/>
  <c r="CD6" i="1"/>
  <c r="CE6" i="1"/>
  <c r="CF6" i="1"/>
  <c r="CG6" i="1"/>
  <c r="CH6" i="1"/>
  <c r="R7" i="1"/>
  <c r="V7" i="1"/>
  <c r="W7" i="1"/>
  <c r="X7" i="1"/>
  <c r="Y7" i="1"/>
  <c r="Z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R8" i="1"/>
  <c r="V8" i="1"/>
  <c r="W8" i="1" s="1"/>
  <c r="X8" i="1"/>
  <c r="BZ8" i="1" s="1"/>
  <c r="Z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CA8" i="1"/>
  <c r="CB8" i="1"/>
  <c r="CC8" i="1"/>
  <c r="CD8" i="1"/>
  <c r="CE8" i="1"/>
  <c r="CF8" i="1"/>
  <c r="CG8" i="1"/>
  <c r="CH8" i="1"/>
  <c r="R9" i="1"/>
  <c r="V9" i="1"/>
  <c r="W9" i="1"/>
  <c r="X9" i="1"/>
  <c r="Y9" i="1"/>
  <c r="Z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E9" i="1"/>
  <c r="CF9" i="1"/>
  <c r="CG9" i="1"/>
  <c r="CH9" i="1"/>
  <c r="R10" i="1"/>
  <c r="V10" i="1"/>
  <c r="W10" i="1" s="1"/>
  <c r="X10" i="1"/>
  <c r="Y10" i="1" s="1"/>
  <c r="Z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CA10" i="1"/>
  <c r="CB10" i="1"/>
  <c r="CC10" i="1"/>
  <c r="CD10" i="1"/>
  <c r="CE10" i="1"/>
  <c r="CF10" i="1"/>
  <c r="CG10" i="1"/>
  <c r="CH10" i="1"/>
  <c r="R11" i="1"/>
  <c r="V11" i="1"/>
  <c r="W11" i="1"/>
  <c r="X11" i="1"/>
  <c r="Y11" i="1"/>
  <c r="Z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R12" i="1"/>
  <c r="V12" i="1"/>
  <c r="W12" i="1" s="1"/>
  <c r="X12" i="1"/>
  <c r="BZ12" i="1" s="1"/>
  <c r="Z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CA12" i="1"/>
  <c r="CB12" i="1"/>
  <c r="CC12" i="1"/>
  <c r="CD12" i="1"/>
  <c r="CE12" i="1"/>
  <c r="CF12" i="1"/>
  <c r="CG12" i="1"/>
  <c r="CH12" i="1"/>
  <c r="R13" i="1"/>
  <c r="V13" i="1"/>
  <c r="W13" i="1"/>
  <c r="X13" i="1"/>
  <c r="Y13" i="1"/>
  <c r="Z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R14" i="1"/>
  <c r="V14" i="1"/>
  <c r="W14" i="1" s="1"/>
  <c r="X14" i="1"/>
  <c r="Y14" i="1" s="1"/>
  <c r="Z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CA14" i="1"/>
  <c r="CB14" i="1"/>
  <c r="CC14" i="1"/>
  <c r="CD14" i="1"/>
  <c r="CE14" i="1"/>
  <c r="CF14" i="1"/>
  <c r="CG14" i="1"/>
  <c r="CH14" i="1"/>
  <c r="R15" i="1"/>
  <c r="V15" i="1"/>
  <c r="W15" i="1"/>
  <c r="X15" i="1"/>
  <c r="Y15" i="1"/>
  <c r="Z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R16" i="1"/>
  <c r="V16" i="1"/>
  <c r="W16" i="1" s="1"/>
  <c r="X16" i="1"/>
  <c r="BZ16" i="1" s="1"/>
  <c r="Z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CA16" i="1"/>
  <c r="CB16" i="1"/>
  <c r="CC16" i="1"/>
  <c r="CD16" i="1"/>
  <c r="CE16" i="1"/>
  <c r="CF16" i="1"/>
  <c r="CG16" i="1"/>
  <c r="CH16" i="1"/>
  <c r="R17" i="1"/>
  <c r="V17" i="1"/>
  <c r="W17" i="1"/>
  <c r="X17" i="1"/>
  <c r="Y17" i="1"/>
  <c r="Z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R2" i="2"/>
  <c r="V2" i="2"/>
  <c r="W2" i="2" s="1"/>
  <c r="X2" i="2"/>
  <c r="Y2" i="2" s="1"/>
  <c r="Z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CA2" i="2"/>
  <c r="CB2" i="2"/>
  <c r="CC2" i="2"/>
  <c r="CD2" i="2"/>
  <c r="CE2" i="2"/>
  <c r="CF2" i="2"/>
  <c r="CG2" i="2"/>
  <c r="CH2" i="2"/>
  <c r="R3" i="2"/>
  <c r="V3" i="2"/>
  <c r="W3" i="2"/>
  <c r="X3" i="2"/>
  <c r="Y3" i="2"/>
  <c r="Z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R4" i="2"/>
  <c r="V4" i="2"/>
  <c r="W4" i="2" s="1"/>
  <c r="X4" i="2"/>
  <c r="BZ4" i="2" s="1"/>
  <c r="Z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CA4" i="2"/>
  <c r="CB4" i="2"/>
  <c r="CC4" i="2"/>
  <c r="CD4" i="2"/>
  <c r="CE4" i="2"/>
  <c r="CF4" i="2"/>
  <c r="CG4" i="2"/>
  <c r="CH4" i="2"/>
  <c r="R5" i="2"/>
  <c r="V5" i="2"/>
  <c r="W5" i="2"/>
  <c r="X5" i="2"/>
  <c r="Y5" i="2"/>
  <c r="Z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R6" i="2"/>
  <c r="V6" i="2"/>
  <c r="W6" i="2" s="1"/>
  <c r="X6" i="2"/>
  <c r="Y6" i="2" s="1"/>
  <c r="Z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CA6" i="2"/>
  <c r="CB6" i="2"/>
  <c r="CC6" i="2"/>
  <c r="CD6" i="2"/>
  <c r="CE6" i="2"/>
  <c r="CF6" i="2"/>
  <c r="CG6" i="2"/>
  <c r="CH6" i="2"/>
  <c r="R7" i="2"/>
  <c r="W7" i="2"/>
  <c r="X7" i="2"/>
  <c r="Y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R8" i="2"/>
  <c r="BZ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CA8" i="2"/>
  <c r="CB8" i="2"/>
  <c r="CC8" i="2"/>
  <c r="CD8" i="2"/>
  <c r="CE8" i="2"/>
  <c r="CF8" i="2"/>
  <c r="CG8" i="2"/>
  <c r="CH8" i="2"/>
  <c r="R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R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CA10" i="2"/>
  <c r="CB10" i="2"/>
  <c r="CC10" i="2"/>
  <c r="CD10" i="2"/>
  <c r="CE10" i="2"/>
  <c r="CF10" i="2"/>
  <c r="CG10" i="2"/>
  <c r="CH10" i="2"/>
  <c r="R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R12" i="2"/>
  <c r="BZ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CA12" i="2"/>
  <c r="CB12" i="2"/>
  <c r="CC12" i="2"/>
  <c r="CD12" i="2"/>
  <c r="CE12" i="2"/>
  <c r="CF12" i="2"/>
  <c r="CG12" i="2"/>
  <c r="CH12" i="2"/>
  <c r="R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R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CA14" i="2"/>
  <c r="CB14" i="2"/>
  <c r="CC14" i="2"/>
  <c r="CD14" i="2"/>
  <c r="CE14" i="2"/>
  <c r="CF14" i="2"/>
  <c r="CG14" i="2"/>
  <c r="CH14" i="2"/>
  <c r="R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R16" i="2"/>
  <c r="BZ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CA16" i="2"/>
  <c r="CB16" i="2"/>
  <c r="CC16" i="2"/>
  <c r="CD16" i="2"/>
  <c r="CE16" i="2"/>
  <c r="CF16" i="2"/>
  <c r="CG16" i="2"/>
  <c r="CH16" i="2"/>
  <c r="R17" i="2"/>
  <c r="V17" i="2"/>
  <c r="W17" i="2"/>
  <c r="X17" i="2"/>
  <c r="Y17" i="2"/>
  <c r="Z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R2" i="3"/>
  <c r="V2" i="3"/>
  <c r="W2" i="3" s="1"/>
  <c r="X2" i="3"/>
  <c r="Y2" i="3" s="1"/>
  <c r="Z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CA2" i="3"/>
  <c r="CB2" i="3"/>
  <c r="CC2" i="3"/>
  <c r="CD2" i="3"/>
  <c r="CE2" i="3"/>
  <c r="CF2" i="3"/>
  <c r="CG2" i="3"/>
  <c r="CH2" i="3"/>
  <c r="R3" i="3"/>
  <c r="V3" i="3"/>
  <c r="W3" i="3"/>
  <c r="X3" i="3"/>
  <c r="Y3" i="3"/>
  <c r="Z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R4" i="3"/>
  <c r="V4" i="3"/>
  <c r="W4" i="3" s="1"/>
  <c r="X4" i="3"/>
  <c r="BZ4" i="3" s="1"/>
  <c r="Z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CA4" i="3"/>
  <c r="CB4" i="3"/>
  <c r="CC4" i="3"/>
  <c r="CD4" i="3"/>
  <c r="CE4" i="3"/>
  <c r="CF4" i="3"/>
  <c r="CG4" i="3"/>
  <c r="CH4" i="3"/>
  <c r="R5" i="3"/>
  <c r="V5" i="3"/>
  <c r="W5" i="3"/>
  <c r="X5" i="3"/>
  <c r="Y5" i="3"/>
  <c r="Z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R6" i="3"/>
  <c r="W6" i="3"/>
  <c r="X6" i="3"/>
  <c r="Y6" i="3" s="1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CA6" i="3"/>
  <c r="CB6" i="3"/>
  <c r="CC6" i="3"/>
  <c r="CD6" i="3"/>
  <c r="CE6" i="3"/>
  <c r="CF6" i="3"/>
  <c r="CG6" i="3"/>
  <c r="CH6" i="3"/>
  <c r="R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R8" i="3"/>
  <c r="BZ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CA8" i="3"/>
  <c r="CB8" i="3"/>
  <c r="CC8" i="3"/>
  <c r="CD8" i="3"/>
  <c r="CE8" i="3"/>
  <c r="CF8" i="3"/>
  <c r="CG8" i="3"/>
  <c r="CH8" i="3"/>
  <c r="R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R10" i="3"/>
  <c r="V10" i="3"/>
  <c r="W10" i="3" s="1"/>
  <c r="X10" i="3"/>
  <c r="Y10" i="3" s="1"/>
  <c r="Z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CA10" i="3"/>
  <c r="CB10" i="3"/>
  <c r="CC10" i="3"/>
  <c r="CD10" i="3"/>
  <c r="CE10" i="3"/>
  <c r="CF10" i="3"/>
  <c r="CG10" i="3"/>
  <c r="CH10" i="3"/>
  <c r="R11" i="3"/>
  <c r="V11" i="3"/>
  <c r="W11" i="3"/>
  <c r="X11" i="3"/>
  <c r="Y11" i="3"/>
  <c r="Z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R12" i="3"/>
  <c r="V12" i="3"/>
  <c r="W12" i="3" s="1"/>
  <c r="X12" i="3"/>
  <c r="BZ12" i="3" s="1"/>
  <c r="Z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CA12" i="3"/>
  <c r="CB12" i="3"/>
  <c r="CC12" i="3"/>
  <c r="CD12" i="3"/>
  <c r="CE12" i="3"/>
  <c r="CF12" i="3"/>
  <c r="CG12" i="3"/>
  <c r="CH12" i="3"/>
  <c r="R13" i="3"/>
  <c r="V13" i="3"/>
  <c r="W13" i="3"/>
  <c r="X13" i="3"/>
  <c r="Y13" i="3"/>
  <c r="Z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R14" i="3"/>
  <c r="V14" i="3"/>
  <c r="W14" i="3" s="1"/>
  <c r="X14" i="3"/>
  <c r="Y14" i="3" s="1"/>
  <c r="Z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CA14" i="3"/>
  <c r="CB14" i="3"/>
  <c r="CC14" i="3"/>
  <c r="CD14" i="3"/>
  <c r="CE14" i="3"/>
  <c r="CF14" i="3"/>
  <c r="CG14" i="3"/>
  <c r="CH14" i="3"/>
  <c r="R15" i="3"/>
  <c r="V15" i="3"/>
  <c r="W15" i="3"/>
  <c r="X15" i="3"/>
  <c r="Y15" i="3"/>
  <c r="Z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R16" i="3"/>
  <c r="V16" i="3"/>
  <c r="W16" i="3" s="1"/>
  <c r="X16" i="3"/>
  <c r="BZ16" i="3" s="1"/>
  <c r="Z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CA16" i="3"/>
  <c r="CB16" i="3"/>
  <c r="CC16" i="3"/>
  <c r="CD16" i="3"/>
  <c r="CE16" i="3"/>
  <c r="CF16" i="3"/>
  <c r="CG16" i="3"/>
  <c r="CH16" i="3"/>
  <c r="R17" i="3"/>
  <c r="V17" i="3"/>
  <c r="W17" i="3"/>
  <c r="X17" i="3"/>
  <c r="Y17" i="3"/>
  <c r="Z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R2" i="4"/>
  <c r="V2" i="4"/>
  <c r="W2" i="4" s="1"/>
  <c r="X2" i="4"/>
  <c r="Y2" i="4" s="1"/>
  <c r="Z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CA2" i="4"/>
  <c r="CB2" i="4"/>
  <c r="CC2" i="4"/>
  <c r="CD2" i="4"/>
  <c r="CE2" i="4"/>
  <c r="CF2" i="4"/>
  <c r="CG2" i="4"/>
  <c r="CH2" i="4"/>
  <c r="R3" i="4"/>
  <c r="V3" i="4"/>
  <c r="W3" i="4"/>
  <c r="X3" i="4"/>
  <c r="Y3" i="4"/>
  <c r="Z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R4" i="4"/>
  <c r="V4" i="4"/>
  <c r="W4" i="4" s="1"/>
  <c r="X4" i="4"/>
  <c r="BZ4" i="4" s="1"/>
  <c r="Z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CA4" i="4"/>
  <c r="CB4" i="4"/>
  <c r="CC4" i="4"/>
  <c r="CD4" i="4"/>
  <c r="CE4" i="4"/>
  <c r="CF4" i="4"/>
  <c r="CG4" i="4"/>
  <c r="CH4" i="4"/>
  <c r="R5" i="4"/>
  <c r="W5" i="4"/>
  <c r="X5" i="4"/>
  <c r="Y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R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CA6" i="4"/>
  <c r="CB6" i="4"/>
  <c r="CC6" i="4"/>
  <c r="CD6" i="4"/>
  <c r="CE6" i="4"/>
  <c r="CF6" i="4"/>
  <c r="CG6" i="4"/>
  <c r="CH6" i="4"/>
  <c r="R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R8" i="4"/>
  <c r="BZ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CA8" i="4"/>
  <c r="CB8" i="4"/>
  <c r="CC8" i="4"/>
  <c r="CD8" i="4"/>
  <c r="CE8" i="4"/>
  <c r="CF8" i="4"/>
  <c r="CG8" i="4"/>
  <c r="CH8" i="4"/>
  <c r="R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R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CA10" i="4"/>
  <c r="CB10" i="4"/>
  <c r="CC10" i="4"/>
  <c r="CD10" i="4"/>
  <c r="CE10" i="4"/>
  <c r="CF10" i="4"/>
  <c r="CG10" i="4"/>
  <c r="CH10" i="4"/>
  <c r="R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R12" i="4"/>
  <c r="BZ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CA12" i="4"/>
  <c r="CB12" i="4"/>
  <c r="CC12" i="4"/>
  <c r="CD12" i="4"/>
  <c r="CE12" i="4"/>
  <c r="CF12" i="4"/>
  <c r="CG12" i="4"/>
  <c r="CH12" i="4"/>
  <c r="R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R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CA14" i="4"/>
  <c r="CB14" i="4"/>
  <c r="CC14" i="4"/>
  <c r="CD14" i="4"/>
  <c r="CE14" i="4"/>
  <c r="CF14" i="4"/>
  <c r="CG14" i="4"/>
  <c r="CH14" i="4"/>
  <c r="R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R16" i="4"/>
  <c r="V16" i="4"/>
  <c r="W16" i="4" s="1"/>
  <c r="X16" i="4"/>
  <c r="BZ16" i="4" s="1"/>
  <c r="Z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CA16" i="4"/>
  <c r="CB16" i="4"/>
  <c r="CC16" i="4"/>
  <c r="CD16" i="4"/>
  <c r="CE16" i="4"/>
  <c r="CF16" i="4"/>
  <c r="CG16" i="4"/>
  <c r="CH16" i="4"/>
  <c r="R17" i="4"/>
  <c r="V17" i="4"/>
  <c r="W17" i="4"/>
  <c r="X17" i="4"/>
  <c r="Y17" i="4"/>
  <c r="Z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R2" i="5"/>
  <c r="V2" i="5"/>
  <c r="W2" i="5" s="1"/>
  <c r="X2" i="5"/>
  <c r="Y2" i="5" s="1"/>
  <c r="Z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CA2" i="5"/>
  <c r="CB2" i="5"/>
  <c r="CC2" i="5"/>
  <c r="CD2" i="5"/>
  <c r="CE2" i="5"/>
  <c r="CF2" i="5"/>
  <c r="CG2" i="5"/>
  <c r="CH2" i="5"/>
  <c r="R3" i="5"/>
  <c r="V3" i="5"/>
  <c r="W3" i="5"/>
  <c r="X3" i="5"/>
  <c r="Y3" i="5"/>
  <c r="Z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R4" i="5"/>
  <c r="V4" i="5"/>
  <c r="W4" i="5" s="1"/>
  <c r="X4" i="5"/>
  <c r="BZ4" i="5" s="1"/>
  <c r="Z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CA4" i="5"/>
  <c r="CB4" i="5"/>
  <c r="CC4" i="5"/>
  <c r="CD4" i="5"/>
  <c r="CE4" i="5"/>
  <c r="CF4" i="5"/>
  <c r="CG4" i="5"/>
  <c r="CH4" i="5"/>
  <c r="R5" i="5"/>
  <c r="V5" i="5"/>
  <c r="W5" i="5"/>
  <c r="X5" i="5"/>
  <c r="Y5" i="5"/>
  <c r="Z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R6" i="5"/>
  <c r="V6" i="5"/>
  <c r="W6" i="5" s="1"/>
  <c r="X6" i="5"/>
  <c r="Y6" i="5" s="1"/>
  <c r="Z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CA6" i="5"/>
  <c r="CB6" i="5"/>
  <c r="CC6" i="5"/>
  <c r="CD6" i="5"/>
  <c r="CE6" i="5"/>
  <c r="CF6" i="5"/>
  <c r="CG6" i="5"/>
  <c r="CH6" i="5"/>
  <c r="R7" i="5"/>
  <c r="V7" i="5"/>
  <c r="W7" i="5"/>
  <c r="X7" i="5"/>
  <c r="Y7" i="5"/>
  <c r="Z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R8" i="5"/>
  <c r="V8" i="5"/>
  <c r="W8" i="5" s="1"/>
  <c r="X8" i="5"/>
  <c r="BZ8" i="5" s="1"/>
  <c r="Z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CA8" i="5"/>
  <c r="CB8" i="5"/>
  <c r="CC8" i="5"/>
  <c r="CD8" i="5"/>
  <c r="CE8" i="5"/>
  <c r="CF8" i="5"/>
  <c r="CG8" i="5"/>
  <c r="CH8" i="5"/>
  <c r="R9" i="5"/>
  <c r="V9" i="5"/>
  <c r="W9" i="5"/>
  <c r="X9" i="5"/>
  <c r="Y9" i="5"/>
  <c r="Z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R10" i="5"/>
  <c r="V10" i="5"/>
  <c r="W10" i="5" s="1"/>
  <c r="X10" i="5"/>
  <c r="Y10" i="5" s="1"/>
  <c r="Z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CA10" i="5"/>
  <c r="CB10" i="5"/>
  <c r="CC10" i="5"/>
  <c r="CD10" i="5"/>
  <c r="CE10" i="5"/>
  <c r="CF10" i="5"/>
  <c r="CG10" i="5"/>
  <c r="CH10" i="5"/>
  <c r="R11" i="5"/>
  <c r="V11" i="5"/>
  <c r="W11" i="5"/>
  <c r="X11" i="5"/>
  <c r="Y11" i="5"/>
  <c r="Z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R12" i="5"/>
  <c r="V12" i="5"/>
  <c r="W12" i="5" s="1"/>
  <c r="X12" i="5"/>
  <c r="BZ12" i="5" s="1"/>
  <c r="Z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CA12" i="5"/>
  <c r="CB12" i="5"/>
  <c r="CC12" i="5"/>
  <c r="CD12" i="5"/>
  <c r="CE12" i="5"/>
  <c r="CF12" i="5"/>
  <c r="CG12" i="5"/>
  <c r="CH12" i="5"/>
  <c r="R13" i="5"/>
  <c r="V13" i="5"/>
  <c r="W13" i="5"/>
  <c r="X13" i="5"/>
  <c r="Y13" i="5"/>
  <c r="Z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R14" i="5"/>
  <c r="V14" i="5"/>
  <c r="W14" i="5" s="1"/>
  <c r="X14" i="5"/>
  <c r="Y14" i="5" s="1"/>
  <c r="Z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CA14" i="5"/>
  <c r="CB14" i="5"/>
  <c r="CC14" i="5"/>
  <c r="CD14" i="5"/>
  <c r="CE14" i="5"/>
  <c r="CF14" i="5"/>
  <c r="CG14" i="5"/>
  <c r="CH14" i="5"/>
  <c r="R15" i="5"/>
  <c r="V15" i="5"/>
  <c r="W15" i="5"/>
  <c r="X15" i="5"/>
  <c r="Y15" i="5"/>
  <c r="Z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R16" i="5"/>
  <c r="V16" i="5"/>
  <c r="W16" i="5" s="1"/>
  <c r="X16" i="5"/>
  <c r="BZ16" i="5" s="1"/>
  <c r="Z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CA16" i="5"/>
  <c r="CB16" i="5"/>
  <c r="CC16" i="5"/>
  <c r="CD16" i="5"/>
  <c r="CE16" i="5"/>
  <c r="CF16" i="5"/>
  <c r="CG16" i="5"/>
  <c r="CH16" i="5"/>
  <c r="R17" i="5"/>
  <c r="V17" i="5"/>
  <c r="W17" i="5"/>
  <c r="X17" i="5"/>
  <c r="Y17" i="5"/>
  <c r="Z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Y16" i="5" l="1"/>
  <c r="BZ14" i="5"/>
  <c r="Y12" i="5"/>
  <c r="BZ10" i="5"/>
  <c r="Y8" i="5"/>
  <c r="BZ6" i="5"/>
  <c r="Y4" i="5"/>
  <c r="BZ2" i="5"/>
  <c r="Y16" i="4"/>
  <c r="BZ14" i="4"/>
  <c r="BZ10" i="4"/>
  <c r="BZ6" i="4"/>
  <c r="Y4" i="4"/>
  <c r="BZ2" i="4"/>
  <c r="Y16" i="3"/>
  <c r="BZ14" i="3"/>
  <c r="Y12" i="3"/>
  <c r="BZ10" i="3"/>
  <c r="BZ6" i="3"/>
  <c r="Y4" i="3"/>
  <c r="BZ2" i="3"/>
  <c r="BZ14" i="2"/>
  <c r="BZ10" i="2"/>
  <c r="BZ6" i="2"/>
  <c r="Y4" i="2"/>
  <c r="BZ2" i="2"/>
  <c r="Y16" i="1"/>
  <c r="BZ14" i="1"/>
  <c r="Y12" i="1"/>
  <c r="BZ10" i="1"/>
  <c r="Y8" i="1"/>
  <c r="BZ6" i="1"/>
  <c r="Y4" i="1"/>
</calcChain>
</file>

<file path=xl/sharedStrings.xml><?xml version="1.0" encoding="utf-8"?>
<sst xmlns="http://schemas.openxmlformats.org/spreadsheetml/2006/main" count="615" uniqueCount="86">
  <si>
    <t xml:space="preserve"> </t>
  </si>
  <si>
    <t xml:space="preserve">Number 
of 
Tubes 
</t>
  </si>
  <si>
    <t>Temp 
T1 
[°C]</t>
  </si>
  <si>
    <t>Temp 
T2 
[°C]</t>
  </si>
  <si>
    <t>Temp 
T3 
[°C]</t>
  </si>
  <si>
    <t>Temp 
T4 
[°C]</t>
  </si>
  <si>
    <t>Temp 
T5 
[°C]</t>
  </si>
  <si>
    <t>Temp 
T6 
[°C]</t>
  </si>
  <si>
    <t>Temp 
T7 
[°C]</t>
  </si>
  <si>
    <t>Temp 
T8 
[°C]</t>
  </si>
  <si>
    <t>Temp 
T9 
[°C]</t>
  </si>
  <si>
    <t>Temp 
T10 
[°C]</t>
  </si>
  <si>
    <t>Hot Water 
Pump 
Setting 
[%]</t>
  </si>
  <si>
    <t>Hot Water 
Flowrate 
Fhot 
[l/min]</t>
  </si>
  <si>
    <t>Cold Water 
Valve 
Setting 
[%]</t>
  </si>
  <si>
    <t>Cold Water 
Flowrate 
Fcold 
[l/min]</t>
  </si>
  <si>
    <t xml:space="preserve">Pump 
Direction 
</t>
  </si>
  <si>
    <t xml:space="preserve">Flow 
Orientation 
</t>
  </si>
  <si>
    <t>Notes</t>
  </si>
  <si>
    <t>Specific Heat 
Hot Fluid 
Cph 
[kJ/kg K]</t>
  </si>
  <si>
    <t>Specific Heat 
Cold Fluid 
Cpc 
[kJ/kg K]</t>
  </si>
  <si>
    <t xml:space="preserve">Hot Fluid 
Measurement 
Point 
</t>
  </si>
  <si>
    <t>Hot 
Fluid 
Temperature 
[°C]</t>
  </si>
  <si>
    <t xml:space="preserve">Cold Fluid 
Measurement 
Point 
</t>
  </si>
  <si>
    <t>Cold 
Fluid 
Temperature 
[°C]</t>
  </si>
  <si>
    <t>Distance 
From 
Hot Inlet 
[mm]</t>
  </si>
  <si>
    <t>Hot Fluid 
Average 
Temperature 
[°C]</t>
  </si>
  <si>
    <t>Density 
Hot Fluid 
[kg/m³]</t>
  </si>
  <si>
    <t>Dynamic 
Viscosity 
Hot Fluid 
[10e-3 Pa s]</t>
  </si>
  <si>
    <t xml:space="preserve">Reynolds 
Number 
Hot Fluid 
</t>
  </si>
  <si>
    <t>Cold Fluid 
Average 
Temperature 
[°C]</t>
  </si>
  <si>
    <t>Density 
Cold Fluid 
[kg/m³]</t>
  </si>
  <si>
    <t>Dynamic 
Viscosity 
Cold Fluid 
[10e-3 Pa s]</t>
  </si>
  <si>
    <t xml:space="preserve">Reynolds 
Number 
Cold Fluid 
</t>
  </si>
  <si>
    <t>Hot Fluid 
Temp Loss 
Thot 
[°C]</t>
  </si>
  <si>
    <t>Cold Fluid 
Temp Gain 
Tcold 
[°C]</t>
  </si>
  <si>
    <t>Hot Mass 
Flow Rate 
qmh 
[kg/s]</t>
  </si>
  <si>
    <t>Cold Mass 
Flow Rate 
qmc 
[kg/s]</t>
  </si>
  <si>
    <t>Heat Power 
emitted 
Qe 
[W]</t>
  </si>
  <si>
    <t>Heat Power 
absorbed 
Qa 
[W]</t>
  </si>
  <si>
    <t>Heat Power 
lost 
Qf 
[W]</t>
  </si>
  <si>
    <t>Overall 
Efficiency 
[%]</t>
  </si>
  <si>
    <t>Temperature 
Efficiency 
for hot fluid 
[%]</t>
  </si>
  <si>
    <t>Temperature 
Efficiency 
for cold fluid 
[%]</t>
  </si>
  <si>
    <t>Mean 
Temperature 
Efficiency 
[%]</t>
  </si>
  <si>
    <t/>
  </si>
  <si>
    <t xml:space="preserve">LMTD 
</t>
  </si>
  <si>
    <t>Overall 
Heat Transfer 
Coefficient 
U</t>
  </si>
  <si>
    <t>Questions 
Score 
[%]</t>
  </si>
  <si>
    <t>Ave 
T1</t>
  </si>
  <si>
    <t>Ave 
T2</t>
  </si>
  <si>
    <t>Ave 
T3</t>
  </si>
  <si>
    <t>Ave 
T8</t>
  </si>
  <si>
    <t>Ave 
T9</t>
  </si>
  <si>
    <t>Ave 
T10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</si>
  <si>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</si>
  <si>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</si>
  <si>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</si>
  <si>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</si>
  <si>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</si>
  <si>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</si>
  <si>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</si>
  <si>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</si>
  <si>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</si>
  <si>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</si>
  <si>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</si>
  <si>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</si>
  <si>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</si>
  <si>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</si>
  <si>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</si>
  <si>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</si>
  <si>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</si>
  <si>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</si>
  <si>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</si>
  <si>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</si>
  <si>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</si>
  <si>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</si>
  <si>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Hot Out 
- 
Cold In</t>
  </si>
  <si>
    <t>Hot In 
- 
Cold Out</t>
  </si>
  <si>
    <t>T6</t>
  </si>
  <si>
    <t>T7</t>
  </si>
  <si>
    <t>T8</t>
  </si>
  <si>
    <t>T3</t>
  </si>
  <si>
    <t>T4</t>
  </si>
  <si>
    <t>T5</t>
  </si>
  <si>
    <t>Countercurrent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</si>
</sst>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0.00"/>
    <numFmt numFmtId="165" formatCode="#0.0"/>
    <numFmt numFmtId="166" formatCode="0.0"/>
    <numFmt numFmtId="167" formatCode="#0.00"/>
    <numFmt numFmtId="168" formatCode="0.000"/>
  </numFmts>
  <fonts count="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 applyAlignment="1" applyProtection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left"/>
      <protection locked="0"/>
    </xf>
    <xf numFmtId="168" fontId="0" fillId="0" borderId="0" xfId="0" applyNumberForma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hidden="1"/>
    </xf>
    <xf numFmtId="165" fontId="0" fillId="0" borderId="0" xfId="0" applyNumberFormat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31B0-BA25-3447-A656-FDDF29C46B80}">
  <dimension ref="A1:CR30"/>
  <sheetViews>
    <sheetView showRowColHeaders="0" showOutlineSymbols="0" topLeftCell="T1" workbookViewId="0">
      <selection activeCell="AI2" sqref="AI2"/>
    </sheetView>
  </sheetViews>
  <sheetFormatPr baseColWidth="10" defaultColWidth="9.1640625" defaultRowHeight="12.75" customHeight="1" x14ac:dyDescent="0.15"/>
  <cols>
    <col min="1" max="1" width="0.5" customWidth="1"/>
    <col min="2" max="3" width="8.83203125" customWidth="1"/>
    <col min="4" max="22" width="7.5" customWidth="1"/>
    <col min="23" max="25" width="13.5" customWidth="1"/>
    <col min="26" max="26" width="13.6640625" customWidth="1"/>
    <col min="27" max="27" width="0" hidden="1" customWidth="1"/>
    <col min="28" max="28" width="14.33203125" customWidth="1"/>
    <col min="29" max="29" width="34.1640625" customWidth="1"/>
    <col min="30" max="36" width="13.83203125" customWidth="1"/>
    <col min="37" max="37" width="14" customWidth="1"/>
    <col min="38" max="38" width="10.5" customWidth="1"/>
    <col min="39" max="39" width="12" customWidth="1"/>
    <col min="40" max="40" width="10.5" customWidth="1"/>
    <col min="41" max="41" width="14" customWidth="1"/>
    <col min="42" max="42" width="10.83203125" customWidth="1"/>
    <col min="43" max="43" width="12" customWidth="1"/>
    <col min="44" max="44" width="10.83203125" customWidth="1"/>
    <col min="45" max="45" width="13.83203125" customWidth="1"/>
    <col min="46" max="46" width="12.6640625" customWidth="1"/>
    <col min="47" max="48" width="11.5" customWidth="1"/>
    <col min="49" max="49" width="12" customWidth="1"/>
    <col min="50" max="51" width="12.5" customWidth="1"/>
    <col min="52" max="52" width="10.33203125" customWidth="1"/>
    <col min="53" max="55" width="13" customWidth="1"/>
    <col min="56" max="56" width="0" hidden="1" customWidth="1"/>
    <col min="57" max="57" width="12.1640625" customWidth="1"/>
    <col min="58" max="58" width="14.83203125" customWidth="1"/>
    <col min="59" max="59" width="11.1640625" customWidth="1"/>
    <col min="60" max="90" width="0" hidden="1" customWidth="1"/>
    <col min="91" max="91" width="4.33203125" customWidth="1"/>
    <col min="92" max="93" width="6.33203125" customWidth="1"/>
    <col min="94" max="94" width="8.33203125" customWidth="1"/>
    <col min="95" max="95" width="6.6640625" customWidth="1"/>
    <col min="96" max="96" width="12.1640625" customWidth="1"/>
  </cols>
  <sheetData>
    <row r="1" spans="1:96" ht="66.75" customHeight="1" x14ac:dyDescent="0.15">
      <c r="A1" s="15" t="s">
        <v>0</v>
      </c>
      <c r="B1" s="15" t="s">
        <v>1</v>
      </c>
      <c r="C1" s="16" t="str">
        <f>_xlfn.CONCAT("Position of T", (COLUMN(C1)-1)/2, " [mm]")</f>
        <v>Position of T1 [mm]</v>
      </c>
      <c r="D1" s="15" t="s">
        <v>2</v>
      </c>
      <c r="E1" s="16" t="str">
        <f>_xlfn.CONCAT("Position of T", (COLUMN(E1)-1)/2, " [mm]")</f>
        <v>Position of T2 [mm]</v>
      </c>
      <c r="F1" s="15" t="s">
        <v>3</v>
      </c>
      <c r="G1" s="16" t="str">
        <f>_xlfn.CONCAT("Position of T", (COLUMN(G1)-1)/2, " [mm]")</f>
        <v>Position of T3 [mm]</v>
      </c>
      <c r="H1" s="15" t="s">
        <v>4</v>
      </c>
      <c r="I1" s="16" t="str">
        <f>_xlfn.CONCAT("Position of T", (COLUMN(I1)-1)/2, " [mm]")</f>
        <v>Position of T4 [mm]</v>
      </c>
      <c r="J1" s="15" t="s">
        <v>5</v>
      </c>
      <c r="K1" s="16" t="str">
        <f>_xlfn.CONCAT("Position of T", (COLUMN(K1)-1)/2, " [mm]")</f>
        <v>Position of T5 [mm]</v>
      </c>
      <c r="L1" s="15" t="s">
        <v>6</v>
      </c>
      <c r="M1" s="16" t="str">
        <f>_xlfn.CONCAT("Position of T", (COLUMN(M1)-1)/2, " [mm]")</f>
        <v>Position of T6 [mm]</v>
      </c>
      <c r="N1" s="15" t="s">
        <v>7</v>
      </c>
      <c r="O1" s="16" t="str">
        <f>_xlfn.CONCAT("Position of T", (COLUMN(O1)-1)/2, " [mm]")</f>
        <v>Position of T7 [mm]</v>
      </c>
      <c r="P1" s="15" t="s">
        <v>8</v>
      </c>
      <c r="Q1" s="16" t="str">
        <f>_xlfn.CONCAT("Position of T", (COLUMN(Q1)-1)/2, " [mm]")</f>
        <v>Position of T8 [mm]</v>
      </c>
      <c r="R1" s="16" t="s">
        <v>9</v>
      </c>
      <c r="S1" s="16" t="str">
        <f>_xlfn.CONCAT("Position of T", (COLUMN(S1)-1)/2, " [mm]")</f>
        <v>Position of T9 [mm]</v>
      </c>
      <c r="T1" s="15" t="s">
        <v>10</v>
      </c>
      <c r="U1" s="16" t="str">
        <f>_xlfn.CONCAT("Position of T", (COLUMN(U1)-1)/2, " [mm]")</f>
        <v>Position of T10 [mm]</v>
      </c>
      <c r="V1" s="16" t="s">
        <v>11</v>
      </c>
      <c r="W1" s="15" t="s">
        <v>12</v>
      </c>
      <c r="X1" s="15" t="s">
        <v>13</v>
      </c>
      <c r="Y1" s="15" t="s">
        <v>14</v>
      </c>
      <c r="Z1" s="15" t="s">
        <v>15</v>
      </c>
      <c r="AA1" s="15" t="s">
        <v>16</v>
      </c>
      <c r="AB1" s="15" t="s">
        <v>17</v>
      </c>
      <c r="AC1" s="15" t="s">
        <v>18</v>
      </c>
      <c r="AD1" s="15" t="s">
        <v>19</v>
      </c>
      <c r="AE1" s="15" t="s">
        <v>20</v>
      </c>
      <c r="AF1" s="15" t="s">
        <v>21</v>
      </c>
      <c r="AG1" s="15" t="s">
        <v>22</v>
      </c>
      <c r="AH1" s="15" t="s">
        <v>23</v>
      </c>
      <c r="AI1" s="15" t="s">
        <v>24</v>
      </c>
      <c r="AJ1" s="15" t="s">
        <v>25</v>
      </c>
      <c r="AK1" s="15" t="s">
        <v>26</v>
      </c>
      <c r="AL1" s="15" t="s">
        <v>27</v>
      </c>
      <c r="AM1" s="15" t="s">
        <v>28</v>
      </c>
      <c r="AN1" s="15" t="s">
        <v>29</v>
      </c>
      <c r="AO1" s="15" t="s">
        <v>30</v>
      </c>
      <c r="AP1" s="15" t="s">
        <v>31</v>
      </c>
      <c r="AQ1" s="15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5" t="s">
        <v>40</v>
      </c>
      <c r="AZ1" s="15" t="s">
        <v>41</v>
      </c>
      <c r="BA1" s="15" t="s">
        <v>42</v>
      </c>
      <c r="BB1" s="15" t="s">
        <v>43</v>
      </c>
      <c r="BC1" s="15" t="s">
        <v>44</v>
      </c>
      <c r="BD1" s="15" t="s">
        <v>45</v>
      </c>
      <c r="BE1" s="15" t="s">
        <v>46</v>
      </c>
      <c r="BF1" s="15" t="s">
        <v>47</v>
      </c>
      <c r="BG1" s="15" t="s">
        <v>48</v>
      </c>
      <c r="BH1" s="15" t="s">
        <v>49</v>
      </c>
      <c r="BI1" s="15" t="s">
        <v>50</v>
      </c>
      <c r="BJ1" s="15" t="s">
        <v>51</v>
      </c>
      <c r="BK1" s="15" t="s">
        <v>52</v>
      </c>
      <c r="BL1" s="15" t="s">
        <v>53</v>
      </c>
      <c r="BM1" s="15" t="s">
        <v>54</v>
      </c>
      <c r="BN1" s="15" t="s">
        <v>55</v>
      </c>
      <c r="BO1" s="15" t="s">
        <v>56</v>
      </c>
      <c r="BP1" s="15" t="s">
        <v>57</v>
      </c>
      <c r="BQ1" s="15" t="s">
        <v>58</v>
      </c>
      <c r="BR1" s="15" t="s">
        <v>59</v>
      </c>
      <c r="BS1" s="15" t="s">
        <v>60</v>
      </c>
      <c r="BT1" s="15" t="s">
        <v>61</v>
      </c>
      <c r="BU1" s="15" t="s">
        <v>62</v>
      </c>
      <c r="BV1" s="15" t="s">
        <v>63</v>
      </c>
      <c r="BW1" s="15" t="s">
        <v>64</v>
      </c>
      <c r="BX1" s="15" t="s">
        <v>65</v>
      </c>
      <c r="BY1" s="15" t="s">
        <v>66</v>
      </c>
      <c r="BZ1" s="15" t="s">
        <v>67</v>
      </c>
      <c r="CA1" s="15" t="s">
        <v>68</v>
      </c>
      <c r="CB1" s="15" t="s">
        <v>69</v>
      </c>
      <c r="CC1" s="15" t="s">
        <v>70</v>
      </c>
      <c r="CD1" s="15" t="s">
        <v>71</v>
      </c>
      <c r="CE1" s="15" t="s">
        <v>72</v>
      </c>
      <c r="CF1" s="15" t="s">
        <v>73</v>
      </c>
      <c r="CG1" s="15" t="s">
        <v>74</v>
      </c>
      <c r="CH1" s="15" t="s">
        <v>75</v>
      </c>
      <c r="CI1" s="15" t="s">
        <v>76</v>
      </c>
      <c r="CJ1" s="15" t="s">
        <v>45</v>
      </c>
      <c r="CK1" s="15" t="s">
        <v>77</v>
      </c>
      <c r="CL1" s="15" t="s">
        <v>78</v>
      </c>
      <c r="CM1" s="15" t="s">
        <v>79</v>
      </c>
      <c r="CN1" s="15" t="s">
        <v>80</v>
      </c>
      <c r="CO1" s="15" t="s">
        <v>81</v>
      </c>
      <c r="CP1" s="15" t="s">
        <v>82</v>
      </c>
      <c r="CQ1" s="15" t="s">
        <v>83</v>
      </c>
      <c r="CR1" s="15" t="s">
        <v>84</v>
      </c>
    </row>
    <row r="2" spans="1:96" ht="12.75" customHeight="1" x14ac:dyDescent="0.15">
      <c r="A2" s="1"/>
      <c r="B2" s="2" t="s">
        <v>58</v>
      </c>
      <c r="C2" s="2">
        <f>VLOOKUP(_xlfn.CONCAT("T",(COLUMN(C1)-1)/2),$AF$2:$AJ$11,5,0)</f>
        <v>0</v>
      </c>
      <c r="D2" s="3">
        <v>48.51123046875</v>
      </c>
      <c r="E2" s="2">
        <f>VLOOKUP(_xlfn.CONCAT("T",(COLUMN(E1)-1)/2),$AF$2:$AJ$11,5,0)</f>
        <v>670</v>
      </c>
      <c r="F2" s="3">
        <v>46.6279296875</v>
      </c>
      <c r="G2" s="2">
        <f>VLOOKUP(_xlfn.CONCAT("T",(COLUMN(G1)-1)/2),$AF$2:$AJ$11,5,0)</f>
        <v>1340</v>
      </c>
      <c r="H2" s="3">
        <v>45.101806640625</v>
      </c>
      <c r="I2" s="2">
        <f>VLOOKUP(_xlfn.CONCAT("T",(COLUMN(I1)-1)/2),$AF$2:$AJ$11,5,0)</f>
        <v>2010</v>
      </c>
      <c r="J2" s="3">
        <v>42.698974609375</v>
      </c>
      <c r="K2" s="2">
        <f>VLOOKUP(_xlfn.CONCAT("T",(COLUMN(K1)-1)/2),$AF$2:$AJ$11,5,0)</f>
        <v>2680</v>
      </c>
      <c r="L2" s="3">
        <v>40.036376953125</v>
      </c>
      <c r="M2" s="2">
        <f>VLOOKUP(_xlfn.CONCAT("T",(COLUMN(M1)-1)/2),$AF$2:$AJ$11,5,0)</f>
        <v>2680</v>
      </c>
      <c r="N2" s="3">
        <v>14.61181640625</v>
      </c>
      <c r="O2" s="2">
        <f>VLOOKUP(_xlfn.CONCAT("T",(COLUMN(O1)-1)/2),$AF$2:$AJ$11,5,0)</f>
        <v>2010</v>
      </c>
      <c r="P2" s="3">
        <v>21.463134765625</v>
      </c>
      <c r="Q2" s="2">
        <f>VLOOKUP(_xlfn.CONCAT("T",(COLUMN(Q1)-1)/2),$AF$2:$AJ$11,5,0)</f>
        <v>1340</v>
      </c>
      <c r="R2" s="3">
        <v>26.56103515625</v>
      </c>
      <c r="S2" s="2">
        <f>VLOOKUP(_xlfn.CONCAT("T",(COLUMN(S1)-1)/2),$AF$2:$AJ$11,5,0)</f>
        <v>670</v>
      </c>
      <c r="T2" s="3">
        <v>30.71728515625</v>
      </c>
      <c r="U2" s="2">
        <f>VLOOKUP(_xlfn.CONCAT("T",(COLUMN(U1)-1)/2),$AF$2:$AJ$11,5,0)</f>
        <v>0</v>
      </c>
      <c r="V2" s="3">
        <v>34.841064453125</v>
      </c>
      <c r="W2" s="4">
        <v>41</v>
      </c>
      <c r="X2" s="5">
        <v>2.9296875</v>
      </c>
      <c r="Y2" s="4">
        <v>43</v>
      </c>
      <c r="Z2" s="6">
        <v>1.123046875</v>
      </c>
      <c r="AA2" s="7">
        <v>1</v>
      </c>
      <c r="AB2" s="4" t="str">
        <f t="shared" ref="AB2:AB17" si="0">IF(ISNUMBER(D2),IF(ROW(A2)=2,"Countercurrent",""),"")</f>
        <v>Countercurrent</v>
      </c>
      <c r="AC2" s="8" t="s">
        <v>45</v>
      </c>
      <c r="AF2" s="9" t="str">
        <f t="shared" ref="AF2:AF17" si="1">IF(ISNUMBER(D$2),IF(ROW(A2)=2,"T1",IF(ROW(A2)=3,"T2",IF(ROW(A2)=4,IF(B$2="1","","T3"),IF(ROW(A2)=5,IF(B$2="1","",IF(B$2="2","","T4")),IF(ROW(A2)=6,IF(B$2="4","T5",""),""))))),"")</f>
        <v>T1</v>
      </c>
      <c r="AG2" s="10">
        <f>IF(AF2="T1",D$2,IF(AF2="T2",F$2,IF(AF2="T3",H$2,IF(AF2="T4",J$2,IF(AF2="T5",L$2,"")))))</f>
        <v>48.51123046875</v>
      </c>
      <c r="AH2" s="4" t="str">
        <f t="shared" ref="AH2:AH17" si="2">IF(ISNUMBER(D$2),IF(ROW(A2)=2,"T10",IF(ROW(A2)=3,"T9",IF(ROW(A2)=4,IF(B$2="1","","T8"),IF(ROW(A2)=5,IF(B$2="3","T7",IF(B$2="4","T7","")),IF(ROW(A2)=6,IF(B$2="4","T6",""),""))))),"")</f>
        <v>T10</v>
      </c>
      <c r="AI2" s="10">
        <f t="shared" ref="AI2:AI17" si="3">IF(AH2="T6",N$2,IF(AH2="T7",P$2,IF(AH2="T8",R$2,IF(AH2="T9",T$2,IF(AH2="T10",V$2,"")))))</f>
        <v>34.841064453125</v>
      </c>
      <c r="AJ2" s="11">
        <f t="shared" ref="AJ2:AJ17" si="4">IF(ISNUMBER(D$2),IF(ROW($A2)=2,0,IF(ROW($A2)=3,670,IF(ROW($A2)=4,IF((B$2)="1","",1340),IF(ROW($A2)=5,IF(B$2="1","",IF(B$2="2","",2010)),IF(ROW($A2)=6,IF(B$2="4",2680,""),""))))),"")</f>
        <v>0</v>
      </c>
      <c r="BH2" s="12" t="e">
        <f>IF(ISNUMBER(D2),IF(ROW(#REF!)=2,AVERAGE(D$1:D$10000),""),"")</f>
        <v>#REF!</v>
      </c>
      <c r="BI2" s="12">
        <f>IF(ISNUMBER(F2),IF(ROW(D2)=2,AVERAGE(F$1:F$10000),""),"")</f>
        <v>46.6279296875</v>
      </c>
      <c r="BJ2" s="12">
        <f t="shared" ref="BJ2:BJ17" si="5">IF(ISNUMBER(H2),IF(ROW(F2)=2,AVERAGE(H$1:H$10000),""),"")</f>
        <v>45.101806640625</v>
      </c>
      <c r="BK2" s="12">
        <f t="shared" ref="BK2:BK17" si="6">IF(ISNUMBER(R2),IF(ROW(A2)=2,AVERAGE(R$1:R$10000),""),"")</f>
        <v>26.56103515625</v>
      </c>
      <c r="BL2" s="12">
        <f>IF(ISNUMBER(T2),IF(ROW(R2)=2,AVERAGE(T$1:T$10000),""),"")</f>
        <v>30.71728515625</v>
      </c>
      <c r="BM2" s="12">
        <f t="shared" ref="BM2:BM17" si="7">IF(ISNUMBER(V2),IF(ROW(T2)=2,AVERAGE(V$1:V$10000),""),"")</f>
        <v>34.841064453125</v>
      </c>
      <c r="BN2" s="13">
        <f t="shared" ref="BN2:BN17" si="8">IF(B2="1",1,0)</f>
        <v>0</v>
      </c>
      <c r="BO2" s="13">
        <f t="shared" ref="BO2:BO17" si="9">IF(B2="1",1,IF(B2="2",1,0))</f>
        <v>0</v>
      </c>
      <c r="BP2" s="13">
        <f t="shared" ref="BP2:BP17" si="10">IF(B2="2",1,0)</f>
        <v>0</v>
      </c>
      <c r="BQ2" s="13">
        <f t="shared" ref="BQ2:BQ17" si="11">IF(B2="2",1,0)</f>
        <v>0</v>
      </c>
      <c r="BR2" s="13">
        <f t="shared" ref="BR2:BR17" si="12">IF(B2="2",1,0)</f>
        <v>0</v>
      </c>
      <c r="BS2" s="13">
        <f t="shared" ref="BS2:BS17" si="13">IF(B2="1",0,1)</f>
        <v>1</v>
      </c>
      <c r="BT2" s="13">
        <f t="shared" ref="BT2:BT17" si="14">IF(B2="1",0,1)</f>
        <v>1</v>
      </c>
      <c r="BU2" s="13">
        <f t="shared" ref="BU2:BU17" si="15">IF(B2="3",1,IF(B2="4",1,0))</f>
        <v>1</v>
      </c>
      <c r="BV2" s="13">
        <f t="shared" ref="BV2:BV17" si="16">IF(B2="1",1,IF(B2="2",1,0))</f>
        <v>0</v>
      </c>
      <c r="BW2" s="13">
        <f t="shared" ref="BW2:BW17" si="17">IF(B2="3",1,IF(B2="4",1,0))</f>
        <v>1</v>
      </c>
      <c r="BX2" s="13">
        <f t="shared" ref="BX2:BX17" si="18">IF(B2="3",1,IF(B2="4",1,0))</f>
        <v>1</v>
      </c>
      <c r="BY2" s="13">
        <f t="shared" ref="BY2:BY17" si="19">IF(B2="3",1,IF(B2="4",1,0))</f>
        <v>1</v>
      </c>
      <c r="BZ2" s="13">
        <f t="shared" ref="BZ2:BZ17" si="20">IF(B2="4",1,0)</f>
        <v>1</v>
      </c>
      <c r="CA2" s="13">
        <f t="shared" ref="CA2:CA17" si="21">IF(B2="3",1,0)</f>
        <v>0</v>
      </c>
      <c r="CB2" s="13">
        <f t="shared" ref="CB2:CB17" si="22">IF(B2="3",1,0)</f>
        <v>0</v>
      </c>
      <c r="CC2" s="13">
        <f t="shared" ref="CC2:CC17" si="23">IF(B2="3",1,0)</f>
        <v>0</v>
      </c>
      <c r="CD2" s="13">
        <f t="shared" ref="CD2:CD17" si="24">IF(B2="1",1,IF(B2="2",1,0))</f>
        <v>0</v>
      </c>
      <c r="CE2" s="13">
        <f t="shared" ref="CE2:CE17" si="25">IF(B2="1",0,1)</f>
        <v>1</v>
      </c>
      <c r="CF2" s="13">
        <f t="shared" ref="CF2:CF17" si="26">IF(B2="4",1,0)</f>
        <v>1</v>
      </c>
      <c r="CG2" s="13">
        <f t="shared" ref="CG2:CG17" si="27">IF(B2="4",1,0)</f>
        <v>1</v>
      </c>
      <c r="CH2" s="13">
        <f t="shared" ref="CH2:CH17" si="28">IF(B2="4",1,0)</f>
        <v>1</v>
      </c>
      <c r="CI2" s="13">
        <f t="shared" ref="CI2:CI17" si="29">IF(B2="4",1,0)</f>
        <v>1</v>
      </c>
      <c r="CJ2" s="13">
        <f t="shared" ref="CJ2:CJ17" si="30">IF(AH2="T6",N$2,IF(AH2="T7",P$2,IF(AH2="T8",R$2,IF(AH2="T9",T$2,IF(AH2="T10",V$2,"")))))</f>
        <v>34.841064453125</v>
      </c>
      <c r="CK2" s="13">
        <f t="shared" ref="CK2:CK17" si="31">IF(B$2="1",F$2-T$2,IF(B$2="2",H$2-R$2,IF(B$2="3",J$2-P$2,IF(B$2="4",L$2-N$2,""))))</f>
        <v>25.424560546875</v>
      </c>
      <c r="CL2" s="13">
        <f t="shared" ref="CL2:CL17" si="32">D$2-V$2</f>
        <v>13.670166015625</v>
      </c>
      <c r="CM2" s="14">
        <f>IF(B$2="4",N2,"                                        ")</f>
        <v>14.61181640625</v>
      </c>
      <c r="CN2" s="14">
        <f t="shared" ref="CN2:CN17" si="33">IF(B$2="1","                              ",IF(B$2="2","                          ",P$2))</f>
        <v>21.463134765625</v>
      </c>
      <c r="CO2" s="14">
        <f t="shared" ref="CO2:CO17" si="34">IF(B$2="1","                               ",R$2)</f>
        <v>26.56103515625</v>
      </c>
      <c r="CP2" s="14">
        <f t="shared" ref="CP2:CP17" si="35">IF(B$2="1","                               ",H$2)</f>
        <v>45.101806640625</v>
      </c>
      <c r="CQ2" s="14">
        <f t="shared" ref="CQ2:CQ17" si="36">IF(B$2="1","                              ",IF(B$2="2","                          ",J$2))</f>
        <v>42.698974609375</v>
      </c>
      <c r="CR2" s="14">
        <f t="shared" ref="CR2:CR17" si="37">IF(B$2="4",L2,"                                        ")</f>
        <v>40.036376953125</v>
      </c>
    </row>
    <row r="3" spans="1:96" ht="12.75" customHeight="1" x14ac:dyDescent="0.15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5"/>
      <c r="Y3" s="4"/>
      <c r="Z3" s="6"/>
      <c r="AA3" s="7"/>
      <c r="AB3" s="4" t="str">
        <f t="shared" si="0"/>
        <v/>
      </c>
      <c r="AC3" s="8"/>
      <c r="AF3" s="9" t="str">
        <f t="shared" si="1"/>
        <v>T2</v>
      </c>
      <c r="AG3" s="10">
        <f t="shared" ref="AG3:AG18" si="38">IF(AF3="T1",D$2,IF(AF3="T2",F$2,IF(AF3="T3",H$2,IF(AF3="T4",J$2,IF(AF3="T5",L$2,"")))))</f>
        <v>46.6279296875</v>
      </c>
      <c r="AH3" s="4" t="str">
        <f t="shared" si="2"/>
        <v>T9</v>
      </c>
      <c r="AI3" s="10">
        <f t="shared" si="3"/>
        <v>30.71728515625</v>
      </c>
      <c r="AJ3" s="11">
        <f t="shared" si="4"/>
        <v>670</v>
      </c>
      <c r="BH3" s="12" t="str">
        <f>IF(ISNUMBER(D3),IF(ROW(#REF!)=2,AVERAGE(D$1:D$10000),""),"")</f>
        <v/>
      </c>
      <c r="BI3" s="12" t="str">
        <f>IF(ISNUMBER(F3),IF(ROW(D3)=2,AVERAGE(F$1:F$10000),""),"")</f>
        <v/>
      </c>
      <c r="BJ3" s="12" t="str">
        <f t="shared" si="5"/>
        <v/>
      </c>
      <c r="BK3" s="12" t="str">
        <f t="shared" si="6"/>
        <v/>
      </c>
      <c r="BL3" s="12" t="str">
        <f>IF(ISNUMBER(T3),IF(ROW(R3)=2,AVERAGE(T$1:T$10000),""),"")</f>
        <v/>
      </c>
      <c r="BM3" s="12" t="str">
        <f t="shared" si="7"/>
        <v/>
      </c>
      <c r="BN3" s="13">
        <f t="shared" si="8"/>
        <v>0</v>
      </c>
      <c r="BO3" s="13">
        <f t="shared" si="9"/>
        <v>0</v>
      </c>
      <c r="BP3" s="13">
        <f t="shared" si="10"/>
        <v>0</v>
      </c>
      <c r="BQ3" s="13">
        <f t="shared" si="11"/>
        <v>0</v>
      </c>
      <c r="BR3" s="13">
        <f t="shared" si="12"/>
        <v>0</v>
      </c>
      <c r="BS3" s="13">
        <f t="shared" si="13"/>
        <v>1</v>
      </c>
      <c r="BT3" s="13">
        <f t="shared" si="14"/>
        <v>1</v>
      </c>
      <c r="BU3" s="13">
        <f t="shared" si="15"/>
        <v>0</v>
      </c>
      <c r="BV3" s="13">
        <f t="shared" si="16"/>
        <v>0</v>
      </c>
      <c r="BW3" s="13">
        <f t="shared" si="17"/>
        <v>0</v>
      </c>
      <c r="BX3" s="13">
        <f t="shared" si="18"/>
        <v>0</v>
      </c>
      <c r="BY3" s="13">
        <f t="shared" si="19"/>
        <v>0</v>
      </c>
      <c r="BZ3" s="13">
        <f t="shared" si="20"/>
        <v>0</v>
      </c>
      <c r="CA3" s="13">
        <f t="shared" si="21"/>
        <v>0</v>
      </c>
      <c r="CB3" s="13">
        <f t="shared" si="22"/>
        <v>0</v>
      </c>
      <c r="CC3" s="13">
        <f t="shared" si="23"/>
        <v>0</v>
      </c>
      <c r="CD3" s="13">
        <f t="shared" si="24"/>
        <v>0</v>
      </c>
      <c r="CE3" s="13">
        <f t="shared" si="25"/>
        <v>1</v>
      </c>
      <c r="CF3" s="13">
        <f t="shared" si="26"/>
        <v>0</v>
      </c>
      <c r="CG3" s="13">
        <f t="shared" si="27"/>
        <v>0</v>
      </c>
      <c r="CH3" s="13">
        <f t="shared" si="28"/>
        <v>0</v>
      </c>
      <c r="CI3" s="13">
        <f t="shared" si="29"/>
        <v>0</v>
      </c>
      <c r="CJ3" s="13">
        <f t="shared" si="30"/>
        <v>30.71728515625</v>
      </c>
      <c r="CK3" s="13">
        <f t="shared" si="31"/>
        <v>25.424560546875</v>
      </c>
      <c r="CL3" s="13">
        <f t="shared" si="32"/>
        <v>13.670166015625</v>
      </c>
      <c r="CM3" s="14">
        <f t="shared" ref="CM3:CM18" si="39">IF(B$2="4",N3,"                                        ")</f>
        <v>0</v>
      </c>
      <c r="CN3" s="14">
        <f t="shared" si="33"/>
        <v>21.463134765625</v>
      </c>
      <c r="CO3" s="14">
        <f t="shared" si="34"/>
        <v>26.56103515625</v>
      </c>
      <c r="CP3" s="14">
        <f t="shared" si="35"/>
        <v>45.101806640625</v>
      </c>
      <c r="CQ3" s="14">
        <f t="shared" si="36"/>
        <v>42.698974609375</v>
      </c>
      <c r="CR3" s="14">
        <f t="shared" si="37"/>
        <v>0</v>
      </c>
    </row>
    <row r="4" spans="1:96" ht="12.75" customHeight="1" x14ac:dyDescent="0.15">
      <c r="A4" s="1"/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5"/>
      <c r="Y4" s="4"/>
      <c r="Z4" s="6"/>
      <c r="AA4" s="7"/>
      <c r="AB4" s="4" t="str">
        <f t="shared" si="0"/>
        <v/>
      </c>
      <c r="AC4" s="8"/>
      <c r="AF4" s="9" t="str">
        <f t="shared" si="1"/>
        <v>T3</v>
      </c>
      <c r="AG4" s="10">
        <f t="shared" si="38"/>
        <v>45.101806640625</v>
      </c>
      <c r="AH4" s="4" t="str">
        <f t="shared" si="2"/>
        <v>T8</v>
      </c>
      <c r="AI4" s="10">
        <f t="shared" si="3"/>
        <v>26.56103515625</v>
      </c>
      <c r="AJ4" s="11">
        <f t="shared" si="4"/>
        <v>1340</v>
      </c>
      <c r="BH4" s="12" t="str">
        <f>IF(ISNUMBER(D4),IF(ROW(#REF!)=2,AVERAGE(D$1:D$10000),""),"")</f>
        <v/>
      </c>
      <c r="BI4" s="12" t="str">
        <f>IF(ISNUMBER(F4),IF(ROW(D4)=2,AVERAGE(F$1:F$10000),""),"")</f>
        <v/>
      </c>
      <c r="BJ4" s="12" t="str">
        <f t="shared" si="5"/>
        <v/>
      </c>
      <c r="BK4" s="12" t="str">
        <f t="shared" si="6"/>
        <v/>
      </c>
      <c r="BL4" s="12" t="str">
        <f>IF(ISNUMBER(T4),IF(ROW(R4)=2,AVERAGE(T$1:T$10000),""),"")</f>
        <v/>
      </c>
      <c r="BM4" s="12" t="str">
        <f t="shared" si="7"/>
        <v/>
      </c>
      <c r="BN4" s="13">
        <f t="shared" si="8"/>
        <v>0</v>
      </c>
      <c r="BO4" s="13">
        <f t="shared" si="9"/>
        <v>0</v>
      </c>
      <c r="BP4" s="13">
        <f t="shared" si="10"/>
        <v>0</v>
      </c>
      <c r="BQ4" s="13">
        <f t="shared" si="11"/>
        <v>0</v>
      </c>
      <c r="BR4" s="13">
        <f t="shared" si="12"/>
        <v>0</v>
      </c>
      <c r="BS4" s="13">
        <f t="shared" si="13"/>
        <v>1</v>
      </c>
      <c r="BT4" s="13">
        <f t="shared" si="14"/>
        <v>1</v>
      </c>
      <c r="BU4" s="13">
        <f t="shared" si="15"/>
        <v>0</v>
      </c>
      <c r="BV4" s="13">
        <f t="shared" si="16"/>
        <v>0</v>
      </c>
      <c r="BW4" s="13">
        <f t="shared" si="17"/>
        <v>0</v>
      </c>
      <c r="BX4" s="13">
        <f t="shared" si="18"/>
        <v>0</v>
      </c>
      <c r="BY4" s="13">
        <f t="shared" si="19"/>
        <v>0</v>
      </c>
      <c r="BZ4" s="13">
        <f t="shared" si="20"/>
        <v>0</v>
      </c>
      <c r="CA4" s="13">
        <f t="shared" si="21"/>
        <v>0</v>
      </c>
      <c r="CB4" s="13">
        <f t="shared" si="22"/>
        <v>0</v>
      </c>
      <c r="CC4" s="13">
        <f t="shared" si="23"/>
        <v>0</v>
      </c>
      <c r="CD4" s="13">
        <f t="shared" si="24"/>
        <v>0</v>
      </c>
      <c r="CE4" s="13">
        <f t="shared" si="25"/>
        <v>1</v>
      </c>
      <c r="CF4" s="13">
        <f t="shared" si="26"/>
        <v>0</v>
      </c>
      <c r="CG4" s="13">
        <f t="shared" si="27"/>
        <v>0</v>
      </c>
      <c r="CH4" s="13">
        <f t="shared" si="28"/>
        <v>0</v>
      </c>
      <c r="CI4" s="13">
        <f t="shared" si="29"/>
        <v>0</v>
      </c>
      <c r="CJ4" s="13">
        <f t="shared" si="30"/>
        <v>26.56103515625</v>
      </c>
      <c r="CK4" s="13">
        <f t="shared" si="31"/>
        <v>25.424560546875</v>
      </c>
      <c r="CL4" s="13">
        <f t="shared" si="32"/>
        <v>13.670166015625</v>
      </c>
      <c r="CM4" s="14">
        <f t="shared" si="39"/>
        <v>0</v>
      </c>
      <c r="CN4" s="14">
        <f t="shared" si="33"/>
        <v>21.463134765625</v>
      </c>
      <c r="CO4" s="14">
        <f t="shared" si="34"/>
        <v>26.56103515625</v>
      </c>
      <c r="CP4" s="14">
        <f t="shared" si="35"/>
        <v>45.101806640625</v>
      </c>
      <c r="CQ4" s="14">
        <f t="shared" si="36"/>
        <v>42.698974609375</v>
      </c>
      <c r="CR4" s="14">
        <f t="shared" si="37"/>
        <v>0</v>
      </c>
    </row>
    <row r="5" spans="1:96" ht="12.75" customHeight="1" x14ac:dyDescent="0.15">
      <c r="A5" s="1"/>
      <c r="B5" s="2"/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5"/>
      <c r="Y5" s="4"/>
      <c r="Z5" s="6"/>
      <c r="AA5" s="7"/>
      <c r="AB5" s="4" t="str">
        <f t="shared" si="0"/>
        <v/>
      </c>
      <c r="AC5" s="8"/>
      <c r="AF5" s="9" t="str">
        <f t="shared" si="1"/>
        <v>T4</v>
      </c>
      <c r="AG5" s="10">
        <f t="shared" si="38"/>
        <v>42.698974609375</v>
      </c>
      <c r="AH5" s="4" t="str">
        <f t="shared" si="2"/>
        <v>T7</v>
      </c>
      <c r="AI5" s="10">
        <f t="shared" si="3"/>
        <v>21.463134765625</v>
      </c>
      <c r="AJ5" s="11">
        <f t="shared" si="4"/>
        <v>2010</v>
      </c>
      <c r="BH5" s="12" t="str">
        <f>IF(ISNUMBER(D5),IF(ROW(#REF!)=2,AVERAGE(D$1:D$10000),""),"")</f>
        <v/>
      </c>
      <c r="BI5" s="12" t="str">
        <f>IF(ISNUMBER(F5),IF(ROW(D5)=2,AVERAGE(F$1:F$10000),""),"")</f>
        <v/>
      </c>
      <c r="BJ5" s="12" t="str">
        <f t="shared" si="5"/>
        <v/>
      </c>
      <c r="BK5" s="12" t="str">
        <f t="shared" si="6"/>
        <v/>
      </c>
      <c r="BL5" s="12" t="str">
        <f>IF(ISNUMBER(T5),IF(ROW(R5)=2,AVERAGE(T$1:T$10000),""),"")</f>
        <v/>
      </c>
      <c r="BM5" s="12" t="str">
        <f t="shared" si="7"/>
        <v/>
      </c>
      <c r="BN5" s="13">
        <f t="shared" si="8"/>
        <v>0</v>
      </c>
      <c r="BO5" s="13">
        <f t="shared" si="9"/>
        <v>0</v>
      </c>
      <c r="BP5" s="13">
        <f t="shared" si="10"/>
        <v>0</v>
      </c>
      <c r="BQ5" s="13">
        <f t="shared" si="11"/>
        <v>0</v>
      </c>
      <c r="BR5" s="13">
        <f t="shared" si="12"/>
        <v>0</v>
      </c>
      <c r="BS5" s="13">
        <f t="shared" si="13"/>
        <v>1</v>
      </c>
      <c r="BT5" s="13">
        <f t="shared" si="14"/>
        <v>1</v>
      </c>
      <c r="BU5" s="13">
        <f t="shared" si="15"/>
        <v>0</v>
      </c>
      <c r="BV5" s="13">
        <f t="shared" si="16"/>
        <v>0</v>
      </c>
      <c r="BW5" s="13">
        <f t="shared" si="17"/>
        <v>0</v>
      </c>
      <c r="BX5" s="13">
        <f t="shared" si="18"/>
        <v>0</v>
      </c>
      <c r="BY5" s="13">
        <f t="shared" si="19"/>
        <v>0</v>
      </c>
      <c r="BZ5" s="13">
        <f t="shared" si="20"/>
        <v>0</v>
      </c>
      <c r="CA5" s="13">
        <f t="shared" si="21"/>
        <v>0</v>
      </c>
      <c r="CB5" s="13">
        <f t="shared" si="22"/>
        <v>0</v>
      </c>
      <c r="CC5" s="13">
        <f t="shared" si="23"/>
        <v>0</v>
      </c>
      <c r="CD5" s="13">
        <f t="shared" si="24"/>
        <v>0</v>
      </c>
      <c r="CE5" s="13">
        <f t="shared" si="25"/>
        <v>1</v>
      </c>
      <c r="CF5" s="13">
        <f t="shared" si="26"/>
        <v>0</v>
      </c>
      <c r="CG5" s="13">
        <f t="shared" si="27"/>
        <v>0</v>
      </c>
      <c r="CH5" s="13">
        <f t="shared" si="28"/>
        <v>0</v>
      </c>
      <c r="CI5" s="13">
        <f t="shared" si="29"/>
        <v>0</v>
      </c>
      <c r="CJ5" s="13">
        <f t="shared" si="30"/>
        <v>21.463134765625</v>
      </c>
      <c r="CK5" s="13">
        <f t="shared" si="31"/>
        <v>25.424560546875</v>
      </c>
      <c r="CL5" s="13">
        <f t="shared" si="32"/>
        <v>13.670166015625</v>
      </c>
      <c r="CM5" s="14">
        <f>IF(B$2="4",N5,"                                        ")</f>
        <v>0</v>
      </c>
      <c r="CN5" s="14">
        <f t="shared" si="33"/>
        <v>21.463134765625</v>
      </c>
      <c r="CO5" s="14">
        <f t="shared" si="34"/>
        <v>26.56103515625</v>
      </c>
      <c r="CP5" s="14">
        <f t="shared" si="35"/>
        <v>45.101806640625</v>
      </c>
      <c r="CQ5" s="14">
        <f t="shared" si="36"/>
        <v>42.698974609375</v>
      </c>
      <c r="CR5" s="14">
        <f t="shared" si="37"/>
        <v>0</v>
      </c>
    </row>
    <row r="6" spans="1:96" ht="12.75" customHeight="1" x14ac:dyDescent="0.15">
      <c r="A6" s="1"/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5"/>
      <c r="Y6" s="4"/>
      <c r="Z6" s="6"/>
      <c r="AA6" s="7"/>
      <c r="AB6" s="4" t="str">
        <f t="shared" si="0"/>
        <v/>
      </c>
      <c r="AC6" s="8"/>
      <c r="AF6" s="9" t="str">
        <f t="shared" si="1"/>
        <v>T5</v>
      </c>
      <c r="AG6" s="10">
        <f t="shared" si="38"/>
        <v>40.036376953125</v>
      </c>
      <c r="AH6" s="4" t="str">
        <f t="shared" si="2"/>
        <v>T6</v>
      </c>
      <c r="AI6" s="10">
        <f t="shared" si="3"/>
        <v>14.61181640625</v>
      </c>
      <c r="AJ6" s="11">
        <f t="shared" si="4"/>
        <v>2680</v>
      </c>
      <c r="BH6" s="12" t="str">
        <f>IF(ISNUMBER(D6),IF(ROW(#REF!)=2,AVERAGE(D$1:D$10000),""),"")</f>
        <v/>
      </c>
      <c r="BI6" s="12" t="str">
        <f>IF(ISNUMBER(F6),IF(ROW(D6)=2,AVERAGE(F$1:F$10000),""),"")</f>
        <v/>
      </c>
      <c r="BJ6" s="12" t="str">
        <f t="shared" si="5"/>
        <v/>
      </c>
      <c r="BK6" s="12" t="str">
        <f t="shared" si="6"/>
        <v/>
      </c>
      <c r="BL6" s="12" t="str">
        <f>IF(ISNUMBER(T6),IF(ROW(R6)=2,AVERAGE(T$1:T$10000),""),"")</f>
        <v/>
      </c>
      <c r="BM6" s="12" t="str">
        <f t="shared" si="7"/>
        <v/>
      </c>
      <c r="BN6" s="13">
        <f t="shared" si="8"/>
        <v>0</v>
      </c>
      <c r="BO6" s="13">
        <f t="shared" si="9"/>
        <v>0</v>
      </c>
      <c r="BP6" s="13">
        <f t="shared" si="10"/>
        <v>0</v>
      </c>
      <c r="BQ6" s="13">
        <f t="shared" si="11"/>
        <v>0</v>
      </c>
      <c r="BR6" s="13">
        <f t="shared" si="12"/>
        <v>0</v>
      </c>
      <c r="BS6" s="13">
        <f t="shared" si="13"/>
        <v>1</v>
      </c>
      <c r="BT6" s="13">
        <f t="shared" si="14"/>
        <v>1</v>
      </c>
      <c r="BU6" s="13">
        <f t="shared" si="15"/>
        <v>0</v>
      </c>
      <c r="BV6" s="13">
        <f t="shared" si="16"/>
        <v>0</v>
      </c>
      <c r="BW6" s="13">
        <f t="shared" si="17"/>
        <v>0</v>
      </c>
      <c r="BX6" s="13">
        <f t="shared" si="18"/>
        <v>0</v>
      </c>
      <c r="BY6" s="13">
        <f t="shared" si="19"/>
        <v>0</v>
      </c>
      <c r="BZ6" s="13">
        <f t="shared" si="20"/>
        <v>0</v>
      </c>
      <c r="CA6" s="13">
        <f t="shared" si="21"/>
        <v>0</v>
      </c>
      <c r="CB6" s="13">
        <f t="shared" si="22"/>
        <v>0</v>
      </c>
      <c r="CC6" s="13">
        <f t="shared" si="23"/>
        <v>0</v>
      </c>
      <c r="CD6" s="13">
        <f t="shared" si="24"/>
        <v>0</v>
      </c>
      <c r="CE6" s="13">
        <f t="shared" si="25"/>
        <v>1</v>
      </c>
      <c r="CF6" s="13">
        <f t="shared" si="26"/>
        <v>0</v>
      </c>
      <c r="CG6" s="13">
        <f t="shared" si="27"/>
        <v>0</v>
      </c>
      <c r="CH6" s="13">
        <f t="shared" si="28"/>
        <v>0</v>
      </c>
      <c r="CI6" s="13">
        <f t="shared" si="29"/>
        <v>0</v>
      </c>
      <c r="CJ6" s="13">
        <f t="shared" si="30"/>
        <v>14.61181640625</v>
      </c>
      <c r="CK6" s="13">
        <f t="shared" si="31"/>
        <v>25.424560546875</v>
      </c>
      <c r="CL6" s="13">
        <f t="shared" si="32"/>
        <v>13.670166015625</v>
      </c>
      <c r="CM6" s="14">
        <f t="shared" si="39"/>
        <v>0</v>
      </c>
      <c r="CN6" s="14">
        <f t="shared" si="33"/>
        <v>21.463134765625</v>
      </c>
      <c r="CO6" s="14">
        <f t="shared" si="34"/>
        <v>26.56103515625</v>
      </c>
      <c r="CP6" s="14">
        <f t="shared" si="35"/>
        <v>45.101806640625</v>
      </c>
      <c r="CQ6" s="14">
        <f t="shared" si="36"/>
        <v>42.698974609375</v>
      </c>
      <c r="CR6" s="14">
        <f t="shared" si="37"/>
        <v>0</v>
      </c>
    </row>
    <row r="7" spans="1:96" ht="12.75" customHeight="1" x14ac:dyDescent="0.15">
      <c r="A7" s="1"/>
      <c r="B7" s="2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5"/>
      <c r="Y7" s="4"/>
      <c r="Z7" s="6"/>
      <c r="AA7" s="7"/>
      <c r="AB7" s="4" t="str">
        <f t="shared" si="0"/>
        <v/>
      </c>
      <c r="AC7" s="8"/>
      <c r="AF7" s="9" t="str">
        <f>AH2</f>
        <v>T10</v>
      </c>
      <c r="AG7" s="10" t="str">
        <f t="shared" si="38"/>
        <v/>
      </c>
      <c r="AH7" s="4" t="str">
        <f t="shared" si="2"/>
        <v/>
      </c>
      <c r="AI7" s="10"/>
      <c r="AJ7" s="11">
        <f>AJ2</f>
        <v>0</v>
      </c>
      <c r="BH7" s="12" t="str">
        <f>IF(ISNUMBER(D7),IF(ROW(#REF!)=2,AVERAGE(D$1:D$10000),""),"")</f>
        <v/>
      </c>
      <c r="BI7" s="12" t="str">
        <f>IF(ISNUMBER(F7),IF(ROW(D7)=2,AVERAGE(F$1:F$10000),""),"")</f>
        <v/>
      </c>
      <c r="BJ7" s="12" t="str">
        <f t="shared" si="5"/>
        <v/>
      </c>
      <c r="BK7" s="12" t="str">
        <f t="shared" si="6"/>
        <v/>
      </c>
      <c r="BL7" s="12" t="str">
        <f>IF(ISNUMBER(T7),IF(ROW(R7)=2,AVERAGE(T$1:T$10000),""),"")</f>
        <v/>
      </c>
      <c r="BM7" s="12" t="str">
        <f t="shared" si="7"/>
        <v/>
      </c>
      <c r="BN7" s="13">
        <f t="shared" si="8"/>
        <v>0</v>
      </c>
      <c r="BO7" s="13">
        <f t="shared" si="9"/>
        <v>0</v>
      </c>
      <c r="BP7" s="13">
        <f t="shared" si="10"/>
        <v>0</v>
      </c>
      <c r="BQ7" s="13">
        <f t="shared" si="11"/>
        <v>0</v>
      </c>
      <c r="BR7" s="13">
        <f t="shared" si="12"/>
        <v>0</v>
      </c>
      <c r="BS7" s="13">
        <f t="shared" si="13"/>
        <v>1</v>
      </c>
      <c r="BT7" s="13">
        <f t="shared" si="14"/>
        <v>1</v>
      </c>
      <c r="BU7" s="13">
        <f t="shared" si="15"/>
        <v>0</v>
      </c>
      <c r="BV7" s="13">
        <f t="shared" si="16"/>
        <v>0</v>
      </c>
      <c r="BW7" s="13">
        <f t="shared" si="17"/>
        <v>0</v>
      </c>
      <c r="BX7" s="13">
        <f t="shared" si="18"/>
        <v>0</v>
      </c>
      <c r="BY7" s="13">
        <f t="shared" si="19"/>
        <v>0</v>
      </c>
      <c r="BZ7" s="13">
        <f t="shared" si="20"/>
        <v>0</v>
      </c>
      <c r="CA7" s="13">
        <f t="shared" si="21"/>
        <v>0</v>
      </c>
      <c r="CB7" s="13">
        <f t="shared" si="22"/>
        <v>0</v>
      </c>
      <c r="CC7" s="13">
        <f t="shared" si="23"/>
        <v>0</v>
      </c>
      <c r="CD7" s="13">
        <f t="shared" si="24"/>
        <v>0</v>
      </c>
      <c r="CE7" s="13">
        <f t="shared" si="25"/>
        <v>1</v>
      </c>
      <c r="CF7" s="13">
        <f t="shared" si="26"/>
        <v>0</v>
      </c>
      <c r="CG7" s="13">
        <f t="shared" si="27"/>
        <v>0</v>
      </c>
      <c r="CH7" s="13">
        <f t="shared" si="28"/>
        <v>0</v>
      </c>
      <c r="CI7" s="13">
        <f t="shared" si="29"/>
        <v>0</v>
      </c>
      <c r="CJ7" s="13" t="str">
        <f t="shared" si="30"/>
        <v/>
      </c>
      <c r="CK7" s="13">
        <f t="shared" si="31"/>
        <v>25.424560546875</v>
      </c>
      <c r="CL7" s="13">
        <f t="shared" si="32"/>
        <v>13.670166015625</v>
      </c>
      <c r="CM7" s="14">
        <f t="shared" si="39"/>
        <v>0</v>
      </c>
      <c r="CN7" s="14">
        <f t="shared" si="33"/>
        <v>21.463134765625</v>
      </c>
      <c r="CO7" s="14">
        <f t="shared" si="34"/>
        <v>26.56103515625</v>
      </c>
      <c r="CP7" s="14">
        <f t="shared" si="35"/>
        <v>45.101806640625</v>
      </c>
      <c r="CQ7" s="14">
        <f t="shared" si="36"/>
        <v>42.698974609375</v>
      </c>
      <c r="CR7" s="14">
        <f t="shared" si="37"/>
        <v>0</v>
      </c>
    </row>
    <row r="8" spans="1:96" ht="12.75" customHeight="1" x14ac:dyDescent="0.15">
      <c r="A8" s="1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5"/>
      <c r="Y8" s="4"/>
      <c r="Z8" s="6"/>
      <c r="AA8" s="7"/>
      <c r="AB8" s="4" t="str">
        <f t="shared" si="0"/>
        <v/>
      </c>
      <c r="AD8" s="9" t="str">
        <f>IF(ISNUMBER(D$2),IF(ROW(A8)=2,"T1",IF(ROW(A8)=3,"T2",IF(ROW(A8)=4,IF(B$2="1","","T3"),IF(ROW(A8)=5,IF(B$2="1","",IF(B$2="2","","T4")),IF(ROW(A8)=6,IF(B$2="4","T5",""),""))))),"")</f>
        <v/>
      </c>
      <c r="AE8" s="10" t="str">
        <f>IF(AD8="T1",D$2,IF(AD8="T2",F$2,IF(AD8="T3",H$2,IF(AD8="T4",J$2,IF(AD8="T5",L$2,"")))))</f>
        <v/>
      </c>
      <c r="AF8" s="9" t="str">
        <f t="shared" ref="AF8:AF21" si="40">AH3</f>
        <v>T9</v>
      </c>
      <c r="AI8" s="10"/>
      <c r="AJ8" s="11">
        <f t="shared" ref="AJ8:AJ19" si="41">AJ3</f>
        <v>670</v>
      </c>
      <c r="BH8" s="12" t="str">
        <f>IF(ISNUMBER(D8),IF(ROW(#REF!)=2,AVERAGE(D$1:D$10000),""),"")</f>
        <v/>
      </c>
      <c r="BI8" s="12" t="str">
        <f>IF(ISNUMBER(F8),IF(ROW(D8)=2,AVERAGE(F$1:F$10000),""),"")</f>
        <v/>
      </c>
      <c r="BJ8" s="12" t="str">
        <f t="shared" si="5"/>
        <v/>
      </c>
      <c r="BK8" s="12" t="str">
        <f t="shared" si="6"/>
        <v/>
      </c>
      <c r="BL8" s="12" t="str">
        <f>IF(ISNUMBER(T8),IF(ROW(R8)=2,AVERAGE(T$1:T$10000),""),"")</f>
        <v/>
      </c>
      <c r="BM8" s="12" t="str">
        <f t="shared" si="7"/>
        <v/>
      </c>
      <c r="BN8" s="13">
        <f t="shared" si="8"/>
        <v>0</v>
      </c>
      <c r="BO8" s="13">
        <f t="shared" si="9"/>
        <v>0</v>
      </c>
      <c r="BP8" s="13">
        <f t="shared" si="10"/>
        <v>0</v>
      </c>
      <c r="BQ8" s="13">
        <f t="shared" si="11"/>
        <v>0</v>
      </c>
      <c r="BR8" s="13">
        <f t="shared" si="12"/>
        <v>0</v>
      </c>
      <c r="BS8" s="13">
        <f t="shared" si="13"/>
        <v>1</v>
      </c>
      <c r="BT8" s="13">
        <f t="shared" si="14"/>
        <v>1</v>
      </c>
      <c r="BU8" s="13">
        <f t="shared" si="15"/>
        <v>0</v>
      </c>
      <c r="BV8" s="13">
        <f t="shared" si="16"/>
        <v>0</v>
      </c>
      <c r="BW8" s="13">
        <f t="shared" si="17"/>
        <v>0</v>
      </c>
      <c r="BX8" s="13">
        <f t="shared" si="18"/>
        <v>0</v>
      </c>
      <c r="BY8" s="13">
        <f t="shared" si="19"/>
        <v>0</v>
      </c>
      <c r="BZ8" s="13">
        <f t="shared" si="20"/>
        <v>0</v>
      </c>
      <c r="CA8" s="13">
        <f t="shared" si="21"/>
        <v>0</v>
      </c>
      <c r="CB8" s="13">
        <f t="shared" si="22"/>
        <v>0</v>
      </c>
      <c r="CC8" s="13">
        <f t="shared" si="23"/>
        <v>0</v>
      </c>
      <c r="CD8" s="13">
        <f t="shared" si="24"/>
        <v>0</v>
      </c>
      <c r="CE8" s="13">
        <f t="shared" si="25"/>
        <v>1</v>
      </c>
      <c r="CF8" s="13">
        <f t="shared" si="26"/>
        <v>0</v>
      </c>
      <c r="CG8" s="13">
        <f t="shared" si="27"/>
        <v>0</v>
      </c>
      <c r="CH8" s="13">
        <f t="shared" si="28"/>
        <v>0</v>
      </c>
      <c r="CI8" s="13">
        <f t="shared" si="29"/>
        <v>0</v>
      </c>
      <c r="CJ8" s="13">
        <f>IF(AF8="T6",N$2,IF(AF8="T7",P$2,IF(AF8="T8",R$2,IF(AF8="T9",T$2,IF(AF8="T10",V$2,"")))))</f>
        <v>30.71728515625</v>
      </c>
      <c r="CK8" s="13">
        <f t="shared" si="31"/>
        <v>25.424560546875</v>
      </c>
      <c r="CL8" s="13">
        <f t="shared" si="32"/>
        <v>13.670166015625</v>
      </c>
      <c r="CM8" s="14">
        <f t="shared" si="39"/>
        <v>0</v>
      </c>
      <c r="CN8" s="14">
        <f t="shared" si="33"/>
        <v>21.463134765625</v>
      </c>
      <c r="CO8" s="14">
        <f t="shared" si="34"/>
        <v>26.56103515625</v>
      </c>
      <c r="CP8" s="14">
        <f t="shared" si="35"/>
        <v>45.101806640625</v>
      </c>
      <c r="CQ8" s="14">
        <f t="shared" si="36"/>
        <v>42.698974609375</v>
      </c>
      <c r="CR8" s="14">
        <f t="shared" si="37"/>
        <v>0</v>
      </c>
    </row>
    <row r="9" spans="1:96" ht="12.75" customHeight="1" x14ac:dyDescent="0.15">
      <c r="A9" s="1"/>
      <c r="B9" s="2"/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5"/>
      <c r="Y9" s="4"/>
      <c r="Z9" s="6"/>
      <c r="AA9" s="7"/>
      <c r="AB9" s="4" t="str">
        <f t="shared" si="0"/>
        <v/>
      </c>
      <c r="AF9" s="9" t="str">
        <f t="shared" si="40"/>
        <v>T8</v>
      </c>
      <c r="AI9" s="10"/>
      <c r="AJ9" s="11">
        <f t="shared" si="41"/>
        <v>1340</v>
      </c>
      <c r="BH9" s="12" t="str">
        <f>IF(ISNUMBER(D9),IF(ROW(#REF!)=2,AVERAGE(D$1:D$10000),""),"")</f>
        <v/>
      </c>
      <c r="BI9" s="12" t="str">
        <f>IF(ISNUMBER(F9),IF(ROW(D9)=2,AVERAGE(F$1:F$10000),""),"")</f>
        <v/>
      </c>
      <c r="BJ9" s="12" t="str">
        <f t="shared" si="5"/>
        <v/>
      </c>
      <c r="BK9" s="12" t="str">
        <f t="shared" si="6"/>
        <v/>
      </c>
      <c r="BL9" s="12" t="str">
        <f>IF(ISNUMBER(T9),IF(ROW(R9)=2,AVERAGE(T$1:T$10000),""),"")</f>
        <v/>
      </c>
      <c r="BM9" s="12" t="str">
        <f t="shared" si="7"/>
        <v/>
      </c>
      <c r="BN9" s="13">
        <f t="shared" si="8"/>
        <v>0</v>
      </c>
      <c r="BO9" s="13">
        <f t="shared" si="9"/>
        <v>0</v>
      </c>
      <c r="BP9" s="13">
        <f t="shared" si="10"/>
        <v>0</v>
      </c>
      <c r="BQ9" s="13">
        <f t="shared" si="11"/>
        <v>0</v>
      </c>
      <c r="BR9" s="13">
        <f t="shared" si="12"/>
        <v>0</v>
      </c>
      <c r="BS9" s="13">
        <f t="shared" si="13"/>
        <v>1</v>
      </c>
      <c r="BT9" s="13">
        <f t="shared" si="14"/>
        <v>1</v>
      </c>
      <c r="BU9" s="13">
        <f t="shared" si="15"/>
        <v>0</v>
      </c>
      <c r="BV9" s="13">
        <f t="shared" si="16"/>
        <v>0</v>
      </c>
      <c r="BW9" s="13">
        <f t="shared" si="17"/>
        <v>0</v>
      </c>
      <c r="BX9" s="13">
        <f t="shared" si="18"/>
        <v>0</v>
      </c>
      <c r="BY9" s="13">
        <f t="shared" si="19"/>
        <v>0</v>
      </c>
      <c r="BZ9" s="13">
        <f t="shared" si="20"/>
        <v>0</v>
      </c>
      <c r="CA9" s="13">
        <f t="shared" si="21"/>
        <v>0</v>
      </c>
      <c r="CB9" s="13">
        <f t="shared" si="22"/>
        <v>0</v>
      </c>
      <c r="CC9" s="13">
        <f t="shared" si="23"/>
        <v>0</v>
      </c>
      <c r="CD9" s="13">
        <f t="shared" si="24"/>
        <v>0</v>
      </c>
      <c r="CE9" s="13">
        <f t="shared" si="25"/>
        <v>1</v>
      </c>
      <c r="CF9" s="13">
        <f t="shared" si="26"/>
        <v>0</v>
      </c>
      <c r="CG9" s="13">
        <f t="shared" si="27"/>
        <v>0</v>
      </c>
      <c r="CH9" s="13">
        <f t="shared" si="28"/>
        <v>0</v>
      </c>
      <c r="CI9" s="13">
        <f t="shared" si="29"/>
        <v>0</v>
      </c>
      <c r="CJ9" s="13">
        <f>IF(AF9="T6",N$2,IF(AF9="T7",P$2,IF(AF9="T8",R$2,IF(AF9="T9",T$2,IF(AF9="T10",V$2,"")))))</f>
        <v>26.56103515625</v>
      </c>
      <c r="CK9" s="13">
        <f t="shared" si="31"/>
        <v>25.424560546875</v>
      </c>
      <c r="CL9" s="13">
        <f t="shared" si="32"/>
        <v>13.670166015625</v>
      </c>
      <c r="CM9" s="14">
        <f t="shared" si="39"/>
        <v>0</v>
      </c>
      <c r="CN9" s="14">
        <f>IF(B$2="1","                              ",IF(B$2="2","                          ",P$2))</f>
        <v>21.463134765625</v>
      </c>
      <c r="CO9" s="14">
        <f t="shared" si="34"/>
        <v>26.56103515625</v>
      </c>
      <c r="CP9" s="14">
        <f t="shared" si="35"/>
        <v>45.101806640625</v>
      </c>
      <c r="CQ9" s="14">
        <f t="shared" si="36"/>
        <v>42.698974609375</v>
      </c>
      <c r="CR9" s="14">
        <f t="shared" si="37"/>
        <v>0</v>
      </c>
    </row>
    <row r="10" spans="1:96" ht="12.75" customHeight="1" x14ac:dyDescent="0.15">
      <c r="A10" s="1"/>
      <c r="B10" s="2"/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4"/>
      <c r="X10" s="5"/>
      <c r="Y10" s="4"/>
      <c r="Z10" s="6"/>
      <c r="AA10" s="7"/>
      <c r="AB10" s="4" t="str">
        <f t="shared" si="0"/>
        <v/>
      </c>
      <c r="AF10" s="9" t="str">
        <f t="shared" si="40"/>
        <v>T7</v>
      </c>
      <c r="AI10" s="10"/>
      <c r="AJ10" s="11">
        <f t="shared" si="41"/>
        <v>2010</v>
      </c>
      <c r="BH10" s="12" t="str">
        <f>IF(ISNUMBER(D10),IF(ROW(#REF!)=2,AVERAGE(D$1:D$10000),""),"")</f>
        <v/>
      </c>
      <c r="BI10" s="12" t="str">
        <f>IF(ISNUMBER(F10),IF(ROW(D10)=2,AVERAGE(F$1:F$10000),""),"")</f>
        <v/>
      </c>
      <c r="BJ10" s="12" t="str">
        <f t="shared" si="5"/>
        <v/>
      </c>
      <c r="BK10" s="12" t="str">
        <f t="shared" si="6"/>
        <v/>
      </c>
      <c r="BL10" s="12" t="str">
        <f>IF(ISNUMBER(T10),IF(ROW(R10)=2,AVERAGE(T$1:T$10000),""),"")</f>
        <v/>
      </c>
      <c r="BM10" s="12" t="str">
        <f t="shared" si="7"/>
        <v/>
      </c>
      <c r="BN10" s="13">
        <f t="shared" si="8"/>
        <v>0</v>
      </c>
      <c r="BO10" s="13">
        <f t="shared" si="9"/>
        <v>0</v>
      </c>
      <c r="BP10" s="13">
        <f t="shared" si="10"/>
        <v>0</v>
      </c>
      <c r="BQ10" s="13">
        <f t="shared" si="11"/>
        <v>0</v>
      </c>
      <c r="BR10" s="13">
        <f t="shared" si="12"/>
        <v>0</v>
      </c>
      <c r="BS10" s="13">
        <f t="shared" si="13"/>
        <v>1</v>
      </c>
      <c r="BT10" s="13">
        <f t="shared" si="14"/>
        <v>1</v>
      </c>
      <c r="BU10" s="13">
        <f t="shared" si="15"/>
        <v>0</v>
      </c>
      <c r="BV10" s="13">
        <f t="shared" si="16"/>
        <v>0</v>
      </c>
      <c r="BW10" s="13">
        <f t="shared" si="17"/>
        <v>0</v>
      </c>
      <c r="BX10" s="13">
        <f t="shared" si="18"/>
        <v>0</v>
      </c>
      <c r="BY10" s="13">
        <f t="shared" si="19"/>
        <v>0</v>
      </c>
      <c r="BZ10" s="13">
        <f t="shared" si="20"/>
        <v>0</v>
      </c>
      <c r="CA10" s="13">
        <f t="shared" si="21"/>
        <v>0</v>
      </c>
      <c r="CB10" s="13">
        <f t="shared" si="22"/>
        <v>0</v>
      </c>
      <c r="CC10" s="13">
        <f t="shared" si="23"/>
        <v>0</v>
      </c>
      <c r="CD10" s="13">
        <f t="shared" si="24"/>
        <v>0</v>
      </c>
      <c r="CE10" s="13">
        <f t="shared" si="25"/>
        <v>1</v>
      </c>
      <c r="CF10" s="13">
        <f t="shared" si="26"/>
        <v>0</v>
      </c>
      <c r="CG10" s="13">
        <f t="shared" si="27"/>
        <v>0</v>
      </c>
      <c r="CH10" s="13">
        <f t="shared" si="28"/>
        <v>0</v>
      </c>
      <c r="CI10" s="13">
        <f t="shared" si="29"/>
        <v>0</v>
      </c>
      <c r="CJ10" s="13">
        <f>IF(AF10="T6",N$2,IF(AF10="T7",P$2,IF(AF10="T8",R$2,IF(AF10="T9",T$2,IF(AF10="T10",V$2,"")))))</f>
        <v>21.463134765625</v>
      </c>
      <c r="CK10" s="13">
        <f t="shared" si="31"/>
        <v>25.424560546875</v>
      </c>
      <c r="CL10" s="13">
        <f t="shared" si="32"/>
        <v>13.670166015625</v>
      </c>
      <c r="CM10" s="14">
        <f t="shared" si="39"/>
        <v>0</v>
      </c>
      <c r="CN10" s="14">
        <f t="shared" si="33"/>
        <v>21.463134765625</v>
      </c>
      <c r="CO10" s="14">
        <f t="shared" si="34"/>
        <v>26.56103515625</v>
      </c>
      <c r="CP10" s="14">
        <f t="shared" si="35"/>
        <v>45.101806640625</v>
      </c>
      <c r="CQ10" s="14">
        <f t="shared" si="36"/>
        <v>42.698974609375</v>
      </c>
      <c r="CR10" s="14">
        <f t="shared" si="37"/>
        <v>0</v>
      </c>
    </row>
    <row r="11" spans="1:96" ht="12.75" customHeight="1" x14ac:dyDescent="0.15">
      <c r="A11" s="1"/>
      <c r="B11" s="2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5"/>
      <c r="Y11" s="4"/>
      <c r="Z11" s="6"/>
      <c r="AA11" s="7"/>
      <c r="AB11" s="4" t="str">
        <f t="shared" si="0"/>
        <v/>
      </c>
      <c r="AD11" s="9" t="str">
        <f>IF(ISNUMBER(D$2),IF(ROW(A11)=2,"T1",IF(ROW(A11)=3,"T2",IF(ROW(A11)=4,IF(B$2="1","","T3"),IF(ROW(A11)=5,IF(B$2="1","",IF(B$2="2","","T4")),IF(ROW(A11)=6,IF(B$2="4","T5",""),""))))),"")</f>
        <v/>
      </c>
      <c r="AE11" s="10" t="str">
        <f>IF(AD11="T1",D$2,IF(AD11="T2",F$2,IF(AD11="T3",H$2,IF(AD11="T4",J$2,IF(AD11="T5",L$2,"")))))</f>
        <v/>
      </c>
      <c r="AF11" s="9" t="str">
        <f t="shared" si="40"/>
        <v>T6</v>
      </c>
      <c r="AI11" s="10"/>
      <c r="AJ11" s="11">
        <f t="shared" si="41"/>
        <v>2680</v>
      </c>
      <c r="BH11" s="12" t="str">
        <f>IF(ISNUMBER(D11),IF(ROW(#REF!)=2,AVERAGE(D$1:D$10000),""),"")</f>
        <v/>
      </c>
      <c r="BI11" s="12" t="str">
        <f>IF(ISNUMBER(F11),IF(ROW(D11)=2,AVERAGE(F$1:F$10000),""),"")</f>
        <v/>
      </c>
      <c r="BJ11" s="12" t="str">
        <f t="shared" si="5"/>
        <v/>
      </c>
      <c r="BK11" s="12" t="str">
        <f t="shared" si="6"/>
        <v/>
      </c>
      <c r="BL11" s="12" t="str">
        <f>IF(ISNUMBER(T11),IF(ROW(R11)=2,AVERAGE(T$1:T$10000),""),"")</f>
        <v/>
      </c>
      <c r="BM11" s="12" t="str">
        <f t="shared" si="7"/>
        <v/>
      </c>
      <c r="BN11" s="13">
        <f t="shared" si="8"/>
        <v>0</v>
      </c>
      <c r="BO11" s="13">
        <f t="shared" si="9"/>
        <v>0</v>
      </c>
      <c r="BP11" s="13">
        <f t="shared" si="10"/>
        <v>0</v>
      </c>
      <c r="BQ11" s="13">
        <f t="shared" si="11"/>
        <v>0</v>
      </c>
      <c r="BR11" s="13">
        <f t="shared" si="12"/>
        <v>0</v>
      </c>
      <c r="BS11" s="13">
        <f t="shared" si="13"/>
        <v>1</v>
      </c>
      <c r="BT11" s="13">
        <f t="shared" si="14"/>
        <v>1</v>
      </c>
      <c r="BU11" s="13">
        <f t="shared" si="15"/>
        <v>0</v>
      </c>
      <c r="BV11" s="13">
        <f t="shared" si="16"/>
        <v>0</v>
      </c>
      <c r="BW11" s="13">
        <f t="shared" si="17"/>
        <v>0</v>
      </c>
      <c r="BX11" s="13">
        <f t="shared" si="18"/>
        <v>0</v>
      </c>
      <c r="BY11" s="13">
        <f t="shared" si="19"/>
        <v>0</v>
      </c>
      <c r="BZ11" s="13">
        <f t="shared" si="20"/>
        <v>0</v>
      </c>
      <c r="CA11" s="13">
        <f t="shared" si="21"/>
        <v>0</v>
      </c>
      <c r="CB11" s="13">
        <f t="shared" si="22"/>
        <v>0</v>
      </c>
      <c r="CC11" s="13">
        <f t="shared" si="23"/>
        <v>0</v>
      </c>
      <c r="CD11" s="13">
        <f t="shared" si="24"/>
        <v>0</v>
      </c>
      <c r="CE11" s="13">
        <f t="shared" si="25"/>
        <v>1</v>
      </c>
      <c r="CF11" s="13">
        <f t="shared" si="26"/>
        <v>0</v>
      </c>
      <c r="CG11" s="13">
        <f t="shared" si="27"/>
        <v>0</v>
      </c>
      <c r="CH11" s="13">
        <f t="shared" si="28"/>
        <v>0</v>
      </c>
      <c r="CI11" s="13">
        <f t="shared" si="29"/>
        <v>0</v>
      </c>
      <c r="CJ11" s="13">
        <f>IF(AF11="T6",N$2,IF(AF11="T7",P$2,IF(AF11="T8",R$2,IF(AF11="T9",T$2,IF(AF11="T10",V$2,"")))))</f>
        <v>14.61181640625</v>
      </c>
      <c r="CK11" s="13">
        <f t="shared" si="31"/>
        <v>25.424560546875</v>
      </c>
      <c r="CL11" s="13">
        <f t="shared" si="32"/>
        <v>13.670166015625</v>
      </c>
      <c r="CM11" s="14">
        <f t="shared" si="39"/>
        <v>0</v>
      </c>
      <c r="CN11" s="14">
        <f t="shared" si="33"/>
        <v>21.463134765625</v>
      </c>
      <c r="CO11" s="14">
        <f t="shared" si="34"/>
        <v>26.56103515625</v>
      </c>
      <c r="CP11" s="14">
        <f t="shared" si="35"/>
        <v>45.101806640625</v>
      </c>
      <c r="CQ11" s="14">
        <f t="shared" si="36"/>
        <v>42.698974609375</v>
      </c>
      <c r="CR11" s="14">
        <f t="shared" si="37"/>
        <v>0</v>
      </c>
    </row>
    <row r="12" spans="1:96" ht="12.75" customHeight="1" x14ac:dyDescent="0.15">
      <c r="A12" s="1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4"/>
      <c r="X12" s="5"/>
      <c r="Y12" s="4"/>
      <c r="Z12" s="6"/>
      <c r="AA12" s="7"/>
      <c r="AB12" s="4" t="str">
        <f t="shared" si="0"/>
        <v/>
      </c>
      <c r="AD12" s="9" t="str">
        <f>IF(ISNUMBER(D$2),IF(ROW(A12)=2,"T1",IF(ROW(A12)=3,"T2",IF(ROW(A12)=4,IF(B$2="1","","T3"),IF(ROW(A12)=5,IF(B$2="1","",IF(B$2="2","","T4")),IF(ROW(A12)=6,IF(B$2="4","T5",""),""))))),"")</f>
        <v/>
      </c>
      <c r="AE12" s="10" t="str">
        <f>IF(AD12="T1",D$2,IF(AD12="T2",F$2,IF(AD12="T3",H$2,IF(AD12="T4",J$2,IF(AD12="T5",L$2,"")))))</f>
        <v/>
      </c>
      <c r="AF12" s="9"/>
      <c r="AI12" s="10"/>
      <c r="AJ12" s="11"/>
      <c r="BH12" s="12" t="str">
        <f>IF(ISNUMBER(D12),IF(ROW(#REF!)=2,AVERAGE(D$1:D$10000),""),"")</f>
        <v/>
      </c>
      <c r="BI12" s="12" t="str">
        <f>IF(ISNUMBER(F12),IF(ROW(D12)=2,AVERAGE(F$1:F$10000),""),"")</f>
        <v/>
      </c>
      <c r="BJ12" s="12" t="str">
        <f t="shared" si="5"/>
        <v/>
      </c>
      <c r="BK12" s="12" t="str">
        <f t="shared" si="6"/>
        <v/>
      </c>
      <c r="BL12" s="12" t="str">
        <f>IF(ISNUMBER(T12),IF(ROW(R12)=2,AVERAGE(T$1:T$10000),""),"")</f>
        <v/>
      </c>
      <c r="BM12" s="12" t="str">
        <f t="shared" si="7"/>
        <v/>
      </c>
      <c r="BN12" s="13">
        <f t="shared" si="8"/>
        <v>0</v>
      </c>
      <c r="BO12" s="13">
        <f t="shared" si="9"/>
        <v>0</v>
      </c>
      <c r="BP12" s="13">
        <f t="shared" si="10"/>
        <v>0</v>
      </c>
      <c r="BQ12" s="13">
        <f t="shared" si="11"/>
        <v>0</v>
      </c>
      <c r="BR12" s="13">
        <f t="shared" si="12"/>
        <v>0</v>
      </c>
      <c r="BS12" s="13">
        <f t="shared" si="13"/>
        <v>1</v>
      </c>
      <c r="BT12" s="13">
        <f t="shared" si="14"/>
        <v>1</v>
      </c>
      <c r="BU12" s="13">
        <f t="shared" si="15"/>
        <v>0</v>
      </c>
      <c r="BV12" s="13">
        <f t="shared" si="16"/>
        <v>0</v>
      </c>
      <c r="BW12" s="13">
        <f t="shared" si="17"/>
        <v>0</v>
      </c>
      <c r="BX12" s="13">
        <f t="shared" si="18"/>
        <v>0</v>
      </c>
      <c r="BY12" s="13">
        <f t="shared" si="19"/>
        <v>0</v>
      </c>
      <c r="BZ12" s="13">
        <f t="shared" si="20"/>
        <v>0</v>
      </c>
      <c r="CA12" s="13">
        <f t="shared" si="21"/>
        <v>0</v>
      </c>
      <c r="CB12" s="13">
        <f t="shared" si="22"/>
        <v>0</v>
      </c>
      <c r="CC12" s="13">
        <f t="shared" si="23"/>
        <v>0</v>
      </c>
      <c r="CD12" s="13">
        <f t="shared" si="24"/>
        <v>0</v>
      </c>
      <c r="CE12" s="13">
        <f t="shared" si="25"/>
        <v>1</v>
      </c>
      <c r="CF12" s="13">
        <f t="shared" si="26"/>
        <v>0</v>
      </c>
      <c r="CG12" s="13">
        <f t="shared" si="27"/>
        <v>0</v>
      </c>
      <c r="CH12" s="13">
        <f t="shared" si="28"/>
        <v>0</v>
      </c>
      <c r="CI12" s="13">
        <f t="shared" si="29"/>
        <v>0</v>
      </c>
      <c r="CJ12" s="13" t="str">
        <f>IF(AF12="T6",N$2,IF(AF12="T7",P$2,IF(AF12="T8",R$2,IF(AF12="T9",T$2,IF(AF12="T10",V$2,"")))))</f>
        <v/>
      </c>
      <c r="CK12" s="13">
        <f t="shared" si="31"/>
        <v>25.424560546875</v>
      </c>
      <c r="CL12" s="13">
        <f t="shared" si="32"/>
        <v>13.670166015625</v>
      </c>
      <c r="CM12" s="14">
        <f t="shared" si="39"/>
        <v>0</v>
      </c>
      <c r="CN12" s="14">
        <f t="shared" si="33"/>
        <v>21.463134765625</v>
      </c>
      <c r="CO12" s="14">
        <f t="shared" si="34"/>
        <v>26.56103515625</v>
      </c>
      <c r="CP12" s="14">
        <f t="shared" si="35"/>
        <v>45.101806640625</v>
      </c>
      <c r="CQ12" s="14">
        <f t="shared" si="36"/>
        <v>42.698974609375</v>
      </c>
      <c r="CR12" s="14">
        <f t="shared" si="37"/>
        <v>0</v>
      </c>
    </row>
    <row r="13" spans="1:96" ht="12.75" customHeight="1" x14ac:dyDescent="0.15">
      <c r="A13" s="1"/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4"/>
      <c r="X13" s="5"/>
      <c r="Y13" s="4"/>
      <c r="Z13" s="6"/>
      <c r="AA13" s="7"/>
      <c r="AB13" s="4" t="str">
        <f t="shared" si="0"/>
        <v/>
      </c>
      <c r="AD13" s="9" t="str">
        <f>IF(ISNUMBER(D$2),IF(ROW(A13)=2,"T1",IF(ROW(A13)=3,"T2",IF(ROW(A13)=4,IF(B$2="1","","T3"),IF(ROW(A13)=5,IF(B$2="1","",IF(B$2="2","","T4")),IF(ROW(A13)=6,IF(B$2="4","T5",""),""))))),"")</f>
        <v/>
      </c>
      <c r="AE13" s="10" t="str">
        <f>IF(AD13="T1",D$2,IF(AD13="T2",F$2,IF(AD13="T3",H$2,IF(AD13="T4",J$2,IF(AD13="T5",L$2,"")))))</f>
        <v/>
      </c>
      <c r="AF13" s="9"/>
      <c r="AI13" s="10"/>
      <c r="AJ13" s="11"/>
      <c r="BH13" s="12" t="str">
        <f>IF(ISNUMBER(D13),IF(ROW(#REF!)=2,AVERAGE(D$1:D$10000),""),"")</f>
        <v/>
      </c>
      <c r="BI13" s="12" t="str">
        <f>IF(ISNUMBER(F13),IF(ROW(D13)=2,AVERAGE(F$1:F$10000),""),"")</f>
        <v/>
      </c>
      <c r="BJ13" s="12" t="str">
        <f t="shared" si="5"/>
        <v/>
      </c>
      <c r="BK13" s="12" t="str">
        <f t="shared" si="6"/>
        <v/>
      </c>
      <c r="BL13" s="12" t="str">
        <f>IF(ISNUMBER(T13),IF(ROW(R13)=2,AVERAGE(T$1:T$10000),""),"")</f>
        <v/>
      </c>
      <c r="BM13" s="12" t="str">
        <f t="shared" si="7"/>
        <v/>
      </c>
      <c r="BN13" s="13">
        <f t="shared" si="8"/>
        <v>0</v>
      </c>
      <c r="BO13" s="13">
        <f t="shared" si="9"/>
        <v>0</v>
      </c>
      <c r="BP13" s="13">
        <f t="shared" si="10"/>
        <v>0</v>
      </c>
      <c r="BQ13" s="13">
        <f t="shared" si="11"/>
        <v>0</v>
      </c>
      <c r="BR13" s="13">
        <f t="shared" si="12"/>
        <v>0</v>
      </c>
      <c r="BS13" s="13">
        <f t="shared" si="13"/>
        <v>1</v>
      </c>
      <c r="BT13" s="13">
        <f t="shared" si="14"/>
        <v>1</v>
      </c>
      <c r="BU13" s="13">
        <f t="shared" si="15"/>
        <v>0</v>
      </c>
      <c r="BV13" s="13">
        <f t="shared" si="16"/>
        <v>0</v>
      </c>
      <c r="BW13" s="13">
        <f t="shared" si="17"/>
        <v>0</v>
      </c>
      <c r="BX13" s="13">
        <f t="shared" si="18"/>
        <v>0</v>
      </c>
      <c r="BY13" s="13">
        <f t="shared" si="19"/>
        <v>0</v>
      </c>
      <c r="BZ13" s="13">
        <f t="shared" si="20"/>
        <v>0</v>
      </c>
      <c r="CA13" s="13">
        <f t="shared" si="21"/>
        <v>0</v>
      </c>
      <c r="CB13" s="13">
        <f t="shared" si="22"/>
        <v>0</v>
      </c>
      <c r="CC13" s="13">
        <f t="shared" si="23"/>
        <v>0</v>
      </c>
      <c r="CD13" s="13">
        <f t="shared" si="24"/>
        <v>0</v>
      </c>
      <c r="CE13" s="13">
        <f t="shared" si="25"/>
        <v>1</v>
      </c>
      <c r="CF13" s="13">
        <f t="shared" si="26"/>
        <v>0</v>
      </c>
      <c r="CG13" s="13">
        <f t="shared" si="27"/>
        <v>0</v>
      </c>
      <c r="CH13" s="13">
        <f t="shared" si="28"/>
        <v>0</v>
      </c>
      <c r="CI13" s="13">
        <f t="shared" si="29"/>
        <v>0</v>
      </c>
      <c r="CJ13" s="13" t="str">
        <f>IF(AF13="T6",N$2,IF(AF13="T7",P$2,IF(AF13="T8",R$2,IF(AF13="T9",T$2,IF(AF13="T10",V$2,"")))))</f>
        <v/>
      </c>
      <c r="CK13" s="13">
        <f t="shared" si="31"/>
        <v>25.424560546875</v>
      </c>
      <c r="CL13" s="13">
        <f t="shared" si="32"/>
        <v>13.670166015625</v>
      </c>
      <c r="CM13" s="14">
        <f t="shared" si="39"/>
        <v>0</v>
      </c>
      <c r="CN13" s="14">
        <f t="shared" si="33"/>
        <v>21.463134765625</v>
      </c>
      <c r="CO13" s="14">
        <f t="shared" si="34"/>
        <v>26.56103515625</v>
      </c>
      <c r="CP13" s="14">
        <f t="shared" si="35"/>
        <v>45.101806640625</v>
      </c>
      <c r="CQ13" s="14">
        <f t="shared" si="36"/>
        <v>42.698974609375</v>
      </c>
      <c r="CR13" s="14">
        <f t="shared" si="37"/>
        <v>0</v>
      </c>
    </row>
    <row r="14" spans="1:96" ht="12.75" customHeight="1" x14ac:dyDescent="0.15">
      <c r="A14" s="1"/>
      <c r="B14" s="2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4"/>
      <c r="X14" s="5"/>
      <c r="Y14" s="4"/>
      <c r="Z14" s="6"/>
      <c r="AA14" s="7"/>
      <c r="AB14" s="4" t="str">
        <f t="shared" si="0"/>
        <v/>
      </c>
      <c r="AC14" s="8"/>
      <c r="AF14" s="9"/>
      <c r="AG14" s="10"/>
      <c r="AH14" s="4"/>
      <c r="AI14" s="10"/>
      <c r="AJ14" s="11"/>
      <c r="BH14" s="12" t="str">
        <f>IF(ISNUMBER(D14),IF(ROW(#REF!)=2,AVERAGE(D$1:D$10000),""),"")</f>
        <v/>
      </c>
      <c r="BI14" s="12" t="str">
        <f>IF(ISNUMBER(F14),IF(ROW(D14)=2,AVERAGE(F$1:F$10000),""),"")</f>
        <v/>
      </c>
      <c r="BJ14" s="12" t="str">
        <f t="shared" si="5"/>
        <v/>
      </c>
      <c r="BK14" s="12" t="str">
        <f t="shared" si="6"/>
        <v/>
      </c>
      <c r="BL14" s="12" t="str">
        <f>IF(ISNUMBER(T14),IF(ROW(R14)=2,AVERAGE(T$1:T$10000),""),"")</f>
        <v/>
      </c>
      <c r="BM14" s="12" t="str">
        <f t="shared" si="7"/>
        <v/>
      </c>
      <c r="BN14" s="13">
        <f t="shared" si="8"/>
        <v>0</v>
      </c>
      <c r="BO14" s="13">
        <f t="shared" si="9"/>
        <v>0</v>
      </c>
      <c r="BP14" s="13">
        <f t="shared" si="10"/>
        <v>0</v>
      </c>
      <c r="BQ14" s="13">
        <f t="shared" si="11"/>
        <v>0</v>
      </c>
      <c r="BR14" s="13">
        <f t="shared" si="12"/>
        <v>0</v>
      </c>
      <c r="BS14" s="13">
        <f t="shared" si="13"/>
        <v>1</v>
      </c>
      <c r="BT14" s="13">
        <f t="shared" si="14"/>
        <v>1</v>
      </c>
      <c r="BU14" s="13">
        <f t="shared" si="15"/>
        <v>0</v>
      </c>
      <c r="BV14" s="13">
        <f t="shared" si="16"/>
        <v>0</v>
      </c>
      <c r="BW14" s="13">
        <f t="shared" si="17"/>
        <v>0</v>
      </c>
      <c r="BX14" s="13">
        <f t="shared" si="18"/>
        <v>0</v>
      </c>
      <c r="BY14" s="13">
        <f t="shared" si="19"/>
        <v>0</v>
      </c>
      <c r="BZ14" s="13">
        <f t="shared" si="20"/>
        <v>0</v>
      </c>
      <c r="CA14" s="13">
        <f t="shared" si="21"/>
        <v>0</v>
      </c>
      <c r="CB14" s="13">
        <f t="shared" si="22"/>
        <v>0</v>
      </c>
      <c r="CC14" s="13">
        <f t="shared" si="23"/>
        <v>0</v>
      </c>
      <c r="CD14" s="13">
        <f t="shared" si="24"/>
        <v>0</v>
      </c>
      <c r="CE14" s="13">
        <f t="shared" si="25"/>
        <v>1</v>
      </c>
      <c r="CF14" s="13">
        <f t="shared" si="26"/>
        <v>0</v>
      </c>
      <c r="CG14" s="13">
        <f t="shared" si="27"/>
        <v>0</v>
      </c>
      <c r="CH14" s="13">
        <f t="shared" si="28"/>
        <v>0</v>
      </c>
      <c r="CI14" s="13">
        <f t="shared" si="29"/>
        <v>0</v>
      </c>
      <c r="CJ14" s="13" t="str">
        <f t="shared" si="30"/>
        <v/>
      </c>
      <c r="CK14" s="13">
        <f t="shared" si="31"/>
        <v>25.424560546875</v>
      </c>
      <c r="CL14" s="13">
        <f t="shared" si="32"/>
        <v>13.670166015625</v>
      </c>
      <c r="CM14" s="14">
        <f t="shared" si="39"/>
        <v>0</v>
      </c>
      <c r="CN14" s="14">
        <f t="shared" si="33"/>
        <v>21.463134765625</v>
      </c>
      <c r="CO14" s="14">
        <f t="shared" si="34"/>
        <v>26.56103515625</v>
      </c>
      <c r="CP14" s="14">
        <f t="shared" si="35"/>
        <v>45.101806640625</v>
      </c>
      <c r="CQ14" s="14">
        <f t="shared" si="36"/>
        <v>42.698974609375</v>
      </c>
      <c r="CR14" s="14">
        <f t="shared" si="37"/>
        <v>0</v>
      </c>
    </row>
    <row r="15" spans="1:96" ht="12.75" customHeight="1" x14ac:dyDescent="0.15">
      <c r="A15" s="1"/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4"/>
      <c r="X15" s="5"/>
      <c r="Y15" s="4"/>
      <c r="Z15" s="6"/>
      <c r="AA15" s="7"/>
      <c r="AB15" s="4" t="str">
        <f t="shared" si="0"/>
        <v/>
      </c>
      <c r="AC15" s="8"/>
      <c r="AF15" s="9"/>
      <c r="AG15" s="10"/>
      <c r="AH15" s="4"/>
      <c r="AI15" s="10"/>
      <c r="AJ15" s="11"/>
      <c r="BH15" s="12" t="str">
        <f>IF(ISNUMBER(D15),IF(ROW(#REF!)=2,AVERAGE(D$1:D$10000),""),"")</f>
        <v/>
      </c>
      <c r="BI15" s="12" t="str">
        <f>IF(ISNUMBER(F15),IF(ROW(D15)=2,AVERAGE(F$1:F$10000),""),"")</f>
        <v/>
      </c>
      <c r="BJ15" s="12" t="str">
        <f t="shared" si="5"/>
        <v/>
      </c>
      <c r="BK15" s="12" t="str">
        <f t="shared" si="6"/>
        <v/>
      </c>
      <c r="BL15" s="12" t="str">
        <f>IF(ISNUMBER(T15),IF(ROW(R15)=2,AVERAGE(T$1:T$10000),""),"")</f>
        <v/>
      </c>
      <c r="BM15" s="12" t="str">
        <f t="shared" si="7"/>
        <v/>
      </c>
      <c r="BN15" s="13">
        <f t="shared" si="8"/>
        <v>0</v>
      </c>
      <c r="BO15" s="13">
        <f t="shared" si="9"/>
        <v>0</v>
      </c>
      <c r="BP15" s="13">
        <f t="shared" si="10"/>
        <v>0</v>
      </c>
      <c r="BQ15" s="13">
        <f t="shared" si="11"/>
        <v>0</v>
      </c>
      <c r="BR15" s="13">
        <f t="shared" si="12"/>
        <v>0</v>
      </c>
      <c r="BS15" s="13">
        <f t="shared" si="13"/>
        <v>1</v>
      </c>
      <c r="BT15" s="13">
        <f t="shared" si="14"/>
        <v>1</v>
      </c>
      <c r="BU15" s="13">
        <f t="shared" si="15"/>
        <v>0</v>
      </c>
      <c r="BV15" s="13">
        <f t="shared" si="16"/>
        <v>0</v>
      </c>
      <c r="BW15" s="13">
        <f t="shared" si="17"/>
        <v>0</v>
      </c>
      <c r="BX15" s="13">
        <f t="shared" si="18"/>
        <v>0</v>
      </c>
      <c r="BY15" s="13">
        <f t="shared" si="19"/>
        <v>0</v>
      </c>
      <c r="BZ15" s="13">
        <f t="shared" si="20"/>
        <v>0</v>
      </c>
      <c r="CA15" s="13">
        <f t="shared" si="21"/>
        <v>0</v>
      </c>
      <c r="CB15" s="13">
        <f t="shared" si="22"/>
        <v>0</v>
      </c>
      <c r="CC15" s="13">
        <f t="shared" si="23"/>
        <v>0</v>
      </c>
      <c r="CD15" s="13">
        <f t="shared" si="24"/>
        <v>0</v>
      </c>
      <c r="CE15" s="13">
        <f t="shared" si="25"/>
        <v>1</v>
      </c>
      <c r="CF15" s="13">
        <f t="shared" si="26"/>
        <v>0</v>
      </c>
      <c r="CG15" s="13">
        <f t="shared" si="27"/>
        <v>0</v>
      </c>
      <c r="CH15" s="13">
        <f t="shared" si="28"/>
        <v>0</v>
      </c>
      <c r="CI15" s="13">
        <f t="shared" si="29"/>
        <v>0</v>
      </c>
      <c r="CJ15" s="13" t="str">
        <f t="shared" si="30"/>
        <v/>
      </c>
      <c r="CK15" s="13">
        <f t="shared" si="31"/>
        <v>25.424560546875</v>
      </c>
      <c r="CL15" s="13">
        <f t="shared" si="32"/>
        <v>13.670166015625</v>
      </c>
      <c r="CM15" s="14">
        <f t="shared" si="39"/>
        <v>0</v>
      </c>
      <c r="CN15" s="14">
        <f t="shared" si="33"/>
        <v>21.463134765625</v>
      </c>
      <c r="CO15" s="14">
        <f t="shared" si="34"/>
        <v>26.56103515625</v>
      </c>
      <c r="CP15" s="14">
        <f t="shared" si="35"/>
        <v>45.101806640625</v>
      </c>
      <c r="CQ15" s="14">
        <f t="shared" si="36"/>
        <v>42.698974609375</v>
      </c>
      <c r="CR15" s="14">
        <f t="shared" si="37"/>
        <v>0</v>
      </c>
    </row>
    <row r="16" spans="1:96" ht="12.75" customHeight="1" x14ac:dyDescent="0.15">
      <c r="A16" s="1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4"/>
      <c r="X16" s="5"/>
      <c r="Y16" s="4"/>
      <c r="Z16" s="6"/>
      <c r="AA16" s="7"/>
      <c r="AB16" s="4" t="str">
        <f t="shared" si="0"/>
        <v/>
      </c>
      <c r="AC16" s="8"/>
      <c r="AF16" s="9"/>
      <c r="AG16" s="10"/>
      <c r="AH16" s="4"/>
      <c r="AI16" s="10"/>
      <c r="AJ16" s="11"/>
      <c r="BH16" s="12" t="str">
        <f>IF(ISNUMBER(D16),IF(ROW(#REF!)=2,AVERAGE(D$1:D$10000),""),"")</f>
        <v/>
      </c>
      <c r="BI16" s="12" t="str">
        <f>IF(ISNUMBER(F16),IF(ROW(D16)=2,AVERAGE(F$1:F$10000),""),"")</f>
        <v/>
      </c>
      <c r="BJ16" s="12" t="str">
        <f t="shared" si="5"/>
        <v/>
      </c>
      <c r="BK16" s="12" t="str">
        <f t="shared" si="6"/>
        <v/>
      </c>
      <c r="BL16" s="12" t="str">
        <f>IF(ISNUMBER(T16),IF(ROW(R16)=2,AVERAGE(T$1:T$10000),""),"")</f>
        <v/>
      </c>
      <c r="BM16" s="12" t="str">
        <f t="shared" si="7"/>
        <v/>
      </c>
      <c r="BN16" s="13">
        <f t="shared" si="8"/>
        <v>0</v>
      </c>
      <c r="BO16" s="13">
        <f t="shared" si="9"/>
        <v>0</v>
      </c>
      <c r="BP16" s="13">
        <f t="shared" si="10"/>
        <v>0</v>
      </c>
      <c r="BQ16" s="13">
        <f t="shared" si="11"/>
        <v>0</v>
      </c>
      <c r="BR16" s="13">
        <f t="shared" si="12"/>
        <v>0</v>
      </c>
      <c r="BS16" s="13">
        <f t="shared" si="13"/>
        <v>1</v>
      </c>
      <c r="BT16" s="13">
        <f t="shared" si="14"/>
        <v>1</v>
      </c>
      <c r="BU16" s="13">
        <f t="shared" si="15"/>
        <v>0</v>
      </c>
      <c r="BV16" s="13">
        <f t="shared" si="16"/>
        <v>0</v>
      </c>
      <c r="BW16" s="13">
        <f t="shared" si="17"/>
        <v>0</v>
      </c>
      <c r="BX16" s="13">
        <f t="shared" si="18"/>
        <v>0</v>
      </c>
      <c r="BY16" s="13">
        <f t="shared" si="19"/>
        <v>0</v>
      </c>
      <c r="BZ16" s="13">
        <f t="shared" si="20"/>
        <v>0</v>
      </c>
      <c r="CA16" s="13">
        <f t="shared" si="21"/>
        <v>0</v>
      </c>
      <c r="CB16" s="13">
        <f t="shared" si="22"/>
        <v>0</v>
      </c>
      <c r="CC16" s="13">
        <f t="shared" si="23"/>
        <v>0</v>
      </c>
      <c r="CD16" s="13">
        <f t="shared" si="24"/>
        <v>0</v>
      </c>
      <c r="CE16" s="13">
        <f t="shared" si="25"/>
        <v>1</v>
      </c>
      <c r="CF16" s="13">
        <f t="shared" si="26"/>
        <v>0</v>
      </c>
      <c r="CG16" s="13">
        <f t="shared" si="27"/>
        <v>0</v>
      </c>
      <c r="CH16" s="13">
        <f t="shared" si="28"/>
        <v>0</v>
      </c>
      <c r="CI16" s="13">
        <f t="shared" si="29"/>
        <v>0</v>
      </c>
      <c r="CJ16" s="13" t="str">
        <f t="shared" si="30"/>
        <v/>
      </c>
      <c r="CK16" s="13">
        <f t="shared" si="31"/>
        <v>25.424560546875</v>
      </c>
      <c r="CL16" s="13">
        <f t="shared" si="32"/>
        <v>13.670166015625</v>
      </c>
      <c r="CM16" s="14">
        <f t="shared" si="39"/>
        <v>0</v>
      </c>
      <c r="CN16" s="14">
        <f t="shared" si="33"/>
        <v>21.463134765625</v>
      </c>
      <c r="CO16" s="14">
        <f t="shared" si="34"/>
        <v>26.56103515625</v>
      </c>
      <c r="CP16" s="14">
        <f t="shared" si="35"/>
        <v>45.101806640625</v>
      </c>
      <c r="CQ16" s="14">
        <f t="shared" si="36"/>
        <v>42.698974609375</v>
      </c>
      <c r="CR16" s="14">
        <f t="shared" si="37"/>
        <v>0</v>
      </c>
    </row>
    <row r="17" spans="1:96" ht="12.75" customHeight="1" x14ac:dyDescent="0.15">
      <c r="A17" s="1"/>
      <c r="B17" s="2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4"/>
      <c r="X17" s="5"/>
      <c r="Y17" s="4"/>
      <c r="Z17" s="6"/>
      <c r="AA17" s="7"/>
      <c r="AB17" s="4" t="str">
        <f t="shared" si="0"/>
        <v/>
      </c>
      <c r="AC17" s="8"/>
      <c r="AF17" s="9">
        <v>1</v>
      </c>
      <c r="AG17" s="9">
        <f>VLOOKUP(_xlfn.CONCAT("T",AF17),$AF$2:$AJ$11,5,0)</f>
        <v>0</v>
      </c>
      <c r="AH17" s="10" t="str">
        <f>IF(AG17="T1",D$2,IF(AG17="T2",F$2,IF(AG17="T3",H$2,IF(AG17="T4",J$2,IF(AG17="T5",L$2,"")))))</f>
        <v/>
      </c>
      <c r="AI17" s="10"/>
      <c r="AJ17" s="11"/>
      <c r="BH17" s="12" t="str">
        <f>IF(ISNUMBER(D17),IF(ROW(#REF!)=2,AVERAGE(D$1:D$10000),""),"")</f>
        <v/>
      </c>
      <c r="BI17" s="12" t="str">
        <f>IF(ISNUMBER(F17),IF(ROW(D17)=2,AVERAGE(F$1:F$10000),""),"")</f>
        <v/>
      </c>
      <c r="BJ17" s="12" t="str">
        <f t="shared" si="5"/>
        <v/>
      </c>
      <c r="BK17" s="12" t="str">
        <f t="shared" si="6"/>
        <v/>
      </c>
      <c r="BL17" s="12" t="str">
        <f>IF(ISNUMBER(T17),IF(ROW(R17)=2,AVERAGE(T$1:T$10000),""),"")</f>
        <v/>
      </c>
      <c r="BM17" s="12" t="str">
        <f t="shared" si="7"/>
        <v/>
      </c>
      <c r="BN17" s="13">
        <f t="shared" si="8"/>
        <v>0</v>
      </c>
      <c r="BO17" s="13">
        <f t="shared" si="9"/>
        <v>0</v>
      </c>
      <c r="BP17" s="13">
        <f t="shared" si="10"/>
        <v>0</v>
      </c>
      <c r="BQ17" s="13">
        <f t="shared" si="11"/>
        <v>0</v>
      </c>
      <c r="BR17" s="13">
        <f t="shared" si="12"/>
        <v>0</v>
      </c>
      <c r="BS17" s="13">
        <f t="shared" si="13"/>
        <v>1</v>
      </c>
      <c r="BT17" s="13">
        <f t="shared" si="14"/>
        <v>1</v>
      </c>
      <c r="BU17" s="13">
        <f t="shared" si="15"/>
        <v>0</v>
      </c>
      <c r="BV17" s="13">
        <f t="shared" si="16"/>
        <v>0</v>
      </c>
      <c r="BW17" s="13">
        <f t="shared" si="17"/>
        <v>0</v>
      </c>
      <c r="BX17" s="13">
        <f t="shared" si="18"/>
        <v>0</v>
      </c>
      <c r="BY17" s="13">
        <f t="shared" si="19"/>
        <v>0</v>
      </c>
      <c r="BZ17" s="13">
        <f t="shared" si="20"/>
        <v>0</v>
      </c>
      <c r="CA17" s="13">
        <f t="shared" si="21"/>
        <v>0</v>
      </c>
      <c r="CB17" s="13">
        <f t="shared" si="22"/>
        <v>0</v>
      </c>
      <c r="CC17" s="13">
        <f t="shared" si="23"/>
        <v>0</v>
      </c>
      <c r="CD17" s="13">
        <f t="shared" si="24"/>
        <v>0</v>
      </c>
      <c r="CE17" s="13">
        <f t="shared" si="25"/>
        <v>1</v>
      </c>
      <c r="CF17" s="13">
        <f t="shared" si="26"/>
        <v>0</v>
      </c>
      <c r="CG17" s="13">
        <f t="shared" si="27"/>
        <v>0</v>
      </c>
      <c r="CH17" s="13">
        <f t="shared" si="28"/>
        <v>0</v>
      </c>
      <c r="CI17" s="13">
        <f t="shared" si="29"/>
        <v>0</v>
      </c>
      <c r="CJ17" s="13" t="e">
        <f>IF(#REF!="T6",N$2,IF(#REF!="T7",P$2,IF(#REF!="T8",R$2,IF(#REF!="T9",T$2,IF(#REF!="T10",V$2,"")))))</f>
        <v>#REF!</v>
      </c>
      <c r="CK17" s="13">
        <f t="shared" si="31"/>
        <v>25.424560546875</v>
      </c>
      <c r="CL17" s="13">
        <f t="shared" si="32"/>
        <v>13.670166015625</v>
      </c>
      <c r="CM17" s="14">
        <f t="shared" si="39"/>
        <v>0</v>
      </c>
      <c r="CN17" s="14">
        <f t="shared" si="33"/>
        <v>21.463134765625</v>
      </c>
      <c r="CO17" s="14">
        <f t="shared" si="34"/>
        <v>26.56103515625</v>
      </c>
      <c r="CP17" s="14">
        <f t="shared" si="35"/>
        <v>45.101806640625</v>
      </c>
      <c r="CQ17" s="14">
        <f t="shared" si="36"/>
        <v>42.698974609375</v>
      </c>
      <c r="CR17" s="14">
        <f t="shared" si="37"/>
        <v>0</v>
      </c>
    </row>
    <row r="18" spans="1:96" ht="12.75" customHeight="1" x14ac:dyDescent="0.15">
      <c r="AF18" s="9">
        <v>2</v>
      </c>
      <c r="AG18" s="9">
        <f t="shared" ref="AG18:AG26" si="42">VLOOKUP(_xlfn.CONCAT("T",AF18),$AF$2:$AJ$11,5,0)</f>
        <v>670</v>
      </c>
      <c r="AH18" s="10" t="str">
        <f>IF(AG18="T1",D$2,IF(AG18="T2",F$2,IF(AG18="T3",H$2,IF(AG18="T4",J$2,IF(AG18="T5",L$2,"")))))</f>
        <v/>
      </c>
      <c r="AJ18" s="11"/>
    </row>
    <row r="19" spans="1:96" ht="12.75" customHeight="1" x14ac:dyDescent="0.15">
      <c r="AF19" s="9">
        <v>3</v>
      </c>
      <c r="AG19" s="9">
        <f t="shared" si="42"/>
        <v>1340</v>
      </c>
      <c r="AJ19" s="11"/>
    </row>
    <row r="20" spans="1:96" ht="12.75" customHeight="1" x14ac:dyDescent="0.15">
      <c r="AF20" s="9">
        <v>4</v>
      </c>
      <c r="AG20" s="9">
        <f t="shared" si="42"/>
        <v>2010</v>
      </c>
    </row>
    <row r="21" spans="1:96" ht="12.75" customHeight="1" x14ac:dyDescent="0.15">
      <c r="AF21" s="9">
        <v>5</v>
      </c>
      <c r="AG21" s="9">
        <f t="shared" si="42"/>
        <v>2680</v>
      </c>
    </row>
    <row r="22" spans="1:96" ht="12.75" customHeight="1" x14ac:dyDescent="0.15">
      <c r="AF22" s="9">
        <v>6</v>
      </c>
      <c r="AG22" s="9">
        <f t="shared" si="42"/>
        <v>2680</v>
      </c>
    </row>
    <row r="23" spans="1:96" ht="12.75" customHeight="1" x14ac:dyDescent="0.15">
      <c r="AF23" s="9">
        <v>7</v>
      </c>
      <c r="AG23" s="9">
        <f t="shared" si="42"/>
        <v>2010</v>
      </c>
    </row>
    <row r="24" spans="1:96" ht="12.75" customHeight="1" x14ac:dyDescent="0.15">
      <c r="AF24" s="9">
        <v>8</v>
      </c>
      <c r="AG24" s="9">
        <f t="shared" si="42"/>
        <v>1340</v>
      </c>
    </row>
    <row r="25" spans="1:96" ht="12.75" customHeight="1" x14ac:dyDescent="0.15">
      <c r="AF25" s="9">
        <v>9</v>
      </c>
      <c r="AG25" s="9">
        <f t="shared" si="42"/>
        <v>670</v>
      </c>
    </row>
    <row r="26" spans="1:96" ht="12.75" customHeight="1" x14ac:dyDescent="0.15">
      <c r="AF26" s="9">
        <v>10</v>
      </c>
      <c r="AG26" s="9">
        <f t="shared" si="42"/>
        <v>0</v>
      </c>
    </row>
    <row r="27" spans="1:96" ht="12.75" customHeight="1" x14ac:dyDescent="0.15">
      <c r="AF27" s="9"/>
    </row>
    <row r="28" spans="1:96" ht="12.75" customHeight="1" x14ac:dyDescent="0.15">
      <c r="AF28" s="9"/>
    </row>
    <row r="29" spans="1:96" ht="12.75" customHeight="1" x14ac:dyDescent="0.15">
      <c r="AF29" s="9"/>
    </row>
    <row r="30" spans="1:96" ht="12.75" customHeight="1" x14ac:dyDescent="0.15">
      <c r="AF30" s="9"/>
    </row>
  </sheetData>
  <printOptions gridLines="1"/>
  <pageMargins left="0.75" right="0.75" top="1" bottom="1" header="0.5" footer="0.5"/>
  <pageSetup orientation="landscape" r:id="rId1"/>
  <headerFooter alignWithMargins="0">
    <oddHeader>HT36-XC-304 Extended Tubular Heat Exchanger - Run 1 Results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BF87-0729-2748-B4E3-2157F9ED67B4}">
  <dimension ref="A1:CG17"/>
  <sheetViews>
    <sheetView workbookViewId="0">
      <selection activeCell="G13" sqref="G13"/>
    </sheetView>
  </sheetViews>
  <sheetFormatPr baseColWidth="10" defaultColWidth="9.1640625" defaultRowHeight="12.75" customHeight="1" x14ac:dyDescent="0.15"/>
  <cols>
    <col min="1" max="1" width="8.83203125" customWidth="1"/>
    <col min="2" max="11" width="7.5" customWidth="1"/>
    <col min="12" max="14" width="13.5" customWidth="1"/>
    <col min="15" max="15" width="13.6640625" customWidth="1"/>
    <col min="16" max="16" width="0" hidden="1" customWidth="1"/>
    <col min="17" max="17" width="14.33203125" customWidth="1"/>
    <col min="18" max="18" width="34.1640625" customWidth="1"/>
    <col min="19" max="25" width="13.83203125" customWidth="1"/>
    <col min="26" max="26" width="14" customWidth="1"/>
    <col min="27" max="27" width="10.5" customWidth="1"/>
    <col min="28" max="28" width="12" customWidth="1"/>
    <col min="29" max="29" width="10.5" customWidth="1"/>
    <col min="30" max="30" width="14" customWidth="1"/>
    <col min="31" max="31" width="10.83203125" customWidth="1"/>
    <col min="32" max="32" width="12" customWidth="1"/>
    <col min="33" max="33" width="10.83203125" customWidth="1"/>
    <col min="34" max="34" width="13.83203125" customWidth="1"/>
    <col min="35" max="35" width="12.6640625" customWidth="1"/>
    <col min="36" max="37" width="11.5" customWidth="1"/>
    <col min="38" max="38" width="12" customWidth="1"/>
    <col min="39" max="40" width="12.5" customWidth="1"/>
    <col min="41" max="41" width="10.33203125" customWidth="1"/>
    <col min="42" max="44" width="13" customWidth="1"/>
    <col min="45" max="45" width="0" hidden="1" customWidth="1"/>
    <col min="46" max="46" width="12.1640625" customWidth="1"/>
    <col min="47" max="47" width="14.83203125" customWidth="1"/>
    <col min="48" max="48" width="11.1640625" customWidth="1"/>
    <col min="49" max="79" width="0" hidden="1" customWidth="1"/>
    <col min="80" max="80" width="4.33203125" customWidth="1"/>
    <col min="81" max="82" width="6.33203125" customWidth="1"/>
    <col min="83" max="83" width="8.33203125" customWidth="1"/>
    <col min="84" max="84" width="6.6640625" customWidth="1"/>
    <col min="85" max="85" width="12.1640625" customWidth="1"/>
  </cols>
  <sheetData>
    <row r="1" spans="1:85" ht="66.75" customHeight="1" x14ac:dyDescent="0.15">
      <c r="A1" s="15" t="s">
        <v>1</v>
      </c>
      <c r="B1" s="15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15" t="s">
        <v>11</v>
      </c>
      <c r="L1" s="15" t="s">
        <v>12</v>
      </c>
      <c r="M1" s="15" t="s">
        <v>13</v>
      </c>
      <c r="N1" s="15" t="s">
        <v>14</v>
      </c>
      <c r="O1" s="15" t="s">
        <v>15</v>
      </c>
      <c r="P1" s="15" t="s">
        <v>16</v>
      </c>
      <c r="Q1" s="15" t="s">
        <v>17</v>
      </c>
      <c r="R1" s="15" t="s">
        <v>18</v>
      </c>
      <c r="S1" s="15" t="s">
        <v>19</v>
      </c>
      <c r="T1" s="15" t="s">
        <v>20</v>
      </c>
      <c r="U1" s="15" t="s">
        <v>21</v>
      </c>
      <c r="V1" s="15" t="s">
        <v>22</v>
      </c>
      <c r="W1" s="15" t="s">
        <v>23</v>
      </c>
      <c r="X1" s="15" t="s">
        <v>24</v>
      </c>
      <c r="Y1" s="15" t="s">
        <v>25</v>
      </c>
      <c r="Z1" s="15" t="s">
        <v>26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38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  <c r="AS1" s="15" t="s">
        <v>45</v>
      </c>
      <c r="AT1" s="15" t="s">
        <v>46</v>
      </c>
      <c r="AU1" s="15" t="s">
        <v>47</v>
      </c>
      <c r="AV1" s="15" t="s">
        <v>48</v>
      </c>
      <c r="AW1" s="15" t="s">
        <v>49</v>
      </c>
      <c r="AX1" s="15" t="s">
        <v>50</v>
      </c>
      <c r="AY1" s="15" t="s">
        <v>51</v>
      </c>
      <c r="AZ1" s="15" t="s">
        <v>52</v>
      </c>
      <c r="BA1" s="15" t="s">
        <v>53</v>
      </c>
      <c r="BB1" s="15" t="s">
        <v>54</v>
      </c>
      <c r="BC1" s="15" t="s">
        <v>55</v>
      </c>
      <c r="BD1" s="15" t="s">
        <v>56</v>
      </c>
      <c r="BE1" s="15" t="s">
        <v>57</v>
      </c>
      <c r="BF1" s="15" t="s">
        <v>58</v>
      </c>
      <c r="BG1" s="15" t="s">
        <v>59</v>
      </c>
      <c r="BH1" s="15" t="s">
        <v>60</v>
      </c>
      <c r="BI1" s="15" t="s">
        <v>61</v>
      </c>
      <c r="BJ1" s="15" t="s">
        <v>62</v>
      </c>
      <c r="BK1" s="15" t="s">
        <v>63</v>
      </c>
      <c r="BL1" s="15" t="s">
        <v>64</v>
      </c>
      <c r="BM1" s="15" t="s">
        <v>65</v>
      </c>
      <c r="BN1" s="15" t="s">
        <v>66</v>
      </c>
      <c r="BO1" s="15" t="s">
        <v>67</v>
      </c>
      <c r="BP1" s="15" t="s">
        <v>68</v>
      </c>
      <c r="BQ1" s="15" t="s">
        <v>69</v>
      </c>
      <c r="BR1" s="15" t="s">
        <v>70</v>
      </c>
      <c r="BS1" s="15" t="s">
        <v>71</v>
      </c>
      <c r="BT1" s="15" t="s">
        <v>72</v>
      </c>
      <c r="BU1" s="15" t="s">
        <v>73</v>
      </c>
      <c r="BV1" s="15" t="s">
        <v>74</v>
      </c>
      <c r="BW1" s="15" t="s">
        <v>75</v>
      </c>
      <c r="BX1" s="15" t="s">
        <v>76</v>
      </c>
      <c r="BY1" s="15" t="s">
        <v>45</v>
      </c>
      <c r="BZ1" s="15" t="s">
        <v>77</v>
      </c>
      <c r="CA1" s="15" t="s">
        <v>78</v>
      </c>
      <c r="CB1" s="15" t="s">
        <v>79</v>
      </c>
      <c r="CC1" s="15" t="s">
        <v>80</v>
      </c>
      <c r="CD1" s="15" t="s">
        <v>81</v>
      </c>
      <c r="CE1" s="15" t="s">
        <v>82</v>
      </c>
      <c r="CF1" s="15" t="s">
        <v>83</v>
      </c>
      <c r="CG1" s="15" t="s">
        <v>84</v>
      </c>
    </row>
    <row r="2" spans="1:85" ht="12.75" customHeight="1" x14ac:dyDescent="0.15">
      <c r="A2" s="2" t="s">
        <v>58</v>
      </c>
      <c r="B2" s="3">
        <v>48.51123046875</v>
      </c>
      <c r="C2" s="3">
        <v>46.6279296875</v>
      </c>
      <c r="D2" s="3">
        <v>45.101806640625</v>
      </c>
      <c r="E2" s="3">
        <v>42.698974609375</v>
      </c>
      <c r="F2" s="3">
        <v>40.036376953125</v>
      </c>
      <c r="G2" s="3">
        <v>14.61181640625</v>
      </c>
      <c r="H2" s="3">
        <v>21.463134765625</v>
      </c>
      <c r="I2" s="3">
        <v>26.56103515625</v>
      </c>
      <c r="J2" s="3">
        <v>30.71728515625</v>
      </c>
      <c r="K2" s="3">
        <v>34.841064453125</v>
      </c>
      <c r="L2" s="4">
        <v>41</v>
      </c>
      <c r="M2" s="5">
        <v>2.9296875</v>
      </c>
      <c r="N2" s="4">
        <v>43</v>
      </c>
      <c r="O2" s="6">
        <v>1.123046875</v>
      </c>
      <c r="P2" s="7">
        <v>1</v>
      </c>
      <c r="Q2" s="4" t="s">
        <v>85</v>
      </c>
      <c r="R2" s="8" t="s">
        <v>45</v>
      </c>
      <c r="U2" s="9" t="e">
        <f>IF(ISNUMBER(B$2),IF(ROW(#REF!)=2,"T1",IF(ROW(#REF!)=3,"T2",IF(ROW(#REF!)=4,IF(A$2="1","","T3"),IF(ROW(#REF!)=5,IF(A$2="1","",IF(A$2="2","","T4")),IF(ROW(#REF!)=6,IF(A$2="4","T5",""),""))))),"")</f>
        <v>#REF!</v>
      </c>
      <c r="V2" s="10" t="e">
        <f t="shared" ref="V2:V17" si="0">IF(U2="T1",B$2,IF(U2="T2",C$2,IF(U2="T3",D$2,IF(U2="T4",E$2,IF(U2="T5",F$2,"")))))</f>
        <v>#REF!</v>
      </c>
      <c r="W2" s="4" t="e">
        <f>IF(ISNUMBER(B$2),IF(ROW(#REF!)=2,"T10",IF(ROW(#REF!)=3,"T9",IF(ROW(#REF!)=4,IF(A$2="1","","T8"),IF(ROW(#REF!)=5,IF(A$2="3","T7",IF(A$2="4","T7","")),IF(ROW(#REF!)=6,IF(A$2="4","T6",""),""))))),"")</f>
        <v>#REF!</v>
      </c>
      <c r="X2" s="10" t="e">
        <f t="shared" ref="X2:X17" si="1">IF(W2="T6",G$2,IF(W2="T7",H$2,IF(W2="T8",I$2,IF(W2="T9",J$2,IF(W2="T10",K$2,"")))))</f>
        <v>#REF!</v>
      </c>
      <c r="Y2" s="11" t="e">
        <f>IF(ISNUMBER(B$2),IF(ROW(#REF!)=2,0,IF(ROW(#REF!)=3,670,IF(ROW(#REF!)=4,IF((A$2)="1","",1340),IF(ROW(#REF!)=5,IF(A$2="1","",IF(A$2="2","",2010)),IF(ROW(#REF!)=6,IF(A$2="4",2680,""),""))))),"")</f>
        <v>#REF!</v>
      </c>
      <c r="AW2" s="12" t="e">
        <f>IF(ISNUMBER(B2),IF(ROW(#REF!)=2,AVERAGE(B$1:B$10000),""),"")</f>
        <v>#REF!</v>
      </c>
      <c r="AX2" s="12">
        <f t="shared" ref="AX2:AY17" si="2">IF(ISNUMBER(C2),IF(ROW(B2)=2,AVERAGE(C$1:C$10000),""),"")</f>
        <v>46.6279296875</v>
      </c>
      <c r="AY2" s="12">
        <f t="shared" si="2"/>
        <v>45.101806640625</v>
      </c>
      <c r="AZ2" s="12" t="e">
        <f>IF(ISNUMBER(I2),IF(ROW(#REF!)=2,AVERAGE(I$1:I$10000),""),"")</f>
        <v>#REF!</v>
      </c>
      <c r="BA2" s="12">
        <f t="shared" ref="BA2:BB17" si="3">IF(ISNUMBER(J2),IF(ROW(I2)=2,AVERAGE(J$1:J$10000),""),"")</f>
        <v>30.71728515625</v>
      </c>
      <c r="BB2" s="12">
        <f t="shared" si="3"/>
        <v>34.841064453125</v>
      </c>
      <c r="BC2" s="13">
        <f t="shared" ref="BC2:BC17" si="4">IF(A2="1",1,0)</f>
        <v>0</v>
      </c>
      <c r="BD2" s="13">
        <f t="shared" ref="BD2:BD17" si="5">IF(A2="1",1,IF(A2="2",1,0))</f>
        <v>0</v>
      </c>
      <c r="BE2" s="13">
        <f t="shared" ref="BE2:BE17" si="6">IF(A2="2",1,0)</f>
        <v>0</v>
      </c>
      <c r="BF2" s="13">
        <f t="shared" ref="BF2:BF17" si="7">IF(A2="2",1,0)</f>
        <v>0</v>
      </c>
      <c r="BG2" s="13">
        <f t="shared" ref="BG2:BG17" si="8">IF(A2="2",1,0)</f>
        <v>0</v>
      </c>
      <c r="BH2" s="13">
        <f t="shared" ref="BH2:BH17" si="9">IF(A2="1",0,1)</f>
        <v>1</v>
      </c>
      <c r="BI2" s="13">
        <f t="shared" ref="BI2:BI17" si="10">IF(A2="1",0,1)</f>
        <v>1</v>
      </c>
      <c r="BJ2" s="13">
        <f t="shared" ref="BJ2:BJ17" si="11">IF(A2="3",1,IF(A2="4",1,0))</f>
        <v>1</v>
      </c>
      <c r="BK2" s="13">
        <f t="shared" ref="BK2:BK17" si="12">IF(A2="1",1,IF(A2="2",1,0))</f>
        <v>0</v>
      </c>
      <c r="BL2" s="13">
        <f t="shared" ref="BL2:BL17" si="13">IF(A2="3",1,IF(A2="4",1,0))</f>
        <v>1</v>
      </c>
      <c r="BM2" s="13">
        <f t="shared" ref="BM2:BM17" si="14">IF(A2="3",1,IF(A2="4",1,0))</f>
        <v>1</v>
      </c>
      <c r="BN2" s="13">
        <f t="shared" ref="BN2:BN17" si="15">IF(A2="3",1,IF(A2="4",1,0))</f>
        <v>1</v>
      </c>
      <c r="BO2" s="13">
        <f t="shared" ref="BO2:BO17" si="16">IF(A2="4",1,0)</f>
        <v>1</v>
      </c>
      <c r="BP2" s="13">
        <f t="shared" ref="BP2:BP17" si="17">IF(A2="3",1,0)</f>
        <v>0</v>
      </c>
      <c r="BQ2" s="13">
        <f t="shared" ref="BQ2:BQ17" si="18">IF(A2="3",1,0)</f>
        <v>0</v>
      </c>
      <c r="BR2" s="13">
        <f t="shared" ref="BR2:BR17" si="19">IF(A2="3",1,0)</f>
        <v>0</v>
      </c>
      <c r="BS2" s="13">
        <f t="shared" ref="BS2:BS17" si="20">IF(A2="1",1,IF(A2="2",1,0))</f>
        <v>0</v>
      </c>
      <c r="BT2" s="13">
        <f t="shared" ref="BT2:BT17" si="21">IF(A2="1",0,1)</f>
        <v>1</v>
      </c>
      <c r="BU2" s="13">
        <f t="shared" ref="BU2:BU17" si="22">IF(A2="4",1,0)</f>
        <v>1</v>
      </c>
      <c r="BV2" s="13">
        <f t="shared" ref="BV2:BV17" si="23">IF(A2="4",1,0)</f>
        <v>1</v>
      </c>
      <c r="BW2" s="13">
        <f t="shared" ref="BW2:BW17" si="24">IF(A2="4",1,0)</f>
        <v>1</v>
      </c>
      <c r="BX2" s="13">
        <f t="shared" ref="BX2:BX17" si="25">IF(A2="4",1,0)</f>
        <v>1</v>
      </c>
      <c r="BY2" s="13" t="e">
        <f t="shared" ref="BY2:BY17" si="26">IF(W2="T6",G$2,IF(W2="T7",H$2,IF(W2="T8",I$2,IF(W2="T9",J$2,IF(W2="T10",K$2,"")))))</f>
        <v>#REF!</v>
      </c>
      <c r="BZ2" s="13">
        <f t="shared" ref="BZ2:BZ17" si="27">IF(A$2="1",C$2-J$2,IF(A$2="2",D$2-I$2,IF(A$2="3",E$2-H$2,IF(A$2="4",F$2-G$2,""))))</f>
        <v>25.424560546875</v>
      </c>
      <c r="CA2" s="13">
        <f t="shared" ref="CA2:CA17" si="28">B$2-K$2</f>
        <v>13.670166015625</v>
      </c>
      <c r="CB2" s="14">
        <f t="shared" ref="CB2:CB17" si="29">IF(A$2="4",G2,"                                        ")</f>
        <v>14.61181640625</v>
      </c>
      <c r="CC2" s="14">
        <f t="shared" ref="CC2:CC17" si="30">IF(A$2="1","                              ",IF(A$2="2","                          ",H$2))</f>
        <v>21.463134765625</v>
      </c>
      <c r="CD2" s="14">
        <f t="shared" ref="CD2:CD17" si="31">IF(A$2="1","                               ",I$2)</f>
        <v>26.56103515625</v>
      </c>
      <c r="CE2" s="14">
        <f t="shared" ref="CE2:CE17" si="32">IF(A$2="1","                               ",D$2)</f>
        <v>45.101806640625</v>
      </c>
      <c r="CF2" s="14">
        <f t="shared" ref="CF2:CF17" si="33">IF(A$2="1","                              ",IF(A$2="2","                          ",E$2))</f>
        <v>42.698974609375</v>
      </c>
      <c r="CG2" s="14">
        <f t="shared" ref="CG2:CG17" si="34">IF(A$2="4",F2,"                                        ")</f>
        <v>40.036376953125</v>
      </c>
    </row>
    <row r="3" spans="1:85" ht="12.75" customHeight="1" x14ac:dyDescent="0.1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4"/>
      <c r="M3" s="5"/>
      <c r="N3" s="4"/>
      <c r="O3" s="6"/>
      <c r="P3" s="7"/>
      <c r="Q3" s="4" t="str">
        <f>IF(ISNUMBER(B3),IF(ROW(#REF!)=2,"Countercurrent",""),"")</f>
        <v/>
      </c>
      <c r="R3" s="8"/>
      <c r="U3" s="9" t="e">
        <f>IF(ISNUMBER(B$2),IF(ROW(#REF!)=2,"T1",IF(ROW(#REF!)=3,"T2",IF(ROW(#REF!)=4,IF(A$2="1","","T3"),IF(ROW(#REF!)=5,IF(A$2="1","",IF(A$2="2","","T4")),IF(ROW(#REF!)=6,IF(A$2="4","T5",""),""))))),"")</f>
        <v>#REF!</v>
      </c>
      <c r="V3" s="10" t="e">
        <f t="shared" si="0"/>
        <v>#REF!</v>
      </c>
      <c r="W3" s="4" t="e">
        <f>IF(ISNUMBER(B$2),IF(ROW(#REF!)=2,"T10",IF(ROW(#REF!)=3,"T9",IF(ROW(#REF!)=4,IF(A$2="1","","T8"),IF(ROW(#REF!)=5,IF(A$2="3","T7",IF(A$2="4","T7","")),IF(ROW(#REF!)=6,IF(A$2="4","T6",""),""))))),"")</f>
        <v>#REF!</v>
      </c>
      <c r="X3" s="10" t="e">
        <f t="shared" si="1"/>
        <v>#REF!</v>
      </c>
      <c r="Y3" s="11" t="e">
        <f>IF(ISNUMBER(B$2),IF(ROW(#REF!)=2,0,IF(ROW(#REF!)=3,670,IF(ROW(#REF!)=4,IF((A$2)="1","",1340),IF(ROW(#REF!)=5,IF(A$2="1","",IF(A$2="2","",2010)),IF(ROW(#REF!)=6,IF(A$2="4",2680,""),""))))),"")</f>
        <v>#REF!</v>
      </c>
      <c r="AW3" s="12" t="str">
        <f>IF(ISNUMBER(B3),IF(ROW(#REF!)=2,AVERAGE(B$1:B$10000),""),"")</f>
        <v/>
      </c>
      <c r="AX3" s="12" t="str">
        <f t="shared" si="2"/>
        <v/>
      </c>
      <c r="AY3" s="12" t="str">
        <f t="shared" si="2"/>
        <v/>
      </c>
      <c r="AZ3" s="12" t="str">
        <f>IF(ISNUMBER(I3),IF(ROW(#REF!)=2,AVERAGE(I$1:I$10000),""),"")</f>
        <v/>
      </c>
      <c r="BA3" s="12" t="str">
        <f t="shared" si="3"/>
        <v/>
      </c>
      <c r="BB3" s="12" t="str">
        <f t="shared" si="3"/>
        <v/>
      </c>
      <c r="BC3" s="13">
        <f t="shared" si="4"/>
        <v>0</v>
      </c>
      <c r="BD3" s="13">
        <f t="shared" si="5"/>
        <v>0</v>
      </c>
      <c r="BE3" s="13">
        <f t="shared" si="6"/>
        <v>0</v>
      </c>
      <c r="BF3" s="13">
        <f t="shared" si="7"/>
        <v>0</v>
      </c>
      <c r="BG3" s="13">
        <f t="shared" si="8"/>
        <v>0</v>
      </c>
      <c r="BH3" s="13">
        <f t="shared" si="9"/>
        <v>1</v>
      </c>
      <c r="BI3" s="13">
        <f t="shared" si="10"/>
        <v>1</v>
      </c>
      <c r="BJ3" s="13">
        <f t="shared" si="11"/>
        <v>0</v>
      </c>
      <c r="BK3" s="13">
        <f t="shared" si="12"/>
        <v>0</v>
      </c>
      <c r="BL3" s="13">
        <f t="shared" si="13"/>
        <v>0</v>
      </c>
      <c r="BM3" s="13">
        <f t="shared" si="14"/>
        <v>0</v>
      </c>
      <c r="BN3" s="13">
        <f t="shared" si="15"/>
        <v>0</v>
      </c>
      <c r="BO3" s="13">
        <f t="shared" si="16"/>
        <v>0</v>
      </c>
      <c r="BP3" s="13">
        <f t="shared" si="17"/>
        <v>0</v>
      </c>
      <c r="BQ3" s="13">
        <f t="shared" si="18"/>
        <v>0</v>
      </c>
      <c r="BR3" s="13">
        <f t="shared" si="19"/>
        <v>0</v>
      </c>
      <c r="BS3" s="13">
        <f t="shared" si="20"/>
        <v>0</v>
      </c>
      <c r="BT3" s="13">
        <f t="shared" si="21"/>
        <v>1</v>
      </c>
      <c r="BU3" s="13">
        <f t="shared" si="22"/>
        <v>0</v>
      </c>
      <c r="BV3" s="13">
        <f t="shared" si="23"/>
        <v>0</v>
      </c>
      <c r="BW3" s="13">
        <f t="shared" si="24"/>
        <v>0</v>
      </c>
      <c r="BX3" s="13">
        <f t="shared" si="25"/>
        <v>0</v>
      </c>
      <c r="BY3" s="13" t="e">
        <f t="shared" si="26"/>
        <v>#REF!</v>
      </c>
      <c r="BZ3" s="13">
        <f t="shared" si="27"/>
        <v>25.424560546875</v>
      </c>
      <c r="CA3" s="13">
        <f t="shared" si="28"/>
        <v>13.670166015625</v>
      </c>
      <c r="CB3" s="14">
        <f t="shared" si="29"/>
        <v>0</v>
      </c>
      <c r="CC3" s="14">
        <f t="shared" si="30"/>
        <v>21.463134765625</v>
      </c>
      <c r="CD3" s="14">
        <f t="shared" si="31"/>
        <v>26.56103515625</v>
      </c>
      <c r="CE3" s="14">
        <f t="shared" si="32"/>
        <v>45.101806640625</v>
      </c>
      <c r="CF3" s="14">
        <f t="shared" si="33"/>
        <v>42.698974609375</v>
      </c>
      <c r="CG3" s="14">
        <f t="shared" si="34"/>
        <v>0</v>
      </c>
    </row>
    <row r="4" spans="1:85" ht="12.75" customHeight="1" x14ac:dyDescent="0.1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5"/>
      <c r="N4" s="4"/>
      <c r="O4" s="6"/>
      <c r="P4" s="7"/>
      <c r="Q4" s="4" t="str">
        <f>IF(ISNUMBER(B4),IF(ROW(#REF!)=2,"Countercurrent",""),"")</f>
        <v/>
      </c>
      <c r="R4" s="8"/>
      <c r="U4" s="9" t="e">
        <f>IF(ISNUMBER(B$2),IF(ROW(#REF!)=2,"T1",IF(ROW(#REF!)=3,"T2",IF(ROW(#REF!)=4,IF(A$2="1","","T3"),IF(ROW(#REF!)=5,IF(A$2="1","",IF(A$2="2","","T4")),IF(ROW(#REF!)=6,IF(A$2="4","T5",""),""))))),"")</f>
        <v>#REF!</v>
      </c>
      <c r="V4" s="10" t="e">
        <f t="shared" si="0"/>
        <v>#REF!</v>
      </c>
      <c r="W4" s="4" t="e">
        <f>IF(ISNUMBER(B$2),IF(ROW(#REF!)=2,"T10",IF(ROW(#REF!)=3,"T9",IF(ROW(#REF!)=4,IF(A$2="1","","T8"),IF(ROW(#REF!)=5,IF(A$2="3","T7",IF(A$2="4","T7","")),IF(ROW(#REF!)=6,IF(A$2="4","T6",""),""))))),"")</f>
        <v>#REF!</v>
      </c>
      <c r="X4" s="10" t="e">
        <f t="shared" si="1"/>
        <v>#REF!</v>
      </c>
      <c r="Y4" s="11" t="e">
        <f>IF(ISNUMBER(B$2),IF(ROW(#REF!)=2,0,IF(ROW(#REF!)=3,670,IF(ROW(#REF!)=4,IF((A$2)="1","",1340),IF(ROW(#REF!)=5,IF(A$2="1","",IF(A$2="2","",2010)),IF(ROW(#REF!)=6,IF(A$2="4",2680,""),""))))),"")</f>
        <v>#REF!</v>
      </c>
      <c r="AW4" s="12" t="str">
        <f>IF(ISNUMBER(B4),IF(ROW(#REF!)=2,AVERAGE(B$1:B$10000),""),"")</f>
        <v/>
      </c>
      <c r="AX4" s="12" t="str">
        <f t="shared" si="2"/>
        <v/>
      </c>
      <c r="AY4" s="12" t="str">
        <f t="shared" si="2"/>
        <v/>
      </c>
      <c r="AZ4" s="12" t="str">
        <f>IF(ISNUMBER(I4),IF(ROW(#REF!)=2,AVERAGE(I$1:I$10000),""),"")</f>
        <v/>
      </c>
      <c r="BA4" s="12" t="str">
        <f t="shared" si="3"/>
        <v/>
      </c>
      <c r="BB4" s="12" t="str">
        <f t="shared" si="3"/>
        <v/>
      </c>
      <c r="BC4" s="13">
        <f t="shared" si="4"/>
        <v>0</v>
      </c>
      <c r="BD4" s="13">
        <f t="shared" si="5"/>
        <v>0</v>
      </c>
      <c r="BE4" s="13">
        <f t="shared" si="6"/>
        <v>0</v>
      </c>
      <c r="BF4" s="13">
        <f t="shared" si="7"/>
        <v>0</v>
      </c>
      <c r="BG4" s="13">
        <f t="shared" si="8"/>
        <v>0</v>
      </c>
      <c r="BH4" s="13">
        <f t="shared" si="9"/>
        <v>1</v>
      </c>
      <c r="BI4" s="13">
        <f t="shared" si="10"/>
        <v>1</v>
      </c>
      <c r="BJ4" s="13">
        <f t="shared" si="11"/>
        <v>0</v>
      </c>
      <c r="BK4" s="13">
        <f t="shared" si="12"/>
        <v>0</v>
      </c>
      <c r="BL4" s="13">
        <f t="shared" si="13"/>
        <v>0</v>
      </c>
      <c r="BM4" s="13">
        <f t="shared" si="14"/>
        <v>0</v>
      </c>
      <c r="BN4" s="13">
        <f t="shared" si="15"/>
        <v>0</v>
      </c>
      <c r="BO4" s="13">
        <f t="shared" si="16"/>
        <v>0</v>
      </c>
      <c r="BP4" s="13">
        <f t="shared" si="17"/>
        <v>0</v>
      </c>
      <c r="BQ4" s="13">
        <f t="shared" si="18"/>
        <v>0</v>
      </c>
      <c r="BR4" s="13">
        <f t="shared" si="19"/>
        <v>0</v>
      </c>
      <c r="BS4" s="13">
        <f t="shared" si="20"/>
        <v>0</v>
      </c>
      <c r="BT4" s="13">
        <f t="shared" si="21"/>
        <v>1</v>
      </c>
      <c r="BU4" s="13">
        <f t="shared" si="22"/>
        <v>0</v>
      </c>
      <c r="BV4" s="13">
        <f t="shared" si="23"/>
        <v>0</v>
      </c>
      <c r="BW4" s="13">
        <f t="shared" si="24"/>
        <v>0</v>
      </c>
      <c r="BX4" s="13">
        <f t="shared" si="25"/>
        <v>0</v>
      </c>
      <c r="BY4" s="13" t="e">
        <f t="shared" si="26"/>
        <v>#REF!</v>
      </c>
      <c r="BZ4" s="13">
        <f t="shared" si="27"/>
        <v>25.424560546875</v>
      </c>
      <c r="CA4" s="13">
        <f t="shared" si="28"/>
        <v>13.670166015625</v>
      </c>
      <c r="CB4" s="14">
        <f t="shared" si="29"/>
        <v>0</v>
      </c>
      <c r="CC4" s="14">
        <f t="shared" si="30"/>
        <v>21.463134765625</v>
      </c>
      <c r="CD4" s="14">
        <f t="shared" si="31"/>
        <v>26.56103515625</v>
      </c>
      <c r="CE4" s="14">
        <f t="shared" si="32"/>
        <v>45.101806640625</v>
      </c>
      <c r="CF4" s="14">
        <f t="shared" si="33"/>
        <v>42.698974609375</v>
      </c>
      <c r="CG4" s="14">
        <f t="shared" si="34"/>
        <v>0</v>
      </c>
    </row>
    <row r="5" spans="1:85" ht="12.75" customHeight="1" x14ac:dyDescent="0.1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4"/>
      <c r="M5" s="5"/>
      <c r="N5" s="4"/>
      <c r="O5" s="6"/>
      <c r="P5" s="7"/>
      <c r="Q5" s="4" t="str">
        <f>IF(ISNUMBER(B5),IF(ROW(#REF!)=2,"Countercurrent",""),"")</f>
        <v/>
      </c>
      <c r="R5" s="8"/>
      <c r="U5" s="9" t="e">
        <f>IF(ISNUMBER(B$2),IF(ROW(#REF!)=2,"T1",IF(ROW(#REF!)=3,"T2",IF(ROW(#REF!)=4,IF(A$2="1","","T3"),IF(ROW(#REF!)=5,IF(A$2="1","",IF(A$2="2","","T4")),IF(ROW(#REF!)=6,IF(A$2="4","T5",""),""))))),"")</f>
        <v>#REF!</v>
      </c>
      <c r="V5" s="10" t="e">
        <f t="shared" si="0"/>
        <v>#REF!</v>
      </c>
      <c r="W5" s="4" t="e">
        <f>IF(ISNUMBER(B$2),IF(ROW(#REF!)=2,"T10",IF(ROW(#REF!)=3,"T9",IF(ROW(#REF!)=4,IF(A$2="1","","T8"),IF(ROW(#REF!)=5,IF(A$2="3","T7",IF(A$2="4","T7","")),IF(ROW(#REF!)=6,IF(A$2="4","T6",""),""))))),"")</f>
        <v>#REF!</v>
      </c>
      <c r="X5" s="10" t="e">
        <f t="shared" si="1"/>
        <v>#REF!</v>
      </c>
      <c r="Y5" s="11" t="e">
        <f>IF(ISNUMBER(B$2),IF(ROW(#REF!)=2,0,IF(ROW(#REF!)=3,670,IF(ROW(#REF!)=4,IF((A$2)="1","",1340),IF(ROW(#REF!)=5,IF(A$2="1","",IF(A$2="2","",2010)),IF(ROW(#REF!)=6,IF(A$2="4",2680,""),""))))),"")</f>
        <v>#REF!</v>
      </c>
      <c r="AW5" s="12" t="str">
        <f>IF(ISNUMBER(B5),IF(ROW(#REF!)=2,AVERAGE(B$1:B$10000),""),"")</f>
        <v/>
      </c>
      <c r="AX5" s="12" t="str">
        <f t="shared" si="2"/>
        <v/>
      </c>
      <c r="AY5" s="12" t="str">
        <f t="shared" si="2"/>
        <v/>
      </c>
      <c r="AZ5" s="12" t="str">
        <f>IF(ISNUMBER(I5),IF(ROW(#REF!)=2,AVERAGE(I$1:I$10000),""),"")</f>
        <v/>
      </c>
      <c r="BA5" s="12" t="str">
        <f t="shared" si="3"/>
        <v/>
      </c>
      <c r="BB5" s="12" t="str">
        <f t="shared" si="3"/>
        <v/>
      </c>
      <c r="BC5" s="13">
        <f t="shared" si="4"/>
        <v>0</v>
      </c>
      <c r="BD5" s="13">
        <f t="shared" si="5"/>
        <v>0</v>
      </c>
      <c r="BE5" s="13">
        <f t="shared" si="6"/>
        <v>0</v>
      </c>
      <c r="BF5" s="13">
        <f t="shared" si="7"/>
        <v>0</v>
      </c>
      <c r="BG5" s="13">
        <f t="shared" si="8"/>
        <v>0</v>
      </c>
      <c r="BH5" s="13">
        <f t="shared" si="9"/>
        <v>1</v>
      </c>
      <c r="BI5" s="13">
        <f t="shared" si="10"/>
        <v>1</v>
      </c>
      <c r="BJ5" s="13">
        <f t="shared" si="11"/>
        <v>0</v>
      </c>
      <c r="BK5" s="13">
        <f t="shared" si="12"/>
        <v>0</v>
      </c>
      <c r="BL5" s="13">
        <f t="shared" si="13"/>
        <v>0</v>
      </c>
      <c r="BM5" s="13">
        <f t="shared" si="14"/>
        <v>0</v>
      </c>
      <c r="BN5" s="13">
        <f t="shared" si="15"/>
        <v>0</v>
      </c>
      <c r="BO5" s="13">
        <f t="shared" si="16"/>
        <v>0</v>
      </c>
      <c r="BP5" s="13">
        <f t="shared" si="17"/>
        <v>0</v>
      </c>
      <c r="BQ5" s="13">
        <f t="shared" si="18"/>
        <v>0</v>
      </c>
      <c r="BR5" s="13">
        <f t="shared" si="19"/>
        <v>0</v>
      </c>
      <c r="BS5" s="13">
        <f t="shared" si="20"/>
        <v>0</v>
      </c>
      <c r="BT5" s="13">
        <f t="shared" si="21"/>
        <v>1</v>
      </c>
      <c r="BU5" s="13">
        <f t="shared" si="22"/>
        <v>0</v>
      </c>
      <c r="BV5" s="13">
        <f t="shared" si="23"/>
        <v>0</v>
      </c>
      <c r="BW5" s="13">
        <f t="shared" si="24"/>
        <v>0</v>
      </c>
      <c r="BX5" s="13">
        <f t="shared" si="25"/>
        <v>0</v>
      </c>
      <c r="BY5" s="13" t="e">
        <f t="shared" si="26"/>
        <v>#REF!</v>
      </c>
      <c r="BZ5" s="13">
        <f t="shared" si="27"/>
        <v>25.424560546875</v>
      </c>
      <c r="CA5" s="13">
        <f t="shared" si="28"/>
        <v>13.670166015625</v>
      </c>
      <c r="CB5" s="14">
        <f t="shared" si="29"/>
        <v>0</v>
      </c>
      <c r="CC5" s="14">
        <f t="shared" si="30"/>
        <v>21.463134765625</v>
      </c>
      <c r="CD5" s="14">
        <f t="shared" si="31"/>
        <v>26.56103515625</v>
      </c>
      <c r="CE5" s="14">
        <f t="shared" si="32"/>
        <v>45.101806640625</v>
      </c>
      <c r="CF5" s="14">
        <f t="shared" si="33"/>
        <v>42.698974609375</v>
      </c>
      <c r="CG5" s="14">
        <f t="shared" si="34"/>
        <v>0</v>
      </c>
    </row>
    <row r="6" spans="1:85" ht="12.75" customHeight="1" x14ac:dyDescent="0.1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4"/>
      <c r="M6" s="5"/>
      <c r="N6" s="4"/>
      <c r="O6" s="6"/>
      <c r="P6" s="7"/>
      <c r="Q6" s="4" t="str">
        <f>IF(ISNUMBER(B6),IF(ROW(#REF!)=2,"Countercurrent",""),"")</f>
        <v/>
      </c>
      <c r="R6" s="8"/>
      <c r="U6" s="9" t="e">
        <f>IF(ISNUMBER(B$2),IF(ROW(#REF!)=2,"T1",IF(ROW(#REF!)=3,"T2",IF(ROW(#REF!)=4,IF(A$2="1","","T3"),IF(ROW(#REF!)=5,IF(A$2="1","",IF(A$2="2","","T4")),IF(ROW(#REF!)=6,IF(A$2="4","T5",""),""))))),"")</f>
        <v>#REF!</v>
      </c>
      <c r="V6" s="10" t="e">
        <f t="shared" si="0"/>
        <v>#REF!</v>
      </c>
      <c r="W6" s="4" t="e">
        <f>IF(ISNUMBER(B$2),IF(ROW(#REF!)=2,"T10",IF(ROW(#REF!)=3,"T9",IF(ROW(#REF!)=4,IF(A$2="1","","T8"),IF(ROW(#REF!)=5,IF(A$2="3","T7",IF(A$2="4","T7","")),IF(ROW(#REF!)=6,IF(A$2="4","T6",""),""))))),"")</f>
        <v>#REF!</v>
      </c>
      <c r="X6" s="10" t="e">
        <f t="shared" si="1"/>
        <v>#REF!</v>
      </c>
      <c r="Y6" s="11" t="e">
        <f>IF(ISNUMBER(B$2),IF(ROW(#REF!)=2,0,IF(ROW(#REF!)=3,670,IF(ROW(#REF!)=4,IF((A$2)="1","",1340),IF(ROW(#REF!)=5,IF(A$2="1","",IF(A$2="2","",2010)),IF(ROW(#REF!)=6,IF(A$2="4",2680,""),""))))),"")</f>
        <v>#REF!</v>
      </c>
      <c r="AW6" s="12" t="str">
        <f>IF(ISNUMBER(B6),IF(ROW(#REF!)=2,AVERAGE(B$1:B$10000),""),"")</f>
        <v/>
      </c>
      <c r="AX6" s="12" t="str">
        <f t="shared" si="2"/>
        <v/>
      </c>
      <c r="AY6" s="12" t="str">
        <f t="shared" si="2"/>
        <v/>
      </c>
      <c r="AZ6" s="12" t="str">
        <f>IF(ISNUMBER(I6),IF(ROW(#REF!)=2,AVERAGE(I$1:I$10000),""),"")</f>
        <v/>
      </c>
      <c r="BA6" s="12" t="str">
        <f t="shared" si="3"/>
        <v/>
      </c>
      <c r="BB6" s="12" t="str">
        <f t="shared" si="3"/>
        <v/>
      </c>
      <c r="BC6" s="13">
        <f t="shared" si="4"/>
        <v>0</v>
      </c>
      <c r="BD6" s="13">
        <f t="shared" si="5"/>
        <v>0</v>
      </c>
      <c r="BE6" s="13">
        <f t="shared" si="6"/>
        <v>0</v>
      </c>
      <c r="BF6" s="13">
        <f t="shared" si="7"/>
        <v>0</v>
      </c>
      <c r="BG6" s="13">
        <f t="shared" si="8"/>
        <v>0</v>
      </c>
      <c r="BH6" s="13">
        <f t="shared" si="9"/>
        <v>1</v>
      </c>
      <c r="BI6" s="13">
        <f t="shared" si="10"/>
        <v>1</v>
      </c>
      <c r="BJ6" s="13">
        <f t="shared" si="11"/>
        <v>0</v>
      </c>
      <c r="BK6" s="13">
        <f t="shared" si="12"/>
        <v>0</v>
      </c>
      <c r="BL6" s="13">
        <f t="shared" si="13"/>
        <v>0</v>
      </c>
      <c r="BM6" s="13">
        <f t="shared" si="14"/>
        <v>0</v>
      </c>
      <c r="BN6" s="13">
        <f t="shared" si="15"/>
        <v>0</v>
      </c>
      <c r="BO6" s="13">
        <f t="shared" si="16"/>
        <v>0</v>
      </c>
      <c r="BP6" s="13">
        <f t="shared" si="17"/>
        <v>0</v>
      </c>
      <c r="BQ6" s="13">
        <f t="shared" si="18"/>
        <v>0</v>
      </c>
      <c r="BR6" s="13">
        <f t="shared" si="19"/>
        <v>0</v>
      </c>
      <c r="BS6" s="13">
        <f t="shared" si="20"/>
        <v>0</v>
      </c>
      <c r="BT6" s="13">
        <f t="shared" si="21"/>
        <v>1</v>
      </c>
      <c r="BU6" s="13">
        <f t="shared" si="22"/>
        <v>0</v>
      </c>
      <c r="BV6" s="13">
        <f t="shared" si="23"/>
        <v>0</v>
      </c>
      <c r="BW6" s="13">
        <f t="shared" si="24"/>
        <v>0</v>
      </c>
      <c r="BX6" s="13">
        <f t="shared" si="25"/>
        <v>0</v>
      </c>
      <c r="BY6" s="13" t="e">
        <f t="shared" si="26"/>
        <v>#REF!</v>
      </c>
      <c r="BZ6" s="13">
        <f t="shared" si="27"/>
        <v>25.424560546875</v>
      </c>
      <c r="CA6" s="13">
        <f t="shared" si="28"/>
        <v>13.670166015625</v>
      </c>
      <c r="CB6" s="14">
        <f t="shared" si="29"/>
        <v>0</v>
      </c>
      <c r="CC6" s="14">
        <f t="shared" si="30"/>
        <v>21.463134765625</v>
      </c>
      <c r="CD6" s="14">
        <f t="shared" si="31"/>
        <v>26.56103515625</v>
      </c>
      <c r="CE6" s="14">
        <f t="shared" si="32"/>
        <v>45.101806640625</v>
      </c>
      <c r="CF6" s="14">
        <f t="shared" si="33"/>
        <v>42.698974609375</v>
      </c>
      <c r="CG6" s="14">
        <f t="shared" si="34"/>
        <v>0</v>
      </c>
    </row>
    <row r="7" spans="1:85" ht="12.75" customHeight="1" x14ac:dyDescent="0.1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4"/>
      <c r="M7" s="5"/>
      <c r="N7" s="4"/>
      <c r="O7" s="6"/>
      <c r="P7" s="7"/>
      <c r="Q7" s="4" t="str">
        <f>IF(ISNUMBER(B7),IF(ROW(#REF!)=2,"Countercurrent",""),"")</f>
        <v/>
      </c>
      <c r="R7" s="8"/>
      <c r="U7" s="9" t="e">
        <f>IF(ISNUMBER(B$2),IF(ROW(#REF!)=2,"T1",IF(ROW(#REF!)=3,"T2",IF(ROW(#REF!)=4,IF(A$2="1","","T3"),IF(ROW(#REF!)=5,IF(A$2="1","",IF(A$2="2","","T4")),IF(ROW(#REF!)=6,IF(A$2="4","T5",""),""))))),"")</f>
        <v>#REF!</v>
      </c>
      <c r="V7" s="10" t="e">
        <f t="shared" si="0"/>
        <v>#REF!</v>
      </c>
      <c r="W7" s="4" t="e">
        <f>IF(ISNUMBER(B$2),IF(ROW(#REF!)=2,"T10",IF(ROW(#REF!)=3,"T9",IF(ROW(#REF!)=4,IF(A$2="1","","T8"),IF(ROW(#REF!)=5,IF(A$2="3","T7",IF(A$2="4","T7","")),IF(ROW(#REF!)=6,IF(A$2="4","T6",""),""))))),"")</f>
        <v>#REF!</v>
      </c>
      <c r="X7" s="10" t="e">
        <f t="shared" si="1"/>
        <v>#REF!</v>
      </c>
      <c r="Y7" s="11" t="e">
        <f>IF(ISNUMBER(B$2),IF(ROW(#REF!)=2,0,IF(ROW(#REF!)=3,670,IF(ROW(#REF!)=4,IF((A$2)="1","",1340),IF(ROW(#REF!)=5,IF(A$2="1","",IF(A$2="2","",2010)),IF(ROW(#REF!)=6,IF(A$2="4",2680,""),""))))),"")</f>
        <v>#REF!</v>
      </c>
      <c r="AW7" s="12" t="str">
        <f>IF(ISNUMBER(B7),IF(ROW(#REF!)=2,AVERAGE(B$1:B$10000),""),"")</f>
        <v/>
      </c>
      <c r="AX7" s="12" t="str">
        <f t="shared" si="2"/>
        <v/>
      </c>
      <c r="AY7" s="12" t="str">
        <f t="shared" si="2"/>
        <v/>
      </c>
      <c r="AZ7" s="12" t="str">
        <f>IF(ISNUMBER(I7),IF(ROW(#REF!)=2,AVERAGE(I$1:I$10000),""),"")</f>
        <v/>
      </c>
      <c r="BA7" s="12" t="str">
        <f t="shared" si="3"/>
        <v/>
      </c>
      <c r="BB7" s="12" t="str">
        <f t="shared" si="3"/>
        <v/>
      </c>
      <c r="BC7" s="13">
        <f t="shared" si="4"/>
        <v>0</v>
      </c>
      <c r="BD7" s="13">
        <f t="shared" si="5"/>
        <v>0</v>
      </c>
      <c r="BE7" s="13">
        <f t="shared" si="6"/>
        <v>0</v>
      </c>
      <c r="BF7" s="13">
        <f t="shared" si="7"/>
        <v>0</v>
      </c>
      <c r="BG7" s="13">
        <f t="shared" si="8"/>
        <v>0</v>
      </c>
      <c r="BH7" s="13">
        <f t="shared" si="9"/>
        <v>1</v>
      </c>
      <c r="BI7" s="13">
        <f t="shared" si="10"/>
        <v>1</v>
      </c>
      <c r="BJ7" s="13">
        <f t="shared" si="11"/>
        <v>0</v>
      </c>
      <c r="BK7" s="13">
        <f t="shared" si="12"/>
        <v>0</v>
      </c>
      <c r="BL7" s="13">
        <f t="shared" si="13"/>
        <v>0</v>
      </c>
      <c r="BM7" s="13">
        <f t="shared" si="14"/>
        <v>0</v>
      </c>
      <c r="BN7" s="13">
        <f t="shared" si="15"/>
        <v>0</v>
      </c>
      <c r="BO7" s="13">
        <f t="shared" si="16"/>
        <v>0</v>
      </c>
      <c r="BP7" s="13">
        <f t="shared" si="17"/>
        <v>0</v>
      </c>
      <c r="BQ7" s="13">
        <f t="shared" si="18"/>
        <v>0</v>
      </c>
      <c r="BR7" s="13">
        <f t="shared" si="19"/>
        <v>0</v>
      </c>
      <c r="BS7" s="13">
        <f t="shared" si="20"/>
        <v>0</v>
      </c>
      <c r="BT7" s="13">
        <f t="shared" si="21"/>
        <v>1</v>
      </c>
      <c r="BU7" s="13">
        <f t="shared" si="22"/>
        <v>0</v>
      </c>
      <c r="BV7" s="13">
        <f t="shared" si="23"/>
        <v>0</v>
      </c>
      <c r="BW7" s="13">
        <f t="shared" si="24"/>
        <v>0</v>
      </c>
      <c r="BX7" s="13">
        <f t="shared" si="25"/>
        <v>0</v>
      </c>
      <c r="BY7" s="13" t="e">
        <f t="shared" si="26"/>
        <v>#REF!</v>
      </c>
      <c r="BZ7" s="13">
        <f t="shared" si="27"/>
        <v>25.424560546875</v>
      </c>
      <c r="CA7" s="13">
        <f t="shared" si="28"/>
        <v>13.670166015625</v>
      </c>
      <c r="CB7" s="14">
        <f t="shared" si="29"/>
        <v>0</v>
      </c>
      <c r="CC7" s="14">
        <f t="shared" si="30"/>
        <v>21.463134765625</v>
      </c>
      <c r="CD7" s="14">
        <f t="shared" si="31"/>
        <v>26.56103515625</v>
      </c>
      <c r="CE7" s="14">
        <f t="shared" si="32"/>
        <v>45.101806640625</v>
      </c>
      <c r="CF7" s="14">
        <f t="shared" si="33"/>
        <v>42.698974609375</v>
      </c>
      <c r="CG7" s="14">
        <f t="shared" si="34"/>
        <v>0</v>
      </c>
    </row>
    <row r="8" spans="1:85" ht="12.75" customHeight="1" x14ac:dyDescent="0.1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4"/>
      <c r="M8" s="5"/>
      <c r="N8" s="4"/>
      <c r="O8" s="6"/>
      <c r="P8" s="7"/>
      <c r="Q8" s="4" t="str">
        <f>IF(ISNUMBER(B8),IF(ROW(#REF!)=2,"Countercurrent",""),"")</f>
        <v/>
      </c>
      <c r="R8" s="8"/>
      <c r="U8" s="9" t="e">
        <f>IF(ISNUMBER(B$2),IF(ROW(#REF!)=2,"T1",IF(ROW(#REF!)=3,"T2",IF(ROW(#REF!)=4,IF(A$2="1","","T3"),IF(ROW(#REF!)=5,IF(A$2="1","",IF(A$2="2","","T4")),IF(ROW(#REF!)=6,IF(A$2="4","T5",""),""))))),"")</f>
        <v>#REF!</v>
      </c>
      <c r="V8" s="10" t="e">
        <f t="shared" si="0"/>
        <v>#REF!</v>
      </c>
      <c r="W8" s="4" t="e">
        <f>IF(ISNUMBER(B$2),IF(ROW(#REF!)=2,"T10",IF(ROW(#REF!)=3,"T9",IF(ROW(#REF!)=4,IF(A$2="1","","T8"),IF(ROW(#REF!)=5,IF(A$2="3","T7",IF(A$2="4","T7","")),IF(ROW(#REF!)=6,IF(A$2="4","T6",""),""))))),"")</f>
        <v>#REF!</v>
      </c>
      <c r="X8" s="10" t="e">
        <f t="shared" si="1"/>
        <v>#REF!</v>
      </c>
      <c r="Y8" s="11" t="e">
        <f>IF(ISNUMBER(B$2),IF(ROW(#REF!)=2,0,IF(ROW(#REF!)=3,670,IF(ROW(#REF!)=4,IF((A$2)="1","",1340),IF(ROW(#REF!)=5,IF(A$2="1","",IF(A$2="2","",2010)),IF(ROW(#REF!)=6,IF(A$2="4",2680,""),""))))),"")</f>
        <v>#REF!</v>
      </c>
      <c r="AW8" s="12" t="str">
        <f>IF(ISNUMBER(B8),IF(ROW(#REF!)=2,AVERAGE(B$1:B$10000),""),"")</f>
        <v/>
      </c>
      <c r="AX8" s="12" t="str">
        <f t="shared" si="2"/>
        <v/>
      </c>
      <c r="AY8" s="12" t="str">
        <f t="shared" si="2"/>
        <v/>
      </c>
      <c r="AZ8" s="12" t="str">
        <f>IF(ISNUMBER(I8),IF(ROW(#REF!)=2,AVERAGE(I$1:I$10000),""),"")</f>
        <v/>
      </c>
      <c r="BA8" s="12" t="str">
        <f t="shared" si="3"/>
        <v/>
      </c>
      <c r="BB8" s="12" t="str">
        <f t="shared" si="3"/>
        <v/>
      </c>
      <c r="BC8" s="13">
        <f t="shared" si="4"/>
        <v>0</v>
      </c>
      <c r="BD8" s="13">
        <f t="shared" si="5"/>
        <v>0</v>
      </c>
      <c r="BE8" s="13">
        <f t="shared" si="6"/>
        <v>0</v>
      </c>
      <c r="BF8" s="13">
        <f t="shared" si="7"/>
        <v>0</v>
      </c>
      <c r="BG8" s="13">
        <f t="shared" si="8"/>
        <v>0</v>
      </c>
      <c r="BH8" s="13">
        <f t="shared" si="9"/>
        <v>1</v>
      </c>
      <c r="BI8" s="13">
        <f t="shared" si="10"/>
        <v>1</v>
      </c>
      <c r="BJ8" s="13">
        <f t="shared" si="11"/>
        <v>0</v>
      </c>
      <c r="BK8" s="13">
        <f t="shared" si="12"/>
        <v>0</v>
      </c>
      <c r="BL8" s="13">
        <f t="shared" si="13"/>
        <v>0</v>
      </c>
      <c r="BM8" s="13">
        <f t="shared" si="14"/>
        <v>0</v>
      </c>
      <c r="BN8" s="13">
        <f t="shared" si="15"/>
        <v>0</v>
      </c>
      <c r="BO8" s="13">
        <f t="shared" si="16"/>
        <v>0</v>
      </c>
      <c r="BP8" s="13">
        <f t="shared" si="17"/>
        <v>0</v>
      </c>
      <c r="BQ8" s="13">
        <f t="shared" si="18"/>
        <v>0</v>
      </c>
      <c r="BR8" s="13">
        <f t="shared" si="19"/>
        <v>0</v>
      </c>
      <c r="BS8" s="13">
        <f t="shared" si="20"/>
        <v>0</v>
      </c>
      <c r="BT8" s="13">
        <f t="shared" si="21"/>
        <v>1</v>
      </c>
      <c r="BU8" s="13">
        <f t="shared" si="22"/>
        <v>0</v>
      </c>
      <c r="BV8" s="13">
        <f t="shared" si="23"/>
        <v>0</v>
      </c>
      <c r="BW8" s="13">
        <f t="shared" si="24"/>
        <v>0</v>
      </c>
      <c r="BX8" s="13">
        <f t="shared" si="25"/>
        <v>0</v>
      </c>
      <c r="BY8" s="13" t="e">
        <f t="shared" si="26"/>
        <v>#REF!</v>
      </c>
      <c r="BZ8" s="13">
        <f t="shared" si="27"/>
        <v>25.424560546875</v>
      </c>
      <c r="CA8" s="13">
        <f t="shared" si="28"/>
        <v>13.670166015625</v>
      </c>
      <c r="CB8" s="14">
        <f t="shared" si="29"/>
        <v>0</v>
      </c>
      <c r="CC8" s="14">
        <f t="shared" si="30"/>
        <v>21.463134765625</v>
      </c>
      <c r="CD8" s="14">
        <f t="shared" si="31"/>
        <v>26.56103515625</v>
      </c>
      <c r="CE8" s="14">
        <f t="shared" si="32"/>
        <v>45.101806640625</v>
      </c>
      <c r="CF8" s="14">
        <f t="shared" si="33"/>
        <v>42.698974609375</v>
      </c>
      <c r="CG8" s="14">
        <f t="shared" si="34"/>
        <v>0</v>
      </c>
    </row>
    <row r="9" spans="1:85" ht="12.75" customHeight="1" x14ac:dyDescent="0.1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4"/>
      <c r="M9" s="5"/>
      <c r="N9" s="4"/>
      <c r="O9" s="6"/>
      <c r="P9" s="7"/>
      <c r="Q9" s="4" t="str">
        <f>IF(ISNUMBER(B9),IF(ROW(#REF!)=2,"Countercurrent",""),"")</f>
        <v/>
      </c>
      <c r="R9" s="8"/>
      <c r="U9" s="9" t="e">
        <f>IF(ISNUMBER(B$2),IF(ROW(#REF!)=2,"T1",IF(ROW(#REF!)=3,"T2",IF(ROW(#REF!)=4,IF(A$2="1","","T3"),IF(ROW(#REF!)=5,IF(A$2="1","",IF(A$2="2","","T4")),IF(ROW(#REF!)=6,IF(A$2="4","T5",""),""))))),"")</f>
        <v>#REF!</v>
      </c>
      <c r="V9" s="10" t="e">
        <f t="shared" si="0"/>
        <v>#REF!</v>
      </c>
      <c r="W9" s="4" t="e">
        <f>IF(ISNUMBER(B$2),IF(ROW(#REF!)=2,"T10",IF(ROW(#REF!)=3,"T9",IF(ROW(#REF!)=4,IF(A$2="1","","T8"),IF(ROW(#REF!)=5,IF(A$2="3","T7",IF(A$2="4","T7","")),IF(ROW(#REF!)=6,IF(A$2="4","T6",""),""))))),"")</f>
        <v>#REF!</v>
      </c>
      <c r="X9" s="10" t="e">
        <f t="shared" si="1"/>
        <v>#REF!</v>
      </c>
      <c r="Y9" s="11" t="e">
        <f>IF(ISNUMBER(B$2),IF(ROW(#REF!)=2,0,IF(ROW(#REF!)=3,670,IF(ROW(#REF!)=4,IF((A$2)="1","",1340),IF(ROW(#REF!)=5,IF(A$2="1","",IF(A$2="2","",2010)),IF(ROW(#REF!)=6,IF(A$2="4",2680,""),""))))),"")</f>
        <v>#REF!</v>
      </c>
      <c r="AW9" s="12" t="str">
        <f>IF(ISNUMBER(B9),IF(ROW(#REF!)=2,AVERAGE(B$1:B$10000),""),"")</f>
        <v/>
      </c>
      <c r="AX9" s="12" t="str">
        <f t="shared" si="2"/>
        <v/>
      </c>
      <c r="AY9" s="12" t="str">
        <f t="shared" si="2"/>
        <v/>
      </c>
      <c r="AZ9" s="12" t="str">
        <f>IF(ISNUMBER(I9),IF(ROW(#REF!)=2,AVERAGE(I$1:I$10000),""),"")</f>
        <v/>
      </c>
      <c r="BA9" s="12" t="str">
        <f t="shared" si="3"/>
        <v/>
      </c>
      <c r="BB9" s="12" t="str">
        <f t="shared" si="3"/>
        <v/>
      </c>
      <c r="BC9" s="13">
        <f t="shared" si="4"/>
        <v>0</v>
      </c>
      <c r="BD9" s="13">
        <f t="shared" si="5"/>
        <v>0</v>
      </c>
      <c r="BE9" s="13">
        <f t="shared" si="6"/>
        <v>0</v>
      </c>
      <c r="BF9" s="13">
        <f t="shared" si="7"/>
        <v>0</v>
      </c>
      <c r="BG9" s="13">
        <f t="shared" si="8"/>
        <v>0</v>
      </c>
      <c r="BH9" s="13">
        <f t="shared" si="9"/>
        <v>1</v>
      </c>
      <c r="BI9" s="13">
        <f t="shared" si="10"/>
        <v>1</v>
      </c>
      <c r="BJ9" s="13">
        <f t="shared" si="11"/>
        <v>0</v>
      </c>
      <c r="BK9" s="13">
        <f t="shared" si="12"/>
        <v>0</v>
      </c>
      <c r="BL9" s="13">
        <f t="shared" si="13"/>
        <v>0</v>
      </c>
      <c r="BM9" s="13">
        <f t="shared" si="14"/>
        <v>0</v>
      </c>
      <c r="BN9" s="13">
        <f t="shared" si="15"/>
        <v>0</v>
      </c>
      <c r="BO9" s="13">
        <f t="shared" si="16"/>
        <v>0</v>
      </c>
      <c r="BP9" s="13">
        <f t="shared" si="17"/>
        <v>0</v>
      </c>
      <c r="BQ9" s="13">
        <f t="shared" si="18"/>
        <v>0</v>
      </c>
      <c r="BR9" s="13">
        <f t="shared" si="19"/>
        <v>0</v>
      </c>
      <c r="BS9" s="13">
        <f t="shared" si="20"/>
        <v>0</v>
      </c>
      <c r="BT9" s="13">
        <f t="shared" si="21"/>
        <v>1</v>
      </c>
      <c r="BU9" s="13">
        <f t="shared" si="22"/>
        <v>0</v>
      </c>
      <c r="BV9" s="13">
        <f t="shared" si="23"/>
        <v>0</v>
      </c>
      <c r="BW9" s="13">
        <f t="shared" si="24"/>
        <v>0</v>
      </c>
      <c r="BX9" s="13">
        <f t="shared" si="25"/>
        <v>0</v>
      </c>
      <c r="BY9" s="13" t="e">
        <f t="shared" si="26"/>
        <v>#REF!</v>
      </c>
      <c r="BZ9" s="13">
        <f t="shared" si="27"/>
        <v>25.424560546875</v>
      </c>
      <c r="CA9" s="13">
        <f t="shared" si="28"/>
        <v>13.670166015625</v>
      </c>
      <c r="CB9" s="14">
        <f t="shared" si="29"/>
        <v>0</v>
      </c>
      <c r="CC9" s="14">
        <f t="shared" si="30"/>
        <v>21.463134765625</v>
      </c>
      <c r="CD9" s="14">
        <f t="shared" si="31"/>
        <v>26.56103515625</v>
      </c>
      <c r="CE9" s="14">
        <f t="shared" si="32"/>
        <v>45.101806640625</v>
      </c>
      <c r="CF9" s="14">
        <f t="shared" si="33"/>
        <v>42.698974609375</v>
      </c>
      <c r="CG9" s="14">
        <f t="shared" si="34"/>
        <v>0</v>
      </c>
    </row>
    <row r="10" spans="1:85" ht="12.75" customHeight="1" x14ac:dyDescent="0.15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  <c r="M10" s="5"/>
      <c r="N10" s="4"/>
      <c r="O10" s="6"/>
      <c r="P10" s="7"/>
      <c r="Q10" s="4" t="str">
        <f>IF(ISNUMBER(B10),IF(ROW(#REF!)=2,"Countercurrent",""),"")</f>
        <v/>
      </c>
      <c r="R10" s="8"/>
      <c r="U10" s="9" t="e">
        <f>IF(ISNUMBER(B$2),IF(ROW(#REF!)=2,"T1",IF(ROW(#REF!)=3,"T2",IF(ROW(#REF!)=4,IF(A$2="1","","T3"),IF(ROW(#REF!)=5,IF(A$2="1","",IF(A$2="2","","T4")),IF(ROW(#REF!)=6,IF(A$2="4","T5",""),""))))),"")</f>
        <v>#REF!</v>
      </c>
      <c r="V10" s="10" t="e">
        <f t="shared" si="0"/>
        <v>#REF!</v>
      </c>
      <c r="W10" s="4" t="e">
        <f>IF(ISNUMBER(B$2),IF(ROW(#REF!)=2,"T10",IF(ROW(#REF!)=3,"T9",IF(ROW(#REF!)=4,IF(A$2="1","","T8"),IF(ROW(#REF!)=5,IF(A$2="3","T7",IF(A$2="4","T7","")),IF(ROW(#REF!)=6,IF(A$2="4","T6",""),""))))),"")</f>
        <v>#REF!</v>
      </c>
      <c r="X10" s="10" t="e">
        <f t="shared" si="1"/>
        <v>#REF!</v>
      </c>
      <c r="Y10" s="11" t="e">
        <f>IF(ISNUMBER(B$2),IF(ROW(#REF!)=2,0,IF(ROW(#REF!)=3,670,IF(ROW(#REF!)=4,IF((A$2)="1","",1340),IF(ROW(#REF!)=5,IF(A$2="1","",IF(A$2="2","",2010)),IF(ROW(#REF!)=6,IF(A$2="4",2680,""),""))))),"")</f>
        <v>#REF!</v>
      </c>
      <c r="AW10" s="12" t="str">
        <f>IF(ISNUMBER(B10),IF(ROW(#REF!)=2,AVERAGE(B$1:B$10000),""),"")</f>
        <v/>
      </c>
      <c r="AX10" s="12" t="str">
        <f t="shared" si="2"/>
        <v/>
      </c>
      <c r="AY10" s="12" t="str">
        <f t="shared" si="2"/>
        <v/>
      </c>
      <c r="AZ10" s="12" t="str">
        <f>IF(ISNUMBER(I10),IF(ROW(#REF!)=2,AVERAGE(I$1:I$10000),""),"")</f>
        <v/>
      </c>
      <c r="BA10" s="12" t="str">
        <f t="shared" si="3"/>
        <v/>
      </c>
      <c r="BB10" s="12" t="str">
        <f t="shared" si="3"/>
        <v/>
      </c>
      <c r="BC10" s="13">
        <f t="shared" si="4"/>
        <v>0</v>
      </c>
      <c r="BD10" s="13">
        <f t="shared" si="5"/>
        <v>0</v>
      </c>
      <c r="BE10" s="13">
        <f t="shared" si="6"/>
        <v>0</v>
      </c>
      <c r="BF10" s="13">
        <f t="shared" si="7"/>
        <v>0</v>
      </c>
      <c r="BG10" s="13">
        <f t="shared" si="8"/>
        <v>0</v>
      </c>
      <c r="BH10" s="13">
        <f t="shared" si="9"/>
        <v>1</v>
      </c>
      <c r="BI10" s="13">
        <f t="shared" si="10"/>
        <v>1</v>
      </c>
      <c r="BJ10" s="13">
        <f t="shared" si="11"/>
        <v>0</v>
      </c>
      <c r="BK10" s="13">
        <f t="shared" si="12"/>
        <v>0</v>
      </c>
      <c r="BL10" s="13">
        <f t="shared" si="13"/>
        <v>0</v>
      </c>
      <c r="BM10" s="13">
        <f t="shared" si="14"/>
        <v>0</v>
      </c>
      <c r="BN10" s="13">
        <f t="shared" si="15"/>
        <v>0</v>
      </c>
      <c r="BO10" s="13">
        <f t="shared" si="16"/>
        <v>0</v>
      </c>
      <c r="BP10" s="13">
        <f t="shared" si="17"/>
        <v>0</v>
      </c>
      <c r="BQ10" s="13">
        <f t="shared" si="18"/>
        <v>0</v>
      </c>
      <c r="BR10" s="13">
        <f t="shared" si="19"/>
        <v>0</v>
      </c>
      <c r="BS10" s="13">
        <f t="shared" si="20"/>
        <v>0</v>
      </c>
      <c r="BT10" s="13">
        <f t="shared" si="21"/>
        <v>1</v>
      </c>
      <c r="BU10" s="13">
        <f t="shared" si="22"/>
        <v>0</v>
      </c>
      <c r="BV10" s="13">
        <f t="shared" si="23"/>
        <v>0</v>
      </c>
      <c r="BW10" s="13">
        <f t="shared" si="24"/>
        <v>0</v>
      </c>
      <c r="BX10" s="13">
        <f t="shared" si="25"/>
        <v>0</v>
      </c>
      <c r="BY10" s="13" t="e">
        <f t="shared" si="26"/>
        <v>#REF!</v>
      </c>
      <c r="BZ10" s="13">
        <f t="shared" si="27"/>
        <v>25.424560546875</v>
      </c>
      <c r="CA10" s="13">
        <f t="shared" si="28"/>
        <v>13.670166015625</v>
      </c>
      <c r="CB10" s="14">
        <f t="shared" si="29"/>
        <v>0</v>
      </c>
      <c r="CC10" s="14">
        <f t="shared" si="30"/>
        <v>21.463134765625</v>
      </c>
      <c r="CD10" s="14">
        <f t="shared" si="31"/>
        <v>26.56103515625</v>
      </c>
      <c r="CE10" s="14">
        <f t="shared" si="32"/>
        <v>45.101806640625</v>
      </c>
      <c r="CF10" s="14">
        <f t="shared" si="33"/>
        <v>42.698974609375</v>
      </c>
      <c r="CG10" s="14">
        <f t="shared" si="34"/>
        <v>0</v>
      </c>
    </row>
    <row r="11" spans="1:85" ht="12.75" customHeight="1" x14ac:dyDescent="0.15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  <c r="M11" s="5"/>
      <c r="N11" s="4"/>
      <c r="O11" s="6"/>
      <c r="P11" s="7"/>
      <c r="Q11" s="4" t="str">
        <f>IF(ISNUMBER(B11),IF(ROW(#REF!)=2,"Countercurrent",""),"")</f>
        <v/>
      </c>
      <c r="R11" s="8"/>
      <c r="U11" s="9" t="e">
        <f>IF(ISNUMBER(B$2),IF(ROW(#REF!)=2,"T1",IF(ROW(#REF!)=3,"T2",IF(ROW(#REF!)=4,IF(A$2="1","","T3"),IF(ROW(#REF!)=5,IF(A$2="1","",IF(A$2="2","","T4")),IF(ROW(#REF!)=6,IF(A$2="4","T5",""),""))))),"")</f>
        <v>#REF!</v>
      </c>
      <c r="V11" s="10" t="e">
        <f t="shared" si="0"/>
        <v>#REF!</v>
      </c>
      <c r="W11" s="4" t="e">
        <f>IF(ISNUMBER(B$2),IF(ROW(#REF!)=2,"T10",IF(ROW(#REF!)=3,"T9",IF(ROW(#REF!)=4,IF(A$2="1","","T8"),IF(ROW(#REF!)=5,IF(A$2="3","T7",IF(A$2="4","T7","")),IF(ROW(#REF!)=6,IF(A$2="4","T6",""),""))))),"")</f>
        <v>#REF!</v>
      </c>
      <c r="X11" s="10" t="e">
        <f t="shared" si="1"/>
        <v>#REF!</v>
      </c>
      <c r="Y11" s="11" t="e">
        <f>IF(ISNUMBER(B$2),IF(ROW(#REF!)=2,0,IF(ROW(#REF!)=3,670,IF(ROW(#REF!)=4,IF((A$2)="1","",1340),IF(ROW(#REF!)=5,IF(A$2="1","",IF(A$2="2","",2010)),IF(ROW(#REF!)=6,IF(A$2="4",2680,""),""))))),"")</f>
        <v>#REF!</v>
      </c>
      <c r="AW11" s="12" t="str">
        <f>IF(ISNUMBER(B11),IF(ROW(#REF!)=2,AVERAGE(B$1:B$10000),""),"")</f>
        <v/>
      </c>
      <c r="AX11" s="12" t="str">
        <f t="shared" si="2"/>
        <v/>
      </c>
      <c r="AY11" s="12" t="str">
        <f t="shared" si="2"/>
        <v/>
      </c>
      <c r="AZ11" s="12" t="str">
        <f>IF(ISNUMBER(I11),IF(ROW(#REF!)=2,AVERAGE(I$1:I$10000),""),"")</f>
        <v/>
      </c>
      <c r="BA11" s="12" t="str">
        <f t="shared" si="3"/>
        <v/>
      </c>
      <c r="BB11" s="12" t="str">
        <f t="shared" si="3"/>
        <v/>
      </c>
      <c r="BC11" s="13">
        <f t="shared" si="4"/>
        <v>0</v>
      </c>
      <c r="BD11" s="13">
        <f t="shared" si="5"/>
        <v>0</v>
      </c>
      <c r="BE11" s="13">
        <f t="shared" si="6"/>
        <v>0</v>
      </c>
      <c r="BF11" s="13">
        <f t="shared" si="7"/>
        <v>0</v>
      </c>
      <c r="BG11" s="13">
        <f t="shared" si="8"/>
        <v>0</v>
      </c>
      <c r="BH11" s="13">
        <f t="shared" si="9"/>
        <v>1</v>
      </c>
      <c r="BI11" s="13">
        <f t="shared" si="10"/>
        <v>1</v>
      </c>
      <c r="BJ11" s="13">
        <f t="shared" si="11"/>
        <v>0</v>
      </c>
      <c r="BK11" s="13">
        <f t="shared" si="12"/>
        <v>0</v>
      </c>
      <c r="BL11" s="13">
        <f t="shared" si="13"/>
        <v>0</v>
      </c>
      <c r="BM11" s="13">
        <f t="shared" si="14"/>
        <v>0</v>
      </c>
      <c r="BN11" s="13">
        <f t="shared" si="15"/>
        <v>0</v>
      </c>
      <c r="BO11" s="13">
        <f t="shared" si="16"/>
        <v>0</v>
      </c>
      <c r="BP11" s="13">
        <f t="shared" si="17"/>
        <v>0</v>
      </c>
      <c r="BQ11" s="13">
        <f t="shared" si="18"/>
        <v>0</v>
      </c>
      <c r="BR11" s="13">
        <f t="shared" si="19"/>
        <v>0</v>
      </c>
      <c r="BS11" s="13">
        <f t="shared" si="20"/>
        <v>0</v>
      </c>
      <c r="BT11" s="13">
        <f t="shared" si="21"/>
        <v>1</v>
      </c>
      <c r="BU11" s="13">
        <f t="shared" si="22"/>
        <v>0</v>
      </c>
      <c r="BV11" s="13">
        <f t="shared" si="23"/>
        <v>0</v>
      </c>
      <c r="BW11" s="13">
        <f t="shared" si="24"/>
        <v>0</v>
      </c>
      <c r="BX11" s="13">
        <f t="shared" si="25"/>
        <v>0</v>
      </c>
      <c r="BY11" s="13" t="e">
        <f t="shared" si="26"/>
        <v>#REF!</v>
      </c>
      <c r="BZ11" s="13">
        <f t="shared" si="27"/>
        <v>25.424560546875</v>
      </c>
      <c r="CA11" s="13">
        <f t="shared" si="28"/>
        <v>13.670166015625</v>
      </c>
      <c r="CB11" s="14">
        <f t="shared" si="29"/>
        <v>0</v>
      </c>
      <c r="CC11" s="14">
        <f t="shared" si="30"/>
        <v>21.463134765625</v>
      </c>
      <c r="CD11" s="14">
        <f t="shared" si="31"/>
        <v>26.56103515625</v>
      </c>
      <c r="CE11" s="14">
        <f t="shared" si="32"/>
        <v>45.101806640625</v>
      </c>
      <c r="CF11" s="14">
        <f t="shared" si="33"/>
        <v>42.698974609375</v>
      </c>
      <c r="CG11" s="14">
        <f t="shared" si="34"/>
        <v>0</v>
      </c>
    </row>
    <row r="12" spans="1:85" ht="12.75" customHeight="1" x14ac:dyDescent="0.1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  <c r="M12" s="5"/>
      <c r="N12" s="4"/>
      <c r="O12" s="6"/>
      <c r="P12" s="7"/>
      <c r="Q12" s="4" t="str">
        <f>IF(ISNUMBER(B12),IF(ROW(#REF!)=2,"Countercurrent",""),"")</f>
        <v/>
      </c>
      <c r="R12" s="8"/>
      <c r="U12" s="9" t="e">
        <f>IF(ISNUMBER(B$2),IF(ROW(#REF!)=2,"T1",IF(ROW(#REF!)=3,"T2",IF(ROW(#REF!)=4,IF(A$2="1","","T3"),IF(ROW(#REF!)=5,IF(A$2="1","",IF(A$2="2","","T4")),IF(ROW(#REF!)=6,IF(A$2="4","T5",""),""))))),"")</f>
        <v>#REF!</v>
      </c>
      <c r="V12" s="10" t="e">
        <f t="shared" si="0"/>
        <v>#REF!</v>
      </c>
      <c r="W12" s="4" t="e">
        <f>IF(ISNUMBER(B$2),IF(ROW(#REF!)=2,"T10",IF(ROW(#REF!)=3,"T9",IF(ROW(#REF!)=4,IF(A$2="1","","T8"),IF(ROW(#REF!)=5,IF(A$2="3","T7",IF(A$2="4","T7","")),IF(ROW(#REF!)=6,IF(A$2="4","T6",""),""))))),"")</f>
        <v>#REF!</v>
      </c>
      <c r="X12" s="10" t="e">
        <f t="shared" si="1"/>
        <v>#REF!</v>
      </c>
      <c r="Y12" s="11" t="e">
        <f>IF(ISNUMBER(B$2),IF(ROW(#REF!)=2,0,IF(ROW(#REF!)=3,670,IF(ROW(#REF!)=4,IF((A$2)="1","",1340),IF(ROW(#REF!)=5,IF(A$2="1","",IF(A$2="2","",2010)),IF(ROW(#REF!)=6,IF(A$2="4",2680,""),""))))),"")</f>
        <v>#REF!</v>
      </c>
      <c r="AW12" s="12" t="str">
        <f>IF(ISNUMBER(B12),IF(ROW(#REF!)=2,AVERAGE(B$1:B$10000),""),"")</f>
        <v/>
      </c>
      <c r="AX12" s="12" t="str">
        <f t="shared" si="2"/>
        <v/>
      </c>
      <c r="AY12" s="12" t="str">
        <f t="shared" si="2"/>
        <v/>
      </c>
      <c r="AZ12" s="12" t="str">
        <f>IF(ISNUMBER(I12),IF(ROW(#REF!)=2,AVERAGE(I$1:I$10000),""),"")</f>
        <v/>
      </c>
      <c r="BA12" s="12" t="str">
        <f t="shared" si="3"/>
        <v/>
      </c>
      <c r="BB12" s="12" t="str">
        <f t="shared" si="3"/>
        <v/>
      </c>
      <c r="BC12" s="13">
        <f t="shared" si="4"/>
        <v>0</v>
      </c>
      <c r="BD12" s="13">
        <f t="shared" si="5"/>
        <v>0</v>
      </c>
      <c r="BE12" s="13">
        <f t="shared" si="6"/>
        <v>0</v>
      </c>
      <c r="BF12" s="13">
        <f t="shared" si="7"/>
        <v>0</v>
      </c>
      <c r="BG12" s="13">
        <f t="shared" si="8"/>
        <v>0</v>
      </c>
      <c r="BH12" s="13">
        <f t="shared" si="9"/>
        <v>1</v>
      </c>
      <c r="BI12" s="13">
        <f t="shared" si="10"/>
        <v>1</v>
      </c>
      <c r="BJ12" s="13">
        <f t="shared" si="11"/>
        <v>0</v>
      </c>
      <c r="BK12" s="13">
        <f t="shared" si="12"/>
        <v>0</v>
      </c>
      <c r="BL12" s="13">
        <f t="shared" si="13"/>
        <v>0</v>
      </c>
      <c r="BM12" s="13">
        <f t="shared" si="14"/>
        <v>0</v>
      </c>
      <c r="BN12" s="13">
        <f t="shared" si="15"/>
        <v>0</v>
      </c>
      <c r="BO12" s="13">
        <f t="shared" si="16"/>
        <v>0</v>
      </c>
      <c r="BP12" s="13">
        <f t="shared" si="17"/>
        <v>0</v>
      </c>
      <c r="BQ12" s="13">
        <f t="shared" si="18"/>
        <v>0</v>
      </c>
      <c r="BR12" s="13">
        <f t="shared" si="19"/>
        <v>0</v>
      </c>
      <c r="BS12" s="13">
        <f t="shared" si="20"/>
        <v>0</v>
      </c>
      <c r="BT12" s="13">
        <f t="shared" si="21"/>
        <v>1</v>
      </c>
      <c r="BU12" s="13">
        <f t="shared" si="22"/>
        <v>0</v>
      </c>
      <c r="BV12" s="13">
        <f t="shared" si="23"/>
        <v>0</v>
      </c>
      <c r="BW12" s="13">
        <f t="shared" si="24"/>
        <v>0</v>
      </c>
      <c r="BX12" s="13">
        <f t="shared" si="25"/>
        <v>0</v>
      </c>
      <c r="BY12" s="13" t="e">
        <f t="shared" si="26"/>
        <v>#REF!</v>
      </c>
      <c r="BZ12" s="13">
        <f t="shared" si="27"/>
        <v>25.424560546875</v>
      </c>
      <c r="CA12" s="13">
        <f t="shared" si="28"/>
        <v>13.670166015625</v>
      </c>
      <c r="CB12" s="14">
        <f t="shared" si="29"/>
        <v>0</v>
      </c>
      <c r="CC12" s="14">
        <f t="shared" si="30"/>
        <v>21.463134765625</v>
      </c>
      <c r="CD12" s="14">
        <f t="shared" si="31"/>
        <v>26.56103515625</v>
      </c>
      <c r="CE12" s="14">
        <f t="shared" si="32"/>
        <v>45.101806640625</v>
      </c>
      <c r="CF12" s="14">
        <f t="shared" si="33"/>
        <v>42.698974609375</v>
      </c>
      <c r="CG12" s="14">
        <f t="shared" si="34"/>
        <v>0</v>
      </c>
    </row>
    <row r="13" spans="1:85" ht="12.75" customHeight="1" x14ac:dyDescent="0.1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  <c r="M13" s="5"/>
      <c r="N13" s="4"/>
      <c r="O13" s="6"/>
      <c r="P13" s="7"/>
      <c r="Q13" s="4" t="str">
        <f>IF(ISNUMBER(B13),IF(ROW(#REF!)=2,"Countercurrent",""),"")</f>
        <v/>
      </c>
      <c r="R13" s="8"/>
      <c r="U13" s="9" t="e">
        <f>IF(ISNUMBER(B$2),IF(ROW(#REF!)=2,"T1",IF(ROW(#REF!)=3,"T2",IF(ROW(#REF!)=4,IF(A$2="1","","T3"),IF(ROW(#REF!)=5,IF(A$2="1","",IF(A$2="2","","T4")),IF(ROW(#REF!)=6,IF(A$2="4","T5",""),""))))),"")</f>
        <v>#REF!</v>
      </c>
      <c r="V13" s="10" t="e">
        <f t="shared" si="0"/>
        <v>#REF!</v>
      </c>
      <c r="W13" s="4" t="e">
        <f>IF(ISNUMBER(B$2),IF(ROW(#REF!)=2,"T10",IF(ROW(#REF!)=3,"T9",IF(ROW(#REF!)=4,IF(A$2="1","","T8"),IF(ROW(#REF!)=5,IF(A$2="3","T7",IF(A$2="4","T7","")),IF(ROW(#REF!)=6,IF(A$2="4","T6",""),""))))),"")</f>
        <v>#REF!</v>
      </c>
      <c r="X13" s="10" t="e">
        <f t="shared" si="1"/>
        <v>#REF!</v>
      </c>
      <c r="Y13" s="11" t="e">
        <f>IF(ISNUMBER(B$2),IF(ROW(#REF!)=2,0,IF(ROW(#REF!)=3,670,IF(ROW(#REF!)=4,IF((A$2)="1","",1340),IF(ROW(#REF!)=5,IF(A$2="1","",IF(A$2="2","",2010)),IF(ROW(#REF!)=6,IF(A$2="4",2680,""),""))))),"")</f>
        <v>#REF!</v>
      </c>
      <c r="AW13" s="12" t="str">
        <f>IF(ISNUMBER(B13),IF(ROW(#REF!)=2,AVERAGE(B$1:B$10000),""),"")</f>
        <v/>
      </c>
      <c r="AX13" s="12" t="str">
        <f t="shared" si="2"/>
        <v/>
      </c>
      <c r="AY13" s="12" t="str">
        <f t="shared" si="2"/>
        <v/>
      </c>
      <c r="AZ13" s="12" t="str">
        <f>IF(ISNUMBER(I13),IF(ROW(#REF!)=2,AVERAGE(I$1:I$10000),""),"")</f>
        <v/>
      </c>
      <c r="BA13" s="12" t="str">
        <f t="shared" si="3"/>
        <v/>
      </c>
      <c r="BB13" s="12" t="str">
        <f t="shared" si="3"/>
        <v/>
      </c>
      <c r="BC13" s="13">
        <f t="shared" si="4"/>
        <v>0</v>
      </c>
      <c r="BD13" s="13">
        <f t="shared" si="5"/>
        <v>0</v>
      </c>
      <c r="BE13" s="13">
        <f t="shared" si="6"/>
        <v>0</v>
      </c>
      <c r="BF13" s="13">
        <f t="shared" si="7"/>
        <v>0</v>
      </c>
      <c r="BG13" s="13">
        <f t="shared" si="8"/>
        <v>0</v>
      </c>
      <c r="BH13" s="13">
        <f t="shared" si="9"/>
        <v>1</v>
      </c>
      <c r="BI13" s="13">
        <f t="shared" si="10"/>
        <v>1</v>
      </c>
      <c r="BJ13" s="13">
        <f t="shared" si="11"/>
        <v>0</v>
      </c>
      <c r="BK13" s="13">
        <f t="shared" si="12"/>
        <v>0</v>
      </c>
      <c r="BL13" s="13">
        <f t="shared" si="13"/>
        <v>0</v>
      </c>
      <c r="BM13" s="13">
        <f t="shared" si="14"/>
        <v>0</v>
      </c>
      <c r="BN13" s="13">
        <f t="shared" si="15"/>
        <v>0</v>
      </c>
      <c r="BO13" s="13">
        <f t="shared" si="16"/>
        <v>0</v>
      </c>
      <c r="BP13" s="13">
        <f t="shared" si="17"/>
        <v>0</v>
      </c>
      <c r="BQ13" s="13">
        <f t="shared" si="18"/>
        <v>0</v>
      </c>
      <c r="BR13" s="13">
        <f t="shared" si="19"/>
        <v>0</v>
      </c>
      <c r="BS13" s="13">
        <f t="shared" si="20"/>
        <v>0</v>
      </c>
      <c r="BT13" s="13">
        <f t="shared" si="21"/>
        <v>1</v>
      </c>
      <c r="BU13" s="13">
        <f t="shared" si="22"/>
        <v>0</v>
      </c>
      <c r="BV13" s="13">
        <f t="shared" si="23"/>
        <v>0</v>
      </c>
      <c r="BW13" s="13">
        <f t="shared" si="24"/>
        <v>0</v>
      </c>
      <c r="BX13" s="13">
        <f t="shared" si="25"/>
        <v>0</v>
      </c>
      <c r="BY13" s="13" t="e">
        <f t="shared" si="26"/>
        <v>#REF!</v>
      </c>
      <c r="BZ13" s="13">
        <f t="shared" si="27"/>
        <v>25.424560546875</v>
      </c>
      <c r="CA13" s="13">
        <f t="shared" si="28"/>
        <v>13.670166015625</v>
      </c>
      <c r="CB13" s="14">
        <f t="shared" si="29"/>
        <v>0</v>
      </c>
      <c r="CC13" s="14">
        <f t="shared" si="30"/>
        <v>21.463134765625</v>
      </c>
      <c r="CD13" s="14">
        <f t="shared" si="31"/>
        <v>26.56103515625</v>
      </c>
      <c r="CE13" s="14">
        <f t="shared" si="32"/>
        <v>45.101806640625</v>
      </c>
      <c r="CF13" s="14">
        <f t="shared" si="33"/>
        <v>42.698974609375</v>
      </c>
      <c r="CG13" s="14">
        <f t="shared" si="34"/>
        <v>0</v>
      </c>
    </row>
    <row r="14" spans="1:85" ht="12.75" customHeight="1" x14ac:dyDescent="0.15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  <c r="M14" s="5"/>
      <c r="N14" s="4"/>
      <c r="O14" s="6"/>
      <c r="P14" s="7"/>
      <c r="Q14" s="4" t="str">
        <f>IF(ISNUMBER(B14),IF(ROW(#REF!)=2,"Countercurrent",""),"")</f>
        <v/>
      </c>
      <c r="R14" s="8"/>
      <c r="U14" s="9" t="e">
        <f>IF(ISNUMBER(B$2),IF(ROW(#REF!)=2,"T1",IF(ROW(#REF!)=3,"T2",IF(ROW(#REF!)=4,IF(A$2="1","","T3"),IF(ROW(#REF!)=5,IF(A$2="1","",IF(A$2="2","","T4")),IF(ROW(#REF!)=6,IF(A$2="4","T5",""),""))))),"")</f>
        <v>#REF!</v>
      </c>
      <c r="V14" s="10" t="e">
        <f t="shared" si="0"/>
        <v>#REF!</v>
      </c>
      <c r="W14" s="4" t="e">
        <f>IF(ISNUMBER(B$2),IF(ROW(#REF!)=2,"T10",IF(ROW(#REF!)=3,"T9",IF(ROW(#REF!)=4,IF(A$2="1","","T8"),IF(ROW(#REF!)=5,IF(A$2="3","T7",IF(A$2="4","T7","")),IF(ROW(#REF!)=6,IF(A$2="4","T6",""),""))))),"")</f>
        <v>#REF!</v>
      </c>
      <c r="X14" s="10" t="e">
        <f t="shared" si="1"/>
        <v>#REF!</v>
      </c>
      <c r="Y14" s="11" t="e">
        <f>IF(ISNUMBER(B$2),IF(ROW(#REF!)=2,0,IF(ROW(#REF!)=3,670,IF(ROW(#REF!)=4,IF((A$2)="1","",1340),IF(ROW(#REF!)=5,IF(A$2="1","",IF(A$2="2","",2010)),IF(ROW(#REF!)=6,IF(A$2="4",2680,""),""))))),"")</f>
        <v>#REF!</v>
      </c>
      <c r="AW14" s="12" t="str">
        <f>IF(ISNUMBER(B14),IF(ROW(#REF!)=2,AVERAGE(B$1:B$10000),""),"")</f>
        <v/>
      </c>
      <c r="AX14" s="12" t="str">
        <f t="shared" si="2"/>
        <v/>
      </c>
      <c r="AY14" s="12" t="str">
        <f t="shared" si="2"/>
        <v/>
      </c>
      <c r="AZ14" s="12" t="str">
        <f>IF(ISNUMBER(I14),IF(ROW(#REF!)=2,AVERAGE(I$1:I$10000),""),"")</f>
        <v/>
      </c>
      <c r="BA14" s="12" t="str">
        <f t="shared" si="3"/>
        <v/>
      </c>
      <c r="BB14" s="12" t="str">
        <f t="shared" si="3"/>
        <v/>
      </c>
      <c r="BC14" s="13">
        <f t="shared" si="4"/>
        <v>0</v>
      </c>
      <c r="BD14" s="13">
        <f t="shared" si="5"/>
        <v>0</v>
      </c>
      <c r="BE14" s="13">
        <f t="shared" si="6"/>
        <v>0</v>
      </c>
      <c r="BF14" s="13">
        <f t="shared" si="7"/>
        <v>0</v>
      </c>
      <c r="BG14" s="13">
        <f t="shared" si="8"/>
        <v>0</v>
      </c>
      <c r="BH14" s="13">
        <f t="shared" si="9"/>
        <v>1</v>
      </c>
      <c r="BI14" s="13">
        <f t="shared" si="10"/>
        <v>1</v>
      </c>
      <c r="BJ14" s="13">
        <f t="shared" si="11"/>
        <v>0</v>
      </c>
      <c r="BK14" s="13">
        <f t="shared" si="12"/>
        <v>0</v>
      </c>
      <c r="BL14" s="13">
        <f t="shared" si="13"/>
        <v>0</v>
      </c>
      <c r="BM14" s="13">
        <f t="shared" si="14"/>
        <v>0</v>
      </c>
      <c r="BN14" s="13">
        <f t="shared" si="15"/>
        <v>0</v>
      </c>
      <c r="BO14" s="13">
        <f t="shared" si="16"/>
        <v>0</v>
      </c>
      <c r="BP14" s="13">
        <f t="shared" si="17"/>
        <v>0</v>
      </c>
      <c r="BQ14" s="13">
        <f t="shared" si="18"/>
        <v>0</v>
      </c>
      <c r="BR14" s="13">
        <f t="shared" si="19"/>
        <v>0</v>
      </c>
      <c r="BS14" s="13">
        <f t="shared" si="20"/>
        <v>0</v>
      </c>
      <c r="BT14" s="13">
        <f t="shared" si="21"/>
        <v>1</v>
      </c>
      <c r="BU14" s="13">
        <f t="shared" si="22"/>
        <v>0</v>
      </c>
      <c r="BV14" s="13">
        <f t="shared" si="23"/>
        <v>0</v>
      </c>
      <c r="BW14" s="13">
        <f t="shared" si="24"/>
        <v>0</v>
      </c>
      <c r="BX14" s="13">
        <f t="shared" si="25"/>
        <v>0</v>
      </c>
      <c r="BY14" s="13" t="e">
        <f t="shared" si="26"/>
        <v>#REF!</v>
      </c>
      <c r="BZ14" s="13">
        <f t="shared" si="27"/>
        <v>25.424560546875</v>
      </c>
      <c r="CA14" s="13">
        <f t="shared" si="28"/>
        <v>13.670166015625</v>
      </c>
      <c r="CB14" s="14">
        <f t="shared" si="29"/>
        <v>0</v>
      </c>
      <c r="CC14" s="14">
        <f t="shared" si="30"/>
        <v>21.463134765625</v>
      </c>
      <c r="CD14" s="14">
        <f t="shared" si="31"/>
        <v>26.56103515625</v>
      </c>
      <c r="CE14" s="14">
        <f t="shared" si="32"/>
        <v>45.101806640625</v>
      </c>
      <c r="CF14" s="14">
        <f t="shared" si="33"/>
        <v>42.698974609375</v>
      </c>
      <c r="CG14" s="14">
        <f t="shared" si="34"/>
        <v>0</v>
      </c>
    </row>
    <row r="15" spans="1:85" ht="12.75" customHeight="1" x14ac:dyDescent="0.15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  <c r="M15" s="5"/>
      <c r="N15" s="4"/>
      <c r="O15" s="6"/>
      <c r="P15" s="7"/>
      <c r="Q15" s="4" t="str">
        <f>IF(ISNUMBER(B15),IF(ROW(#REF!)=2,"Countercurrent",""),"")</f>
        <v/>
      </c>
      <c r="R15" s="8"/>
      <c r="U15" s="9" t="e">
        <f>IF(ISNUMBER(B$2),IF(ROW(#REF!)=2,"T1",IF(ROW(#REF!)=3,"T2",IF(ROW(#REF!)=4,IF(A$2="1","","T3"),IF(ROW(#REF!)=5,IF(A$2="1","",IF(A$2="2","","T4")),IF(ROW(#REF!)=6,IF(A$2="4","T5",""),""))))),"")</f>
        <v>#REF!</v>
      </c>
      <c r="V15" s="10" t="e">
        <f t="shared" si="0"/>
        <v>#REF!</v>
      </c>
      <c r="W15" s="4" t="e">
        <f>IF(ISNUMBER(B$2),IF(ROW(#REF!)=2,"T10",IF(ROW(#REF!)=3,"T9",IF(ROW(#REF!)=4,IF(A$2="1","","T8"),IF(ROW(#REF!)=5,IF(A$2="3","T7",IF(A$2="4","T7","")),IF(ROW(#REF!)=6,IF(A$2="4","T6",""),""))))),"")</f>
        <v>#REF!</v>
      </c>
      <c r="X15" s="10" t="e">
        <f t="shared" si="1"/>
        <v>#REF!</v>
      </c>
      <c r="Y15" s="11" t="e">
        <f>IF(ISNUMBER(B$2),IF(ROW(#REF!)=2,0,IF(ROW(#REF!)=3,670,IF(ROW(#REF!)=4,IF((A$2)="1","",1340),IF(ROW(#REF!)=5,IF(A$2="1","",IF(A$2="2","",2010)),IF(ROW(#REF!)=6,IF(A$2="4",2680,""),""))))),"")</f>
        <v>#REF!</v>
      </c>
      <c r="AW15" s="12" t="str">
        <f>IF(ISNUMBER(B15),IF(ROW(#REF!)=2,AVERAGE(B$1:B$10000),""),"")</f>
        <v/>
      </c>
      <c r="AX15" s="12" t="str">
        <f t="shared" si="2"/>
        <v/>
      </c>
      <c r="AY15" s="12" t="str">
        <f t="shared" si="2"/>
        <v/>
      </c>
      <c r="AZ15" s="12" t="str">
        <f>IF(ISNUMBER(I15),IF(ROW(#REF!)=2,AVERAGE(I$1:I$10000),""),"")</f>
        <v/>
      </c>
      <c r="BA15" s="12" t="str">
        <f t="shared" si="3"/>
        <v/>
      </c>
      <c r="BB15" s="12" t="str">
        <f t="shared" si="3"/>
        <v/>
      </c>
      <c r="BC15" s="13">
        <f t="shared" si="4"/>
        <v>0</v>
      </c>
      <c r="BD15" s="13">
        <f t="shared" si="5"/>
        <v>0</v>
      </c>
      <c r="BE15" s="13">
        <f t="shared" si="6"/>
        <v>0</v>
      </c>
      <c r="BF15" s="13">
        <f t="shared" si="7"/>
        <v>0</v>
      </c>
      <c r="BG15" s="13">
        <f t="shared" si="8"/>
        <v>0</v>
      </c>
      <c r="BH15" s="13">
        <f t="shared" si="9"/>
        <v>1</v>
      </c>
      <c r="BI15" s="13">
        <f t="shared" si="10"/>
        <v>1</v>
      </c>
      <c r="BJ15" s="13">
        <f t="shared" si="11"/>
        <v>0</v>
      </c>
      <c r="BK15" s="13">
        <f t="shared" si="12"/>
        <v>0</v>
      </c>
      <c r="BL15" s="13">
        <f t="shared" si="13"/>
        <v>0</v>
      </c>
      <c r="BM15" s="13">
        <f t="shared" si="14"/>
        <v>0</v>
      </c>
      <c r="BN15" s="13">
        <f t="shared" si="15"/>
        <v>0</v>
      </c>
      <c r="BO15" s="13">
        <f t="shared" si="16"/>
        <v>0</v>
      </c>
      <c r="BP15" s="13">
        <f t="shared" si="17"/>
        <v>0</v>
      </c>
      <c r="BQ15" s="13">
        <f t="shared" si="18"/>
        <v>0</v>
      </c>
      <c r="BR15" s="13">
        <f t="shared" si="19"/>
        <v>0</v>
      </c>
      <c r="BS15" s="13">
        <f t="shared" si="20"/>
        <v>0</v>
      </c>
      <c r="BT15" s="13">
        <f t="shared" si="21"/>
        <v>1</v>
      </c>
      <c r="BU15" s="13">
        <f t="shared" si="22"/>
        <v>0</v>
      </c>
      <c r="BV15" s="13">
        <f t="shared" si="23"/>
        <v>0</v>
      </c>
      <c r="BW15" s="13">
        <f t="shared" si="24"/>
        <v>0</v>
      </c>
      <c r="BX15" s="13">
        <f t="shared" si="25"/>
        <v>0</v>
      </c>
      <c r="BY15" s="13" t="e">
        <f t="shared" si="26"/>
        <v>#REF!</v>
      </c>
      <c r="BZ15" s="13">
        <f t="shared" si="27"/>
        <v>25.424560546875</v>
      </c>
      <c r="CA15" s="13">
        <f t="shared" si="28"/>
        <v>13.670166015625</v>
      </c>
      <c r="CB15" s="14">
        <f t="shared" si="29"/>
        <v>0</v>
      </c>
      <c r="CC15" s="14">
        <f t="shared" si="30"/>
        <v>21.463134765625</v>
      </c>
      <c r="CD15" s="14">
        <f t="shared" si="31"/>
        <v>26.56103515625</v>
      </c>
      <c r="CE15" s="14">
        <f t="shared" si="32"/>
        <v>45.101806640625</v>
      </c>
      <c r="CF15" s="14">
        <f t="shared" si="33"/>
        <v>42.698974609375</v>
      </c>
      <c r="CG15" s="14">
        <f t="shared" si="34"/>
        <v>0</v>
      </c>
    </row>
    <row r="16" spans="1:85" ht="12.75" customHeight="1" x14ac:dyDescent="0.1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  <c r="M16" s="5"/>
      <c r="N16" s="4"/>
      <c r="O16" s="6"/>
      <c r="P16" s="7"/>
      <c r="Q16" s="4" t="str">
        <f>IF(ISNUMBER(B16),IF(ROW(#REF!)=2,"Countercurrent",""),"")</f>
        <v/>
      </c>
      <c r="R16" s="8"/>
      <c r="U16" s="9" t="e">
        <f>IF(ISNUMBER(B$2),IF(ROW(#REF!)=2,"T1",IF(ROW(#REF!)=3,"T2",IF(ROW(#REF!)=4,IF(A$2="1","","T3"),IF(ROW(#REF!)=5,IF(A$2="1","",IF(A$2="2","","T4")),IF(ROW(#REF!)=6,IF(A$2="4","T5",""),""))))),"")</f>
        <v>#REF!</v>
      </c>
      <c r="V16" s="10" t="e">
        <f t="shared" si="0"/>
        <v>#REF!</v>
      </c>
      <c r="W16" s="4" t="e">
        <f>IF(ISNUMBER(B$2),IF(ROW(#REF!)=2,"T10",IF(ROW(#REF!)=3,"T9",IF(ROW(#REF!)=4,IF(A$2="1","","T8"),IF(ROW(#REF!)=5,IF(A$2="3","T7",IF(A$2="4","T7","")),IF(ROW(#REF!)=6,IF(A$2="4","T6",""),""))))),"")</f>
        <v>#REF!</v>
      </c>
      <c r="X16" s="10" t="e">
        <f t="shared" si="1"/>
        <v>#REF!</v>
      </c>
      <c r="Y16" s="11" t="e">
        <f>IF(ISNUMBER(B$2),IF(ROW(#REF!)=2,0,IF(ROW(#REF!)=3,670,IF(ROW(#REF!)=4,IF((A$2)="1","",1340),IF(ROW(#REF!)=5,IF(A$2="1","",IF(A$2="2","",2010)),IF(ROW(#REF!)=6,IF(A$2="4",2680,""),""))))),"")</f>
        <v>#REF!</v>
      </c>
      <c r="AW16" s="12" t="str">
        <f>IF(ISNUMBER(B16),IF(ROW(#REF!)=2,AVERAGE(B$1:B$10000),""),"")</f>
        <v/>
      </c>
      <c r="AX16" s="12" t="str">
        <f t="shared" si="2"/>
        <v/>
      </c>
      <c r="AY16" s="12" t="str">
        <f t="shared" si="2"/>
        <v/>
      </c>
      <c r="AZ16" s="12" t="str">
        <f>IF(ISNUMBER(I16),IF(ROW(#REF!)=2,AVERAGE(I$1:I$10000),""),"")</f>
        <v/>
      </c>
      <c r="BA16" s="12" t="str">
        <f t="shared" si="3"/>
        <v/>
      </c>
      <c r="BB16" s="12" t="str">
        <f t="shared" si="3"/>
        <v/>
      </c>
      <c r="BC16" s="13">
        <f t="shared" si="4"/>
        <v>0</v>
      </c>
      <c r="BD16" s="13">
        <f t="shared" si="5"/>
        <v>0</v>
      </c>
      <c r="BE16" s="13">
        <f t="shared" si="6"/>
        <v>0</v>
      </c>
      <c r="BF16" s="13">
        <f t="shared" si="7"/>
        <v>0</v>
      </c>
      <c r="BG16" s="13">
        <f t="shared" si="8"/>
        <v>0</v>
      </c>
      <c r="BH16" s="13">
        <f t="shared" si="9"/>
        <v>1</v>
      </c>
      <c r="BI16" s="13">
        <f t="shared" si="10"/>
        <v>1</v>
      </c>
      <c r="BJ16" s="13">
        <f t="shared" si="11"/>
        <v>0</v>
      </c>
      <c r="BK16" s="13">
        <f t="shared" si="12"/>
        <v>0</v>
      </c>
      <c r="BL16" s="13">
        <f t="shared" si="13"/>
        <v>0</v>
      </c>
      <c r="BM16" s="13">
        <f t="shared" si="14"/>
        <v>0</v>
      </c>
      <c r="BN16" s="13">
        <f t="shared" si="15"/>
        <v>0</v>
      </c>
      <c r="BO16" s="13">
        <f t="shared" si="16"/>
        <v>0</v>
      </c>
      <c r="BP16" s="13">
        <f t="shared" si="17"/>
        <v>0</v>
      </c>
      <c r="BQ16" s="13">
        <f t="shared" si="18"/>
        <v>0</v>
      </c>
      <c r="BR16" s="13">
        <f t="shared" si="19"/>
        <v>0</v>
      </c>
      <c r="BS16" s="13">
        <f t="shared" si="20"/>
        <v>0</v>
      </c>
      <c r="BT16" s="13">
        <f t="shared" si="21"/>
        <v>1</v>
      </c>
      <c r="BU16" s="13">
        <f t="shared" si="22"/>
        <v>0</v>
      </c>
      <c r="BV16" s="13">
        <f t="shared" si="23"/>
        <v>0</v>
      </c>
      <c r="BW16" s="13">
        <f t="shared" si="24"/>
        <v>0</v>
      </c>
      <c r="BX16" s="13">
        <f t="shared" si="25"/>
        <v>0</v>
      </c>
      <c r="BY16" s="13" t="e">
        <f t="shared" si="26"/>
        <v>#REF!</v>
      </c>
      <c r="BZ16" s="13">
        <f t="shared" si="27"/>
        <v>25.424560546875</v>
      </c>
      <c r="CA16" s="13">
        <f t="shared" si="28"/>
        <v>13.670166015625</v>
      </c>
      <c r="CB16" s="14">
        <f t="shared" si="29"/>
        <v>0</v>
      </c>
      <c r="CC16" s="14">
        <f t="shared" si="30"/>
        <v>21.463134765625</v>
      </c>
      <c r="CD16" s="14">
        <f t="shared" si="31"/>
        <v>26.56103515625</v>
      </c>
      <c r="CE16" s="14">
        <f t="shared" si="32"/>
        <v>45.101806640625</v>
      </c>
      <c r="CF16" s="14">
        <f t="shared" si="33"/>
        <v>42.698974609375</v>
      </c>
      <c r="CG16" s="14">
        <f t="shared" si="34"/>
        <v>0</v>
      </c>
    </row>
    <row r="17" spans="1:85" ht="12.75" customHeight="1" x14ac:dyDescent="0.1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  <c r="M17" s="5"/>
      <c r="N17" s="4"/>
      <c r="O17" s="6"/>
      <c r="P17" s="7"/>
      <c r="Q17" s="4" t="str">
        <f>IF(ISNUMBER(B17),IF(ROW(#REF!)=2,"Countercurrent",""),"")</f>
        <v/>
      </c>
      <c r="R17" s="8"/>
      <c r="U17" s="9" t="e">
        <f>IF(ISNUMBER(B$2),IF(ROW(#REF!)=2,"T1",IF(ROW(#REF!)=3,"T2",IF(ROW(#REF!)=4,IF(A$2="1","","T3"),IF(ROW(#REF!)=5,IF(A$2="1","",IF(A$2="2","","T4")),IF(ROW(#REF!)=6,IF(A$2="4","T5",""),""))))),"")</f>
        <v>#REF!</v>
      </c>
      <c r="V17" s="10" t="e">
        <f t="shared" si="0"/>
        <v>#REF!</v>
      </c>
      <c r="W17" s="4" t="e">
        <f>IF(ISNUMBER(B$2),IF(ROW(#REF!)=2,"T10",IF(ROW(#REF!)=3,"T9",IF(ROW(#REF!)=4,IF(A$2="1","","T8"),IF(ROW(#REF!)=5,IF(A$2="3","T7",IF(A$2="4","T7","")),IF(ROW(#REF!)=6,IF(A$2="4","T6",""),""))))),"")</f>
        <v>#REF!</v>
      </c>
      <c r="X17" s="10" t="e">
        <f t="shared" si="1"/>
        <v>#REF!</v>
      </c>
      <c r="Y17" s="11" t="e">
        <f>IF(ISNUMBER(B$2),IF(ROW(#REF!)=2,0,IF(ROW(#REF!)=3,670,IF(ROW(#REF!)=4,IF((A$2)="1","",1340),IF(ROW(#REF!)=5,IF(A$2="1","",IF(A$2="2","",2010)),IF(ROW(#REF!)=6,IF(A$2="4",2680,""),""))))),"")</f>
        <v>#REF!</v>
      </c>
      <c r="AW17" s="12" t="str">
        <f>IF(ISNUMBER(B17),IF(ROW(#REF!)=2,AVERAGE(B$1:B$10000),""),"")</f>
        <v/>
      </c>
      <c r="AX17" s="12" t="str">
        <f t="shared" si="2"/>
        <v/>
      </c>
      <c r="AY17" s="12" t="str">
        <f t="shared" si="2"/>
        <v/>
      </c>
      <c r="AZ17" s="12" t="str">
        <f>IF(ISNUMBER(I17),IF(ROW(#REF!)=2,AVERAGE(I$1:I$10000),""),"")</f>
        <v/>
      </c>
      <c r="BA17" s="12" t="str">
        <f t="shared" si="3"/>
        <v/>
      </c>
      <c r="BB17" s="12" t="str">
        <f t="shared" si="3"/>
        <v/>
      </c>
      <c r="BC17" s="13">
        <f t="shared" si="4"/>
        <v>0</v>
      </c>
      <c r="BD17" s="13">
        <f t="shared" si="5"/>
        <v>0</v>
      </c>
      <c r="BE17" s="13">
        <f t="shared" si="6"/>
        <v>0</v>
      </c>
      <c r="BF17" s="13">
        <f t="shared" si="7"/>
        <v>0</v>
      </c>
      <c r="BG17" s="13">
        <f t="shared" si="8"/>
        <v>0</v>
      </c>
      <c r="BH17" s="13">
        <f t="shared" si="9"/>
        <v>1</v>
      </c>
      <c r="BI17" s="13">
        <f t="shared" si="10"/>
        <v>1</v>
      </c>
      <c r="BJ17" s="13">
        <f t="shared" si="11"/>
        <v>0</v>
      </c>
      <c r="BK17" s="13">
        <f t="shared" si="12"/>
        <v>0</v>
      </c>
      <c r="BL17" s="13">
        <f t="shared" si="13"/>
        <v>0</v>
      </c>
      <c r="BM17" s="13">
        <f t="shared" si="14"/>
        <v>0</v>
      </c>
      <c r="BN17" s="13">
        <f t="shared" si="15"/>
        <v>0</v>
      </c>
      <c r="BO17" s="13">
        <f t="shared" si="16"/>
        <v>0</v>
      </c>
      <c r="BP17" s="13">
        <f t="shared" si="17"/>
        <v>0</v>
      </c>
      <c r="BQ17" s="13">
        <f t="shared" si="18"/>
        <v>0</v>
      </c>
      <c r="BR17" s="13">
        <f t="shared" si="19"/>
        <v>0</v>
      </c>
      <c r="BS17" s="13">
        <f t="shared" si="20"/>
        <v>0</v>
      </c>
      <c r="BT17" s="13">
        <f t="shared" si="21"/>
        <v>1</v>
      </c>
      <c r="BU17" s="13">
        <f t="shared" si="22"/>
        <v>0</v>
      </c>
      <c r="BV17" s="13">
        <f t="shared" si="23"/>
        <v>0</v>
      </c>
      <c r="BW17" s="13">
        <f t="shared" si="24"/>
        <v>0</v>
      </c>
      <c r="BX17" s="13">
        <f t="shared" si="25"/>
        <v>0</v>
      </c>
      <c r="BY17" s="13" t="e">
        <f t="shared" si="26"/>
        <v>#REF!</v>
      </c>
      <c r="BZ17" s="13">
        <f t="shared" si="27"/>
        <v>25.424560546875</v>
      </c>
      <c r="CA17" s="13">
        <f t="shared" si="28"/>
        <v>13.670166015625</v>
      </c>
      <c r="CB17" s="14">
        <f t="shared" si="29"/>
        <v>0</v>
      </c>
      <c r="CC17" s="14">
        <f t="shared" si="30"/>
        <v>21.463134765625</v>
      </c>
      <c r="CD17" s="14">
        <f t="shared" si="31"/>
        <v>26.56103515625</v>
      </c>
      <c r="CE17" s="14">
        <f t="shared" si="32"/>
        <v>45.101806640625</v>
      </c>
      <c r="CF17" s="14">
        <f t="shared" si="33"/>
        <v>42.698974609375</v>
      </c>
      <c r="CG17" s="14">
        <f t="shared" si="3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19DE4-78C2-4147-8CE5-8D578FA72ABB}">
  <dimension ref="A1"/>
  <sheetViews>
    <sheetView workbookViewId="0">
      <selection activeCell="B1" sqref="B1"/>
    </sheetView>
  </sheetViews>
  <sheetFormatPr baseColWidth="10" defaultRowHeight="13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7"/>
  <sheetViews>
    <sheetView showRowColHeaders="0" tabSelected="1" showOutlineSymbols="0" workbookViewId="0">
      <selection activeCell="L24" sqref="L24"/>
    </sheetView>
  </sheetViews>
  <sheetFormatPr baseColWidth="10" defaultColWidth="9.1640625" defaultRowHeight="12.75" customHeight="1" x14ac:dyDescent="0.15"/>
  <cols>
    <col min="1" max="1" width="0.5" customWidth="1"/>
    <col min="2" max="2" width="8.83203125" customWidth="1"/>
    <col min="3" max="12" width="7.5" customWidth="1"/>
    <col min="13" max="15" width="13.5" customWidth="1"/>
    <col min="16" max="16" width="13.6640625" customWidth="1"/>
    <col min="17" max="17" width="0" hidden="1" customWidth="1"/>
    <col min="18" max="18" width="14.33203125" customWidth="1"/>
    <col min="19" max="19" width="34.1640625" customWidth="1"/>
    <col min="20" max="26" width="13.83203125" customWidth="1"/>
    <col min="27" max="27" width="14" customWidth="1"/>
    <col min="28" max="28" width="10.5" customWidth="1"/>
    <col min="29" max="29" width="12" customWidth="1"/>
    <col min="30" max="30" width="10.5" customWidth="1"/>
    <col min="31" max="31" width="14" customWidth="1"/>
    <col min="32" max="32" width="10.83203125" customWidth="1"/>
    <col min="33" max="33" width="12" customWidth="1"/>
    <col min="34" max="34" width="10.83203125" customWidth="1"/>
    <col min="35" max="35" width="13.83203125" customWidth="1"/>
    <col min="36" max="36" width="12.6640625" customWidth="1"/>
    <col min="37" max="38" width="11.5" customWidth="1"/>
    <col min="39" max="39" width="12" customWidth="1"/>
    <col min="40" max="41" width="12.5" customWidth="1"/>
    <col min="42" max="42" width="10.33203125" customWidth="1"/>
    <col min="43" max="45" width="13" customWidth="1"/>
    <col min="46" max="46" width="0" hidden="1" customWidth="1"/>
    <col min="47" max="47" width="12.1640625" customWidth="1"/>
    <col min="48" max="48" width="14.83203125" customWidth="1"/>
    <col min="49" max="49" width="11.1640625" customWidth="1"/>
    <col min="50" max="80" width="0" hidden="1" customWidth="1"/>
    <col min="81" max="81" width="4.33203125" customWidth="1"/>
    <col min="82" max="83" width="6.33203125" customWidth="1"/>
    <col min="84" max="84" width="8.33203125" customWidth="1"/>
    <col min="85" max="85" width="6.6640625" customWidth="1"/>
    <col min="86" max="86" width="12.1640625" customWidth="1"/>
  </cols>
  <sheetData>
    <row r="1" spans="1:86" ht="66.75" customHeight="1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  <c r="BB1" s="15" t="s">
        <v>53</v>
      </c>
      <c r="BC1" s="15" t="s">
        <v>54</v>
      </c>
      <c r="BD1" s="15" t="s">
        <v>55</v>
      </c>
      <c r="BE1" s="15" t="s">
        <v>56</v>
      </c>
      <c r="BF1" s="15" t="s">
        <v>57</v>
      </c>
      <c r="BG1" s="15" t="s">
        <v>58</v>
      </c>
      <c r="BH1" s="15" t="s">
        <v>59</v>
      </c>
      <c r="BI1" s="15" t="s">
        <v>60</v>
      </c>
      <c r="BJ1" s="15" t="s">
        <v>61</v>
      </c>
      <c r="BK1" s="15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5" t="s">
        <v>67</v>
      </c>
      <c r="BQ1" s="15" t="s">
        <v>68</v>
      </c>
      <c r="BR1" s="15" t="s">
        <v>69</v>
      </c>
      <c r="BS1" s="15" t="s">
        <v>70</v>
      </c>
      <c r="BT1" s="15" t="s">
        <v>71</v>
      </c>
      <c r="BU1" s="15" t="s">
        <v>72</v>
      </c>
      <c r="BV1" s="15" t="s">
        <v>73</v>
      </c>
      <c r="BW1" s="15" t="s">
        <v>74</v>
      </c>
      <c r="BX1" s="15" t="s">
        <v>75</v>
      </c>
      <c r="BY1" s="15" t="s">
        <v>76</v>
      </c>
      <c r="BZ1" s="15" t="s">
        <v>45</v>
      </c>
      <c r="CA1" s="15" t="s">
        <v>77</v>
      </c>
      <c r="CB1" s="15" t="s">
        <v>78</v>
      </c>
      <c r="CC1" s="15" t="s">
        <v>79</v>
      </c>
      <c r="CD1" s="15" t="s">
        <v>80</v>
      </c>
      <c r="CE1" s="15" t="s">
        <v>81</v>
      </c>
      <c r="CF1" s="15" t="s">
        <v>82</v>
      </c>
      <c r="CG1" s="15" t="s">
        <v>83</v>
      </c>
      <c r="CH1" s="15" t="s">
        <v>84</v>
      </c>
    </row>
    <row r="2" spans="1:86" ht="12.75" customHeight="1" x14ac:dyDescent="0.15">
      <c r="A2" s="1"/>
      <c r="B2" s="2" t="s">
        <v>58</v>
      </c>
      <c r="C2" s="3">
        <v>48.51123046875</v>
      </c>
      <c r="D2" s="3">
        <v>46.6279296875</v>
      </c>
      <c r="E2" s="3">
        <v>45.101806640625</v>
      </c>
      <c r="F2" s="3">
        <v>42.698974609375</v>
      </c>
      <c r="G2" s="3">
        <v>40.036376953125</v>
      </c>
      <c r="H2" s="3">
        <v>14.61181640625</v>
      </c>
      <c r="I2" s="3">
        <v>21.463134765625</v>
      </c>
      <c r="J2" s="3">
        <v>26.56103515625</v>
      </c>
      <c r="K2" s="3">
        <v>30.71728515625</v>
      </c>
      <c r="L2" s="3">
        <v>34.841064453125</v>
      </c>
      <c r="M2" s="4">
        <v>41</v>
      </c>
      <c r="N2" s="5">
        <v>2.9296875</v>
      </c>
      <c r="O2" s="4">
        <v>43</v>
      </c>
      <c r="P2" s="6">
        <v>1.123046875</v>
      </c>
      <c r="Q2" s="7">
        <v>1</v>
      </c>
      <c r="R2" s="4" t="str">
        <f t="shared" ref="R2:R17" si="0">IF(ISNUMBER(C2),IF(ROW(A2)=2,"Countercurrent",""),"")</f>
        <v>Countercurrent</v>
      </c>
      <c r="S2" s="8" t="s">
        <v>45</v>
      </c>
      <c r="V2" s="9" t="str">
        <f t="shared" ref="V2:V17" si="1">IF(ISNUMBER(C$2),IF(ROW(A2)=2,"T1",IF(ROW(A2)=3,"T2",IF(ROW(A2)=4,IF(B$2="1","","T3"),IF(ROW(A2)=5,IF(B$2="1","",IF(B$2="2","","T4")),IF(ROW(A2)=6,IF(B$2="4","T5",""),""))))),"")</f>
        <v>T1</v>
      </c>
      <c r="W2" s="10">
        <f>IF(V2="T1",C$2,IF(V2="T2",D$2,IF(V2="T3",E$2,IF(V2="T4",F$2,IF(V2="T5",G$2,"")))))</f>
        <v>48.51123046875</v>
      </c>
      <c r="X2" s="4" t="str">
        <f t="shared" ref="X2:X17" si="2">IF(ISNUMBER(C$2),IF(ROW(A2)=2,"T10",IF(ROW(A2)=3,"T9",IF(ROW(A2)=4,IF(B$2="1","","T8"),IF(ROW(A2)=5,IF(B$2="3","T7",IF(B$2="4","T7","")),IF(ROW(A2)=6,IF(B$2="4","T6",""),""))))),"")</f>
        <v>T10</v>
      </c>
      <c r="Y2" s="10">
        <f t="shared" ref="Y2:Y17" si="3">IF(X2="T6",H$2,IF(X2="T7",I$2,IF(X2="T8",J$2,IF(X2="T9",K$2,IF(X2="T10",L$2,"")))))</f>
        <v>34.841064453125</v>
      </c>
      <c r="Z2" s="11">
        <f t="shared" ref="Z2:Z17" si="4">IF(ISNUMBER(C$2),IF(ROW($A2)=2,0,IF(ROW($A2)=3,670,IF(ROW($A2)=4,IF((B$2)="1","",1340),IF(ROW($A2)=5,IF(B$2="1","",IF(B$2="2","",2010)),IF(ROW($A2)=6,IF(B$2="4",2680,""),""))))),"")</f>
        <v>0</v>
      </c>
      <c r="AX2" s="12" t="e">
        <f>IF(ISNUMBER(C2),IF(ROW(#REF!)=2,AVERAGE(C$1:C$10000),""),"")</f>
        <v>#REF!</v>
      </c>
      <c r="AY2" s="12">
        <f t="shared" ref="AY2:AY17" si="5">IF(ISNUMBER(D2),IF(ROW(C2)=2,AVERAGE(D$1:D$10000),""),"")</f>
        <v>46.6279296875</v>
      </c>
      <c r="AZ2" s="12">
        <f t="shared" ref="AZ2:AZ17" si="6">IF(ISNUMBER(E2),IF(ROW(D2)=2,AVERAGE(E$1:E$10000),""),"")</f>
        <v>45.101806640625</v>
      </c>
      <c r="BA2" s="12">
        <f t="shared" ref="BA2:BA17" si="7">IF(ISNUMBER(J2),IF(ROW(A2)=2,AVERAGE(J$1:J$10000),""),"")</f>
        <v>26.56103515625</v>
      </c>
      <c r="BB2" s="12">
        <f t="shared" ref="BB2:BB17" si="8">IF(ISNUMBER(K2),IF(ROW(J2)=2,AVERAGE(K$1:K$10000),""),"")</f>
        <v>30.71728515625</v>
      </c>
      <c r="BC2" s="12">
        <f t="shared" ref="BC2:BC17" si="9">IF(ISNUMBER(L2),IF(ROW(K2)=2,AVERAGE(L$1:L$10000),""),"")</f>
        <v>34.841064453125</v>
      </c>
      <c r="BD2" s="13">
        <f t="shared" ref="BD2:BD17" si="10">IF(B2="1",1,0)</f>
        <v>0</v>
      </c>
      <c r="BE2" s="13">
        <f t="shared" ref="BE2:BE17" si="11">IF(B2="1",1,IF(B2="2",1,0))</f>
        <v>0</v>
      </c>
      <c r="BF2" s="13">
        <f t="shared" ref="BF2:BF17" si="12">IF(B2="2",1,0)</f>
        <v>0</v>
      </c>
      <c r="BG2" s="13">
        <f t="shared" ref="BG2:BG17" si="13">IF(B2="2",1,0)</f>
        <v>0</v>
      </c>
      <c r="BH2" s="13">
        <f t="shared" ref="BH2:BH17" si="14">IF(B2="2",1,0)</f>
        <v>0</v>
      </c>
      <c r="BI2" s="13">
        <f t="shared" ref="BI2:BI17" si="15">IF(B2="1",0,1)</f>
        <v>1</v>
      </c>
      <c r="BJ2" s="13">
        <f t="shared" ref="BJ2:BJ17" si="16">IF(B2="1",0,1)</f>
        <v>1</v>
      </c>
      <c r="BK2" s="13">
        <f t="shared" ref="BK2:BK17" si="17">IF(B2="3",1,IF(B2="4",1,0))</f>
        <v>1</v>
      </c>
      <c r="BL2" s="13">
        <f t="shared" ref="BL2:BL17" si="18">IF(B2="1",1,IF(B2="2",1,0))</f>
        <v>0</v>
      </c>
      <c r="BM2" s="13">
        <f t="shared" ref="BM2:BM17" si="19">IF(B2="3",1,IF(B2="4",1,0))</f>
        <v>1</v>
      </c>
      <c r="BN2" s="13">
        <f t="shared" ref="BN2:BN17" si="20">IF(B2="3",1,IF(B2="4",1,0))</f>
        <v>1</v>
      </c>
      <c r="BO2" s="13">
        <f t="shared" ref="BO2:BO17" si="21">IF(B2="3",1,IF(B2="4",1,0))</f>
        <v>1</v>
      </c>
      <c r="BP2" s="13">
        <f t="shared" ref="BP2:BP17" si="22">IF(B2="4",1,0)</f>
        <v>1</v>
      </c>
      <c r="BQ2" s="13">
        <f t="shared" ref="BQ2:BQ17" si="23">IF(B2="3",1,0)</f>
        <v>0</v>
      </c>
      <c r="BR2" s="13">
        <f t="shared" ref="BR2:BR17" si="24">IF(B2="3",1,0)</f>
        <v>0</v>
      </c>
      <c r="BS2" s="13">
        <f t="shared" ref="BS2:BS17" si="25">IF(B2="3",1,0)</f>
        <v>0</v>
      </c>
      <c r="BT2" s="13">
        <f t="shared" ref="BT2:BT17" si="26">IF(B2="1",1,IF(B2="2",1,0))</f>
        <v>0</v>
      </c>
      <c r="BU2" s="13">
        <f t="shared" ref="BU2:BU17" si="27">IF(B2="1",0,1)</f>
        <v>1</v>
      </c>
      <c r="BV2" s="13">
        <f t="shared" ref="BV2:BV17" si="28">IF(B2="4",1,0)</f>
        <v>1</v>
      </c>
      <c r="BW2" s="13">
        <f t="shared" ref="BW2:BW17" si="29">IF(B2="4",1,0)</f>
        <v>1</v>
      </c>
      <c r="BX2" s="13">
        <f t="shared" ref="BX2:BX17" si="30">IF(B2="4",1,0)</f>
        <v>1</v>
      </c>
      <c r="BY2" s="13">
        <f t="shared" ref="BY2:BY17" si="31">IF(B2="4",1,0)</f>
        <v>1</v>
      </c>
      <c r="BZ2" s="13">
        <f t="shared" ref="BZ2:BZ17" si="32">IF(X2="T6",H$2,IF(X2="T7",I$2,IF(X2="T8",J$2,IF(X2="T9",K$2,IF(X2="T10",L$2,"")))))</f>
        <v>34.841064453125</v>
      </c>
      <c r="CA2" s="13">
        <f t="shared" ref="CA2:CA17" si="33">IF(B$2="1",D$2-K$2,IF(B$2="2",E$2-J$2,IF(B$2="3",F$2-I$2,IF(B$2="4",G$2-H$2,""))))</f>
        <v>25.424560546875</v>
      </c>
      <c r="CB2" s="13">
        <f t="shared" ref="CB2:CB17" si="34">C$2-L$2</f>
        <v>13.670166015625</v>
      </c>
      <c r="CC2" s="14">
        <f>IF(B$2="4",H2,"                                        ")</f>
        <v>14.61181640625</v>
      </c>
      <c r="CD2" s="14">
        <f t="shared" ref="CD2:CD17" si="35">IF(B$2="1","                              ",IF(B$2="2","                          ",I$2))</f>
        <v>21.463134765625</v>
      </c>
      <c r="CE2" s="14">
        <f t="shared" ref="CE2:CE17" si="36">IF(B$2="1","                               ",J$2)</f>
        <v>26.56103515625</v>
      </c>
      <c r="CF2" s="14">
        <f t="shared" ref="CF2:CF17" si="37">IF(B$2="1","                               ",E$2)</f>
        <v>45.101806640625</v>
      </c>
      <c r="CG2" s="14">
        <f t="shared" ref="CG2:CG17" si="38">IF(B$2="1","                              ",IF(B$2="2","                          ",F$2))</f>
        <v>42.698974609375</v>
      </c>
      <c r="CH2" s="14">
        <f t="shared" ref="CH2:CH17" si="39">IF(B$2="4",G2,"                                        ")</f>
        <v>40.036376953125</v>
      </c>
    </row>
    <row r="3" spans="1:86" ht="12.75" customHeight="1" x14ac:dyDescent="0.15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5"/>
      <c r="O3" s="4"/>
      <c r="P3" s="6"/>
      <c r="Q3" s="7"/>
      <c r="R3" s="4" t="str">
        <f t="shared" si="0"/>
        <v/>
      </c>
      <c r="S3" s="8"/>
      <c r="V3" s="9" t="str">
        <f t="shared" si="1"/>
        <v>T2</v>
      </c>
      <c r="W3" s="10">
        <f t="shared" ref="W2:W17" si="40">IF(V3="T1",C$2,IF(V3="T2",D$2,IF(V3="T3",E$2,IF(V3="T4",F$2,IF(V3="T5",G$2,"")))))</f>
        <v>46.6279296875</v>
      </c>
      <c r="X3" s="4" t="str">
        <f t="shared" si="2"/>
        <v>T9</v>
      </c>
      <c r="Y3" s="10">
        <f t="shared" si="3"/>
        <v>30.71728515625</v>
      </c>
      <c r="Z3" s="11">
        <f t="shared" si="4"/>
        <v>670</v>
      </c>
      <c r="AX3" s="12" t="str">
        <f>IF(ISNUMBER(C3),IF(ROW(#REF!)=2,AVERAGE(C$1:C$10000),""),"")</f>
        <v/>
      </c>
      <c r="AY3" s="12" t="str">
        <f t="shared" si="5"/>
        <v/>
      </c>
      <c r="AZ3" s="12" t="str">
        <f t="shared" si="6"/>
        <v/>
      </c>
      <c r="BA3" s="12" t="str">
        <f t="shared" si="7"/>
        <v/>
      </c>
      <c r="BB3" s="12" t="str">
        <f t="shared" si="8"/>
        <v/>
      </c>
      <c r="BC3" s="12" t="str">
        <f t="shared" si="9"/>
        <v/>
      </c>
      <c r="BD3" s="13">
        <f t="shared" si="10"/>
        <v>0</v>
      </c>
      <c r="BE3" s="13">
        <f t="shared" si="11"/>
        <v>0</v>
      </c>
      <c r="BF3" s="13">
        <f t="shared" si="12"/>
        <v>0</v>
      </c>
      <c r="BG3" s="13">
        <f t="shared" si="13"/>
        <v>0</v>
      </c>
      <c r="BH3" s="13">
        <f t="shared" si="14"/>
        <v>0</v>
      </c>
      <c r="BI3" s="13">
        <f t="shared" si="15"/>
        <v>1</v>
      </c>
      <c r="BJ3" s="13">
        <f t="shared" si="16"/>
        <v>1</v>
      </c>
      <c r="BK3" s="13">
        <f t="shared" si="17"/>
        <v>0</v>
      </c>
      <c r="BL3" s="13">
        <f t="shared" si="18"/>
        <v>0</v>
      </c>
      <c r="BM3" s="13">
        <f t="shared" si="19"/>
        <v>0</v>
      </c>
      <c r="BN3" s="13">
        <f t="shared" si="20"/>
        <v>0</v>
      </c>
      <c r="BO3" s="13">
        <f t="shared" si="21"/>
        <v>0</v>
      </c>
      <c r="BP3" s="13">
        <f t="shared" si="22"/>
        <v>0</v>
      </c>
      <c r="BQ3" s="13">
        <f t="shared" si="23"/>
        <v>0</v>
      </c>
      <c r="BR3" s="13">
        <f t="shared" si="24"/>
        <v>0</v>
      </c>
      <c r="BS3" s="13">
        <f t="shared" si="25"/>
        <v>0</v>
      </c>
      <c r="BT3" s="13">
        <f t="shared" si="26"/>
        <v>0</v>
      </c>
      <c r="BU3" s="13">
        <f t="shared" si="27"/>
        <v>1</v>
      </c>
      <c r="BV3" s="13">
        <f t="shared" si="28"/>
        <v>0</v>
      </c>
      <c r="BW3" s="13">
        <f t="shared" si="29"/>
        <v>0</v>
      </c>
      <c r="BX3" s="13">
        <f t="shared" si="30"/>
        <v>0</v>
      </c>
      <c r="BY3" s="13">
        <f t="shared" si="31"/>
        <v>0</v>
      </c>
      <c r="BZ3" s="13">
        <f t="shared" si="32"/>
        <v>30.71728515625</v>
      </c>
      <c r="CA3" s="13">
        <f t="shared" si="33"/>
        <v>25.424560546875</v>
      </c>
      <c r="CB3" s="13">
        <f t="shared" si="34"/>
        <v>13.670166015625</v>
      </c>
      <c r="CC3" s="14">
        <f t="shared" ref="CC2:CC17" si="41">IF(B$2="4",H3,"                                        ")</f>
        <v>0</v>
      </c>
      <c r="CD3" s="14">
        <f t="shared" si="35"/>
        <v>21.463134765625</v>
      </c>
      <c r="CE3" s="14">
        <f t="shared" si="36"/>
        <v>26.56103515625</v>
      </c>
      <c r="CF3" s="14">
        <f t="shared" si="37"/>
        <v>45.101806640625</v>
      </c>
      <c r="CG3" s="14">
        <f t="shared" si="38"/>
        <v>42.698974609375</v>
      </c>
      <c r="CH3" s="14">
        <f t="shared" si="39"/>
        <v>0</v>
      </c>
    </row>
    <row r="4" spans="1:86" ht="12.75" customHeight="1" x14ac:dyDescent="0.15">
      <c r="A4" s="1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5"/>
      <c r="O4" s="4"/>
      <c r="P4" s="6"/>
      <c r="Q4" s="7"/>
      <c r="R4" s="4" t="str">
        <f t="shared" si="0"/>
        <v/>
      </c>
      <c r="S4" s="8"/>
      <c r="V4" s="9" t="str">
        <f t="shared" si="1"/>
        <v>T3</v>
      </c>
      <c r="W4" s="10">
        <f t="shared" si="40"/>
        <v>45.101806640625</v>
      </c>
      <c r="X4" s="4" t="str">
        <f t="shared" si="2"/>
        <v>T8</v>
      </c>
      <c r="Y4" s="10">
        <f t="shared" si="3"/>
        <v>26.56103515625</v>
      </c>
      <c r="Z4" s="11">
        <f t="shared" si="4"/>
        <v>1340</v>
      </c>
      <c r="AX4" s="12" t="str">
        <f>IF(ISNUMBER(C4),IF(ROW(#REF!)=2,AVERAGE(C$1:C$10000),""),"")</f>
        <v/>
      </c>
      <c r="AY4" s="12" t="str">
        <f t="shared" si="5"/>
        <v/>
      </c>
      <c r="AZ4" s="12" t="str">
        <f t="shared" si="6"/>
        <v/>
      </c>
      <c r="BA4" s="12" t="str">
        <f t="shared" si="7"/>
        <v/>
      </c>
      <c r="BB4" s="12" t="str">
        <f t="shared" si="8"/>
        <v/>
      </c>
      <c r="BC4" s="12" t="str">
        <f t="shared" si="9"/>
        <v/>
      </c>
      <c r="BD4" s="13">
        <f t="shared" si="10"/>
        <v>0</v>
      </c>
      <c r="BE4" s="13">
        <f t="shared" si="11"/>
        <v>0</v>
      </c>
      <c r="BF4" s="13">
        <f t="shared" si="12"/>
        <v>0</v>
      </c>
      <c r="BG4" s="13">
        <f t="shared" si="13"/>
        <v>0</v>
      </c>
      <c r="BH4" s="13">
        <f t="shared" si="14"/>
        <v>0</v>
      </c>
      <c r="BI4" s="13">
        <f t="shared" si="15"/>
        <v>1</v>
      </c>
      <c r="BJ4" s="13">
        <f t="shared" si="16"/>
        <v>1</v>
      </c>
      <c r="BK4" s="13">
        <f t="shared" si="17"/>
        <v>0</v>
      </c>
      <c r="BL4" s="13">
        <f t="shared" si="18"/>
        <v>0</v>
      </c>
      <c r="BM4" s="13">
        <f t="shared" si="19"/>
        <v>0</v>
      </c>
      <c r="BN4" s="13">
        <f t="shared" si="20"/>
        <v>0</v>
      </c>
      <c r="BO4" s="13">
        <f t="shared" si="21"/>
        <v>0</v>
      </c>
      <c r="BP4" s="13">
        <f t="shared" si="22"/>
        <v>0</v>
      </c>
      <c r="BQ4" s="13">
        <f t="shared" si="23"/>
        <v>0</v>
      </c>
      <c r="BR4" s="13">
        <f t="shared" si="24"/>
        <v>0</v>
      </c>
      <c r="BS4" s="13">
        <f t="shared" si="25"/>
        <v>0</v>
      </c>
      <c r="BT4" s="13">
        <f t="shared" si="26"/>
        <v>0</v>
      </c>
      <c r="BU4" s="13">
        <f t="shared" si="27"/>
        <v>1</v>
      </c>
      <c r="BV4" s="13">
        <f t="shared" si="28"/>
        <v>0</v>
      </c>
      <c r="BW4" s="13">
        <f t="shared" si="29"/>
        <v>0</v>
      </c>
      <c r="BX4" s="13">
        <f t="shared" si="30"/>
        <v>0</v>
      </c>
      <c r="BY4" s="13">
        <f t="shared" si="31"/>
        <v>0</v>
      </c>
      <c r="BZ4" s="13">
        <f t="shared" si="32"/>
        <v>26.56103515625</v>
      </c>
      <c r="CA4" s="13">
        <f t="shared" si="33"/>
        <v>25.424560546875</v>
      </c>
      <c r="CB4" s="13">
        <f t="shared" si="34"/>
        <v>13.670166015625</v>
      </c>
      <c r="CC4" s="14">
        <f t="shared" si="41"/>
        <v>0</v>
      </c>
      <c r="CD4" s="14">
        <f t="shared" si="35"/>
        <v>21.463134765625</v>
      </c>
      <c r="CE4" s="14">
        <f t="shared" si="36"/>
        <v>26.56103515625</v>
      </c>
      <c r="CF4" s="14">
        <f t="shared" si="37"/>
        <v>45.101806640625</v>
      </c>
      <c r="CG4" s="14">
        <f t="shared" si="38"/>
        <v>42.698974609375</v>
      </c>
      <c r="CH4" s="14">
        <f t="shared" si="39"/>
        <v>0</v>
      </c>
    </row>
    <row r="5" spans="1:86" ht="12.75" customHeight="1" x14ac:dyDescent="0.15">
      <c r="A5" s="1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5"/>
      <c r="O5" s="4"/>
      <c r="P5" s="6"/>
      <c r="Q5" s="7"/>
      <c r="R5" s="4" t="str">
        <f t="shared" si="0"/>
        <v/>
      </c>
      <c r="S5" s="8"/>
      <c r="V5" s="9" t="str">
        <f t="shared" si="1"/>
        <v>T4</v>
      </c>
      <c r="W5" s="10">
        <f t="shared" si="40"/>
        <v>42.698974609375</v>
      </c>
      <c r="X5" s="4" t="str">
        <f t="shared" si="2"/>
        <v>T7</v>
      </c>
      <c r="Y5" s="10">
        <f t="shared" si="3"/>
        <v>21.463134765625</v>
      </c>
      <c r="Z5" s="11">
        <f t="shared" si="4"/>
        <v>2010</v>
      </c>
      <c r="AX5" s="12" t="str">
        <f>IF(ISNUMBER(C5),IF(ROW(#REF!)=2,AVERAGE(C$1:C$10000),""),"")</f>
        <v/>
      </c>
      <c r="AY5" s="12" t="str">
        <f t="shared" si="5"/>
        <v/>
      </c>
      <c r="AZ5" s="12" t="str">
        <f t="shared" si="6"/>
        <v/>
      </c>
      <c r="BA5" s="12" t="str">
        <f t="shared" si="7"/>
        <v/>
      </c>
      <c r="BB5" s="12" t="str">
        <f t="shared" si="8"/>
        <v/>
      </c>
      <c r="BC5" s="12" t="str">
        <f t="shared" si="9"/>
        <v/>
      </c>
      <c r="BD5" s="13">
        <f t="shared" si="10"/>
        <v>0</v>
      </c>
      <c r="BE5" s="13">
        <f t="shared" si="11"/>
        <v>0</v>
      </c>
      <c r="BF5" s="13">
        <f t="shared" si="12"/>
        <v>0</v>
      </c>
      <c r="BG5" s="13">
        <f t="shared" si="13"/>
        <v>0</v>
      </c>
      <c r="BH5" s="13">
        <f t="shared" si="14"/>
        <v>0</v>
      </c>
      <c r="BI5" s="13">
        <f t="shared" si="15"/>
        <v>1</v>
      </c>
      <c r="BJ5" s="13">
        <f t="shared" si="16"/>
        <v>1</v>
      </c>
      <c r="BK5" s="13">
        <f t="shared" si="17"/>
        <v>0</v>
      </c>
      <c r="BL5" s="13">
        <f t="shared" si="18"/>
        <v>0</v>
      </c>
      <c r="BM5" s="13">
        <f t="shared" si="19"/>
        <v>0</v>
      </c>
      <c r="BN5" s="13">
        <f t="shared" si="20"/>
        <v>0</v>
      </c>
      <c r="BO5" s="13">
        <f t="shared" si="21"/>
        <v>0</v>
      </c>
      <c r="BP5" s="13">
        <f t="shared" si="22"/>
        <v>0</v>
      </c>
      <c r="BQ5" s="13">
        <f t="shared" si="23"/>
        <v>0</v>
      </c>
      <c r="BR5" s="13">
        <f t="shared" si="24"/>
        <v>0</v>
      </c>
      <c r="BS5" s="13">
        <f t="shared" si="25"/>
        <v>0</v>
      </c>
      <c r="BT5" s="13">
        <f t="shared" si="26"/>
        <v>0</v>
      </c>
      <c r="BU5" s="13">
        <f t="shared" si="27"/>
        <v>1</v>
      </c>
      <c r="BV5" s="13">
        <f t="shared" si="28"/>
        <v>0</v>
      </c>
      <c r="BW5" s="13">
        <f t="shared" si="29"/>
        <v>0</v>
      </c>
      <c r="BX5" s="13">
        <f t="shared" si="30"/>
        <v>0</v>
      </c>
      <c r="BY5" s="13">
        <f t="shared" si="31"/>
        <v>0</v>
      </c>
      <c r="BZ5" s="13">
        <f t="shared" si="32"/>
        <v>21.463134765625</v>
      </c>
      <c r="CA5" s="13">
        <f t="shared" si="33"/>
        <v>25.424560546875</v>
      </c>
      <c r="CB5" s="13">
        <f t="shared" si="34"/>
        <v>13.670166015625</v>
      </c>
      <c r="CC5" s="14">
        <f>IF(B$2="4",H5,"                                        ")</f>
        <v>0</v>
      </c>
      <c r="CD5" s="14">
        <f t="shared" si="35"/>
        <v>21.463134765625</v>
      </c>
      <c r="CE5" s="14">
        <f t="shared" si="36"/>
        <v>26.56103515625</v>
      </c>
      <c r="CF5" s="14">
        <f t="shared" si="37"/>
        <v>45.101806640625</v>
      </c>
      <c r="CG5" s="14">
        <f t="shared" si="38"/>
        <v>42.698974609375</v>
      </c>
      <c r="CH5" s="14">
        <f t="shared" si="39"/>
        <v>0</v>
      </c>
    </row>
    <row r="6" spans="1:86" ht="12.75" customHeight="1" x14ac:dyDescent="0.15">
      <c r="A6" s="1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5"/>
      <c r="O6" s="4"/>
      <c r="P6" s="6"/>
      <c r="Q6" s="7"/>
      <c r="R6" s="4" t="str">
        <f t="shared" si="0"/>
        <v/>
      </c>
      <c r="S6" s="8"/>
      <c r="V6" s="9" t="str">
        <f t="shared" si="1"/>
        <v>T5</v>
      </c>
      <c r="W6" s="10">
        <f t="shared" si="40"/>
        <v>40.036376953125</v>
      </c>
      <c r="X6" s="4" t="str">
        <f t="shared" si="2"/>
        <v>T6</v>
      </c>
      <c r="Y6" s="10">
        <f t="shared" si="3"/>
        <v>14.61181640625</v>
      </c>
      <c r="Z6" s="11">
        <f t="shared" si="4"/>
        <v>2680</v>
      </c>
      <c r="AX6" s="12" t="str">
        <f>IF(ISNUMBER(C6),IF(ROW(#REF!)=2,AVERAGE(C$1:C$10000),""),"")</f>
        <v/>
      </c>
      <c r="AY6" s="12" t="str">
        <f t="shared" si="5"/>
        <v/>
      </c>
      <c r="AZ6" s="12" t="str">
        <f t="shared" si="6"/>
        <v/>
      </c>
      <c r="BA6" s="12" t="str">
        <f t="shared" si="7"/>
        <v/>
      </c>
      <c r="BB6" s="12" t="str">
        <f t="shared" si="8"/>
        <v/>
      </c>
      <c r="BC6" s="12" t="str">
        <f t="shared" si="9"/>
        <v/>
      </c>
      <c r="BD6" s="13">
        <f t="shared" si="10"/>
        <v>0</v>
      </c>
      <c r="BE6" s="13">
        <f t="shared" si="11"/>
        <v>0</v>
      </c>
      <c r="BF6" s="13">
        <f t="shared" si="12"/>
        <v>0</v>
      </c>
      <c r="BG6" s="13">
        <f t="shared" si="13"/>
        <v>0</v>
      </c>
      <c r="BH6" s="13">
        <f t="shared" si="14"/>
        <v>0</v>
      </c>
      <c r="BI6" s="13">
        <f t="shared" si="15"/>
        <v>1</v>
      </c>
      <c r="BJ6" s="13">
        <f t="shared" si="16"/>
        <v>1</v>
      </c>
      <c r="BK6" s="13">
        <f t="shared" si="17"/>
        <v>0</v>
      </c>
      <c r="BL6" s="13">
        <f t="shared" si="18"/>
        <v>0</v>
      </c>
      <c r="BM6" s="13">
        <f t="shared" si="19"/>
        <v>0</v>
      </c>
      <c r="BN6" s="13">
        <f t="shared" si="20"/>
        <v>0</v>
      </c>
      <c r="BO6" s="13">
        <f t="shared" si="21"/>
        <v>0</v>
      </c>
      <c r="BP6" s="13">
        <f t="shared" si="22"/>
        <v>0</v>
      </c>
      <c r="BQ6" s="13">
        <f t="shared" si="23"/>
        <v>0</v>
      </c>
      <c r="BR6" s="13">
        <f t="shared" si="24"/>
        <v>0</v>
      </c>
      <c r="BS6" s="13">
        <f t="shared" si="25"/>
        <v>0</v>
      </c>
      <c r="BT6" s="13">
        <f t="shared" si="26"/>
        <v>0</v>
      </c>
      <c r="BU6" s="13">
        <f t="shared" si="27"/>
        <v>1</v>
      </c>
      <c r="BV6" s="13">
        <f t="shared" si="28"/>
        <v>0</v>
      </c>
      <c r="BW6" s="13">
        <f t="shared" si="29"/>
        <v>0</v>
      </c>
      <c r="BX6" s="13">
        <f t="shared" si="30"/>
        <v>0</v>
      </c>
      <c r="BY6" s="13">
        <f t="shared" si="31"/>
        <v>0</v>
      </c>
      <c r="BZ6" s="13">
        <f t="shared" si="32"/>
        <v>14.61181640625</v>
      </c>
      <c r="CA6" s="13">
        <f t="shared" si="33"/>
        <v>25.424560546875</v>
      </c>
      <c r="CB6" s="13">
        <f t="shared" si="34"/>
        <v>13.670166015625</v>
      </c>
      <c r="CC6" s="14">
        <f t="shared" si="41"/>
        <v>0</v>
      </c>
      <c r="CD6" s="14">
        <f t="shared" si="35"/>
        <v>21.463134765625</v>
      </c>
      <c r="CE6" s="14">
        <f t="shared" si="36"/>
        <v>26.56103515625</v>
      </c>
      <c r="CF6" s="14">
        <f t="shared" si="37"/>
        <v>45.101806640625</v>
      </c>
      <c r="CG6" s="14">
        <f t="shared" si="38"/>
        <v>42.698974609375</v>
      </c>
      <c r="CH6" s="14">
        <f t="shared" si="39"/>
        <v>0</v>
      </c>
    </row>
    <row r="7" spans="1:86" ht="12.75" customHeight="1" x14ac:dyDescent="0.15">
      <c r="A7" s="1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4"/>
      <c r="N7" s="5"/>
      <c r="O7" s="4"/>
      <c r="P7" s="6"/>
      <c r="Q7" s="7"/>
      <c r="R7" s="4" t="str">
        <f t="shared" si="0"/>
        <v/>
      </c>
      <c r="S7" s="8"/>
      <c r="V7" s="9" t="str">
        <f t="shared" si="1"/>
        <v/>
      </c>
      <c r="W7" s="10" t="str">
        <f t="shared" si="40"/>
        <v/>
      </c>
      <c r="X7" s="4" t="str">
        <f t="shared" si="2"/>
        <v/>
      </c>
      <c r="Y7" s="10" t="str">
        <f t="shared" si="3"/>
        <v/>
      </c>
      <c r="Z7" s="11" t="str">
        <f t="shared" si="4"/>
        <v/>
      </c>
      <c r="AX7" s="12" t="str">
        <f>IF(ISNUMBER(C7),IF(ROW(#REF!)=2,AVERAGE(C$1:C$10000),""),"")</f>
        <v/>
      </c>
      <c r="AY7" s="12" t="str">
        <f t="shared" si="5"/>
        <v/>
      </c>
      <c r="AZ7" s="12" t="str">
        <f t="shared" si="6"/>
        <v/>
      </c>
      <c r="BA7" s="12" t="str">
        <f t="shared" si="7"/>
        <v/>
      </c>
      <c r="BB7" s="12" t="str">
        <f t="shared" si="8"/>
        <v/>
      </c>
      <c r="BC7" s="12" t="str">
        <f t="shared" si="9"/>
        <v/>
      </c>
      <c r="BD7" s="13">
        <f t="shared" si="10"/>
        <v>0</v>
      </c>
      <c r="BE7" s="13">
        <f t="shared" si="11"/>
        <v>0</v>
      </c>
      <c r="BF7" s="13">
        <f t="shared" si="12"/>
        <v>0</v>
      </c>
      <c r="BG7" s="13">
        <f t="shared" si="13"/>
        <v>0</v>
      </c>
      <c r="BH7" s="13">
        <f t="shared" si="14"/>
        <v>0</v>
      </c>
      <c r="BI7" s="13">
        <f t="shared" si="15"/>
        <v>1</v>
      </c>
      <c r="BJ7" s="13">
        <f t="shared" si="16"/>
        <v>1</v>
      </c>
      <c r="BK7" s="13">
        <f t="shared" si="17"/>
        <v>0</v>
      </c>
      <c r="BL7" s="13">
        <f t="shared" si="18"/>
        <v>0</v>
      </c>
      <c r="BM7" s="13">
        <f t="shared" si="19"/>
        <v>0</v>
      </c>
      <c r="BN7" s="13">
        <f t="shared" si="20"/>
        <v>0</v>
      </c>
      <c r="BO7" s="13">
        <f t="shared" si="21"/>
        <v>0</v>
      </c>
      <c r="BP7" s="13">
        <f t="shared" si="22"/>
        <v>0</v>
      </c>
      <c r="BQ7" s="13">
        <f t="shared" si="23"/>
        <v>0</v>
      </c>
      <c r="BR7" s="13">
        <f t="shared" si="24"/>
        <v>0</v>
      </c>
      <c r="BS7" s="13">
        <f t="shared" si="25"/>
        <v>0</v>
      </c>
      <c r="BT7" s="13">
        <f t="shared" si="26"/>
        <v>0</v>
      </c>
      <c r="BU7" s="13">
        <f t="shared" si="27"/>
        <v>1</v>
      </c>
      <c r="BV7" s="13">
        <f t="shared" si="28"/>
        <v>0</v>
      </c>
      <c r="BW7" s="13">
        <f t="shared" si="29"/>
        <v>0</v>
      </c>
      <c r="BX7" s="13">
        <f t="shared" si="30"/>
        <v>0</v>
      </c>
      <c r="BY7" s="13">
        <f t="shared" si="31"/>
        <v>0</v>
      </c>
      <c r="BZ7" s="13" t="str">
        <f t="shared" si="32"/>
        <v/>
      </c>
      <c r="CA7" s="13">
        <f t="shared" si="33"/>
        <v>25.424560546875</v>
      </c>
      <c r="CB7" s="13">
        <f t="shared" si="34"/>
        <v>13.670166015625</v>
      </c>
      <c r="CC7" s="14">
        <f t="shared" si="41"/>
        <v>0</v>
      </c>
      <c r="CD7" s="14">
        <f t="shared" si="35"/>
        <v>21.463134765625</v>
      </c>
      <c r="CE7" s="14">
        <f t="shared" si="36"/>
        <v>26.56103515625</v>
      </c>
      <c r="CF7" s="14">
        <f t="shared" si="37"/>
        <v>45.101806640625</v>
      </c>
      <c r="CG7" s="14">
        <f t="shared" si="38"/>
        <v>42.698974609375</v>
      </c>
      <c r="CH7" s="14">
        <f t="shared" si="39"/>
        <v>0</v>
      </c>
    </row>
    <row r="8" spans="1:86" ht="12.75" customHeight="1" x14ac:dyDescent="0.15">
      <c r="A8" s="1"/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5"/>
      <c r="O8" s="4"/>
      <c r="P8" s="6"/>
      <c r="Q8" s="7"/>
      <c r="R8" s="4" t="str">
        <f t="shared" si="0"/>
        <v/>
      </c>
      <c r="S8" s="8"/>
      <c r="V8" s="9" t="str">
        <f t="shared" si="1"/>
        <v/>
      </c>
      <c r="W8" s="10" t="str">
        <f t="shared" si="40"/>
        <v/>
      </c>
      <c r="X8" s="4" t="str">
        <f t="shared" si="2"/>
        <v/>
      </c>
      <c r="Y8" s="10" t="str">
        <f t="shared" si="3"/>
        <v/>
      </c>
      <c r="Z8" s="11" t="str">
        <f t="shared" si="4"/>
        <v/>
      </c>
      <c r="AX8" s="12" t="str">
        <f>IF(ISNUMBER(C8),IF(ROW(#REF!)=2,AVERAGE(C$1:C$10000),""),"")</f>
        <v/>
      </c>
      <c r="AY8" s="12" t="str">
        <f t="shared" si="5"/>
        <v/>
      </c>
      <c r="AZ8" s="12" t="str">
        <f t="shared" si="6"/>
        <v/>
      </c>
      <c r="BA8" s="12" t="str">
        <f t="shared" si="7"/>
        <v/>
      </c>
      <c r="BB8" s="12" t="str">
        <f t="shared" si="8"/>
        <v/>
      </c>
      <c r="BC8" s="12" t="str">
        <f t="shared" si="9"/>
        <v/>
      </c>
      <c r="BD8" s="13">
        <f t="shared" si="10"/>
        <v>0</v>
      </c>
      <c r="BE8" s="13">
        <f t="shared" si="11"/>
        <v>0</v>
      </c>
      <c r="BF8" s="13">
        <f t="shared" si="12"/>
        <v>0</v>
      </c>
      <c r="BG8" s="13">
        <f t="shared" si="13"/>
        <v>0</v>
      </c>
      <c r="BH8" s="13">
        <f t="shared" si="14"/>
        <v>0</v>
      </c>
      <c r="BI8" s="13">
        <f t="shared" si="15"/>
        <v>1</v>
      </c>
      <c r="BJ8" s="13">
        <f t="shared" si="16"/>
        <v>1</v>
      </c>
      <c r="BK8" s="13">
        <f t="shared" si="17"/>
        <v>0</v>
      </c>
      <c r="BL8" s="13">
        <f t="shared" si="18"/>
        <v>0</v>
      </c>
      <c r="BM8" s="13">
        <f t="shared" si="19"/>
        <v>0</v>
      </c>
      <c r="BN8" s="13">
        <f t="shared" si="20"/>
        <v>0</v>
      </c>
      <c r="BO8" s="13">
        <f t="shared" si="21"/>
        <v>0</v>
      </c>
      <c r="BP8" s="13">
        <f t="shared" si="22"/>
        <v>0</v>
      </c>
      <c r="BQ8" s="13">
        <f t="shared" si="23"/>
        <v>0</v>
      </c>
      <c r="BR8" s="13">
        <f t="shared" si="24"/>
        <v>0</v>
      </c>
      <c r="BS8" s="13">
        <f t="shared" si="25"/>
        <v>0</v>
      </c>
      <c r="BT8" s="13">
        <f t="shared" si="26"/>
        <v>0</v>
      </c>
      <c r="BU8" s="13">
        <f t="shared" si="27"/>
        <v>1</v>
      </c>
      <c r="BV8" s="13">
        <f t="shared" si="28"/>
        <v>0</v>
      </c>
      <c r="BW8" s="13">
        <f t="shared" si="29"/>
        <v>0</v>
      </c>
      <c r="BX8" s="13">
        <f t="shared" si="30"/>
        <v>0</v>
      </c>
      <c r="BY8" s="13">
        <f t="shared" si="31"/>
        <v>0</v>
      </c>
      <c r="BZ8" s="13" t="str">
        <f t="shared" si="32"/>
        <v/>
      </c>
      <c r="CA8" s="13">
        <f t="shared" si="33"/>
        <v>25.424560546875</v>
      </c>
      <c r="CB8" s="13">
        <f t="shared" si="34"/>
        <v>13.670166015625</v>
      </c>
      <c r="CC8" s="14">
        <f t="shared" si="41"/>
        <v>0</v>
      </c>
      <c r="CD8" s="14">
        <f t="shared" si="35"/>
        <v>21.463134765625</v>
      </c>
      <c r="CE8" s="14">
        <f t="shared" si="36"/>
        <v>26.56103515625</v>
      </c>
      <c r="CF8" s="14">
        <f t="shared" si="37"/>
        <v>45.101806640625</v>
      </c>
      <c r="CG8" s="14">
        <f t="shared" si="38"/>
        <v>42.698974609375</v>
      </c>
      <c r="CH8" s="14">
        <f t="shared" si="39"/>
        <v>0</v>
      </c>
    </row>
    <row r="9" spans="1:86" ht="12.75" customHeight="1" x14ac:dyDescent="0.15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4"/>
      <c r="N9" s="5"/>
      <c r="O9" s="4"/>
      <c r="P9" s="6"/>
      <c r="Q9" s="7"/>
      <c r="R9" s="4" t="str">
        <f t="shared" si="0"/>
        <v/>
      </c>
      <c r="S9" s="8"/>
      <c r="V9" s="9" t="str">
        <f t="shared" si="1"/>
        <v/>
      </c>
      <c r="W9" s="10" t="str">
        <f t="shared" si="40"/>
        <v/>
      </c>
      <c r="X9" s="4" t="str">
        <f t="shared" si="2"/>
        <v/>
      </c>
      <c r="Y9" s="10" t="str">
        <f t="shared" si="3"/>
        <v/>
      </c>
      <c r="Z9" s="11" t="str">
        <f t="shared" si="4"/>
        <v/>
      </c>
      <c r="AX9" s="12" t="str">
        <f>IF(ISNUMBER(C9),IF(ROW(#REF!)=2,AVERAGE(C$1:C$10000),""),"")</f>
        <v/>
      </c>
      <c r="AY9" s="12" t="str">
        <f t="shared" si="5"/>
        <v/>
      </c>
      <c r="AZ9" s="12" t="str">
        <f t="shared" si="6"/>
        <v/>
      </c>
      <c r="BA9" s="12" t="str">
        <f t="shared" si="7"/>
        <v/>
      </c>
      <c r="BB9" s="12" t="str">
        <f t="shared" si="8"/>
        <v/>
      </c>
      <c r="BC9" s="12" t="str">
        <f t="shared" si="9"/>
        <v/>
      </c>
      <c r="BD9" s="13">
        <f t="shared" si="10"/>
        <v>0</v>
      </c>
      <c r="BE9" s="13">
        <f t="shared" si="11"/>
        <v>0</v>
      </c>
      <c r="BF9" s="13">
        <f t="shared" si="12"/>
        <v>0</v>
      </c>
      <c r="BG9" s="13">
        <f t="shared" si="13"/>
        <v>0</v>
      </c>
      <c r="BH9" s="13">
        <f t="shared" si="14"/>
        <v>0</v>
      </c>
      <c r="BI9" s="13">
        <f t="shared" si="15"/>
        <v>1</v>
      </c>
      <c r="BJ9" s="13">
        <f t="shared" si="16"/>
        <v>1</v>
      </c>
      <c r="BK9" s="13">
        <f t="shared" si="17"/>
        <v>0</v>
      </c>
      <c r="BL9" s="13">
        <f t="shared" si="18"/>
        <v>0</v>
      </c>
      <c r="BM9" s="13">
        <f t="shared" si="19"/>
        <v>0</v>
      </c>
      <c r="BN9" s="13">
        <f t="shared" si="20"/>
        <v>0</v>
      </c>
      <c r="BO9" s="13">
        <f t="shared" si="21"/>
        <v>0</v>
      </c>
      <c r="BP9" s="13">
        <f t="shared" si="22"/>
        <v>0</v>
      </c>
      <c r="BQ9" s="13">
        <f t="shared" si="23"/>
        <v>0</v>
      </c>
      <c r="BR9" s="13">
        <f t="shared" si="24"/>
        <v>0</v>
      </c>
      <c r="BS9" s="13">
        <f t="shared" si="25"/>
        <v>0</v>
      </c>
      <c r="BT9" s="13">
        <f t="shared" si="26"/>
        <v>0</v>
      </c>
      <c r="BU9" s="13">
        <f t="shared" si="27"/>
        <v>1</v>
      </c>
      <c r="BV9" s="13">
        <f t="shared" si="28"/>
        <v>0</v>
      </c>
      <c r="BW9" s="13">
        <f t="shared" si="29"/>
        <v>0</v>
      </c>
      <c r="BX9" s="13">
        <f t="shared" si="30"/>
        <v>0</v>
      </c>
      <c r="BY9" s="13">
        <f t="shared" si="31"/>
        <v>0</v>
      </c>
      <c r="BZ9" s="13" t="str">
        <f t="shared" si="32"/>
        <v/>
      </c>
      <c r="CA9" s="13">
        <f t="shared" si="33"/>
        <v>25.424560546875</v>
      </c>
      <c r="CB9" s="13">
        <f t="shared" si="34"/>
        <v>13.670166015625</v>
      </c>
      <c r="CC9" s="14">
        <f t="shared" si="41"/>
        <v>0</v>
      </c>
      <c r="CD9" s="14">
        <f>IF(B$2="1","                              ",IF(B$2="2","                          ",I$2))</f>
        <v>21.463134765625</v>
      </c>
      <c r="CE9" s="14">
        <f t="shared" si="36"/>
        <v>26.56103515625</v>
      </c>
      <c r="CF9" s="14">
        <f t="shared" si="37"/>
        <v>45.101806640625</v>
      </c>
      <c r="CG9" s="14">
        <f t="shared" si="38"/>
        <v>42.698974609375</v>
      </c>
      <c r="CH9" s="14">
        <f t="shared" si="39"/>
        <v>0</v>
      </c>
    </row>
    <row r="10" spans="1:86" ht="12.75" customHeight="1" x14ac:dyDescent="0.15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  <c r="N10" s="5"/>
      <c r="O10" s="4"/>
      <c r="P10" s="6"/>
      <c r="Q10" s="7"/>
      <c r="R10" s="4" t="str">
        <f t="shared" si="0"/>
        <v/>
      </c>
      <c r="S10" s="8"/>
      <c r="V10" s="9" t="str">
        <f t="shared" si="1"/>
        <v/>
      </c>
      <c r="W10" s="10" t="str">
        <f t="shared" si="40"/>
        <v/>
      </c>
      <c r="X10" s="4" t="str">
        <f t="shared" si="2"/>
        <v/>
      </c>
      <c r="Y10" s="10" t="str">
        <f t="shared" si="3"/>
        <v/>
      </c>
      <c r="Z10" s="11" t="str">
        <f t="shared" si="4"/>
        <v/>
      </c>
      <c r="AX10" s="12" t="str">
        <f>IF(ISNUMBER(C10),IF(ROW(#REF!)=2,AVERAGE(C$1:C$10000),""),"")</f>
        <v/>
      </c>
      <c r="AY10" s="12" t="str">
        <f t="shared" si="5"/>
        <v/>
      </c>
      <c r="AZ10" s="12" t="str">
        <f t="shared" si="6"/>
        <v/>
      </c>
      <c r="BA10" s="12" t="str">
        <f t="shared" si="7"/>
        <v/>
      </c>
      <c r="BB10" s="12" t="str">
        <f t="shared" si="8"/>
        <v/>
      </c>
      <c r="BC10" s="12" t="str">
        <f t="shared" si="9"/>
        <v/>
      </c>
      <c r="BD10" s="13">
        <f t="shared" si="10"/>
        <v>0</v>
      </c>
      <c r="BE10" s="13">
        <f t="shared" si="11"/>
        <v>0</v>
      </c>
      <c r="BF10" s="13">
        <f t="shared" si="12"/>
        <v>0</v>
      </c>
      <c r="BG10" s="13">
        <f t="shared" si="13"/>
        <v>0</v>
      </c>
      <c r="BH10" s="13">
        <f t="shared" si="14"/>
        <v>0</v>
      </c>
      <c r="BI10" s="13">
        <f t="shared" si="15"/>
        <v>1</v>
      </c>
      <c r="BJ10" s="13">
        <f t="shared" si="16"/>
        <v>1</v>
      </c>
      <c r="BK10" s="13">
        <f t="shared" si="17"/>
        <v>0</v>
      </c>
      <c r="BL10" s="13">
        <f t="shared" si="18"/>
        <v>0</v>
      </c>
      <c r="BM10" s="13">
        <f t="shared" si="19"/>
        <v>0</v>
      </c>
      <c r="BN10" s="13">
        <f t="shared" si="20"/>
        <v>0</v>
      </c>
      <c r="BO10" s="13">
        <f t="shared" si="21"/>
        <v>0</v>
      </c>
      <c r="BP10" s="13">
        <f t="shared" si="22"/>
        <v>0</v>
      </c>
      <c r="BQ10" s="13">
        <f t="shared" si="23"/>
        <v>0</v>
      </c>
      <c r="BR10" s="13">
        <f t="shared" si="24"/>
        <v>0</v>
      </c>
      <c r="BS10" s="13">
        <f t="shared" si="25"/>
        <v>0</v>
      </c>
      <c r="BT10" s="13">
        <f t="shared" si="26"/>
        <v>0</v>
      </c>
      <c r="BU10" s="13">
        <f t="shared" si="27"/>
        <v>1</v>
      </c>
      <c r="BV10" s="13">
        <f t="shared" si="28"/>
        <v>0</v>
      </c>
      <c r="BW10" s="13">
        <f t="shared" si="29"/>
        <v>0</v>
      </c>
      <c r="BX10" s="13">
        <f t="shared" si="30"/>
        <v>0</v>
      </c>
      <c r="BY10" s="13">
        <f t="shared" si="31"/>
        <v>0</v>
      </c>
      <c r="BZ10" s="13" t="str">
        <f t="shared" si="32"/>
        <v/>
      </c>
      <c r="CA10" s="13">
        <f t="shared" si="33"/>
        <v>25.424560546875</v>
      </c>
      <c r="CB10" s="13">
        <f t="shared" si="34"/>
        <v>13.670166015625</v>
      </c>
      <c r="CC10" s="14">
        <f t="shared" si="41"/>
        <v>0</v>
      </c>
      <c r="CD10" s="14">
        <f t="shared" si="35"/>
        <v>21.463134765625</v>
      </c>
      <c r="CE10" s="14">
        <f t="shared" si="36"/>
        <v>26.56103515625</v>
      </c>
      <c r="CF10" s="14">
        <f t="shared" si="37"/>
        <v>45.101806640625</v>
      </c>
      <c r="CG10" s="14">
        <f t="shared" si="38"/>
        <v>42.698974609375</v>
      </c>
      <c r="CH10" s="14">
        <f t="shared" si="39"/>
        <v>0</v>
      </c>
    </row>
    <row r="11" spans="1:86" ht="12.75" customHeight="1" x14ac:dyDescent="0.15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4"/>
      <c r="N11" s="5"/>
      <c r="O11" s="4"/>
      <c r="P11" s="6"/>
      <c r="Q11" s="7"/>
      <c r="R11" s="4" t="str">
        <f t="shared" si="0"/>
        <v/>
      </c>
      <c r="S11" s="8"/>
      <c r="V11" s="9" t="str">
        <f t="shared" si="1"/>
        <v/>
      </c>
      <c r="W11" s="10" t="str">
        <f t="shared" si="40"/>
        <v/>
      </c>
      <c r="X11" s="4" t="str">
        <f t="shared" si="2"/>
        <v/>
      </c>
      <c r="Y11" s="10" t="str">
        <f t="shared" si="3"/>
        <v/>
      </c>
      <c r="Z11" s="11" t="str">
        <f t="shared" si="4"/>
        <v/>
      </c>
      <c r="AX11" s="12" t="str">
        <f>IF(ISNUMBER(C11),IF(ROW(#REF!)=2,AVERAGE(C$1:C$10000),""),"")</f>
        <v/>
      </c>
      <c r="AY11" s="12" t="str">
        <f t="shared" si="5"/>
        <v/>
      </c>
      <c r="AZ11" s="12" t="str">
        <f t="shared" si="6"/>
        <v/>
      </c>
      <c r="BA11" s="12" t="str">
        <f t="shared" si="7"/>
        <v/>
      </c>
      <c r="BB11" s="12" t="str">
        <f t="shared" si="8"/>
        <v/>
      </c>
      <c r="BC11" s="12" t="str">
        <f t="shared" si="9"/>
        <v/>
      </c>
      <c r="BD11" s="13">
        <f t="shared" si="10"/>
        <v>0</v>
      </c>
      <c r="BE11" s="13">
        <f t="shared" si="11"/>
        <v>0</v>
      </c>
      <c r="BF11" s="13">
        <f t="shared" si="12"/>
        <v>0</v>
      </c>
      <c r="BG11" s="13">
        <f t="shared" si="13"/>
        <v>0</v>
      </c>
      <c r="BH11" s="13">
        <f t="shared" si="14"/>
        <v>0</v>
      </c>
      <c r="BI11" s="13">
        <f t="shared" si="15"/>
        <v>1</v>
      </c>
      <c r="BJ11" s="13">
        <f t="shared" si="16"/>
        <v>1</v>
      </c>
      <c r="BK11" s="13">
        <f t="shared" si="17"/>
        <v>0</v>
      </c>
      <c r="BL11" s="13">
        <f t="shared" si="18"/>
        <v>0</v>
      </c>
      <c r="BM11" s="13">
        <f t="shared" si="19"/>
        <v>0</v>
      </c>
      <c r="BN11" s="13">
        <f t="shared" si="20"/>
        <v>0</v>
      </c>
      <c r="BO11" s="13">
        <f t="shared" si="21"/>
        <v>0</v>
      </c>
      <c r="BP11" s="13">
        <f t="shared" si="22"/>
        <v>0</v>
      </c>
      <c r="BQ11" s="13">
        <f t="shared" si="23"/>
        <v>0</v>
      </c>
      <c r="BR11" s="13">
        <f t="shared" si="24"/>
        <v>0</v>
      </c>
      <c r="BS11" s="13">
        <f t="shared" si="25"/>
        <v>0</v>
      </c>
      <c r="BT11" s="13">
        <f t="shared" si="26"/>
        <v>0</v>
      </c>
      <c r="BU11" s="13">
        <f t="shared" si="27"/>
        <v>1</v>
      </c>
      <c r="BV11" s="13">
        <f t="shared" si="28"/>
        <v>0</v>
      </c>
      <c r="BW11" s="13">
        <f t="shared" si="29"/>
        <v>0</v>
      </c>
      <c r="BX11" s="13">
        <f t="shared" si="30"/>
        <v>0</v>
      </c>
      <c r="BY11" s="13">
        <f t="shared" si="31"/>
        <v>0</v>
      </c>
      <c r="BZ11" s="13" t="str">
        <f t="shared" si="32"/>
        <v/>
      </c>
      <c r="CA11" s="13">
        <f t="shared" si="33"/>
        <v>25.424560546875</v>
      </c>
      <c r="CB11" s="13">
        <f t="shared" si="34"/>
        <v>13.670166015625</v>
      </c>
      <c r="CC11" s="14">
        <f t="shared" si="41"/>
        <v>0</v>
      </c>
      <c r="CD11" s="14">
        <f t="shared" si="35"/>
        <v>21.463134765625</v>
      </c>
      <c r="CE11" s="14">
        <f t="shared" si="36"/>
        <v>26.56103515625</v>
      </c>
      <c r="CF11" s="14">
        <f t="shared" si="37"/>
        <v>45.101806640625</v>
      </c>
      <c r="CG11" s="14">
        <f t="shared" si="38"/>
        <v>42.698974609375</v>
      </c>
      <c r="CH11" s="14">
        <f t="shared" si="39"/>
        <v>0</v>
      </c>
    </row>
    <row r="12" spans="1:86" ht="12.75" customHeight="1" x14ac:dyDescent="0.15">
      <c r="A12" s="1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4"/>
      <c r="N12" s="5"/>
      <c r="O12" s="4"/>
      <c r="P12" s="6"/>
      <c r="Q12" s="7"/>
      <c r="R12" s="4" t="str">
        <f t="shared" si="0"/>
        <v/>
      </c>
      <c r="S12" s="8"/>
      <c r="V12" s="9" t="str">
        <f t="shared" si="1"/>
        <v/>
      </c>
      <c r="W12" s="10" t="str">
        <f t="shared" si="40"/>
        <v/>
      </c>
      <c r="X12" s="4" t="str">
        <f t="shared" si="2"/>
        <v/>
      </c>
      <c r="Y12" s="10" t="str">
        <f t="shared" si="3"/>
        <v/>
      </c>
      <c r="Z12" s="11" t="str">
        <f t="shared" si="4"/>
        <v/>
      </c>
      <c r="AX12" s="12" t="str">
        <f>IF(ISNUMBER(C12),IF(ROW(#REF!)=2,AVERAGE(C$1:C$10000),""),"")</f>
        <v/>
      </c>
      <c r="AY12" s="12" t="str">
        <f t="shared" si="5"/>
        <v/>
      </c>
      <c r="AZ12" s="12" t="str">
        <f t="shared" si="6"/>
        <v/>
      </c>
      <c r="BA12" s="12" t="str">
        <f t="shared" si="7"/>
        <v/>
      </c>
      <c r="BB12" s="12" t="str">
        <f t="shared" si="8"/>
        <v/>
      </c>
      <c r="BC12" s="12" t="str">
        <f t="shared" si="9"/>
        <v/>
      </c>
      <c r="BD12" s="13">
        <f t="shared" si="10"/>
        <v>0</v>
      </c>
      <c r="BE12" s="13">
        <f t="shared" si="11"/>
        <v>0</v>
      </c>
      <c r="BF12" s="13">
        <f t="shared" si="12"/>
        <v>0</v>
      </c>
      <c r="BG12" s="13">
        <f t="shared" si="13"/>
        <v>0</v>
      </c>
      <c r="BH12" s="13">
        <f t="shared" si="14"/>
        <v>0</v>
      </c>
      <c r="BI12" s="13">
        <f t="shared" si="15"/>
        <v>1</v>
      </c>
      <c r="BJ12" s="13">
        <f t="shared" si="16"/>
        <v>1</v>
      </c>
      <c r="BK12" s="13">
        <f t="shared" si="17"/>
        <v>0</v>
      </c>
      <c r="BL12" s="13">
        <f t="shared" si="18"/>
        <v>0</v>
      </c>
      <c r="BM12" s="13">
        <f t="shared" si="19"/>
        <v>0</v>
      </c>
      <c r="BN12" s="13">
        <f t="shared" si="20"/>
        <v>0</v>
      </c>
      <c r="BO12" s="13">
        <f t="shared" si="21"/>
        <v>0</v>
      </c>
      <c r="BP12" s="13">
        <f t="shared" si="22"/>
        <v>0</v>
      </c>
      <c r="BQ12" s="13">
        <f t="shared" si="23"/>
        <v>0</v>
      </c>
      <c r="BR12" s="13">
        <f t="shared" si="24"/>
        <v>0</v>
      </c>
      <c r="BS12" s="13">
        <f t="shared" si="25"/>
        <v>0</v>
      </c>
      <c r="BT12" s="13">
        <f t="shared" si="26"/>
        <v>0</v>
      </c>
      <c r="BU12" s="13">
        <f t="shared" si="27"/>
        <v>1</v>
      </c>
      <c r="BV12" s="13">
        <f t="shared" si="28"/>
        <v>0</v>
      </c>
      <c r="BW12" s="13">
        <f t="shared" si="29"/>
        <v>0</v>
      </c>
      <c r="BX12" s="13">
        <f t="shared" si="30"/>
        <v>0</v>
      </c>
      <c r="BY12" s="13">
        <f t="shared" si="31"/>
        <v>0</v>
      </c>
      <c r="BZ12" s="13" t="str">
        <f t="shared" si="32"/>
        <v/>
      </c>
      <c r="CA12" s="13">
        <f t="shared" si="33"/>
        <v>25.424560546875</v>
      </c>
      <c r="CB12" s="13">
        <f t="shared" si="34"/>
        <v>13.670166015625</v>
      </c>
      <c r="CC12" s="14">
        <f t="shared" si="41"/>
        <v>0</v>
      </c>
      <c r="CD12" s="14">
        <f t="shared" si="35"/>
        <v>21.463134765625</v>
      </c>
      <c r="CE12" s="14">
        <f t="shared" si="36"/>
        <v>26.56103515625</v>
      </c>
      <c r="CF12" s="14">
        <f t="shared" si="37"/>
        <v>45.101806640625</v>
      </c>
      <c r="CG12" s="14">
        <f t="shared" si="38"/>
        <v>42.698974609375</v>
      </c>
      <c r="CH12" s="14">
        <f t="shared" si="39"/>
        <v>0</v>
      </c>
    </row>
    <row r="13" spans="1:86" ht="12.75" customHeight="1" x14ac:dyDescent="0.15">
      <c r="A13" s="1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5"/>
      <c r="O13" s="4"/>
      <c r="P13" s="6"/>
      <c r="Q13" s="7"/>
      <c r="R13" s="4" t="str">
        <f t="shared" si="0"/>
        <v/>
      </c>
      <c r="S13" s="8"/>
      <c r="V13" s="9" t="str">
        <f t="shared" si="1"/>
        <v/>
      </c>
      <c r="W13" s="10" t="str">
        <f t="shared" si="40"/>
        <v/>
      </c>
      <c r="X13" s="4" t="str">
        <f t="shared" si="2"/>
        <v/>
      </c>
      <c r="Y13" s="10" t="str">
        <f t="shared" si="3"/>
        <v/>
      </c>
      <c r="Z13" s="11" t="str">
        <f t="shared" si="4"/>
        <v/>
      </c>
      <c r="AX13" s="12" t="str">
        <f>IF(ISNUMBER(C13),IF(ROW(#REF!)=2,AVERAGE(C$1:C$10000),""),"")</f>
        <v/>
      </c>
      <c r="AY13" s="12" t="str">
        <f t="shared" si="5"/>
        <v/>
      </c>
      <c r="AZ13" s="12" t="str">
        <f t="shared" si="6"/>
        <v/>
      </c>
      <c r="BA13" s="12" t="str">
        <f t="shared" si="7"/>
        <v/>
      </c>
      <c r="BB13" s="12" t="str">
        <f t="shared" si="8"/>
        <v/>
      </c>
      <c r="BC13" s="12" t="str">
        <f t="shared" si="9"/>
        <v/>
      </c>
      <c r="BD13" s="13">
        <f t="shared" si="10"/>
        <v>0</v>
      </c>
      <c r="BE13" s="13">
        <f t="shared" si="11"/>
        <v>0</v>
      </c>
      <c r="BF13" s="13">
        <f t="shared" si="12"/>
        <v>0</v>
      </c>
      <c r="BG13" s="13">
        <f t="shared" si="13"/>
        <v>0</v>
      </c>
      <c r="BH13" s="13">
        <f t="shared" si="14"/>
        <v>0</v>
      </c>
      <c r="BI13" s="13">
        <f t="shared" si="15"/>
        <v>1</v>
      </c>
      <c r="BJ13" s="13">
        <f t="shared" si="16"/>
        <v>1</v>
      </c>
      <c r="BK13" s="13">
        <f t="shared" si="17"/>
        <v>0</v>
      </c>
      <c r="BL13" s="13">
        <f t="shared" si="18"/>
        <v>0</v>
      </c>
      <c r="BM13" s="13">
        <f t="shared" si="19"/>
        <v>0</v>
      </c>
      <c r="BN13" s="13">
        <f t="shared" si="20"/>
        <v>0</v>
      </c>
      <c r="BO13" s="13">
        <f t="shared" si="21"/>
        <v>0</v>
      </c>
      <c r="BP13" s="13">
        <f t="shared" si="22"/>
        <v>0</v>
      </c>
      <c r="BQ13" s="13">
        <f t="shared" si="23"/>
        <v>0</v>
      </c>
      <c r="BR13" s="13">
        <f t="shared" si="24"/>
        <v>0</v>
      </c>
      <c r="BS13" s="13">
        <f t="shared" si="25"/>
        <v>0</v>
      </c>
      <c r="BT13" s="13">
        <f t="shared" si="26"/>
        <v>0</v>
      </c>
      <c r="BU13" s="13">
        <f t="shared" si="27"/>
        <v>1</v>
      </c>
      <c r="BV13" s="13">
        <f t="shared" si="28"/>
        <v>0</v>
      </c>
      <c r="BW13" s="13">
        <f t="shared" si="29"/>
        <v>0</v>
      </c>
      <c r="BX13" s="13">
        <f t="shared" si="30"/>
        <v>0</v>
      </c>
      <c r="BY13" s="13">
        <f t="shared" si="31"/>
        <v>0</v>
      </c>
      <c r="BZ13" s="13" t="str">
        <f t="shared" si="32"/>
        <v/>
      </c>
      <c r="CA13" s="13">
        <f t="shared" si="33"/>
        <v>25.424560546875</v>
      </c>
      <c r="CB13" s="13">
        <f t="shared" si="34"/>
        <v>13.670166015625</v>
      </c>
      <c r="CC13" s="14">
        <f t="shared" si="41"/>
        <v>0</v>
      </c>
      <c r="CD13" s="14">
        <f t="shared" si="35"/>
        <v>21.463134765625</v>
      </c>
      <c r="CE13" s="14">
        <f t="shared" si="36"/>
        <v>26.56103515625</v>
      </c>
      <c r="CF13" s="14">
        <f t="shared" si="37"/>
        <v>45.101806640625</v>
      </c>
      <c r="CG13" s="14">
        <f t="shared" si="38"/>
        <v>42.698974609375</v>
      </c>
      <c r="CH13" s="14">
        <f t="shared" si="39"/>
        <v>0</v>
      </c>
    </row>
    <row r="14" spans="1:86" ht="12.75" customHeight="1" x14ac:dyDescent="0.15">
      <c r="A14" s="1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5"/>
      <c r="O14" s="4"/>
      <c r="P14" s="6"/>
      <c r="Q14" s="7"/>
      <c r="R14" s="4" t="str">
        <f t="shared" si="0"/>
        <v/>
      </c>
      <c r="S14" s="8"/>
      <c r="V14" s="9" t="str">
        <f t="shared" si="1"/>
        <v/>
      </c>
      <c r="W14" s="10" t="str">
        <f t="shared" si="40"/>
        <v/>
      </c>
      <c r="X14" s="4" t="str">
        <f t="shared" si="2"/>
        <v/>
      </c>
      <c r="Y14" s="10" t="str">
        <f t="shared" si="3"/>
        <v/>
      </c>
      <c r="Z14" s="11" t="str">
        <f t="shared" si="4"/>
        <v/>
      </c>
      <c r="AX14" s="12" t="str">
        <f>IF(ISNUMBER(C14),IF(ROW(#REF!)=2,AVERAGE(C$1:C$10000),""),"")</f>
        <v/>
      </c>
      <c r="AY14" s="12" t="str">
        <f t="shared" si="5"/>
        <v/>
      </c>
      <c r="AZ14" s="12" t="str">
        <f t="shared" si="6"/>
        <v/>
      </c>
      <c r="BA14" s="12" t="str">
        <f t="shared" si="7"/>
        <v/>
      </c>
      <c r="BB14" s="12" t="str">
        <f t="shared" si="8"/>
        <v/>
      </c>
      <c r="BC14" s="12" t="str">
        <f t="shared" si="9"/>
        <v/>
      </c>
      <c r="BD14" s="13">
        <f t="shared" si="10"/>
        <v>0</v>
      </c>
      <c r="BE14" s="13">
        <f t="shared" si="11"/>
        <v>0</v>
      </c>
      <c r="BF14" s="13">
        <f t="shared" si="12"/>
        <v>0</v>
      </c>
      <c r="BG14" s="13">
        <f t="shared" si="13"/>
        <v>0</v>
      </c>
      <c r="BH14" s="13">
        <f t="shared" si="14"/>
        <v>0</v>
      </c>
      <c r="BI14" s="13">
        <f t="shared" si="15"/>
        <v>1</v>
      </c>
      <c r="BJ14" s="13">
        <f t="shared" si="16"/>
        <v>1</v>
      </c>
      <c r="BK14" s="13">
        <f t="shared" si="17"/>
        <v>0</v>
      </c>
      <c r="BL14" s="13">
        <f t="shared" si="18"/>
        <v>0</v>
      </c>
      <c r="BM14" s="13">
        <f t="shared" si="19"/>
        <v>0</v>
      </c>
      <c r="BN14" s="13">
        <f t="shared" si="20"/>
        <v>0</v>
      </c>
      <c r="BO14" s="13">
        <f t="shared" si="21"/>
        <v>0</v>
      </c>
      <c r="BP14" s="13">
        <f t="shared" si="22"/>
        <v>0</v>
      </c>
      <c r="BQ14" s="13">
        <f t="shared" si="23"/>
        <v>0</v>
      </c>
      <c r="BR14" s="13">
        <f t="shared" si="24"/>
        <v>0</v>
      </c>
      <c r="BS14" s="13">
        <f t="shared" si="25"/>
        <v>0</v>
      </c>
      <c r="BT14" s="13">
        <f t="shared" si="26"/>
        <v>0</v>
      </c>
      <c r="BU14" s="13">
        <f t="shared" si="27"/>
        <v>1</v>
      </c>
      <c r="BV14" s="13">
        <f t="shared" si="28"/>
        <v>0</v>
      </c>
      <c r="BW14" s="13">
        <f t="shared" si="29"/>
        <v>0</v>
      </c>
      <c r="BX14" s="13">
        <f t="shared" si="30"/>
        <v>0</v>
      </c>
      <c r="BY14" s="13">
        <f t="shared" si="31"/>
        <v>0</v>
      </c>
      <c r="BZ14" s="13" t="str">
        <f t="shared" si="32"/>
        <v/>
      </c>
      <c r="CA14" s="13">
        <f t="shared" si="33"/>
        <v>25.424560546875</v>
      </c>
      <c r="CB14" s="13">
        <f t="shared" si="34"/>
        <v>13.670166015625</v>
      </c>
      <c r="CC14" s="14">
        <f t="shared" si="41"/>
        <v>0</v>
      </c>
      <c r="CD14" s="14">
        <f t="shared" si="35"/>
        <v>21.463134765625</v>
      </c>
      <c r="CE14" s="14">
        <f t="shared" si="36"/>
        <v>26.56103515625</v>
      </c>
      <c r="CF14" s="14">
        <f t="shared" si="37"/>
        <v>45.101806640625</v>
      </c>
      <c r="CG14" s="14">
        <f t="shared" si="38"/>
        <v>42.698974609375</v>
      </c>
      <c r="CH14" s="14">
        <f t="shared" si="39"/>
        <v>0</v>
      </c>
    </row>
    <row r="15" spans="1:86" ht="12.75" customHeight="1" x14ac:dyDescent="0.15">
      <c r="A15" s="1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5"/>
      <c r="O15" s="4"/>
      <c r="P15" s="6"/>
      <c r="Q15" s="7"/>
      <c r="R15" s="4" t="str">
        <f t="shared" si="0"/>
        <v/>
      </c>
      <c r="S15" s="8"/>
      <c r="V15" s="9" t="str">
        <f t="shared" si="1"/>
        <v/>
      </c>
      <c r="W15" s="10" t="str">
        <f t="shared" si="40"/>
        <v/>
      </c>
      <c r="X15" s="4" t="str">
        <f t="shared" si="2"/>
        <v/>
      </c>
      <c r="Y15" s="10" t="str">
        <f t="shared" si="3"/>
        <v/>
      </c>
      <c r="Z15" s="11" t="str">
        <f t="shared" si="4"/>
        <v/>
      </c>
      <c r="AX15" s="12" t="str">
        <f>IF(ISNUMBER(C15),IF(ROW(#REF!)=2,AVERAGE(C$1:C$10000),""),"")</f>
        <v/>
      </c>
      <c r="AY15" s="12" t="str">
        <f t="shared" si="5"/>
        <v/>
      </c>
      <c r="AZ15" s="12" t="str">
        <f t="shared" si="6"/>
        <v/>
      </c>
      <c r="BA15" s="12" t="str">
        <f t="shared" si="7"/>
        <v/>
      </c>
      <c r="BB15" s="12" t="str">
        <f t="shared" si="8"/>
        <v/>
      </c>
      <c r="BC15" s="12" t="str">
        <f t="shared" si="9"/>
        <v/>
      </c>
      <c r="BD15" s="13">
        <f t="shared" si="10"/>
        <v>0</v>
      </c>
      <c r="BE15" s="13">
        <f t="shared" si="11"/>
        <v>0</v>
      </c>
      <c r="BF15" s="13">
        <f t="shared" si="12"/>
        <v>0</v>
      </c>
      <c r="BG15" s="13">
        <f t="shared" si="13"/>
        <v>0</v>
      </c>
      <c r="BH15" s="13">
        <f t="shared" si="14"/>
        <v>0</v>
      </c>
      <c r="BI15" s="13">
        <f t="shared" si="15"/>
        <v>1</v>
      </c>
      <c r="BJ15" s="13">
        <f t="shared" si="16"/>
        <v>1</v>
      </c>
      <c r="BK15" s="13">
        <f t="shared" si="17"/>
        <v>0</v>
      </c>
      <c r="BL15" s="13">
        <f t="shared" si="18"/>
        <v>0</v>
      </c>
      <c r="BM15" s="13">
        <f t="shared" si="19"/>
        <v>0</v>
      </c>
      <c r="BN15" s="13">
        <f t="shared" si="20"/>
        <v>0</v>
      </c>
      <c r="BO15" s="13">
        <f t="shared" si="21"/>
        <v>0</v>
      </c>
      <c r="BP15" s="13">
        <f t="shared" si="22"/>
        <v>0</v>
      </c>
      <c r="BQ15" s="13">
        <f t="shared" si="23"/>
        <v>0</v>
      </c>
      <c r="BR15" s="13">
        <f t="shared" si="24"/>
        <v>0</v>
      </c>
      <c r="BS15" s="13">
        <f t="shared" si="25"/>
        <v>0</v>
      </c>
      <c r="BT15" s="13">
        <f t="shared" si="26"/>
        <v>0</v>
      </c>
      <c r="BU15" s="13">
        <f t="shared" si="27"/>
        <v>1</v>
      </c>
      <c r="BV15" s="13">
        <f t="shared" si="28"/>
        <v>0</v>
      </c>
      <c r="BW15" s="13">
        <f t="shared" si="29"/>
        <v>0</v>
      </c>
      <c r="BX15" s="13">
        <f t="shared" si="30"/>
        <v>0</v>
      </c>
      <c r="BY15" s="13">
        <f t="shared" si="31"/>
        <v>0</v>
      </c>
      <c r="BZ15" s="13" t="str">
        <f t="shared" si="32"/>
        <v/>
      </c>
      <c r="CA15" s="13">
        <f t="shared" si="33"/>
        <v>25.424560546875</v>
      </c>
      <c r="CB15" s="13">
        <f t="shared" si="34"/>
        <v>13.670166015625</v>
      </c>
      <c r="CC15" s="14">
        <f t="shared" si="41"/>
        <v>0</v>
      </c>
      <c r="CD15" s="14">
        <f t="shared" si="35"/>
        <v>21.463134765625</v>
      </c>
      <c r="CE15" s="14">
        <f t="shared" si="36"/>
        <v>26.56103515625</v>
      </c>
      <c r="CF15" s="14">
        <f t="shared" si="37"/>
        <v>45.101806640625</v>
      </c>
      <c r="CG15" s="14">
        <f t="shared" si="38"/>
        <v>42.698974609375</v>
      </c>
      <c r="CH15" s="14">
        <f t="shared" si="39"/>
        <v>0</v>
      </c>
    </row>
    <row r="16" spans="1:86" ht="12.75" customHeight="1" x14ac:dyDescent="0.15">
      <c r="A16" s="1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  <c r="N16" s="5"/>
      <c r="O16" s="4"/>
      <c r="P16" s="6"/>
      <c r="Q16" s="7"/>
      <c r="R16" s="4" t="str">
        <f t="shared" si="0"/>
        <v/>
      </c>
      <c r="S16" s="8"/>
      <c r="V16" s="9" t="str">
        <f t="shared" si="1"/>
        <v/>
      </c>
      <c r="W16" s="10" t="str">
        <f t="shared" si="40"/>
        <v/>
      </c>
      <c r="X16" s="4" t="str">
        <f t="shared" si="2"/>
        <v/>
      </c>
      <c r="Y16" s="10" t="str">
        <f t="shared" si="3"/>
        <v/>
      </c>
      <c r="Z16" s="11" t="str">
        <f t="shared" si="4"/>
        <v/>
      </c>
      <c r="AX16" s="12" t="str">
        <f>IF(ISNUMBER(C16),IF(ROW(#REF!)=2,AVERAGE(C$1:C$10000),""),"")</f>
        <v/>
      </c>
      <c r="AY16" s="12" t="str">
        <f t="shared" si="5"/>
        <v/>
      </c>
      <c r="AZ16" s="12" t="str">
        <f t="shared" si="6"/>
        <v/>
      </c>
      <c r="BA16" s="12" t="str">
        <f t="shared" si="7"/>
        <v/>
      </c>
      <c r="BB16" s="12" t="str">
        <f t="shared" si="8"/>
        <v/>
      </c>
      <c r="BC16" s="12" t="str">
        <f t="shared" si="9"/>
        <v/>
      </c>
      <c r="BD16" s="13">
        <f t="shared" si="10"/>
        <v>0</v>
      </c>
      <c r="BE16" s="13">
        <f t="shared" si="11"/>
        <v>0</v>
      </c>
      <c r="BF16" s="13">
        <f t="shared" si="12"/>
        <v>0</v>
      </c>
      <c r="BG16" s="13">
        <f t="shared" si="13"/>
        <v>0</v>
      </c>
      <c r="BH16" s="13">
        <f t="shared" si="14"/>
        <v>0</v>
      </c>
      <c r="BI16" s="13">
        <f t="shared" si="15"/>
        <v>1</v>
      </c>
      <c r="BJ16" s="13">
        <f t="shared" si="16"/>
        <v>1</v>
      </c>
      <c r="BK16" s="13">
        <f t="shared" si="17"/>
        <v>0</v>
      </c>
      <c r="BL16" s="13">
        <f t="shared" si="18"/>
        <v>0</v>
      </c>
      <c r="BM16" s="13">
        <f t="shared" si="19"/>
        <v>0</v>
      </c>
      <c r="BN16" s="13">
        <f t="shared" si="20"/>
        <v>0</v>
      </c>
      <c r="BO16" s="13">
        <f t="shared" si="21"/>
        <v>0</v>
      </c>
      <c r="BP16" s="13">
        <f t="shared" si="22"/>
        <v>0</v>
      </c>
      <c r="BQ16" s="13">
        <f t="shared" si="23"/>
        <v>0</v>
      </c>
      <c r="BR16" s="13">
        <f t="shared" si="24"/>
        <v>0</v>
      </c>
      <c r="BS16" s="13">
        <f t="shared" si="25"/>
        <v>0</v>
      </c>
      <c r="BT16" s="13">
        <f t="shared" si="26"/>
        <v>0</v>
      </c>
      <c r="BU16" s="13">
        <f t="shared" si="27"/>
        <v>1</v>
      </c>
      <c r="BV16" s="13">
        <f t="shared" si="28"/>
        <v>0</v>
      </c>
      <c r="BW16" s="13">
        <f t="shared" si="29"/>
        <v>0</v>
      </c>
      <c r="BX16" s="13">
        <f t="shared" si="30"/>
        <v>0</v>
      </c>
      <c r="BY16" s="13">
        <f t="shared" si="31"/>
        <v>0</v>
      </c>
      <c r="BZ16" s="13" t="str">
        <f t="shared" si="32"/>
        <v/>
      </c>
      <c r="CA16" s="13">
        <f t="shared" si="33"/>
        <v>25.424560546875</v>
      </c>
      <c r="CB16" s="13">
        <f t="shared" si="34"/>
        <v>13.670166015625</v>
      </c>
      <c r="CC16" s="14">
        <f t="shared" si="41"/>
        <v>0</v>
      </c>
      <c r="CD16" s="14">
        <f t="shared" si="35"/>
        <v>21.463134765625</v>
      </c>
      <c r="CE16" s="14">
        <f t="shared" si="36"/>
        <v>26.56103515625</v>
      </c>
      <c r="CF16" s="14">
        <f t="shared" si="37"/>
        <v>45.101806640625</v>
      </c>
      <c r="CG16" s="14">
        <f t="shared" si="38"/>
        <v>42.698974609375</v>
      </c>
      <c r="CH16" s="14">
        <f t="shared" si="39"/>
        <v>0</v>
      </c>
    </row>
    <row r="17" spans="1:86" ht="12.75" customHeight="1" x14ac:dyDescent="0.15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4"/>
      <c r="N17" s="5"/>
      <c r="O17" s="4"/>
      <c r="P17" s="6"/>
      <c r="Q17" s="7"/>
      <c r="R17" s="4" t="str">
        <f t="shared" si="0"/>
        <v/>
      </c>
      <c r="S17" s="8"/>
      <c r="V17" s="9" t="str">
        <f t="shared" si="1"/>
        <v/>
      </c>
      <c r="W17" s="10" t="str">
        <f t="shared" si="40"/>
        <v/>
      </c>
      <c r="X17" s="4" t="str">
        <f t="shared" si="2"/>
        <v/>
      </c>
      <c r="Y17" s="10" t="str">
        <f t="shared" si="3"/>
        <v/>
      </c>
      <c r="Z17" s="11" t="str">
        <f t="shared" si="4"/>
        <v/>
      </c>
      <c r="AX17" s="12" t="str">
        <f>IF(ISNUMBER(C17),IF(ROW(#REF!)=2,AVERAGE(C$1:C$10000),""),"")</f>
        <v/>
      </c>
      <c r="AY17" s="12" t="str">
        <f t="shared" si="5"/>
        <v/>
      </c>
      <c r="AZ17" s="12" t="str">
        <f t="shared" si="6"/>
        <v/>
      </c>
      <c r="BA17" s="12" t="str">
        <f t="shared" si="7"/>
        <v/>
      </c>
      <c r="BB17" s="12" t="str">
        <f t="shared" si="8"/>
        <v/>
      </c>
      <c r="BC17" s="12" t="str">
        <f t="shared" si="9"/>
        <v/>
      </c>
      <c r="BD17" s="13">
        <f t="shared" si="10"/>
        <v>0</v>
      </c>
      <c r="BE17" s="13">
        <f t="shared" si="11"/>
        <v>0</v>
      </c>
      <c r="BF17" s="13">
        <f t="shared" si="12"/>
        <v>0</v>
      </c>
      <c r="BG17" s="13">
        <f t="shared" si="13"/>
        <v>0</v>
      </c>
      <c r="BH17" s="13">
        <f t="shared" si="14"/>
        <v>0</v>
      </c>
      <c r="BI17" s="13">
        <f t="shared" si="15"/>
        <v>1</v>
      </c>
      <c r="BJ17" s="13">
        <f t="shared" si="16"/>
        <v>1</v>
      </c>
      <c r="BK17" s="13">
        <f t="shared" si="17"/>
        <v>0</v>
      </c>
      <c r="BL17" s="13">
        <f t="shared" si="18"/>
        <v>0</v>
      </c>
      <c r="BM17" s="13">
        <f t="shared" si="19"/>
        <v>0</v>
      </c>
      <c r="BN17" s="13">
        <f t="shared" si="20"/>
        <v>0</v>
      </c>
      <c r="BO17" s="13">
        <f t="shared" si="21"/>
        <v>0</v>
      </c>
      <c r="BP17" s="13">
        <f t="shared" si="22"/>
        <v>0</v>
      </c>
      <c r="BQ17" s="13">
        <f t="shared" si="23"/>
        <v>0</v>
      </c>
      <c r="BR17" s="13">
        <f t="shared" si="24"/>
        <v>0</v>
      </c>
      <c r="BS17" s="13">
        <f t="shared" si="25"/>
        <v>0</v>
      </c>
      <c r="BT17" s="13">
        <f t="shared" si="26"/>
        <v>0</v>
      </c>
      <c r="BU17" s="13">
        <f t="shared" si="27"/>
        <v>1</v>
      </c>
      <c r="BV17" s="13">
        <f t="shared" si="28"/>
        <v>0</v>
      </c>
      <c r="BW17" s="13">
        <f t="shared" si="29"/>
        <v>0</v>
      </c>
      <c r="BX17" s="13">
        <f t="shared" si="30"/>
        <v>0</v>
      </c>
      <c r="BY17" s="13">
        <f t="shared" si="31"/>
        <v>0</v>
      </c>
      <c r="BZ17" s="13" t="str">
        <f t="shared" si="32"/>
        <v/>
      </c>
      <c r="CA17" s="13">
        <f t="shared" si="33"/>
        <v>25.424560546875</v>
      </c>
      <c r="CB17" s="13">
        <f t="shared" si="34"/>
        <v>13.670166015625</v>
      </c>
      <c r="CC17" s="14">
        <f t="shared" si="41"/>
        <v>0</v>
      </c>
      <c r="CD17" s="14">
        <f t="shared" si="35"/>
        <v>21.463134765625</v>
      </c>
      <c r="CE17" s="14">
        <f t="shared" si="36"/>
        <v>26.56103515625</v>
      </c>
      <c r="CF17" s="14">
        <f t="shared" si="37"/>
        <v>45.101806640625</v>
      </c>
      <c r="CG17" s="14">
        <f t="shared" si="38"/>
        <v>42.698974609375</v>
      </c>
      <c r="CH17" s="14">
        <f t="shared" si="39"/>
        <v>0</v>
      </c>
    </row>
  </sheetData>
  <printOptions gridLines="1"/>
  <pageMargins left="0.75" right="0.75" top="1" bottom="1" header="0.5" footer="0.5"/>
  <pageSetup orientation="landscape" r:id="rId1"/>
  <headerFooter alignWithMargins="0">
    <oddHeader>HT36-XC-304 Extended Tubular Heat Exchanger - Run 1 Results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17"/>
  <sheetViews>
    <sheetView showRowColHeaders="0" showOutlineSymbols="0" topLeftCell="N1" workbookViewId="0">
      <selection activeCell="V1" sqref="V1:Z6"/>
    </sheetView>
  </sheetViews>
  <sheetFormatPr baseColWidth="10" defaultColWidth="9.1640625" defaultRowHeight="12.75" customHeight="1" x14ac:dyDescent="0.15"/>
  <cols>
    <col min="1" max="1" width="0.5" customWidth="1"/>
    <col min="2" max="2" width="8.83203125" customWidth="1"/>
    <col min="3" max="12" width="7.5" customWidth="1"/>
    <col min="13" max="15" width="13.5" customWidth="1"/>
    <col min="16" max="16" width="13.6640625" customWidth="1"/>
    <col min="17" max="17" width="0" hidden="1" customWidth="1"/>
    <col min="18" max="18" width="14.33203125" customWidth="1"/>
    <col min="19" max="19" width="34.1640625" customWidth="1"/>
    <col min="20" max="26" width="13.83203125" customWidth="1"/>
    <col min="27" max="27" width="14" customWidth="1"/>
    <col min="28" max="28" width="10.5" customWidth="1"/>
    <col min="29" max="29" width="12" customWidth="1"/>
    <col min="30" max="30" width="10.5" customWidth="1"/>
    <col min="31" max="31" width="14" customWidth="1"/>
    <col min="32" max="32" width="10.83203125" customWidth="1"/>
    <col min="33" max="33" width="12" customWidth="1"/>
    <col min="34" max="34" width="10.83203125" customWidth="1"/>
    <col min="35" max="35" width="13.83203125" customWidth="1"/>
    <col min="36" max="36" width="12.6640625" customWidth="1"/>
    <col min="37" max="38" width="11.5" customWidth="1"/>
    <col min="39" max="39" width="12" customWidth="1"/>
    <col min="40" max="41" width="12.5" customWidth="1"/>
    <col min="42" max="42" width="10.33203125" customWidth="1"/>
    <col min="43" max="45" width="13" customWidth="1"/>
    <col min="46" max="46" width="0" hidden="1" customWidth="1"/>
    <col min="47" max="47" width="12.1640625" customWidth="1"/>
    <col min="48" max="48" width="14.83203125" customWidth="1"/>
    <col min="49" max="49" width="11.1640625" customWidth="1"/>
    <col min="50" max="80" width="0" hidden="1" customWidth="1"/>
    <col min="81" max="81" width="4.33203125" customWidth="1"/>
    <col min="82" max="83" width="6.33203125" customWidth="1"/>
    <col min="84" max="84" width="8.33203125" customWidth="1"/>
    <col min="85" max="85" width="6.6640625" customWidth="1"/>
    <col min="86" max="86" width="12.1640625" customWidth="1"/>
  </cols>
  <sheetData>
    <row r="1" spans="1:86" ht="66.75" customHeight="1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  <c r="BB1" s="15" t="s">
        <v>53</v>
      </c>
      <c r="BC1" s="15" t="s">
        <v>54</v>
      </c>
      <c r="BD1" s="15" t="s">
        <v>55</v>
      </c>
      <c r="BE1" s="15" t="s">
        <v>56</v>
      </c>
      <c r="BF1" s="15" t="s">
        <v>57</v>
      </c>
      <c r="BG1" s="15" t="s">
        <v>58</v>
      </c>
      <c r="BH1" s="15" t="s">
        <v>59</v>
      </c>
      <c r="BI1" s="15" t="s">
        <v>60</v>
      </c>
      <c r="BJ1" s="15" t="s">
        <v>61</v>
      </c>
      <c r="BK1" s="15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5" t="s">
        <v>67</v>
      </c>
      <c r="BQ1" s="15" t="s">
        <v>68</v>
      </c>
      <c r="BR1" s="15" t="s">
        <v>69</v>
      </c>
      <c r="BS1" s="15" t="s">
        <v>70</v>
      </c>
      <c r="BT1" s="15" t="s">
        <v>71</v>
      </c>
      <c r="BU1" s="15" t="s">
        <v>72</v>
      </c>
      <c r="BV1" s="15" t="s">
        <v>73</v>
      </c>
      <c r="BW1" s="15" t="s">
        <v>74</v>
      </c>
      <c r="BX1" s="15" t="s">
        <v>75</v>
      </c>
      <c r="BY1" s="15" t="s">
        <v>76</v>
      </c>
      <c r="BZ1" s="15" t="s">
        <v>45</v>
      </c>
      <c r="CA1" s="15" t="s">
        <v>77</v>
      </c>
      <c r="CB1" s="15" t="s">
        <v>78</v>
      </c>
      <c r="CC1" s="15" t="s">
        <v>79</v>
      </c>
      <c r="CD1" s="15" t="s">
        <v>80</v>
      </c>
      <c r="CE1" s="15" t="s">
        <v>81</v>
      </c>
      <c r="CF1" s="15" t="s">
        <v>82</v>
      </c>
      <c r="CG1" s="15" t="s">
        <v>83</v>
      </c>
      <c r="CH1" s="15" t="s">
        <v>84</v>
      </c>
    </row>
    <row r="2" spans="1:86" ht="12.75" customHeight="1" x14ac:dyDescent="0.15">
      <c r="A2" s="1"/>
      <c r="B2" s="2" t="s">
        <v>58</v>
      </c>
      <c r="C2" s="3">
        <v>48.90087890625</v>
      </c>
      <c r="D2" s="3">
        <v>47.1474609375</v>
      </c>
      <c r="E2" s="3">
        <v>45.361572265625</v>
      </c>
      <c r="F2" s="3">
        <v>42.92626953125</v>
      </c>
      <c r="G2" s="3">
        <v>40.166259765625</v>
      </c>
      <c r="H2" s="3">
        <v>14.35205078125</v>
      </c>
      <c r="I2" s="3">
        <v>21.463134765625</v>
      </c>
      <c r="J2" s="3">
        <v>26.723388671875</v>
      </c>
      <c r="K2" s="3">
        <v>30.912109375</v>
      </c>
      <c r="L2" s="3">
        <v>35.587890625</v>
      </c>
      <c r="M2" s="4">
        <v>40</v>
      </c>
      <c r="N2" s="5">
        <v>2.99072265625</v>
      </c>
      <c r="O2" s="4">
        <v>43</v>
      </c>
      <c r="P2" s="6">
        <v>1.08642578125</v>
      </c>
      <c r="Q2" s="7">
        <v>1</v>
      </c>
      <c r="R2" s="4" t="str">
        <f t="shared" ref="R2:R17" si="0">IF(ISNUMBER(C2),IF(ROW(A2)=2,"Countercurrent",""),"")</f>
        <v>Countercurrent</v>
      </c>
      <c r="S2" s="8"/>
      <c r="V2" s="9" t="str">
        <f t="shared" ref="V2:V17" si="1">IF(ISNUMBER(C$2),IF(ROW(A2)=2,"T1",IF(ROW(A2)=3,"T2",IF(ROW(A2)=4,IF(B$2="1","","T3"),IF(ROW(A2)=5,IF(B$2="1","",IF(B$2="2","","T4")),IF(ROW(A2)=6,IF(B$2="4","T5",""),""))))),"")</f>
        <v>T1</v>
      </c>
      <c r="W2" s="10">
        <f t="shared" ref="W2:W17" si="2">IF(V2="T1",C$2,IF(V2="T2",D$2,IF(V2="T3",E$2,IF(V2="T4",F$2,IF(V2="T5",G$2,"")))))</f>
        <v>48.90087890625</v>
      </c>
      <c r="X2" s="4" t="str">
        <f t="shared" ref="X2:X17" si="3">IF(ISNUMBER(C$2),IF(ROW(A2)=2,"T10",IF(ROW(A2)=3,"T9",IF(ROW(A2)=4,IF(B$2="1","","T8"),IF(ROW(A2)=5,IF(B$2="3","T7",IF(B$2="4","T7","")),IF(ROW(A2)=6,IF(B$2="4","T6",""),""))))),"")</f>
        <v>T10</v>
      </c>
      <c r="Y2" s="10">
        <f t="shared" ref="Y2:Y17" si="4">IF(X2="T6",H$2,IF(X2="T7",I$2,IF(X2="T8",J$2,IF(X2="T9",K$2,IF(X2="T10",L$2,"")))))</f>
        <v>35.587890625</v>
      </c>
      <c r="Z2" s="11">
        <f t="shared" ref="Z2:Z17" si="5">IF(ISNUMBER(C$2),IF(ROW($A2)=2,0,IF(ROW($A2)=3,670,IF(ROW($A2)=4,IF((B$2)="1","",1340),IF(ROW($A2)=5,IF(B$2="1","",IF(B$2="2","",2010)),IF(ROW($A2)=6,IF(B$2="4",2680,""),""))))),"")</f>
        <v>0</v>
      </c>
      <c r="AX2" s="12" t="e">
        <f>IF(ISNUMBER(C2),IF(ROW(#REF!)=2,AVERAGE(C$1:C$10000),""),"")</f>
        <v>#REF!</v>
      </c>
      <c r="AY2" s="12">
        <f t="shared" ref="AY2:AY17" si="6">IF(ISNUMBER(D2),IF(ROW(C2)=2,AVERAGE(D$1:D$10000),""),"")</f>
        <v>47.1474609375</v>
      </c>
      <c r="AZ2" s="12">
        <f t="shared" ref="AZ2:AZ17" si="7">IF(ISNUMBER(E2),IF(ROW(D2)=2,AVERAGE(E$1:E$10000),""),"")</f>
        <v>45.361572265625</v>
      </c>
      <c r="BA2" s="12">
        <f t="shared" ref="BA2:BA17" si="8">IF(ISNUMBER(J2),IF(ROW(A2)=2,AVERAGE(J$1:J$10000),""),"")</f>
        <v>26.723388671875</v>
      </c>
      <c r="BB2" s="12">
        <f t="shared" ref="BB2:BB17" si="9">IF(ISNUMBER(K2),IF(ROW(J2)=2,AVERAGE(K$1:K$10000),""),"")</f>
        <v>30.912109375</v>
      </c>
      <c r="BC2" s="12">
        <f t="shared" ref="BC2:BC17" si="10">IF(ISNUMBER(L2),IF(ROW(K2)=2,AVERAGE(L$1:L$10000),""),"")</f>
        <v>35.587890625</v>
      </c>
      <c r="BD2" s="13">
        <f t="shared" ref="BD2:BD17" si="11">IF(B2="1",1,0)</f>
        <v>0</v>
      </c>
      <c r="BE2" s="13">
        <f t="shared" ref="BE2:BE17" si="12">IF(B2="1",1,IF(B2="2",1,0))</f>
        <v>0</v>
      </c>
      <c r="BF2" s="13">
        <f t="shared" ref="BF2:BF17" si="13">IF(B2="2",1,0)</f>
        <v>0</v>
      </c>
      <c r="BG2" s="13">
        <f t="shared" ref="BG2:BG17" si="14">IF(B2="2",1,0)</f>
        <v>0</v>
      </c>
      <c r="BH2" s="13">
        <f t="shared" ref="BH2:BH17" si="15">IF(B2="2",1,0)</f>
        <v>0</v>
      </c>
      <c r="BI2" s="13">
        <f t="shared" ref="BI2:BI17" si="16">IF(B2="1",0,1)</f>
        <v>1</v>
      </c>
      <c r="BJ2" s="13">
        <f t="shared" ref="BJ2:BJ17" si="17">IF(B2="1",0,1)</f>
        <v>1</v>
      </c>
      <c r="BK2" s="13">
        <f t="shared" ref="BK2:BK17" si="18">IF(B2="3",1,IF(B2="4",1,0))</f>
        <v>1</v>
      </c>
      <c r="BL2" s="13">
        <f t="shared" ref="BL2:BL17" si="19">IF(B2="1",1,IF(B2="2",1,0))</f>
        <v>0</v>
      </c>
      <c r="BM2" s="13">
        <f t="shared" ref="BM2:BM17" si="20">IF(B2="3",1,IF(B2="4",1,0))</f>
        <v>1</v>
      </c>
      <c r="BN2" s="13">
        <f t="shared" ref="BN2:BN17" si="21">IF(B2="3",1,IF(B2="4",1,0))</f>
        <v>1</v>
      </c>
      <c r="BO2" s="13">
        <f t="shared" ref="BO2:BO17" si="22">IF(B2="3",1,IF(B2="4",1,0))</f>
        <v>1</v>
      </c>
      <c r="BP2" s="13">
        <f t="shared" ref="BP2:BP17" si="23">IF(B2="4",1,0)</f>
        <v>1</v>
      </c>
      <c r="BQ2" s="13">
        <f t="shared" ref="BQ2:BQ17" si="24">IF(B2="3",1,0)</f>
        <v>0</v>
      </c>
      <c r="BR2" s="13">
        <f t="shared" ref="BR2:BR17" si="25">IF(B2="3",1,0)</f>
        <v>0</v>
      </c>
      <c r="BS2" s="13">
        <f t="shared" ref="BS2:BS17" si="26">IF(B2="3",1,0)</f>
        <v>0</v>
      </c>
      <c r="BT2" s="13">
        <f t="shared" ref="BT2:BT17" si="27">IF(B2="1",1,IF(B2="2",1,0))</f>
        <v>0</v>
      </c>
      <c r="BU2" s="13">
        <f t="shared" ref="BU2:BU17" si="28">IF(B2="1",0,1)</f>
        <v>1</v>
      </c>
      <c r="BV2" s="13">
        <f t="shared" ref="BV2:BV17" si="29">IF(B2="4",1,0)</f>
        <v>1</v>
      </c>
      <c r="BW2" s="13">
        <f t="shared" ref="BW2:BW17" si="30">IF(B2="4",1,0)</f>
        <v>1</v>
      </c>
      <c r="BX2" s="13">
        <f t="shared" ref="BX2:BX17" si="31">IF(B2="4",1,0)</f>
        <v>1</v>
      </c>
      <c r="BY2" s="13">
        <f t="shared" ref="BY2:BY17" si="32">IF(B2="4",1,0)</f>
        <v>1</v>
      </c>
      <c r="BZ2" s="13">
        <f t="shared" ref="BZ2:BZ17" si="33">IF(X2="T6",H$2,IF(X2="T7",I$2,IF(X2="T8",J$2,IF(X2="T9",K$2,IF(X2="T10",L$2,"")))))</f>
        <v>35.587890625</v>
      </c>
      <c r="CA2" s="13">
        <f t="shared" ref="CA2:CA17" si="34">IF(B$2="1",D$2-K$2,IF(B$2="2",E$2-J$2,IF(B$2="3",F$2-I$2,IF(B$2="4",G$2-H$2,""))))</f>
        <v>25.814208984375</v>
      </c>
      <c r="CB2" s="13">
        <f t="shared" ref="CB2:CB17" si="35">C$2-L$2</f>
        <v>13.31298828125</v>
      </c>
      <c r="CC2" s="14">
        <f t="shared" ref="CC2:CC17" si="36">IF(B$2="4",H2,"                                        ")</f>
        <v>14.35205078125</v>
      </c>
      <c r="CD2" s="14">
        <f t="shared" ref="CD2:CD17" si="37">IF(B$2="1","                              ",IF(B$2="2","                          ",I$2))</f>
        <v>21.463134765625</v>
      </c>
      <c r="CE2" s="14">
        <f t="shared" ref="CE2:CE17" si="38">IF(B$2="1","                               ",J$2)</f>
        <v>26.723388671875</v>
      </c>
      <c r="CF2" s="14">
        <f t="shared" ref="CF2:CF17" si="39">IF(B$2="1","                               ",E$2)</f>
        <v>45.361572265625</v>
      </c>
      <c r="CG2" s="14">
        <f t="shared" ref="CG2:CG17" si="40">IF(B$2="1","                              ",IF(B$2="2","                          ",F$2))</f>
        <v>42.92626953125</v>
      </c>
      <c r="CH2" s="14">
        <f t="shared" ref="CH2:CH17" si="41">IF(B$2="4",G2,"                                        ")</f>
        <v>40.166259765625</v>
      </c>
    </row>
    <row r="3" spans="1:86" ht="12.75" customHeight="1" x14ac:dyDescent="0.15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5"/>
      <c r="O3" s="4"/>
      <c r="P3" s="6"/>
      <c r="Q3" s="7"/>
      <c r="R3" s="4" t="str">
        <f t="shared" si="0"/>
        <v/>
      </c>
      <c r="S3" s="8"/>
      <c r="V3" s="9" t="str">
        <f t="shared" si="1"/>
        <v>T2</v>
      </c>
      <c r="W3" s="10">
        <f t="shared" si="2"/>
        <v>47.1474609375</v>
      </c>
      <c r="X3" s="4" t="str">
        <f t="shared" si="3"/>
        <v>T9</v>
      </c>
      <c r="Y3" s="10">
        <f t="shared" si="4"/>
        <v>30.912109375</v>
      </c>
      <c r="Z3" s="11">
        <f t="shared" si="5"/>
        <v>670</v>
      </c>
      <c r="AX3" s="12" t="str">
        <f>IF(ISNUMBER(C3),IF(ROW(#REF!)=2,AVERAGE(C$1:C$10000),""),"")</f>
        <v/>
      </c>
      <c r="AY3" s="12" t="str">
        <f t="shared" si="6"/>
        <v/>
      </c>
      <c r="AZ3" s="12" t="str">
        <f t="shared" si="7"/>
        <v/>
      </c>
      <c r="BA3" s="12" t="str">
        <f t="shared" si="8"/>
        <v/>
      </c>
      <c r="BB3" s="12" t="str">
        <f t="shared" si="9"/>
        <v/>
      </c>
      <c r="BC3" s="12" t="str">
        <f t="shared" si="10"/>
        <v/>
      </c>
      <c r="BD3" s="13">
        <f t="shared" si="11"/>
        <v>0</v>
      </c>
      <c r="BE3" s="13">
        <f t="shared" si="12"/>
        <v>0</v>
      </c>
      <c r="BF3" s="13">
        <f t="shared" si="13"/>
        <v>0</v>
      </c>
      <c r="BG3" s="13">
        <f t="shared" si="14"/>
        <v>0</v>
      </c>
      <c r="BH3" s="13">
        <f t="shared" si="15"/>
        <v>0</v>
      </c>
      <c r="BI3" s="13">
        <f t="shared" si="16"/>
        <v>1</v>
      </c>
      <c r="BJ3" s="13">
        <f t="shared" si="17"/>
        <v>1</v>
      </c>
      <c r="BK3" s="13">
        <f t="shared" si="18"/>
        <v>0</v>
      </c>
      <c r="BL3" s="13">
        <f t="shared" si="19"/>
        <v>0</v>
      </c>
      <c r="BM3" s="13">
        <f t="shared" si="20"/>
        <v>0</v>
      </c>
      <c r="BN3" s="13">
        <f t="shared" si="21"/>
        <v>0</v>
      </c>
      <c r="BO3" s="13">
        <f t="shared" si="22"/>
        <v>0</v>
      </c>
      <c r="BP3" s="13">
        <f t="shared" si="23"/>
        <v>0</v>
      </c>
      <c r="BQ3" s="13">
        <f t="shared" si="24"/>
        <v>0</v>
      </c>
      <c r="BR3" s="13">
        <f t="shared" si="25"/>
        <v>0</v>
      </c>
      <c r="BS3" s="13">
        <f t="shared" si="26"/>
        <v>0</v>
      </c>
      <c r="BT3" s="13">
        <f t="shared" si="27"/>
        <v>0</v>
      </c>
      <c r="BU3" s="13">
        <f t="shared" si="28"/>
        <v>1</v>
      </c>
      <c r="BV3" s="13">
        <f t="shared" si="29"/>
        <v>0</v>
      </c>
      <c r="BW3" s="13">
        <f t="shared" si="30"/>
        <v>0</v>
      </c>
      <c r="BX3" s="13">
        <f t="shared" si="31"/>
        <v>0</v>
      </c>
      <c r="BY3" s="13">
        <f t="shared" si="32"/>
        <v>0</v>
      </c>
      <c r="BZ3" s="13">
        <f t="shared" si="33"/>
        <v>30.912109375</v>
      </c>
      <c r="CA3" s="13">
        <f t="shared" si="34"/>
        <v>25.814208984375</v>
      </c>
      <c r="CB3" s="13">
        <f t="shared" si="35"/>
        <v>13.31298828125</v>
      </c>
      <c r="CC3" s="14">
        <f t="shared" si="36"/>
        <v>0</v>
      </c>
      <c r="CD3" s="14">
        <f t="shared" si="37"/>
        <v>21.463134765625</v>
      </c>
      <c r="CE3" s="14">
        <f t="shared" si="38"/>
        <v>26.723388671875</v>
      </c>
      <c r="CF3" s="14">
        <f t="shared" si="39"/>
        <v>45.361572265625</v>
      </c>
      <c r="CG3" s="14">
        <f t="shared" si="40"/>
        <v>42.92626953125</v>
      </c>
      <c r="CH3" s="14">
        <f t="shared" si="41"/>
        <v>0</v>
      </c>
    </row>
    <row r="4" spans="1:86" ht="12.75" customHeight="1" x14ac:dyDescent="0.15">
      <c r="A4" s="1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5"/>
      <c r="O4" s="4"/>
      <c r="P4" s="6"/>
      <c r="Q4" s="7"/>
      <c r="R4" s="4" t="str">
        <f t="shared" si="0"/>
        <v/>
      </c>
      <c r="S4" s="8"/>
      <c r="V4" s="9" t="str">
        <f t="shared" si="1"/>
        <v>T3</v>
      </c>
      <c r="W4" s="10">
        <f t="shared" si="2"/>
        <v>45.361572265625</v>
      </c>
      <c r="X4" s="4" t="str">
        <f t="shared" si="3"/>
        <v>T8</v>
      </c>
      <c r="Y4" s="10">
        <f t="shared" si="4"/>
        <v>26.723388671875</v>
      </c>
      <c r="Z4" s="11">
        <f t="shared" si="5"/>
        <v>1340</v>
      </c>
      <c r="AX4" s="12" t="str">
        <f>IF(ISNUMBER(C4),IF(ROW(#REF!)=2,AVERAGE(C$1:C$10000),""),"")</f>
        <v/>
      </c>
      <c r="AY4" s="12" t="str">
        <f t="shared" si="6"/>
        <v/>
      </c>
      <c r="AZ4" s="12" t="str">
        <f t="shared" si="7"/>
        <v/>
      </c>
      <c r="BA4" s="12" t="str">
        <f t="shared" si="8"/>
        <v/>
      </c>
      <c r="BB4" s="12" t="str">
        <f t="shared" si="9"/>
        <v/>
      </c>
      <c r="BC4" s="12" t="str">
        <f t="shared" si="10"/>
        <v/>
      </c>
      <c r="BD4" s="13">
        <f t="shared" si="11"/>
        <v>0</v>
      </c>
      <c r="BE4" s="13">
        <f t="shared" si="12"/>
        <v>0</v>
      </c>
      <c r="BF4" s="13">
        <f t="shared" si="13"/>
        <v>0</v>
      </c>
      <c r="BG4" s="13">
        <f t="shared" si="14"/>
        <v>0</v>
      </c>
      <c r="BH4" s="13">
        <f t="shared" si="15"/>
        <v>0</v>
      </c>
      <c r="BI4" s="13">
        <f t="shared" si="16"/>
        <v>1</v>
      </c>
      <c r="BJ4" s="13">
        <f t="shared" si="17"/>
        <v>1</v>
      </c>
      <c r="BK4" s="13">
        <f t="shared" si="18"/>
        <v>0</v>
      </c>
      <c r="BL4" s="13">
        <f t="shared" si="19"/>
        <v>0</v>
      </c>
      <c r="BM4" s="13">
        <f t="shared" si="20"/>
        <v>0</v>
      </c>
      <c r="BN4" s="13">
        <f t="shared" si="21"/>
        <v>0</v>
      </c>
      <c r="BO4" s="13">
        <f t="shared" si="22"/>
        <v>0</v>
      </c>
      <c r="BP4" s="13">
        <f t="shared" si="23"/>
        <v>0</v>
      </c>
      <c r="BQ4" s="13">
        <f t="shared" si="24"/>
        <v>0</v>
      </c>
      <c r="BR4" s="13">
        <f t="shared" si="25"/>
        <v>0</v>
      </c>
      <c r="BS4" s="13">
        <f t="shared" si="26"/>
        <v>0</v>
      </c>
      <c r="BT4" s="13">
        <f t="shared" si="27"/>
        <v>0</v>
      </c>
      <c r="BU4" s="13">
        <f t="shared" si="28"/>
        <v>1</v>
      </c>
      <c r="BV4" s="13">
        <f t="shared" si="29"/>
        <v>0</v>
      </c>
      <c r="BW4" s="13">
        <f t="shared" si="30"/>
        <v>0</v>
      </c>
      <c r="BX4" s="13">
        <f t="shared" si="31"/>
        <v>0</v>
      </c>
      <c r="BY4" s="13">
        <f t="shared" si="32"/>
        <v>0</v>
      </c>
      <c r="BZ4" s="13">
        <f t="shared" si="33"/>
        <v>26.723388671875</v>
      </c>
      <c r="CA4" s="13">
        <f t="shared" si="34"/>
        <v>25.814208984375</v>
      </c>
      <c r="CB4" s="13">
        <f t="shared" si="35"/>
        <v>13.31298828125</v>
      </c>
      <c r="CC4" s="14">
        <f t="shared" si="36"/>
        <v>0</v>
      </c>
      <c r="CD4" s="14">
        <f t="shared" si="37"/>
        <v>21.463134765625</v>
      </c>
      <c r="CE4" s="14">
        <f t="shared" si="38"/>
        <v>26.723388671875</v>
      </c>
      <c r="CF4" s="14">
        <f t="shared" si="39"/>
        <v>45.361572265625</v>
      </c>
      <c r="CG4" s="14">
        <f t="shared" si="40"/>
        <v>42.92626953125</v>
      </c>
      <c r="CH4" s="14">
        <f t="shared" si="41"/>
        <v>0</v>
      </c>
    </row>
    <row r="5" spans="1:86" ht="12.75" customHeight="1" x14ac:dyDescent="0.15">
      <c r="A5" s="1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5"/>
      <c r="O5" s="4"/>
      <c r="P5" s="6"/>
      <c r="Q5" s="7"/>
      <c r="R5" s="4" t="str">
        <f t="shared" si="0"/>
        <v/>
      </c>
      <c r="S5" s="8"/>
      <c r="V5" s="9" t="str">
        <f t="shared" si="1"/>
        <v>T4</v>
      </c>
      <c r="W5" s="10">
        <f t="shared" si="2"/>
        <v>42.92626953125</v>
      </c>
      <c r="X5" s="4" t="str">
        <f t="shared" si="3"/>
        <v>T7</v>
      </c>
      <c r="Y5" s="10">
        <f t="shared" si="4"/>
        <v>21.463134765625</v>
      </c>
      <c r="Z5" s="11">
        <f t="shared" si="5"/>
        <v>2010</v>
      </c>
      <c r="AX5" s="12" t="str">
        <f>IF(ISNUMBER(C5),IF(ROW(#REF!)=2,AVERAGE(C$1:C$10000),""),"")</f>
        <v/>
      </c>
      <c r="AY5" s="12" t="str">
        <f t="shared" si="6"/>
        <v/>
      </c>
      <c r="AZ5" s="12" t="str">
        <f t="shared" si="7"/>
        <v/>
      </c>
      <c r="BA5" s="12" t="str">
        <f t="shared" si="8"/>
        <v/>
      </c>
      <c r="BB5" s="12" t="str">
        <f t="shared" si="9"/>
        <v/>
      </c>
      <c r="BC5" s="12" t="str">
        <f t="shared" si="10"/>
        <v/>
      </c>
      <c r="BD5" s="13">
        <f t="shared" si="11"/>
        <v>0</v>
      </c>
      <c r="BE5" s="13">
        <f t="shared" si="12"/>
        <v>0</v>
      </c>
      <c r="BF5" s="13">
        <f t="shared" si="13"/>
        <v>0</v>
      </c>
      <c r="BG5" s="13">
        <f t="shared" si="14"/>
        <v>0</v>
      </c>
      <c r="BH5" s="13">
        <f t="shared" si="15"/>
        <v>0</v>
      </c>
      <c r="BI5" s="13">
        <f t="shared" si="16"/>
        <v>1</v>
      </c>
      <c r="BJ5" s="13">
        <f t="shared" si="17"/>
        <v>1</v>
      </c>
      <c r="BK5" s="13">
        <f t="shared" si="18"/>
        <v>0</v>
      </c>
      <c r="BL5" s="13">
        <f t="shared" si="19"/>
        <v>0</v>
      </c>
      <c r="BM5" s="13">
        <f t="shared" si="20"/>
        <v>0</v>
      </c>
      <c r="BN5" s="13">
        <f t="shared" si="21"/>
        <v>0</v>
      </c>
      <c r="BO5" s="13">
        <f t="shared" si="22"/>
        <v>0</v>
      </c>
      <c r="BP5" s="13">
        <f t="shared" si="23"/>
        <v>0</v>
      </c>
      <c r="BQ5" s="13">
        <f t="shared" si="24"/>
        <v>0</v>
      </c>
      <c r="BR5" s="13">
        <f t="shared" si="25"/>
        <v>0</v>
      </c>
      <c r="BS5" s="13">
        <f t="shared" si="26"/>
        <v>0</v>
      </c>
      <c r="BT5" s="13">
        <f t="shared" si="27"/>
        <v>0</v>
      </c>
      <c r="BU5" s="13">
        <f t="shared" si="28"/>
        <v>1</v>
      </c>
      <c r="BV5" s="13">
        <f t="shared" si="29"/>
        <v>0</v>
      </c>
      <c r="BW5" s="13">
        <f t="shared" si="30"/>
        <v>0</v>
      </c>
      <c r="BX5" s="13">
        <f t="shared" si="31"/>
        <v>0</v>
      </c>
      <c r="BY5" s="13">
        <f t="shared" si="32"/>
        <v>0</v>
      </c>
      <c r="BZ5" s="13">
        <f t="shared" si="33"/>
        <v>21.463134765625</v>
      </c>
      <c r="CA5" s="13">
        <f t="shared" si="34"/>
        <v>25.814208984375</v>
      </c>
      <c r="CB5" s="13">
        <f t="shared" si="35"/>
        <v>13.31298828125</v>
      </c>
      <c r="CC5" s="14">
        <f t="shared" si="36"/>
        <v>0</v>
      </c>
      <c r="CD5" s="14">
        <f t="shared" si="37"/>
        <v>21.463134765625</v>
      </c>
      <c r="CE5" s="14">
        <f t="shared" si="38"/>
        <v>26.723388671875</v>
      </c>
      <c r="CF5" s="14">
        <f t="shared" si="39"/>
        <v>45.361572265625</v>
      </c>
      <c r="CG5" s="14">
        <f t="shared" si="40"/>
        <v>42.92626953125</v>
      </c>
      <c r="CH5" s="14">
        <f t="shared" si="41"/>
        <v>0</v>
      </c>
    </row>
    <row r="6" spans="1:86" ht="12.75" customHeight="1" x14ac:dyDescent="0.15">
      <c r="A6" s="1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5"/>
      <c r="O6" s="4"/>
      <c r="P6" s="6"/>
      <c r="Q6" s="7"/>
      <c r="R6" s="4" t="str">
        <f t="shared" si="0"/>
        <v/>
      </c>
      <c r="S6" s="8"/>
      <c r="V6" s="9" t="str">
        <f t="shared" si="1"/>
        <v>T5</v>
      </c>
      <c r="W6" s="10">
        <f t="shared" si="2"/>
        <v>40.166259765625</v>
      </c>
      <c r="X6" s="4" t="str">
        <f t="shared" si="3"/>
        <v>T6</v>
      </c>
      <c r="Y6" s="10">
        <f t="shared" si="4"/>
        <v>14.35205078125</v>
      </c>
      <c r="Z6" s="11">
        <f t="shared" si="5"/>
        <v>2680</v>
      </c>
      <c r="AX6" s="12" t="str">
        <f>IF(ISNUMBER(C6),IF(ROW(#REF!)=2,AVERAGE(C$1:C$10000),""),"")</f>
        <v/>
      </c>
      <c r="AY6" s="12" t="str">
        <f t="shared" si="6"/>
        <v/>
      </c>
      <c r="AZ6" s="12" t="str">
        <f t="shared" si="7"/>
        <v/>
      </c>
      <c r="BA6" s="12" t="str">
        <f t="shared" si="8"/>
        <v/>
      </c>
      <c r="BB6" s="12" t="str">
        <f t="shared" si="9"/>
        <v/>
      </c>
      <c r="BC6" s="12" t="str">
        <f t="shared" si="10"/>
        <v/>
      </c>
      <c r="BD6" s="13">
        <f t="shared" si="11"/>
        <v>0</v>
      </c>
      <c r="BE6" s="13">
        <f t="shared" si="12"/>
        <v>0</v>
      </c>
      <c r="BF6" s="13">
        <f t="shared" si="13"/>
        <v>0</v>
      </c>
      <c r="BG6" s="13">
        <f t="shared" si="14"/>
        <v>0</v>
      </c>
      <c r="BH6" s="13">
        <f t="shared" si="15"/>
        <v>0</v>
      </c>
      <c r="BI6" s="13">
        <f t="shared" si="16"/>
        <v>1</v>
      </c>
      <c r="BJ6" s="13">
        <f t="shared" si="17"/>
        <v>1</v>
      </c>
      <c r="BK6" s="13">
        <f t="shared" si="18"/>
        <v>0</v>
      </c>
      <c r="BL6" s="13">
        <f t="shared" si="19"/>
        <v>0</v>
      </c>
      <c r="BM6" s="13">
        <f t="shared" si="20"/>
        <v>0</v>
      </c>
      <c r="BN6" s="13">
        <f t="shared" si="21"/>
        <v>0</v>
      </c>
      <c r="BO6" s="13">
        <f t="shared" si="22"/>
        <v>0</v>
      </c>
      <c r="BP6" s="13">
        <f t="shared" si="23"/>
        <v>0</v>
      </c>
      <c r="BQ6" s="13">
        <f t="shared" si="24"/>
        <v>0</v>
      </c>
      <c r="BR6" s="13">
        <f t="shared" si="25"/>
        <v>0</v>
      </c>
      <c r="BS6" s="13">
        <f t="shared" si="26"/>
        <v>0</v>
      </c>
      <c r="BT6" s="13">
        <f t="shared" si="27"/>
        <v>0</v>
      </c>
      <c r="BU6" s="13">
        <f t="shared" si="28"/>
        <v>1</v>
      </c>
      <c r="BV6" s="13">
        <f t="shared" si="29"/>
        <v>0</v>
      </c>
      <c r="BW6" s="13">
        <f t="shared" si="30"/>
        <v>0</v>
      </c>
      <c r="BX6" s="13">
        <f t="shared" si="31"/>
        <v>0</v>
      </c>
      <c r="BY6" s="13">
        <f t="shared" si="32"/>
        <v>0</v>
      </c>
      <c r="BZ6" s="13">
        <f t="shared" si="33"/>
        <v>14.35205078125</v>
      </c>
      <c r="CA6" s="13">
        <f t="shared" si="34"/>
        <v>25.814208984375</v>
      </c>
      <c r="CB6" s="13">
        <f t="shared" si="35"/>
        <v>13.31298828125</v>
      </c>
      <c r="CC6" s="14">
        <f t="shared" si="36"/>
        <v>0</v>
      </c>
      <c r="CD6" s="14">
        <f t="shared" si="37"/>
        <v>21.463134765625</v>
      </c>
      <c r="CE6" s="14">
        <f t="shared" si="38"/>
        <v>26.723388671875</v>
      </c>
      <c r="CF6" s="14">
        <f t="shared" si="39"/>
        <v>45.361572265625</v>
      </c>
      <c r="CG6" s="14">
        <f t="shared" si="40"/>
        <v>42.92626953125</v>
      </c>
      <c r="CH6" s="14">
        <f t="shared" si="41"/>
        <v>0</v>
      </c>
    </row>
    <row r="7" spans="1:86" ht="12.75" customHeight="1" x14ac:dyDescent="0.15">
      <c r="A7" s="1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4"/>
      <c r="N7" s="5"/>
      <c r="O7" s="4"/>
      <c r="P7" s="6"/>
      <c r="Q7" s="7"/>
      <c r="R7" s="4" t="str">
        <f t="shared" si="0"/>
        <v/>
      </c>
      <c r="S7" s="8"/>
      <c r="V7" s="9" t="str">
        <f>X2</f>
        <v>T10</v>
      </c>
      <c r="W7" s="10" t="str">
        <f t="shared" si="2"/>
        <v/>
      </c>
      <c r="X7" s="4" t="str">
        <f t="shared" si="3"/>
        <v/>
      </c>
      <c r="Y7" s="10" t="str">
        <f t="shared" si="4"/>
        <v/>
      </c>
      <c r="Z7" s="11">
        <f>Z2</f>
        <v>0</v>
      </c>
      <c r="AX7" s="12" t="str">
        <f>IF(ISNUMBER(C7),IF(ROW(#REF!)=2,AVERAGE(C$1:C$10000),""),"")</f>
        <v/>
      </c>
      <c r="AY7" s="12" t="str">
        <f t="shared" si="6"/>
        <v/>
      </c>
      <c r="AZ7" s="12" t="str">
        <f t="shared" si="7"/>
        <v/>
      </c>
      <c r="BA7" s="12" t="str">
        <f t="shared" si="8"/>
        <v/>
      </c>
      <c r="BB7" s="12" t="str">
        <f t="shared" si="9"/>
        <v/>
      </c>
      <c r="BC7" s="12" t="str">
        <f t="shared" si="10"/>
        <v/>
      </c>
      <c r="BD7" s="13">
        <f t="shared" si="11"/>
        <v>0</v>
      </c>
      <c r="BE7" s="13">
        <f t="shared" si="12"/>
        <v>0</v>
      </c>
      <c r="BF7" s="13">
        <f t="shared" si="13"/>
        <v>0</v>
      </c>
      <c r="BG7" s="13">
        <f t="shared" si="14"/>
        <v>0</v>
      </c>
      <c r="BH7" s="13">
        <f t="shared" si="15"/>
        <v>0</v>
      </c>
      <c r="BI7" s="13">
        <f t="shared" si="16"/>
        <v>1</v>
      </c>
      <c r="BJ7" s="13">
        <f t="shared" si="17"/>
        <v>1</v>
      </c>
      <c r="BK7" s="13">
        <f t="shared" si="18"/>
        <v>0</v>
      </c>
      <c r="BL7" s="13">
        <f t="shared" si="19"/>
        <v>0</v>
      </c>
      <c r="BM7" s="13">
        <f t="shared" si="20"/>
        <v>0</v>
      </c>
      <c r="BN7" s="13">
        <f t="shared" si="21"/>
        <v>0</v>
      </c>
      <c r="BO7" s="13">
        <f t="shared" si="22"/>
        <v>0</v>
      </c>
      <c r="BP7" s="13">
        <f t="shared" si="23"/>
        <v>0</v>
      </c>
      <c r="BQ7" s="13">
        <f t="shared" si="24"/>
        <v>0</v>
      </c>
      <c r="BR7" s="13">
        <f t="shared" si="25"/>
        <v>0</v>
      </c>
      <c r="BS7" s="13">
        <f t="shared" si="26"/>
        <v>0</v>
      </c>
      <c r="BT7" s="13">
        <f t="shared" si="27"/>
        <v>0</v>
      </c>
      <c r="BU7" s="13">
        <f t="shared" si="28"/>
        <v>1</v>
      </c>
      <c r="BV7" s="13">
        <f t="shared" si="29"/>
        <v>0</v>
      </c>
      <c r="BW7" s="13">
        <f t="shared" si="30"/>
        <v>0</v>
      </c>
      <c r="BX7" s="13">
        <f t="shared" si="31"/>
        <v>0</v>
      </c>
      <c r="BY7" s="13">
        <f t="shared" si="32"/>
        <v>0</v>
      </c>
      <c r="BZ7" s="13" t="str">
        <f t="shared" si="33"/>
        <v/>
      </c>
      <c r="CA7" s="13">
        <f t="shared" si="34"/>
        <v>25.814208984375</v>
      </c>
      <c r="CB7" s="13">
        <f t="shared" si="35"/>
        <v>13.31298828125</v>
      </c>
      <c r="CC7" s="14">
        <f t="shared" si="36"/>
        <v>0</v>
      </c>
      <c r="CD7" s="14">
        <f t="shared" si="37"/>
        <v>21.463134765625</v>
      </c>
      <c r="CE7" s="14">
        <f t="shared" si="38"/>
        <v>26.723388671875</v>
      </c>
      <c r="CF7" s="14">
        <f t="shared" si="39"/>
        <v>45.361572265625</v>
      </c>
      <c r="CG7" s="14">
        <f t="shared" si="40"/>
        <v>42.92626953125</v>
      </c>
      <c r="CH7" s="14">
        <f t="shared" si="41"/>
        <v>0</v>
      </c>
    </row>
    <row r="8" spans="1:86" ht="12.75" customHeight="1" x14ac:dyDescent="0.15">
      <c r="A8" s="1"/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5"/>
      <c r="O8" s="4"/>
      <c r="P8" s="6"/>
      <c r="Q8" s="7"/>
      <c r="R8" s="4" t="str">
        <f t="shared" si="0"/>
        <v/>
      </c>
      <c r="S8" s="8"/>
      <c r="V8" s="9" t="str">
        <f t="shared" ref="V8:V12" si="42">X3</f>
        <v>T9</v>
      </c>
      <c r="W8" s="10" t="str">
        <f t="shared" ref="W8:W12" si="43">IF(V8="T1",C$2,IF(V8="T2",D$2,IF(V8="T3",E$2,IF(V8="T4",F$2,IF(V8="T5",G$2,"")))))</f>
        <v/>
      </c>
      <c r="X8" s="4" t="str">
        <f t="shared" ref="X8:X12" si="44">IF(ISNUMBER(C$2),IF(ROW(A8)=2,"T10",IF(ROW(A8)=3,"T9",IF(ROW(A8)=4,IF(B$2="1","","T8"),IF(ROW(A8)=5,IF(B$2="3","T7",IF(B$2="4","T7","")),IF(ROW(A8)=6,IF(B$2="4","T6",""),""))))),"")</f>
        <v/>
      </c>
      <c r="Y8" s="10" t="str">
        <f t="shared" ref="Y8:Y12" si="45">IF(X8="T6",H$2,IF(X8="T7",I$2,IF(X8="T8",J$2,IF(X8="T9",K$2,IF(X8="T10",L$2,"")))))</f>
        <v/>
      </c>
      <c r="Z8" s="11">
        <f t="shared" ref="Z8:Z12" si="46">Z3</f>
        <v>670</v>
      </c>
      <c r="AX8" s="12" t="str">
        <f>IF(ISNUMBER(C8),IF(ROW(#REF!)=2,AVERAGE(C$1:C$10000),""),"")</f>
        <v/>
      </c>
      <c r="AY8" s="12" t="str">
        <f t="shared" si="6"/>
        <v/>
      </c>
      <c r="AZ8" s="12" t="str">
        <f t="shared" si="7"/>
        <v/>
      </c>
      <c r="BA8" s="12" t="str">
        <f t="shared" si="8"/>
        <v/>
      </c>
      <c r="BB8" s="12" t="str">
        <f t="shared" si="9"/>
        <v/>
      </c>
      <c r="BC8" s="12" t="str">
        <f t="shared" si="10"/>
        <v/>
      </c>
      <c r="BD8" s="13">
        <f t="shared" si="11"/>
        <v>0</v>
      </c>
      <c r="BE8" s="13">
        <f t="shared" si="12"/>
        <v>0</v>
      </c>
      <c r="BF8" s="13">
        <f t="shared" si="13"/>
        <v>0</v>
      </c>
      <c r="BG8" s="13">
        <f t="shared" si="14"/>
        <v>0</v>
      </c>
      <c r="BH8" s="13">
        <f t="shared" si="15"/>
        <v>0</v>
      </c>
      <c r="BI8" s="13">
        <f t="shared" si="16"/>
        <v>1</v>
      </c>
      <c r="BJ8" s="13">
        <f t="shared" si="17"/>
        <v>1</v>
      </c>
      <c r="BK8" s="13">
        <f t="shared" si="18"/>
        <v>0</v>
      </c>
      <c r="BL8" s="13">
        <f t="shared" si="19"/>
        <v>0</v>
      </c>
      <c r="BM8" s="13">
        <f t="shared" si="20"/>
        <v>0</v>
      </c>
      <c r="BN8" s="13">
        <f t="shared" si="21"/>
        <v>0</v>
      </c>
      <c r="BO8" s="13">
        <f t="shared" si="22"/>
        <v>0</v>
      </c>
      <c r="BP8" s="13">
        <f t="shared" si="23"/>
        <v>0</v>
      </c>
      <c r="BQ8" s="13">
        <f t="shared" si="24"/>
        <v>0</v>
      </c>
      <c r="BR8" s="13">
        <f t="shared" si="25"/>
        <v>0</v>
      </c>
      <c r="BS8" s="13">
        <f t="shared" si="26"/>
        <v>0</v>
      </c>
      <c r="BT8" s="13">
        <f t="shared" si="27"/>
        <v>0</v>
      </c>
      <c r="BU8" s="13">
        <f t="shared" si="28"/>
        <v>1</v>
      </c>
      <c r="BV8" s="13">
        <f t="shared" si="29"/>
        <v>0</v>
      </c>
      <c r="BW8" s="13">
        <f t="shared" si="30"/>
        <v>0</v>
      </c>
      <c r="BX8" s="13">
        <f t="shared" si="31"/>
        <v>0</v>
      </c>
      <c r="BY8" s="13">
        <f t="shared" si="32"/>
        <v>0</v>
      </c>
      <c r="BZ8" s="13" t="str">
        <f t="shared" si="33"/>
        <v/>
      </c>
      <c r="CA8" s="13">
        <f t="shared" si="34"/>
        <v>25.814208984375</v>
      </c>
      <c r="CB8" s="13">
        <f t="shared" si="35"/>
        <v>13.31298828125</v>
      </c>
      <c r="CC8" s="14">
        <f t="shared" si="36"/>
        <v>0</v>
      </c>
      <c r="CD8" s="14">
        <f t="shared" si="37"/>
        <v>21.463134765625</v>
      </c>
      <c r="CE8" s="14">
        <f t="shared" si="38"/>
        <v>26.723388671875</v>
      </c>
      <c r="CF8" s="14">
        <f t="shared" si="39"/>
        <v>45.361572265625</v>
      </c>
      <c r="CG8" s="14">
        <f t="shared" si="40"/>
        <v>42.92626953125</v>
      </c>
      <c r="CH8" s="14">
        <f t="shared" si="41"/>
        <v>0</v>
      </c>
    </row>
    <row r="9" spans="1:86" ht="12.75" customHeight="1" x14ac:dyDescent="0.15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4"/>
      <c r="N9" s="5"/>
      <c r="O9" s="4"/>
      <c r="P9" s="6"/>
      <c r="Q9" s="7"/>
      <c r="R9" s="4" t="str">
        <f t="shared" si="0"/>
        <v/>
      </c>
      <c r="S9" s="8"/>
      <c r="V9" s="9" t="str">
        <f t="shared" si="42"/>
        <v>T8</v>
      </c>
      <c r="W9" s="10" t="str">
        <f t="shared" si="43"/>
        <v/>
      </c>
      <c r="X9" s="4" t="str">
        <f t="shared" si="44"/>
        <v/>
      </c>
      <c r="Y9" s="10" t="str">
        <f t="shared" si="45"/>
        <v/>
      </c>
      <c r="Z9" s="11">
        <f t="shared" si="46"/>
        <v>1340</v>
      </c>
      <c r="AX9" s="12" t="str">
        <f>IF(ISNUMBER(C9),IF(ROW(#REF!)=2,AVERAGE(C$1:C$10000),""),"")</f>
        <v/>
      </c>
      <c r="AY9" s="12" t="str">
        <f t="shared" si="6"/>
        <v/>
      </c>
      <c r="AZ9" s="12" t="str">
        <f t="shared" si="7"/>
        <v/>
      </c>
      <c r="BA9" s="12" t="str">
        <f t="shared" si="8"/>
        <v/>
      </c>
      <c r="BB9" s="12" t="str">
        <f t="shared" si="9"/>
        <v/>
      </c>
      <c r="BC9" s="12" t="str">
        <f t="shared" si="10"/>
        <v/>
      </c>
      <c r="BD9" s="13">
        <f t="shared" si="11"/>
        <v>0</v>
      </c>
      <c r="BE9" s="13">
        <f t="shared" si="12"/>
        <v>0</v>
      </c>
      <c r="BF9" s="13">
        <f t="shared" si="13"/>
        <v>0</v>
      </c>
      <c r="BG9" s="13">
        <f t="shared" si="14"/>
        <v>0</v>
      </c>
      <c r="BH9" s="13">
        <f t="shared" si="15"/>
        <v>0</v>
      </c>
      <c r="BI9" s="13">
        <f t="shared" si="16"/>
        <v>1</v>
      </c>
      <c r="BJ9" s="13">
        <f t="shared" si="17"/>
        <v>1</v>
      </c>
      <c r="BK9" s="13">
        <f t="shared" si="18"/>
        <v>0</v>
      </c>
      <c r="BL9" s="13">
        <f t="shared" si="19"/>
        <v>0</v>
      </c>
      <c r="BM9" s="13">
        <f t="shared" si="20"/>
        <v>0</v>
      </c>
      <c r="BN9" s="13">
        <f t="shared" si="21"/>
        <v>0</v>
      </c>
      <c r="BO9" s="13">
        <f t="shared" si="22"/>
        <v>0</v>
      </c>
      <c r="BP9" s="13">
        <f t="shared" si="23"/>
        <v>0</v>
      </c>
      <c r="BQ9" s="13">
        <f t="shared" si="24"/>
        <v>0</v>
      </c>
      <c r="BR9" s="13">
        <f t="shared" si="25"/>
        <v>0</v>
      </c>
      <c r="BS9" s="13">
        <f t="shared" si="26"/>
        <v>0</v>
      </c>
      <c r="BT9" s="13">
        <f t="shared" si="27"/>
        <v>0</v>
      </c>
      <c r="BU9" s="13">
        <f t="shared" si="28"/>
        <v>1</v>
      </c>
      <c r="BV9" s="13">
        <f t="shared" si="29"/>
        <v>0</v>
      </c>
      <c r="BW9" s="13">
        <f t="shared" si="30"/>
        <v>0</v>
      </c>
      <c r="BX9" s="13">
        <f t="shared" si="31"/>
        <v>0</v>
      </c>
      <c r="BY9" s="13">
        <f t="shared" si="32"/>
        <v>0</v>
      </c>
      <c r="BZ9" s="13" t="str">
        <f t="shared" si="33"/>
        <v/>
      </c>
      <c r="CA9" s="13">
        <f t="shared" si="34"/>
        <v>25.814208984375</v>
      </c>
      <c r="CB9" s="13">
        <f t="shared" si="35"/>
        <v>13.31298828125</v>
      </c>
      <c r="CC9" s="14">
        <f t="shared" si="36"/>
        <v>0</v>
      </c>
      <c r="CD9" s="14">
        <f t="shared" si="37"/>
        <v>21.463134765625</v>
      </c>
      <c r="CE9" s="14">
        <f t="shared" si="38"/>
        <v>26.723388671875</v>
      </c>
      <c r="CF9" s="14">
        <f t="shared" si="39"/>
        <v>45.361572265625</v>
      </c>
      <c r="CG9" s="14">
        <f t="shared" si="40"/>
        <v>42.92626953125</v>
      </c>
      <c r="CH9" s="14">
        <f t="shared" si="41"/>
        <v>0</v>
      </c>
    </row>
    <row r="10" spans="1:86" ht="12.75" customHeight="1" x14ac:dyDescent="0.15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  <c r="N10" s="5"/>
      <c r="O10" s="4"/>
      <c r="P10" s="6"/>
      <c r="Q10" s="7"/>
      <c r="R10" s="4" t="str">
        <f t="shared" si="0"/>
        <v/>
      </c>
      <c r="S10" s="8"/>
      <c r="V10" s="9" t="str">
        <f t="shared" si="42"/>
        <v>T7</v>
      </c>
      <c r="W10" s="10" t="str">
        <f t="shared" si="43"/>
        <v/>
      </c>
      <c r="X10" s="4" t="str">
        <f t="shared" si="44"/>
        <v/>
      </c>
      <c r="Y10" s="10" t="str">
        <f t="shared" si="45"/>
        <v/>
      </c>
      <c r="Z10" s="11">
        <f t="shared" si="46"/>
        <v>2010</v>
      </c>
      <c r="AX10" s="12" t="str">
        <f>IF(ISNUMBER(C10),IF(ROW(#REF!)=2,AVERAGE(C$1:C$10000),""),"")</f>
        <v/>
      </c>
      <c r="AY10" s="12" t="str">
        <f t="shared" si="6"/>
        <v/>
      </c>
      <c r="AZ10" s="12" t="str">
        <f t="shared" si="7"/>
        <v/>
      </c>
      <c r="BA10" s="12" t="str">
        <f t="shared" si="8"/>
        <v/>
      </c>
      <c r="BB10" s="12" t="str">
        <f t="shared" si="9"/>
        <v/>
      </c>
      <c r="BC10" s="12" t="str">
        <f t="shared" si="10"/>
        <v/>
      </c>
      <c r="BD10" s="13">
        <f t="shared" si="11"/>
        <v>0</v>
      </c>
      <c r="BE10" s="13">
        <f t="shared" si="12"/>
        <v>0</v>
      </c>
      <c r="BF10" s="13">
        <f t="shared" si="13"/>
        <v>0</v>
      </c>
      <c r="BG10" s="13">
        <f t="shared" si="14"/>
        <v>0</v>
      </c>
      <c r="BH10" s="13">
        <f t="shared" si="15"/>
        <v>0</v>
      </c>
      <c r="BI10" s="13">
        <f t="shared" si="16"/>
        <v>1</v>
      </c>
      <c r="BJ10" s="13">
        <f t="shared" si="17"/>
        <v>1</v>
      </c>
      <c r="BK10" s="13">
        <f t="shared" si="18"/>
        <v>0</v>
      </c>
      <c r="BL10" s="13">
        <f t="shared" si="19"/>
        <v>0</v>
      </c>
      <c r="BM10" s="13">
        <f t="shared" si="20"/>
        <v>0</v>
      </c>
      <c r="BN10" s="13">
        <f t="shared" si="21"/>
        <v>0</v>
      </c>
      <c r="BO10" s="13">
        <f t="shared" si="22"/>
        <v>0</v>
      </c>
      <c r="BP10" s="13">
        <f t="shared" si="23"/>
        <v>0</v>
      </c>
      <c r="BQ10" s="13">
        <f t="shared" si="24"/>
        <v>0</v>
      </c>
      <c r="BR10" s="13">
        <f t="shared" si="25"/>
        <v>0</v>
      </c>
      <c r="BS10" s="13">
        <f t="shared" si="26"/>
        <v>0</v>
      </c>
      <c r="BT10" s="13">
        <f t="shared" si="27"/>
        <v>0</v>
      </c>
      <c r="BU10" s="13">
        <f t="shared" si="28"/>
        <v>1</v>
      </c>
      <c r="BV10" s="13">
        <f t="shared" si="29"/>
        <v>0</v>
      </c>
      <c r="BW10" s="13">
        <f t="shared" si="30"/>
        <v>0</v>
      </c>
      <c r="BX10" s="13">
        <f t="shared" si="31"/>
        <v>0</v>
      </c>
      <c r="BY10" s="13">
        <f t="shared" si="32"/>
        <v>0</v>
      </c>
      <c r="BZ10" s="13" t="str">
        <f t="shared" si="33"/>
        <v/>
      </c>
      <c r="CA10" s="13">
        <f t="shared" si="34"/>
        <v>25.814208984375</v>
      </c>
      <c r="CB10" s="13">
        <f t="shared" si="35"/>
        <v>13.31298828125</v>
      </c>
      <c r="CC10" s="14">
        <f t="shared" si="36"/>
        <v>0</v>
      </c>
      <c r="CD10" s="14">
        <f t="shared" si="37"/>
        <v>21.463134765625</v>
      </c>
      <c r="CE10" s="14">
        <f t="shared" si="38"/>
        <v>26.723388671875</v>
      </c>
      <c r="CF10" s="14">
        <f t="shared" si="39"/>
        <v>45.361572265625</v>
      </c>
      <c r="CG10" s="14">
        <f t="shared" si="40"/>
        <v>42.92626953125</v>
      </c>
      <c r="CH10" s="14">
        <f t="shared" si="41"/>
        <v>0</v>
      </c>
    </row>
    <row r="11" spans="1:86" ht="12.75" customHeight="1" x14ac:dyDescent="0.15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4"/>
      <c r="N11" s="5"/>
      <c r="O11" s="4"/>
      <c r="P11" s="6"/>
      <c r="Q11" s="7"/>
      <c r="R11" s="4" t="str">
        <f t="shared" si="0"/>
        <v/>
      </c>
      <c r="S11" s="8"/>
      <c r="V11" s="9" t="str">
        <f t="shared" si="42"/>
        <v>T6</v>
      </c>
      <c r="W11" s="10" t="str">
        <f t="shared" si="43"/>
        <v/>
      </c>
      <c r="X11" s="4" t="str">
        <f t="shared" si="44"/>
        <v/>
      </c>
      <c r="Y11" s="10" t="str">
        <f t="shared" si="45"/>
        <v/>
      </c>
      <c r="Z11" s="11">
        <f t="shared" si="46"/>
        <v>2680</v>
      </c>
      <c r="AX11" s="12" t="str">
        <f>IF(ISNUMBER(C11),IF(ROW(#REF!)=2,AVERAGE(C$1:C$10000),""),"")</f>
        <v/>
      </c>
      <c r="AY11" s="12" t="str">
        <f t="shared" si="6"/>
        <v/>
      </c>
      <c r="AZ11" s="12" t="str">
        <f t="shared" si="7"/>
        <v/>
      </c>
      <c r="BA11" s="12" t="str">
        <f t="shared" si="8"/>
        <v/>
      </c>
      <c r="BB11" s="12" t="str">
        <f t="shared" si="9"/>
        <v/>
      </c>
      <c r="BC11" s="12" t="str">
        <f t="shared" si="10"/>
        <v/>
      </c>
      <c r="BD11" s="13">
        <f t="shared" si="11"/>
        <v>0</v>
      </c>
      <c r="BE11" s="13">
        <f t="shared" si="12"/>
        <v>0</v>
      </c>
      <c r="BF11" s="13">
        <f t="shared" si="13"/>
        <v>0</v>
      </c>
      <c r="BG11" s="13">
        <f t="shared" si="14"/>
        <v>0</v>
      </c>
      <c r="BH11" s="13">
        <f t="shared" si="15"/>
        <v>0</v>
      </c>
      <c r="BI11" s="13">
        <f t="shared" si="16"/>
        <v>1</v>
      </c>
      <c r="BJ11" s="13">
        <f t="shared" si="17"/>
        <v>1</v>
      </c>
      <c r="BK11" s="13">
        <f t="shared" si="18"/>
        <v>0</v>
      </c>
      <c r="BL11" s="13">
        <f t="shared" si="19"/>
        <v>0</v>
      </c>
      <c r="BM11" s="13">
        <f t="shared" si="20"/>
        <v>0</v>
      </c>
      <c r="BN11" s="13">
        <f t="shared" si="21"/>
        <v>0</v>
      </c>
      <c r="BO11" s="13">
        <f t="shared" si="22"/>
        <v>0</v>
      </c>
      <c r="BP11" s="13">
        <f t="shared" si="23"/>
        <v>0</v>
      </c>
      <c r="BQ11" s="13">
        <f t="shared" si="24"/>
        <v>0</v>
      </c>
      <c r="BR11" s="13">
        <f t="shared" si="25"/>
        <v>0</v>
      </c>
      <c r="BS11" s="13">
        <f t="shared" si="26"/>
        <v>0</v>
      </c>
      <c r="BT11" s="13">
        <f t="shared" si="27"/>
        <v>0</v>
      </c>
      <c r="BU11" s="13">
        <f t="shared" si="28"/>
        <v>1</v>
      </c>
      <c r="BV11" s="13">
        <f t="shared" si="29"/>
        <v>0</v>
      </c>
      <c r="BW11" s="13">
        <f t="shared" si="30"/>
        <v>0</v>
      </c>
      <c r="BX11" s="13">
        <f t="shared" si="31"/>
        <v>0</v>
      </c>
      <c r="BY11" s="13">
        <f t="shared" si="32"/>
        <v>0</v>
      </c>
      <c r="BZ11" s="13" t="str">
        <f t="shared" si="33"/>
        <v/>
      </c>
      <c r="CA11" s="13">
        <f t="shared" si="34"/>
        <v>25.814208984375</v>
      </c>
      <c r="CB11" s="13">
        <f t="shared" si="35"/>
        <v>13.31298828125</v>
      </c>
      <c r="CC11" s="14">
        <f t="shared" si="36"/>
        <v>0</v>
      </c>
      <c r="CD11" s="14">
        <f t="shared" si="37"/>
        <v>21.463134765625</v>
      </c>
      <c r="CE11" s="14">
        <f t="shared" si="38"/>
        <v>26.723388671875</v>
      </c>
      <c r="CF11" s="14">
        <f t="shared" si="39"/>
        <v>45.361572265625</v>
      </c>
      <c r="CG11" s="14">
        <f t="shared" si="40"/>
        <v>42.92626953125</v>
      </c>
      <c r="CH11" s="14">
        <f t="shared" si="41"/>
        <v>0</v>
      </c>
    </row>
    <row r="12" spans="1:86" ht="12.75" customHeight="1" x14ac:dyDescent="0.15">
      <c r="A12" s="1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4"/>
      <c r="N12" s="5"/>
      <c r="O12" s="4"/>
      <c r="P12" s="6"/>
      <c r="Q12" s="7"/>
      <c r="R12" s="4" t="str">
        <f t="shared" si="0"/>
        <v/>
      </c>
      <c r="S12" s="8"/>
      <c r="V12" s="9"/>
      <c r="W12" s="10"/>
      <c r="X12" s="4"/>
      <c r="Y12" s="10"/>
      <c r="Z12" s="11"/>
      <c r="AX12" s="12" t="str">
        <f>IF(ISNUMBER(C12),IF(ROW(#REF!)=2,AVERAGE(C$1:C$10000),""),"")</f>
        <v/>
      </c>
      <c r="AY12" s="12" t="str">
        <f t="shared" si="6"/>
        <v/>
      </c>
      <c r="AZ12" s="12" t="str">
        <f t="shared" si="7"/>
        <v/>
      </c>
      <c r="BA12" s="12" t="str">
        <f t="shared" si="8"/>
        <v/>
      </c>
      <c r="BB12" s="12" t="str">
        <f t="shared" si="9"/>
        <v/>
      </c>
      <c r="BC12" s="12" t="str">
        <f t="shared" si="10"/>
        <v/>
      </c>
      <c r="BD12" s="13">
        <f t="shared" si="11"/>
        <v>0</v>
      </c>
      <c r="BE12" s="13">
        <f t="shared" si="12"/>
        <v>0</v>
      </c>
      <c r="BF12" s="13">
        <f t="shared" si="13"/>
        <v>0</v>
      </c>
      <c r="BG12" s="13">
        <f t="shared" si="14"/>
        <v>0</v>
      </c>
      <c r="BH12" s="13">
        <f t="shared" si="15"/>
        <v>0</v>
      </c>
      <c r="BI12" s="13">
        <f t="shared" si="16"/>
        <v>1</v>
      </c>
      <c r="BJ12" s="13">
        <f t="shared" si="17"/>
        <v>1</v>
      </c>
      <c r="BK12" s="13">
        <f t="shared" si="18"/>
        <v>0</v>
      </c>
      <c r="BL12" s="13">
        <f t="shared" si="19"/>
        <v>0</v>
      </c>
      <c r="BM12" s="13">
        <f t="shared" si="20"/>
        <v>0</v>
      </c>
      <c r="BN12" s="13">
        <f t="shared" si="21"/>
        <v>0</v>
      </c>
      <c r="BO12" s="13">
        <f t="shared" si="22"/>
        <v>0</v>
      </c>
      <c r="BP12" s="13">
        <f t="shared" si="23"/>
        <v>0</v>
      </c>
      <c r="BQ12" s="13">
        <f t="shared" si="24"/>
        <v>0</v>
      </c>
      <c r="BR12" s="13">
        <f t="shared" si="25"/>
        <v>0</v>
      </c>
      <c r="BS12" s="13">
        <f t="shared" si="26"/>
        <v>0</v>
      </c>
      <c r="BT12" s="13">
        <f t="shared" si="27"/>
        <v>0</v>
      </c>
      <c r="BU12" s="13">
        <f t="shared" si="28"/>
        <v>1</v>
      </c>
      <c r="BV12" s="13">
        <f t="shared" si="29"/>
        <v>0</v>
      </c>
      <c r="BW12" s="13">
        <f t="shared" si="30"/>
        <v>0</v>
      </c>
      <c r="BX12" s="13">
        <f t="shared" si="31"/>
        <v>0</v>
      </c>
      <c r="BY12" s="13">
        <f t="shared" si="32"/>
        <v>0</v>
      </c>
      <c r="BZ12" s="13" t="str">
        <f t="shared" si="33"/>
        <v/>
      </c>
      <c r="CA12" s="13">
        <f t="shared" si="34"/>
        <v>25.814208984375</v>
      </c>
      <c r="CB12" s="13">
        <f t="shared" si="35"/>
        <v>13.31298828125</v>
      </c>
      <c r="CC12" s="14">
        <f t="shared" si="36"/>
        <v>0</v>
      </c>
      <c r="CD12" s="14">
        <f t="shared" si="37"/>
        <v>21.463134765625</v>
      </c>
      <c r="CE12" s="14">
        <f t="shared" si="38"/>
        <v>26.723388671875</v>
      </c>
      <c r="CF12" s="14">
        <f t="shared" si="39"/>
        <v>45.361572265625</v>
      </c>
      <c r="CG12" s="14">
        <f t="shared" si="40"/>
        <v>42.92626953125</v>
      </c>
      <c r="CH12" s="14">
        <f t="shared" si="41"/>
        <v>0</v>
      </c>
    </row>
    <row r="13" spans="1:86" ht="12.75" customHeight="1" x14ac:dyDescent="0.15">
      <c r="A13" s="1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5"/>
      <c r="O13" s="4"/>
      <c r="P13" s="6"/>
      <c r="Q13" s="7"/>
      <c r="R13" s="4" t="str">
        <f t="shared" si="0"/>
        <v/>
      </c>
      <c r="S13" s="8"/>
      <c r="V13" s="9"/>
      <c r="W13" s="10"/>
      <c r="X13" s="4"/>
      <c r="Y13" s="10"/>
      <c r="Z13" s="11"/>
      <c r="AX13" s="12" t="str">
        <f>IF(ISNUMBER(C13),IF(ROW(#REF!)=2,AVERAGE(C$1:C$10000),""),"")</f>
        <v/>
      </c>
      <c r="AY13" s="12" t="str">
        <f t="shared" si="6"/>
        <v/>
      </c>
      <c r="AZ13" s="12" t="str">
        <f t="shared" si="7"/>
        <v/>
      </c>
      <c r="BA13" s="12" t="str">
        <f t="shared" si="8"/>
        <v/>
      </c>
      <c r="BB13" s="12" t="str">
        <f t="shared" si="9"/>
        <v/>
      </c>
      <c r="BC13" s="12" t="str">
        <f t="shared" si="10"/>
        <v/>
      </c>
      <c r="BD13" s="13">
        <f t="shared" si="11"/>
        <v>0</v>
      </c>
      <c r="BE13" s="13">
        <f t="shared" si="12"/>
        <v>0</v>
      </c>
      <c r="BF13" s="13">
        <f t="shared" si="13"/>
        <v>0</v>
      </c>
      <c r="BG13" s="13">
        <f t="shared" si="14"/>
        <v>0</v>
      </c>
      <c r="BH13" s="13">
        <f t="shared" si="15"/>
        <v>0</v>
      </c>
      <c r="BI13" s="13">
        <f t="shared" si="16"/>
        <v>1</v>
      </c>
      <c r="BJ13" s="13">
        <f t="shared" si="17"/>
        <v>1</v>
      </c>
      <c r="BK13" s="13">
        <f t="shared" si="18"/>
        <v>0</v>
      </c>
      <c r="BL13" s="13">
        <f t="shared" si="19"/>
        <v>0</v>
      </c>
      <c r="BM13" s="13">
        <f t="shared" si="20"/>
        <v>0</v>
      </c>
      <c r="BN13" s="13">
        <f t="shared" si="21"/>
        <v>0</v>
      </c>
      <c r="BO13" s="13">
        <f t="shared" si="22"/>
        <v>0</v>
      </c>
      <c r="BP13" s="13">
        <f t="shared" si="23"/>
        <v>0</v>
      </c>
      <c r="BQ13" s="13">
        <f t="shared" si="24"/>
        <v>0</v>
      </c>
      <c r="BR13" s="13">
        <f t="shared" si="25"/>
        <v>0</v>
      </c>
      <c r="BS13" s="13">
        <f t="shared" si="26"/>
        <v>0</v>
      </c>
      <c r="BT13" s="13">
        <f t="shared" si="27"/>
        <v>0</v>
      </c>
      <c r="BU13" s="13">
        <f t="shared" si="28"/>
        <v>1</v>
      </c>
      <c r="BV13" s="13">
        <f t="shared" si="29"/>
        <v>0</v>
      </c>
      <c r="BW13" s="13">
        <f t="shared" si="30"/>
        <v>0</v>
      </c>
      <c r="BX13" s="13">
        <f t="shared" si="31"/>
        <v>0</v>
      </c>
      <c r="BY13" s="13">
        <f t="shared" si="32"/>
        <v>0</v>
      </c>
      <c r="BZ13" s="13" t="str">
        <f t="shared" si="33"/>
        <v/>
      </c>
      <c r="CA13" s="13">
        <f t="shared" si="34"/>
        <v>25.814208984375</v>
      </c>
      <c r="CB13" s="13">
        <f t="shared" si="35"/>
        <v>13.31298828125</v>
      </c>
      <c r="CC13" s="14">
        <f t="shared" si="36"/>
        <v>0</v>
      </c>
      <c r="CD13" s="14">
        <f t="shared" si="37"/>
        <v>21.463134765625</v>
      </c>
      <c r="CE13" s="14">
        <f t="shared" si="38"/>
        <v>26.723388671875</v>
      </c>
      <c r="CF13" s="14">
        <f t="shared" si="39"/>
        <v>45.361572265625</v>
      </c>
      <c r="CG13" s="14">
        <f t="shared" si="40"/>
        <v>42.92626953125</v>
      </c>
      <c r="CH13" s="14">
        <f t="shared" si="41"/>
        <v>0</v>
      </c>
    </row>
    <row r="14" spans="1:86" ht="12.75" customHeight="1" x14ac:dyDescent="0.15">
      <c r="A14" s="1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5"/>
      <c r="O14" s="4"/>
      <c r="P14" s="6"/>
      <c r="Q14" s="7"/>
      <c r="R14" s="4" t="str">
        <f t="shared" si="0"/>
        <v/>
      </c>
      <c r="S14" s="8"/>
      <c r="V14" s="9"/>
      <c r="W14" s="10"/>
      <c r="X14" s="4"/>
      <c r="Y14" s="10"/>
      <c r="Z14" s="11"/>
      <c r="AX14" s="12" t="str">
        <f>IF(ISNUMBER(C14),IF(ROW(#REF!)=2,AVERAGE(C$1:C$10000),""),"")</f>
        <v/>
      </c>
      <c r="AY14" s="12" t="str">
        <f t="shared" si="6"/>
        <v/>
      </c>
      <c r="AZ14" s="12" t="str">
        <f t="shared" si="7"/>
        <v/>
      </c>
      <c r="BA14" s="12" t="str">
        <f t="shared" si="8"/>
        <v/>
      </c>
      <c r="BB14" s="12" t="str">
        <f t="shared" si="9"/>
        <v/>
      </c>
      <c r="BC14" s="12" t="str">
        <f t="shared" si="10"/>
        <v/>
      </c>
      <c r="BD14" s="13">
        <f t="shared" si="11"/>
        <v>0</v>
      </c>
      <c r="BE14" s="13">
        <f t="shared" si="12"/>
        <v>0</v>
      </c>
      <c r="BF14" s="13">
        <f t="shared" si="13"/>
        <v>0</v>
      </c>
      <c r="BG14" s="13">
        <f t="shared" si="14"/>
        <v>0</v>
      </c>
      <c r="BH14" s="13">
        <f t="shared" si="15"/>
        <v>0</v>
      </c>
      <c r="BI14" s="13">
        <f t="shared" si="16"/>
        <v>1</v>
      </c>
      <c r="BJ14" s="13">
        <f t="shared" si="17"/>
        <v>1</v>
      </c>
      <c r="BK14" s="13">
        <f t="shared" si="18"/>
        <v>0</v>
      </c>
      <c r="BL14" s="13">
        <f t="shared" si="19"/>
        <v>0</v>
      </c>
      <c r="BM14" s="13">
        <f t="shared" si="20"/>
        <v>0</v>
      </c>
      <c r="BN14" s="13">
        <f t="shared" si="21"/>
        <v>0</v>
      </c>
      <c r="BO14" s="13">
        <f t="shared" si="22"/>
        <v>0</v>
      </c>
      <c r="BP14" s="13">
        <f t="shared" si="23"/>
        <v>0</v>
      </c>
      <c r="BQ14" s="13">
        <f t="shared" si="24"/>
        <v>0</v>
      </c>
      <c r="BR14" s="13">
        <f t="shared" si="25"/>
        <v>0</v>
      </c>
      <c r="BS14" s="13">
        <f t="shared" si="26"/>
        <v>0</v>
      </c>
      <c r="BT14" s="13">
        <f t="shared" si="27"/>
        <v>0</v>
      </c>
      <c r="BU14" s="13">
        <f t="shared" si="28"/>
        <v>1</v>
      </c>
      <c r="BV14" s="13">
        <f t="shared" si="29"/>
        <v>0</v>
      </c>
      <c r="BW14" s="13">
        <f t="shared" si="30"/>
        <v>0</v>
      </c>
      <c r="BX14" s="13">
        <f t="shared" si="31"/>
        <v>0</v>
      </c>
      <c r="BY14" s="13">
        <f t="shared" si="32"/>
        <v>0</v>
      </c>
      <c r="BZ14" s="13" t="str">
        <f t="shared" si="33"/>
        <v/>
      </c>
      <c r="CA14" s="13">
        <f t="shared" si="34"/>
        <v>25.814208984375</v>
      </c>
      <c r="CB14" s="13">
        <f t="shared" si="35"/>
        <v>13.31298828125</v>
      </c>
      <c r="CC14" s="14">
        <f t="shared" si="36"/>
        <v>0</v>
      </c>
      <c r="CD14" s="14">
        <f t="shared" si="37"/>
        <v>21.463134765625</v>
      </c>
      <c r="CE14" s="14">
        <f t="shared" si="38"/>
        <v>26.723388671875</v>
      </c>
      <c r="CF14" s="14">
        <f t="shared" si="39"/>
        <v>45.361572265625</v>
      </c>
      <c r="CG14" s="14">
        <f t="shared" si="40"/>
        <v>42.92626953125</v>
      </c>
      <c r="CH14" s="14">
        <f t="shared" si="41"/>
        <v>0</v>
      </c>
    </row>
    <row r="15" spans="1:86" ht="12.75" customHeight="1" x14ac:dyDescent="0.15">
      <c r="A15" s="1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5"/>
      <c r="O15" s="4"/>
      <c r="P15" s="6"/>
      <c r="Q15" s="7"/>
      <c r="R15" s="4" t="str">
        <f t="shared" si="0"/>
        <v/>
      </c>
      <c r="S15" s="8"/>
      <c r="V15" s="9"/>
      <c r="W15" s="10"/>
      <c r="X15" s="4"/>
      <c r="Y15" s="10"/>
      <c r="Z15" s="11"/>
      <c r="AX15" s="12" t="str">
        <f>IF(ISNUMBER(C15),IF(ROW(#REF!)=2,AVERAGE(C$1:C$10000),""),"")</f>
        <v/>
      </c>
      <c r="AY15" s="12" t="str">
        <f t="shared" si="6"/>
        <v/>
      </c>
      <c r="AZ15" s="12" t="str">
        <f t="shared" si="7"/>
        <v/>
      </c>
      <c r="BA15" s="12" t="str">
        <f t="shared" si="8"/>
        <v/>
      </c>
      <c r="BB15" s="12" t="str">
        <f t="shared" si="9"/>
        <v/>
      </c>
      <c r="BC15" s="12" t="str">
        <f t="shared" si="10"/>
        <v/>
      </c>
      <c r="BD15" s="13">
        <f t="shared" si="11"/>
        <v>0</v>
      </c>
      <c r="BE15" s="13">
        <f t="shared" si="12"/>
        <v>0</v>
      </c>
      <c r="BF15" s="13">
        <f t="shared" si="13"/>
        <v>0</v>
      </c>
      <c r="BG15" s="13">
        <f t="shared" si="14"/>
        <v>0</v>
      </c>
      <c r="BH15" s="13">
        <f t="shared" si="15"/>
        <v>0</v>
      </c>
      <c r="BI15" s="13">
        <f t="shared" si="16"/>
        <v>1</v>
      </c>
      <c r="BJ15" s="13">
        <f t="shared" si="17"/>
        <v>1</v>
      </c>
      <c r="BK15" s="13">
        <f t="shared" si="18"/>
        <v>0</v>
      </c>
      <c r="BL15" s="13">
        <f t="shared" si="19"/>
        <v>0</v>
      </c>
      <c r="BM15" s="13">
        <f t="shared" si="20"/>
        <v>0</v>
      </c>
      <c r="BN15" s="13">
        <f t="shared" si="21"/>
        <v>0</v>
      </c>
      <c r="BO15" s="13">
        <f t="shared" si="22"/>
        <v>0</v>
      </c>
      <c r="BP15" s="13">
        <f t="shared" si="23"/>
        <v>0</v>
      </c>
      <c r="BQ15" s="13">
        <f t="shared" si="24"/>
        <v>0</v>
      </c>
      <c r="BR15" s="13">
        <f t="shared" si="25"/>
        <v>0</v>
      </c>
      <c r="BS15" s="13">
        <f t="shared" si="26"/>
        <v>0</v>
      </c>
      <c r="BT15" s="13">
        <f t="shared" si="27"/>
        <v>0</v>
      </c>
      <c r="BU15" s="13">
        <f t="shared" si="28"/>
        <v>1</v>
      </c>
      <c r="BV15" s="13">
        <f t="shared" si="29"/>
        <v>0</v>
      </c>
      <c r="BW15" s="13">
        <f t="shared" si="30"/>
        <v>0</v>
      </c>
      <c r="BX15" s="13">
        <f t="shared" si="31"/>
        <v>0</v>
      </c>
      <c r="BY15" s="13">
        <f t="shared" si="32"/>
        <v>0</v>
      </c>
      <c r="BZ15" s="13" t="str">
        <f t="shared" si="33"/>
        <v/>
      </c>
      <c r="CA15" s="13">
        <f t="shared" si="34"/>
        <v>25.814208984375</v>
      </c>
      <c r="CB15" s="13">
        <f t="shared" si="35"/>
        <v>13.31298828125</v>
      </c>
      <c r="CC15" s="14">
        <f t="shared" si="36"/>
        <v>0</v>
      </c>
      <c r="CD15" s="14">
        <f t="shared" si="37"/>
        <v>21.463134765625</v>
      </c>
      <c r="CE15" s="14">
        <f t="shared" si="38"/>
        <v>26.723388671875</v>
      </c>
      <c r="CF15" s="14">
        <f t="shared" si="39"/>
        <v>45.361572265625</v>
      </c>
      <c r="CG15" s="14">
        <f t="shared" si="40"/>
        <v>42.92626953125</v>
      </c>
      <c r="CH15" s="14">
        <f t="shared" si="41"/>
        <v>0</v>
      </c>
    </row>
    <row r="16" spans="1:86" ht="12.75" customHeight="1" x14ac:dyDescent="0.15">
      <c r="A16" s="1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  <c r="N16" s="5"/>
      <c r="O16" s="4"/>
      <c r="P16" s="6"/>
      <c r="Q16" s="7"/>
      <c r="R16" s="4" t="str">
        <f t="shared" si="0"/>
        <v/>
      </c>
      <c r="S16" s="8"/>
      <c r="V16" s="9"/>
      <c r="W16" s="10"/>
      <c r="X16" s="4"/>
      <c r="Y16" s="10"/>
      <c r="Z16" s="11"/>
      <c r="AX16" s="12" t="str">
        <f>IF(ISNUMBER(C16),IF(ROW(#REF!)=2,AVERAGE(C$1:C$10000),""),"")</f>
        <v/>
      </c>
      <c r="AY16" s="12" t="str">
        <f t="shared" si="6"/>
        <v/>
      </c>
      <c r="AZ16" s="12" t="str">
        <f t="shared" si="7"/>
        <v/>
      </c>
      <c r="BA16" s="12" t="str">
        <f t="shared" si="8"/>
        <v/>
      </c>
      <c r="BB16" s="12" t="str">
        <f t="shared" si="9"/>
        <v/>
      </c>
      <c r="BC16" s="12" t="str">
        <f t="shared" si="10"/>
        <v/>
      </c>
      <c r="BD16" s="13">
        <f t="shared" si="11"/>
        <v>0</v>
      </c>
      <c r="BE16" s="13">
        <f t="shared" si="12"/>
        <v>0</v>
      </c>
      <c r="BF16" s="13">
        <f t="shared" si="13"/>
        <v>0</v>
      </c>
      <c r="BG16" s="13">
        <f t="shared" si="14"/>
        <v>0</v>
      </c>
      <c r="BH16" s="13">
        <f t="shared" si="15"/>
        <v>0</v>
      </c>
      <c r="BI16" s="13">
        <f t="shared" si="16"/>
        <v>1</v>
      </c>
      <c r="BJ16" s="13">
        <f t="shared" si="17"/>
        <v>1</v>
      </c>
      <c r="BK16" s="13">
        <f t="shared" si="18"/>
        <v>0</v>
      </c>
      <c r="BL16" s="13">
        <f t="shared" si="19"/>
        <v>0</v>
      </c>
      <c r="BM16" s="13">
        <f t="shared" si="20"/>
        <v>0</v>
      </c>
      <c r="BN16" s="13">
        <f t="shared" si="21"/>
        <v>0</v>
      </c>
      <c r="BO16" s="13">
        <f t="shared" si="22"/>
        <v>0</v>
      </c>
      <c r="BP16" s="13">
        <f t="shared" si="23"/>
        <v>0</v>
      </c>
      <c r="BQ16" s="13">
        <f t="shared" si="24"/>
        <v>0</v>
      </c>
      <c r="BR16" s="13">
        <f t="shared" si="25"/>
        <v>0</v>
      </c>
      <c r="BS16" s="13">
        <f t="shared" si="26"/>
        <v>0</v>
      </c>
      <c r="BT16" s="13">
        <f t="shared" si="27"/>
        <v>0</v>
      </c>
      <c r="BU16" s="13">
        <f t="shared" si="28"/>
        <v>1</v>
      </c>
      <c r="BV16" s="13">
        <f t="shared" si="29"/>
        <v>0</v>
      </c>
      <c r="BW16" s="13">
        <f t="shared" si="30"/>
        <v>0</v>
      </c>
      <c r="BX16" s="13">
        <f t="shared" si="31"/>
        <v>0</v>
      </c>
      <c r="BY16" s="13">
        <f t="shared" si="32"/>
        <v>0</v>
      </c>
      <c r="BZ16" s="13" t="str">
        <f t="shared" si="33"/>
        <v/>
      </c>
      <c r="CA16" s="13">
        <f t="shared" si="34"/>
        <v>25.814208984375</v>
      </c>
      <c r="CB16" s="13">
        <f t="shared" si="35"/>
        <v>13.31298828125</v>
      </c>
      <c r="CC16" s="14">
        <f t="shared" si="36"/>
        <v>0</v>
      </c>
      <c r="CD16" s="14">
        <f t="shared" si="37"/>
        <v>21.463134765625</v>
      </c>
      <c r="CE16" s="14">
        <f t="shared" si="38"/>
        <v>26.723388671875</v>
      </c>
      <c r="CF16" s="14">
        <f t="shared" si="39"/>
        <v>45.361572265625</v>
      </c>
      <c r="CG16" s="14">
        <f t="shared" si="40"/>
        <v>42.92626953125</v>
      </c>
      <c r="CH16" s="14">
        <f t="shared" si="41"/>
        <v>0</v>
      </c>
    </row>
    <row r="17" spans="1:86" ht="12.75" customHeight="1" x14ac:dyDescent="0.15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4"/>
      <c r="N17" s="5"/>
      <c r="O17" s="4"/>
      <c r="P17" s="6"/>
      <c r="Q17" s="7"/>
      <c r="R17" s="4" t="str">
        <f t="shared" si="0"/>
        <v/>
      </c>
      <c r="S17" s="8"/>
      <c r="V17" s="9" t="str">
        <f t="shared" si="1"/>
        <v/>
      </c>
      <c r="W17" s="10" t="str">
        <f t="shared" si="2"/>
        <v/>
      </c>
      <c r="X17" s="4" t="str">
        <f t="shared" si="3"/>
        <v/>
      </c>
      <c r="Y17" s="10" t="str">
        <f t="shared" si="4"/>
        <v/>
      </c>
      <c r="Z17" s="11" t="str">
        <f t="shared" si="5"/>
        <v/>
      </c>
      <c r="AX17" s="12" t="str">
        <f>IF(ISNUMBER(C17),IF(ROW(#REF!)=2,AVERAGE(C$1:C$10000),""),"")</f>
        <v/>
      </c>
      <c r="AY17" s="12" t="str">
        <f t="shared" si="6"/>
        <v/>
      </c>
      <c r="AZ17" s="12" t="str">
        <f t="shared" si="7"/>
        <v/>
      </c>
      <c r="BA17" s="12" t="str">
        <f t="shared" si="8"/>
        <v/>
      </c>
      <c r="BB17" s="12" t="str">
        <f t="shared" si="9"/>
        <v/>
      </c>
      <c r="BC17" s="12" t="str">
        <f t="shared" si="10"/>
        <v/>
      </c>
      <c r="BD17" s="13">
        <f t="shared" si="11"/>
        <v>0</v>
      </c>
      <c r="BE17" s="13">
        <f t="shared" si="12"/>
        <v>0</v>
      </c>
      <c r="BF17" s="13">
        <f t="shared" si="13"/>
        <v>0</v>
      </c>
      <c r="BG17" s="13">
        <f t="shared" si="14"/>
        <v>0</v>
      </c>
      <c r="BH17" s="13">
        <f t="shared" si="15"/>
        <v>0</v>
      </c>
      <c r="BI17" s="13">
        <f t="shared" si="16"/>
        <v>1</v>
      </c>
      <c r="BJ17" s="13">
        <f t="shared" si="17"/>
        <v>1</v>
      </c>
      <c r="BK17" s="13">
        <f t="shared" si="18"/>
        <v>0</v>
      </c>
      <c r="BL17" s="13">
        <f t="shared" si="19"/>
        <v>0</v>
      </c>
      <c r="BM17" s="13">
        <f t="shared" si="20"/>
        <v>0</v>
      </c>
      <c r="BN17" s="13">
        <f t="shared" si="21"/>
        <v>0</v>
      </c>
      <c r="BO17" s="13">
        <f t="shared" si="22"/>
        <v>0</v>
      </c>
      <c r="BP17" s="13">
        <f t="shared" si="23"/>
        <v>0</v>
      </c>
      <c r="BQ17" s="13">
        <f t="shared" si="24"/>
        <v>0</v>
      </c>
      <c r="BR17" s="13">
        <f t="shared" si="25"/>
        <v>0</v>
      </c>
      <c r="BS17" s="13">
        <f t="shared" si="26"/>
        <v>0</v>
      </c>
      <c r="BT17" s="13">
        <f t="shared" si="27"/>
        <v>0</v>
      </c>
      <c r="BU17" s="13">
        <f t="shared" si="28"/>
        <v>1</v>
      </c>
      <c r="BV17" s="13">
        <f t="shared" si="29"/>
        <v>0</v>
      </c>
      <c r="BW17" s="13">
        <f t="shared" si="30"/>
        <v>0</v>
      </c>
      <c r="BX17" s="13">
        <f t="shared" si="31"/>
        <v>0</v>
      </c>
      <c r="BY17" s="13">
        <f t="shared" si="32"/>
        <v>0</v>
      </c>
      <c r="BZ17" s="13" t="str">
        <f t="shared" si="33"/>
        <v/>
      </c>
      <c r="CA17" s="13">
        <f t="shared" si="34"/>
        <v>25.814208984375</v>
      </c>
      <c r="CB17" s="13">
        <f t="shared" si="35"/>
        <v>13.31298828125</v>
      </c>
      <c r="CC17" s="14">
        <f t="shared" si="36"/>
        <v>0</v>
      </c>
      <c r="CD17" s="14">
        <f t="shared" si="37"/>
        <v>21.463134765625</v>
      </c>
      <c r="CE17" s="14">
        <f t="shared" si="38"/>
        <v>26.723388671875</v>
      </c>
      <c r="CF17" s="14">
        <f t="shared" si="39"/>
        <v>45.361572265625</v>
      </c>
      <c r="CG17" s="14">
        <f t="shared" si="40"/>
        <v>42.92626953125</v>
      </c>
      <c r="CH17" s="14">
        <f t="shared" si="41"/>
        <v>0</v>
      </c>
    </row>
  </sheetData>
  <printOptions gridLines="1"/>
  <pageMargins left="0.75" right="0.75" top="1" bottom="1" header="0.5" footer="0.5"/>
  <pageSetup orientation="landscape" horizontalDpi="0" verticalDpi="0"/>
  <headerFooter alignWithMargins="0">
    <oddHeader>HT36-XC-304 Extended Tubular Heat Exchanger - Run 2 Results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17"/>
  <sheetViews>
    <sheetView showRowColHeaders="0" showOutlineSymbols="0" topLeftCell="L1" workbookViewId="0">
      <selection activeCell="V1" sqref="V1:Z9"/>
    </sheetView>
  </sheetViews>
  <sheetFormatPr baseColWidth="10" defaultColWidth="9.1640625" defaultRowHeight="12.75" customHeight="1" x14ac:dyDescent="0.15"/>
  <cols>
    <col min="1" max="1" width="0.5" customWidth="1"/>
    <col min="2" max="2" width="8.83203125" customWidth="1"/>
    <col min="3" max="12" width="7.5" customWidth="1"/>
    <col min="13" max="15" width="13.5" customWidth="1"/>
    <col min="16" max="16" width="13.6640625" customWidth="1"/>
    <col min="17" max="17" width="0" hidden="1" customWidth="1"/>
    <col min="18" max="18" width="14.33203125" customWidth="1"/>
    <col min="19" max="19" width="34.1640625" customWidth="1"/>
    <col min="20" max="26" width="13.83203125" customWidth="1"/>
    <col min="27" max="27" width="14" customWidth="1"/>
    <col min="28" max="28" width="10.5" customWidth="1"/>
    <col min="29" max="29" width="12" customWidth="1"/>
    <col min="30" max="30" width="10.5" customWidth="1"/>
    <col min="31" max="31" width="14" customWidth="1"/>
    <col min="32" max="32" width="10.83203125" customWidth="1"/>
    <col min="33" max="33" width="12" customWidth="1"/>
    <col min="34" max="34" width="10.83203125" customWidth="1"/>
    <col min="35" max="35" width="13.83203125" customWidth="1"/>
    <col min="36" max="36" width="12.6640625" customWidth="1"/>
    <col min="37" max="38" width="11.5" customWidth="1"/>
    <col min="39" max="39" width="12" customWidth="1"/>
    <col min="40" max="41" width="12.5" customWidth="1"/>
    <col min="42" max="42" width="10.33203125" customWidth="1"/>
    <col min="43" max="45" width="13" customWidth="1"/>
    <col min="46" max="46" width="0" hidden="1" customWidth="1"/>
    <col min="47" max="47" width="12.1640625" customWidth="1"/>
    <col min="48" max="48" width="14.83203125" customWidth="1"/>
    <col min="49" max="49" width="11.1640625" customWidth="1"/>
    <col min="50" max="80" width="0" hidden="1" customWidth="1"/>
    <col min="81" max="81" width="4.33203125" customWidth="1"/>
    <col min="82" max="83" width="6.33203125" customWidth="1"/>
    <col min="84" max="84" width="8.33203125" customWidth="1"/>
    <col min="85" max="85" width="6.6640625" customWidth="1"/>
    <col min="86" max="86" width="12.1640625" customWidth="1"/>
  </cols>
  <sheetData>
    <row r="1" spans="1:86" ht="66.75" customHeight="1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  <c r="BB1" s="15" t="s">
        <v>53</v>
      </c>
      <c r="BC1" s="15" t="s">
        <v>54</v>
      </c>
      <c r="BD1" s="15" t="s">
        <v>55</v>
      </c>
      <c r="BE1" s="15" t="s">
        <v>56</v>
      </c>
      <c r="BF1" s="15" t="s">
        <v>57</v>
      </c>
      <c r="BG1" s="15" t="s">
        <v>58</v>
      </c>
      <c r="BH1" s="15" t="s">
        <v>59</v>
      </c>
      <c r="BI1" s="15" t="s">
        <v>60</v>
      </c>
      <c r="BJ1" s="15" t="s">
        <v>61</v>
      </c>
      <c r="BK1" s="15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5" t="s">
        <v>67</v>
      </c>
      <c r="BQ1" s="15" t="s">
        <v>68</v>
      </c>
      <c r="BR1" s="15" t="s">
        <v>69</v>
      </c>
      <c r="BS1" s="15" t="s">
        <v>70</v>
      </c>
      <c r="BT1" s="15" t="s">
        <v>71</v>
      </c>
      <c r="BU1" s="15" t="s">
        <v>72</v>
      </c>
      <c r="BV1" s="15" t="s">
        <v>73</v>
      </c>
      <c r="BW1" s="15" t="s">
        <v>74</v>
      </c>
      <c r="BX1" s="15" t="s">
        <v>75</v>
      </c>
      <c r="BY1" s="15" t="s">
        <v>76</v>
      </c>
      <c r="BZ1" s="15" t="s">
        <v>45</v>
      </c>
      <c r="CA1" s="15" t="s">
        <v>77</v>
      </c>
      <c r="CB1" s="15" t="s">
        <v>78</v>
      </c>
      <c r="CC1" s="15" t="s">
        <v>79</v>
      </c>
      <c r="CD1" s="15" t="s">
        <v>80</v>
      </c>
      <c r="CE1" s="15" t="s">
        <v>81</v>
      </c>
      <c r="CF1" s="15" t="s">
        <v>82</v>
      </c>
      <c r="CG1" s="15" t="s">
        <v>83</v>
      </c>
      <c r="CH1" s="15" t="s">
        <v>84</v>
      </c>
    </row>
    <row r="2" spans="1:86" ht="12.75" customHeight="1" x14ac:dyDescent="0.15">
      <c r="A2" s="1"/>
      <c r="B2" s="2" t="s">
        <v>57</v>
      </c>
      <c r="C2" s="3">
        <v>52.212890625</v>
      </c>
      <c r="D2" s="3">
        <v>49.875</v>
      </c>
      <c r="E2" s="3">
        <v>47.4072265625</v>
      </c>
      <c r="F2" s="3">
        <v>44.127685546875</v>
      </c>
      <c r="G2" s="3">
        <v>43.997802734375</v>
      </c>
      <c r="H2" s="3">
        <v>16.332763671875</v>
      </c>
      <c r="I2" s="3">
        <v>14.384521484375</v>
      </c>
      <c r="J2" s="3">
        <v>21.722900390625</v>
      </c>
      <c r="K2" s="3">
        <v>27.47021484375</v>
      </c>
      <c r="L2" s="3">
        <v>33.83447265625</v>
      </c>
      <c r="M2" s="4">
        <v>41</v>
      </c>
      <c r="N2" s="5">
        <v>2.96630859375</v>
      </c>
      <c r="O2" s="4">
        <v>43</v>
      </c>
      <c r="P2" s="6">
        <v>1.0986328125</v>
      </c>
      <c r="Q2" s="7">
        <v>1</v>
      </c>
      <c r="R2" s="4" t="str">
        <f t="shared" ref="R2:R17" si="0">IF(ISNUMBER(C2),IF(ROW(A2)=2,"Countercurrent",""),"")</f>
        <v>Countercurrent</v>
      </c>
      <c r="S2" s="8" t="s">
        <v>45</v>
      </c>
      <c r="V2" s="9" t="str">
        <f t="shared" ref="V2:V17" si="1">IF(ISNUMBER(C$2),IF(ROW(A2)=2,"T1",IF(ROW(A2)=3,"T2",IF(ROW(A2)=4,IF(B$2="1","","T3"),IF(ROW(A2)=5,IF(B$2="1","",IF(B$2="2","","T4")),IF(ROW(A2)=6,IF(B$2="4","T5",""),""))))),"")</f>
        <v>T1</v>
      </c>
      <c r="W2" s="10">
        <f t="shared" ref="W2:W17" si="2">IF(V2="T1",C$2,IF(V2="T2",D$2,IF(V2="T3",E$2,IF(V2="T4",F$2,IF(V2="T5",G$2,"")))))</f>
        <v>52.212890625</v>
      </c>
      <c r="X2" s="4" t="str">
        <f t="shared" ref="X2:X17" si="3">IF(ISNUMBER(C$2),IF(ROW(A2)=2,"T10",IF(ROW(A2)=3,"T9",IF(ROW(A2)=4,IF(B$2="1","","T8"),IF(ROW(A2)=5,IF(B$2="3","T7",IF(B$2="4","T7","")),IF(ROW(A2)=6,IF(B$2="4","T6",""),""))))),"")</f>
        <v>T10</v>
      </c>
      <c r="Y2" s="10">
        <f t="shared" ref="Y2:Y17" si="4">IF(X2="T6",H$2,IF(X2="T7",I$2,IF(X2="T8",J$2,IF(X2="T9",K$2,IF(X2="T10",L$2,"")))))</f>
        <v>33.83447265625</v>
      </c>
      <c r="Z2" s="11">
        <f t="shared" ref="Z2:Z17" si="5">IF(ISNUMBER(C$2),IF(ROW($A2)=2,0,IF(ROW($A2)=3,670,IF(ROW($A2)=4,IF((B$2)="1","",1340),IF(ROW($A2)=5,IF(B$2="1","",IF(B$2="2","",2010)),IF(ROW($A2)=6,IF(B$2="4",2680,""),""))))),"")</f>
        <v>0</v>
      </c>
      <c r="AX2" s="12" t="e">
        <f>IF(ISNUMBER(C2),IF(ROW(#REF!)=2,AVERAGE(C$1:C$10000),""),"")</f>
        <v>#REF!</v>
      </c>
      <c r="AY2" s="12">
        <f t="shared" ref="AY2:AY17" si="6">IF(ISNUMBER(D2),IF(ROW(C2)=2,AVERAGE(D$1:D$10000),""),"")</f>
        <v>49.875</v>
      </c>
      <c r="AZ2" s="12">
        <f t="shared" ref="AZ2:AZ17" si="7">IF(ISNUMBER(E2),IF(ROW(D2)=2,AVERAGE(E$1:E$10000),""),"")</f>
        <v>47.4072265625</v>
      </c>
      <c r="BA2" s="12">
        <f t="shared" ref="BA2:BA17" si="8">IF(ISNUMBER(J2),IF(ROW(A2)=2,AVERAGE(J$1:J$10000),""),"")</f>
        <v>21.722900390625</v>
      </c>
      <c r="BB2" s="12">
        <f t="shared" ref="BB2:BB17" si="9">IF(ISNUMBER(K2),IF(ROW(J2)=2,AVERAGE(K$1:K$10000),""),"")</f>
        <v>27.47021484375</v>
      </c>
      <c r="BC2" s="12">
        <f t="shared" ref="BC2:BC17" si="10">IF(ISNUMBER(L2),IF(ROW(K2)=2,AVERAGE(L$1:L$10000),""),"")</f>
        <v>33.83447265625</v>
      </c>
      <c r="BD2" s="13">
        <f t="shared" ref="BD2:BD17" si="11">IF(B2="1",1,0)</f>
        <v>0</v>
      </c>
      <c r="BE2" s="13">
        <f t="shared" ref="BE2:BE17" si="12">IF(B2="1",1,IF(B2="2",1,0))</f>
        <v>0</v>
      </c>
      <c r="BF2" s="13">
        <f t="shared" ref="BF2:BF17" si="13">IF(B2="2",1,0)</f>
        <v>0</v>
      </c>
      <c r="BG2" s="13">
        <f t="shared" ref="BG2:BG17" si="14">IF(B2="2",1,0)</f>
        <v>0</v>
      </c>
      <c r="BH2" s="13">
        <f t="shared" ref="BH2:BH17" si="15">IF(B2="2",1,0)</f>
        <v>0</v>
      </c>
      <c r="BI2" s="13">
        <f t="shared" ref="BI2:BI17" si="16">IF(B2="1",0,1)</f>
        <v>1</v>
      </c>
      <c r="BJ2" s="13">
        <f t="shared" ref="BJ2:BJ17" si="17">IF(B2="1",0,1)</f>
        <v>1</v>
      </c>
      <c r="BK2" s="13">
        <f t="shared" ref="BK2:BK17" si="18">IF(B2="3",1,IF(B2="4",1,0))</f>
        <v>1</v>
      </c>
      <c r="BL2" s="13">
        <f t="shared" ref="BL2:BL17" si="19">IF(B2="1",1,IF(B2="2",1,0))</f>
        <v>0</v>
      </c>
      <c r="BM2" s="13">
        <f t="shared" ref="BM2:BM17" si="20">IF(B2="3",1,IF(B2="4",1,0))</f>
        <v>1</v>
      </c>
      <c r="BN2" s="13">
        <f t="shared" ref="BN2:BN17" si="21">IF(B2="3",1,IF(B2="4",1,0))</f>
        <v>1</v>
      </c>
      <c r="BO2" s="13">
        <f t="shared" ref="BO2:BO17" si="22">IF(B2="3",1,IF(B2="4",1,0))</f>
        <v>1</v>
      </c>
      <c r="BP2" s="13">
        <f t="shared" ref="BP2:BP17" si="23">IF(B2="4",1,0)</f>
        <v>0</v>
      </c>
      <c r="BQ2" s="13">
        <f t="shared" ref="BQ2:BQ17" si="24">IF(B2="3",1,0)</f>
        <v>1</v>
      </c>
      <c r="BR2" s="13">
        <f t="shared" ref="BR2:BR17" si="25">IF(B2="3",1,0)</f>
        <v>1</v>
      </c>
      <c r="BS2" s="13">
        <f t="shared" ref="BS2:BS17" si="26">IF(B2="3",1,0)</f>
        <v>1</v>
      </c>
      <c r="BT2" s="13">
        <f t="shared" ref="BT2:BT17" si="27">IF(B2="1",1,IF(B2="2",1,0))</f>
        <v>0</v>
      </c>
      <c r="BU2" s="13">
        <f t="shared" ref="BU2:BU17" si="28">IF(B2="1",0,1)</f>
        <v>1</v>
      </c>
      <c r="BV2" s="13">
        <f t="shared" ref="BV2:BV17" si="29">IF(B2="4",1,0)</f>
        <v>0</v>
      </c>
      <c r="BW2" s="13">
        <f t="shared" ref="BW2:BW17" si="30">IF(B2="4",1,0)</f>
        <v>0</v>
      </c>
      <c r="BX2" s="13">
        <f t="shared" ref="BX2:BX17" si="31">IF(B2="4",1,0)</f>
        <v>0</v>
      </c>
      <c r="BY2" s="13">
        <f t="shared" ref="BY2:BY17" si="32">IF(B2="4",1,0)</f>
        <v>0</v>
      </c>
      <c r="BZ2" s="13">
        <f t="shared" ref="BZ2:BZ17" si="33">IF(X2="T6",H$2,IF(X2="T7",I$2,IF(X2="T8",J$2,IF(X2="T9",K$2,IF(X2="T10",L$2,"")))))</f>
        <v>33.83447265625</v>
      </c>
      <c r="CA2" s="13">
        <f t="shared" ref="CA2:CA17" si="34">IF(B$2="1",D$2-K$2,IF(B$2="2",E$2-J$2,IF(B$2="3",F$2-I$2,IF(B$2="4",G$2-H$2,""))))</f>
        <v>29.7431640625</v>
      </c>
      <c r="CB2" s="13">
        <f t="shared" ref="CB2:CB17" si="35">C$2-L$2</f>
        <v>18.37841796875</v>
      </c>
      <c r="CC2" s="14" t="str">
        <f t="shared" ref="CC2:CC17" si="36">IF(B$2="4",H2,"                                        ")</f>
        <v xml:space="preserve">                                        </v>
      </c>
      <c r="CD2" s="14">
        <f t="shared" ref="CD2:CD17" si="37">IF(B$2="1","                              ",IF(B$2="2","                          ",I$2))</f>
        <v>14.384521484375</v>
      </c>
      <c r="CE2" s="14">
        <f t="shared" ref="CE2:CE17" si="38">IF(B$2="1","                               ",J$2)</f>
        <v>21.722900390625</v>
      </c>
      <c r="CF2" s="14">
        <f t="shared" ref="CF2:CF17" si="39">IF(B$2="1","                               ",E$2)</f>
        <v>47.4072265625</v>
      </c>
      <c r="CG2" s="14">
        <f t="shared" ref="CG2:CG17" si="40">IF(B$2="1","                              ",IF(B$2="2","                          ",F$2))</f>
        <v>44.127685546875</v>
      </c>
      <c r="CH2" s="14" t="str">
        <f t="shared" ref="CH2:CH17" si="41">IF(B$2="4",G2,"                                        ")</f>
        <v xml:space="preserve">                                        </v>
      </c>
    </row>
    <row r="3" spans="1:86" ht="12.75" customHeight="1" x14ac:dyDescent="0.15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5"/>
      <c r="O3" s="4"/>
      <c r="P3" s="6"/>
      <c r="Q3" s="7"/>
      <c r="R3" s="4" t="str">
        <f t="shared" si="0"/>
        <v/>
      </c>
      <c r="S3" s="8"/>
      <c r="V3" s="9" t="str">
        <f t="shared" si="1"/>
        <v>T2</v>
      </c>
      <c r="W3" s="10">
        <f t="shared" si="2"/>
        <v>49.875</v>
      </c>
      <c r="X3" s="4" t="str">
        <f t="shared" si="3"/>
        <v>T9</v>
      </c>
      <c r="Y3" s="10">
        <f t="shared" si="4"/>
        <v>27.47021484375</v>
      </c>
      <c r="Z3" s="11">
        <f t="shared" si="5"/>
        <v>670</v>
      </c>
      <c r="AX3" s="12" t="str">
        <f>IF(ISNUMBER(C3),IF(ROW(#REF!)=2,AVERAGE(C$1:C$10000),""),"")</f>
        <v/>
      </c>
      <c r="AY3" s="12" t="str">
        <f t="shared" si="6"/>
        <v/>
      </c>
      <c r="AZ3" s="12" t="str">
        <f t="shared" si="7"/>
        <v/>
      </c>
      <c r="BA3" s="12" t="str">
        <f t="shared" si="8"/>
        <v/>
      </c>
      <c r="BB3" s="12" t="str">
        <f t="shared" si="9"/>
        <v/>
      </c>
      <c r="BC3" s="12" t="str">
        <f t="shared" si="10"/>
        <v/>
      </c>
      <c r="BD3" s="13">
        <f t="shared" si="11"/>
        <v>0</v>
      </c>
      <c r="BE3" s="13">
        <f t="shared" si="12"/>
        <v>0</v>
      </c>
      <c r="BF3" s="13">
        <f t="shared" si="13"/>
        <v>0</v>
      </c>
      <c r="BG3" s="13">
        <f t="shared" si="14"/>
        <v>0</v>
      </c>
      <c r="BH3" s="13">
        <f t="shared" si="15"/>
        <v>0</v>
      </c>
      <c r="BI3" s="13">
        <f t="shared" si="16"/>
        <v>1</v>
      </c>
      <c r="BJ3" s="13">
        <f t="shared" si="17"/>
        <v>1</v>
      </c>
      <c r="BK3" s="13">
        <f t="shared" si="18"/>
        <v>0</v>
      </c>
      <c r="BL3" s="13">
        <f t="shared" si="19"/>
        <v>0</v>
      </c>
      <c r="BM3" s="13">
        <f t="shared" si="20"/>
        <v>0</v>
      </c>
      <c r="BN3" s="13">
        <f t="shared" si="21"/>
        <v>0</v>
      </c>
      <c r="BO3" s="13">
        <f t="shared" si="22"/>
        <v>0</v>
      </c>
      <c r="BP3" s="13">
        <f t="shared" si="23"/>
        <v>0</v>
      </c>
      <c r="BQ3" s="13">
        <f t="shared" si="24"/>
        <v>0</v>
      </c>
      <c r="BR3" s="13">
        <f t="shared" si="25"/>
        <v>0</v>
      </c>
      <c r="BS3" s="13">
        <f t="shared" si="26"/>
        <v>0</v>
      </c>
      <c r="BT3" s="13">
        <f t="shared" si="27"/>
        <v>0</v>
      </c>
      <c r="BU3" s="13">
        <f t="shared" si="28"/>
        <v>1</v>
      </c>
      <c r="BV3" s="13">
        <f t="shared" si="29"/>
        <v>0</v>
      </c>
      <c r="BW3" s="13">
        <f t="shared" si="30"/>
        <v>0</v>
      </c>
      <c r="BX3" s="13">
        <f t="shared" si="31"/>
        <v>0</v>
      </c>
      <c r="BY3" s="13">
        <f t="shared" si="32"/>
        <v>0</v>
      </c>
      <c r="BZ3" s="13">
        <f t="shared" si="33"/>
        <v>27.47021484375</v>
      </c>
      <c r="CA3" s="13">
        <f t="shared" si="34"/>
        <v>29.7431640625</v>
      </c>
      <c r="CB3" s="13">
        <f t="shared" si="35"/>
        <v>18.37841796875</v>
      </c>
      <c r="CC3" s="14" t="str">
        <f t="shared" si="36"/>
        <v xml:space="preserve">                                        </v>
      </c>
      <c r="CD3" s="14">
        <f t="shared" si="37"/>
        <v>14.384521484375</v>
      </c>
      <c r="CE3" s="14">
        <f t="shared" si="38"/>
        <v>21.722900390625</v>
      </c>
      <c r="CF3" s="14">
        <f t="shared" si="39"/>
        <v>47.4072265625</v>
      </c>
      <c r="CG3" s="14">
        <f t="shared" si="40"/>
        <v>44.127685546875</v>
      </c>
      <c r="CH3" s="14" t="str">
        <f t="shared" si="41"/>
        <v xml:space="preserve">                                        </v>
      </c>
    </row>
    <row r="4" spans="1:86" ht="12.75" customHeight="1" x14ac:dyDescent="0.15">
      <c r="A4" s="1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5"/>
      <c r="O4" s="4"/>
      <c r="P4" s="6"/>
      <c r="Q4" s="7"/>
      <c r="R4" s="4" t="str">
        <f t="shared" si="0"/>
        <v/>
      </c>
      <c r="S4" s="8"/>
      <c r="V4" s="9" t="str">
        <f t="shared" si="1"/>
        <v>T3</v>
      </c>
      <c r="W4" s="10">
        <f t="shared" si="2"/>
        <v>47.4072265625</v>
      </c>
      <c r="X4" s="4" t="str">
        <f t="shared" si="3"/>
        <v>T8</v>
      </c>
      <c r="Y4" s="10">
        <f t="shared" si="4"/>
        <v>21.722900390625</v>
      </c>
      <c r="Z4" s="11">
        <f t="shared" si="5"/>
        <v>1340</v>
      </c>
      <c r="AX4" s="12" t="str">
        <f>IF(ISNUMBER(C4),IF(ROW(#REF!)=2,AVERAGE(C$1:C$10000),""),"")</f>
        <v/>
      </c>
      <c r="AY4" s="12" t="str">
        <f t="shared" si="6"/>
        <v/>
      </c>
      <c r="AZ4" s="12" t="str">
        <f t="shared" si="7"/>
        <v/>
      </c>
      <c r="BA4" s="12" t="str">
        <f t="shared" si="8"/>
        <v/>
      </c>
      <c r="BB4" s="12" t="str">
        <f t="shared" si="9"/>
        <v/>
      </c>
      <c r="BC4" s="12" t="str">
        <f t="shared" si="10"/>
        <v/>
      </c>
      <c r="BD4" s="13">
        <f t="shared" si="11"/>
        <v>0</v>
      </c>
      <c r="BE4" s="13">
        <f t="shared" si="12"/>
        <v>0</v>
      </c>
      <c r="BF4" s="13">
        <f t="shared" si="13"/>
        <v>0</v>
      </c>
      <c r="BG4" s="13">
        <f t="shared" si="14"/>
        <v>0</v>
      </c>
      <c r="BH4" s="13">
        <f t="shared" si="15"/>
        <v>0</v>
      </c>
      <c r="BI4" s="13">
        <f t="shared" si="16"/>
        <v>1</v>
      </c>
      <c r="BJ4" s="13">
        <f t="shared" si="17"/>
        <v>1</v>
      </c>
      <c r="BK4" s="13">
        <f t="shared" si="18"/>
        <v>0</v>
      </c>
      <c r="BL4" s="13">
        <f t="shared" si="19"/>
        <v>0</v>
      </c>
      <c r="BM4" s="13">
        <f t="shared" si="20"/>
        <v>0</v>
      </c>
      <c r="BN4" s="13">
        <f t="shared" si="21"/>
        <v>0</v>
      </c>
      <c r="BO4" s="13">
        <f t="shared" si="22"/>
        <v>0</v>
      </c>
      <c r="BP4" s="13">
        <f t="shared" si="23"/>
        <v>0</v>
      </c>
      <c r="BQ4" s="13">
        <f t="shared" si="24"/>
        <v>0</v>
      </c>
      <c r="BR4" s="13">
        <f t="shared" si="25"/>
        <v>0</v>
      </c>
      <c r="BS4" s="13">
        <f t="shared" si="26"/>
        <v>0</v>
      </c>
      <c r="BT4" s="13">
        <f t="shared" si="27"/>
        <v>0</v>
      </c>
      <c r="BU4" s="13">
        <f t="shared" si="28"/>
        <v>1</v>
      </c>
      <c r="BV4" s="13">
        <f t="shared" si="29"/>
        <v>0</v>
      </c>
      <c r="BW4" s="13">
        <f t="shared" si="30"/>
        <v>0</v>
      </c>
      <c r="BX4" s="13">
        <f t="shared" si="31"/>
        <v>0</v>
      </c>
      <c r="BY4" s="13">
        <f t="shared" si="32"/>
        <v>0</v>
      </c>
      <c r="BZ4" s="13">
        <f t="shared" si="33"/>
        <v>21.722900390625</v>
      </c>
      <c r="CA4" s="13">
        <f t="shared" si="34"/>
        <v>29.7431640625</v>
      </c>
      <c r="CB4" s="13">
        <f t="shared" si="35"/>
        <v>18.37841796875</v>
      </c>
      <c r="CC4" s="14" t="str">
        <f t="shared" si="36"/>
        <v xml:space="preserve">                                        </v>
      </c>
      <c r="CD4" s="14">
        <f t="shared" si="37"/>
        <v>14.384521484375</v>
      </c>
      <c r="CE4" s="14">
        <f t="shared" si="38"/>
        <v>21.722900390625</v>
      </c>
      <c r="CF4" s="14">
        <f t="shared" si="39"/>
        <v>47.4072265625</v>
      </c>
      <c r="CG4" s="14">
        <f t="shared" si="40"/>
        <v>44.127685546875</v>
      </c>
      <c r="CH4" s="14" t="str">
        <f t="shared" si="41"/>
        <v xml:space="preserve">                                        </v>
      </c>
    </row>
    <row r="5" spans="1:86" ht="12.75" customHeight="1" x14ac:dyDescent="0.15">
      <c r="A5" s="1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5"/>
      <c r="O5" s="4"/>
      <c r="P5" s="6"/>
      <c r="Q5" s="7"/>
      <c r="R5" s="4" t="str">
        <f t="shared" si="0"/>
        <v/>
      </c>
      <c r="S5" s="8"/>
      <c r="V5" s="9" t="str">
        <f t="shared" si="1"/>
        <v>T4</v>
      </c>
      <c r="W5" s="10">
        <f t="shared" si="2"/>
        <v>44.127685546875</v>
      </c>
      <c r="X5" s="4" t="str">
        <f t="shared" si="3"/>
        <v>T7</v>
      </c>
      <c r="Y5" s="10">
        <f t="shared" si="4"/>
        <v>14.384521484375</v>
      </c>
      <c r="Z5" s="11">
        <f t="shared" si="5"/>
        <v>2010</v>
      </c>
      <c r="AX5" s="12" t="str">
        <f>IF(ISNUMBER(C5),IF(ROW(#REF!)=2,AVERAGE(C$1:C$10000),""),"")</f>
        <v/>
      </c>
      <c r="AY5" s="12" t="str">
        <f t="shared" si="6"/>
        <v/>
      </c>
      <c r="AZ5" s="12" t="str">
        <f t="shared" si="7"/>
        <v/>
      </c>
      <c r="BA5" s="12" t="str">
        <f t="shared" si="8"/>
        <v/>
      </c>
      <c r="BB5" s="12" t="str">
        <f t="shared" si="9"/>
        <v/>
      </c>
      <c r="BC5" s="12" t="str">
        <f t="shared" si="10"/>
        <v/>
      </c>
      <c r="BD5" s="13">
        <f t="shared" si="11"/>
        <v>0</v>
      </c>
      <c r="BE5" s="13">
        <f t="shared" si="12"/>
        <v>0</v>
      </c>
      <c r="BF5" s="13">
        <f t="shared" si="13"/>
        <v>0</v>
      </c>
      <c r="BG5" s="13">
        <f t="shared" si="14"/>
        <v>0</v>
      </c>
      <c r="BH5" s="13">
        <f t="shared" si="15"/>
        <v>0</v>
      </c>
      <c r="BI5" s="13">
        <f t="shared" si="16"/>
        <v>1</v>
      </c>
      <c r="BJ5" s="13">
        <f t="shared" si="17"/>
        <v>1</v>
      </c>
      <c r="BK5" s="13">
        <f t="shared" si="18"/>
        <v>0</v>
      </c>
      <c r="BL5" s="13">
        <f t="shared" si="19"/>
        <v>0</v>
      </c>
      <c r="BM5" s="13">
        <f t="shared" si="20"/>
        <v>0</v>
      </c>
      <c r="BN5" s="13">
        <f t="shared" si="21"/>
        <v>0</v>
      </c>
      <c r="BO5" s="13">
        <f t="shared" si="22"/>
        <v>0</v>
      </c>
      <c r="BP5" s="13">
        <f t="shared" si="23"/>
        <v>0</v>
      </c>
      <c r="BQ5" s="13">
        <f t="shared" si="24"/>
        <v>0</v>
      </c>
      <c r="BR5" s="13">
        <f t="shared" si="25"/>
        <v>0</v>
      </c>
      <c r="BS5" s="13">
        <f t="shared" si="26"/>
        <v>0</v>
      </c>
      <c r="BT5" s="13">
        <f t="shared" si="27"/>
        <v>0</v>
      </c>
      <c r="BU5" s="13">
        <f t="shared" si="28"/>
        <v>1</v>
      </c>
      <c r="BV5" s="13">
        <f t="shared" si="29"/>
        <v>0</v>
      </c>
      <c r="BW5" s="13">
        <f t="shared" si="30"/>
        <v>0</v>
      </c>
      <c r="BX5" s="13">
        <f t="shared" si="31"/>
        <v>0</v>
      </c>
      <c r="BY5" s="13">
        <f t="shared" si="32"/>
        <v>0</v>
      </c>
      <c r="BZ5" s="13">
        <f t="shared" si="33"/>
        <v>14.384521484375</v>
      </c>
      <c r="CA5" s="13">
        <f t="shared" si="34"/>
        <v>29.7431640625</v>
      </c>
      <c r="CB5" s="13">
        <f t="shared" si="35"/>
        <v>18.37841796875</v>
      </c>
      <c r="CC5" s="14" t="str">
        <f t="shared" si="36"/>
        <v xml:space="preserve">                                        </v>
      </c>
      <c r="CD5" s="14">
        <f t="shared" si="37"/>
        <v>14.384521484375</v>
      </c>
      <c r="CE5" s="14">
        <f t="shared" si="38"/>
        <v>21.722900390625</v>
      </c>
      <c r="CF5" s="14">
        <f t="shared" si="39"/>
        <v>47.4072265625</v>
      </c>
      <c r="CG5" s="14">
        <f t="shared" si="40"/>
        <v>44.127685546875</v>
      </c>
      <c r="CH5" s="14" t="str">
        <f t="shared" si="41"/>
        <v xml:space="preserve">                                        </v>
      </c>
    </row>
    <row r="6" spans="1:86" ht="12.75" customHeight="1" x14ac:dyDescent="0.15">
      <c r="A6" s="1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5"/>
      <c r="O6" s="4"/>
      <c r="P6" s="6"/>
      <c r="Q6" s="7"/>
      <c r="R6" s="4" t="str">
        <f t="shared" si="0"/>
        <v/>
      </c>
      <c r="S6" s="8"/>
      <c r="V6" s="9" t="str">
        <f>X2</f>
        <v>T10</v>
      </c>
      <c r="W6" s="10" t="str">
        <f t="shared" si="2"/>
        <v/>
      </c>
      <c r="X6" s="4" t="str">
        <f t="shared" si="3"/>
        <v/>
      </c>
      <c r="Y6" s="10" t="str">
        <f t="shared" si="4"/>
        <v/>
      </c>
      <c r="Z6" s="11">
        <f>Z2</f>
        <v>0</v>
      </c>
      <c r="AX6" s="12" t="str">
        <f>IF(ISNUMBER(C6),IF(ROW(#REF!)=2,AVERAGE(C$1:C$10000),""),"")</f>
        <v/>
      </c>
      <c r="AY6" s="12" t="str">
        <f t="shared" si="6"/>
        <v/>
      </c>
      <c r="AZ6" s="12" t="str">
        <f t="shared" si="7"/>
        <v/>
      </c>
      <c r="BA6" s="12" t="str">
        <f t="shared" si="8"/>
        <v/>
      </c>
      <c r="BB6" s="12" t="str">
        <f t="shared" si="9"/>
        <v/>
      </c>
      <c r="BC6" s="12" t="str">
        <f t="shared" si="10"/>
        <v/>
      </c>
      <c r="BD6" s="13">
        <f t="shared" si="11"/>
        <v>0</v>
      </c>
      <c r="BE6" s="13">
        <f t="shared" si="12"/>
        <v>0</v>
      </c>
      <c r="BF6" s="13">
        <f t="shared" si="13"/>
        <v>0</v>
      </c>
      <c r="BG6" s="13">
        <f t="shared" si="14"/>
        <v>0</v>
      </c>
      <c r="BH6" s="13">
        <f t="shared" si="15"/>
        <v>0</v>
      </c>
      <c r="BI6" s="13">
        <f t="shared" si="16"/>
        <v>1</v>
      </c>
      <c r="BJ6" s="13">
        <f t="shared" si="17"/>
        <v>1</v>
      </c>
      <c r="BK6" s="13">
        <f t="shared" si="18"/>
        <v>0</v>
      </c>
      <c r="BL6" s="13">
        <f t="shared" si="19"/>
        <v>0</v>
      </c>
      <c r="BM6" s="13">
        <f t="shared" si="20"/>
        <v>0</v>
      </c>
      <c r="BN6" s="13">
        <f t="shared" si="21"/>
        <v>0</v>
      </c>
      <c r="BO6" s="13">
        <f t="shared" si="22"/>
        <v>0</v>
      </c>
      <c r="BP6" s="13">
        <f t="shared" si="23"/>
        <v>0</v>
      </c>
      <c r="BQ6" s="13">
        <f t="shared" si="24"/>
        <v>0</v>
      </c>
      <c r="BR6" s="13">
        <f t="shared" si="25"/>
        <v>0</v>
      </c>
      <c r="BS6" s="13">
        <f t="shared" si="26"/>
        <v>0</v>
      </c>
      <c r="BT6" s="13">
        <f t="shared" si="27"/>
        <v>0</v>
      </c>
      <c r="BU6" s="13">
        <f t="shared" si="28"/>
        <v>1</v>
      </c>
      <c r="BV6" s="13">
        <f t="shared" si="29"/>
        <v>0</v>
      </c>
      <c r="BW6" s="13">
        <f t="shared" si="30"/>
        <v>0</v>
      </c>
      <c r="BX6" s="13">
        <f t="shared" si="31"/>
        <v>0</v>
      </c>
      <c r="BY6" s="13">
        <f t="shared" si="32"/>
        <v>0</v>
      </c>
      <c r="BZ6" s="13" t="str">
        <f t="shared" si="33"/>
        <v/>
      </c>
      <c r="CA6" s="13">
        <f t="shared" si="34"/>
        <v>29.7431640625</v>
      </c>
      <c r="CB6" s="13">
        <f t="shared" si="35"/>
        <v>18.37841796875</v>
      </c>
      <c r="CC6" s="14" t="str">
        <f t="shared" si="36"/>
        <v xml:space="preserve">                                        </v>
      </c>
      <c r="CD6" s="14">
        <f t="shared" si="37"/>
        <v>14.384521484375</v>
      </c>
      <c r="CE6" s="14">
        <f t="shared" si="38"/>
        <v>21.722900390625</v>
      </c>
      <c r="CF6" s="14">
        <f t="shared" si="39"/>
        <v>47.4072265625</v>
      </c>
      <c r="CG6" s="14">
        <f t="shared" si="40"/>
        <v>44.127685546875</v>
      </c>
      <c r="CH6" s="14" t="str">
        <f t="shared" si="41"/>
        <v xml:space="preserve">                                        </v>
      </c>
    </row>
    <row r="7" spans="1:86" ht="12.75" customHeight="1" x14ac:dyDescent="0.15">
      <c r="A7" s="1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4"/>
      <c r="N7" s="5"/>
      <c r="O7" s="4"/>
      <c r="P7" s="6"/>
      <c r="Q7" s="7"/>
      <c r="R7" s="4" t="str">
        <f t="shared" si="0"/>
        <v/>
      </c>
      <c r="S7" s="8"/>
      <c r="V7" s="9" t="str">
        <f t="shared" ref="V7:V9" si="42">X3</f>
        <v>T9</v>
      </c>
      <c r="W7" s="10" t="str">
        <f t="shared" ref="W7:W9" si="43">IF(V7="T1",C$2,IF(V7="T2",D$2,IF(V7="T3",E$2,IF(V7="T4",F$2,IF(V7="T5",G$2,"")))))</f>
        <v/>
      </c>
      <c r="X7" s="4" t="str">
        <f t="shared" ref="X7:X9" si="44">IF(ISNUMBER(C$2),IF(ROW(A7)=2,"T10",IF(ROW(A7)=3,"T9",IF(ROW(A7)=4,IF(B$2="1","","T8"),IF(ROW(A7)=5,IF(B$2="3","T7",IF(B$2="4","T7","")),IF(ROW(A7)=6,IF(B$2="4","T6",""),""))))),"")</f>
        <v/>
      </c>
      <c r="Y7" s="10" t="str">
        <f t="shared" ref="Y7:Y9" si="45">IF(X7="T6",H$2,IF(X7="T7",I$2,IF(X7="T8",J$2,IF(X7="T9",K$2,IF(X7="T10",L$2,"")))))</f>
        <v/>
      </c>
      <c r="Z7" s="11">
        <f t="shared" ref="Z7:Z9" si="46">Z3</f>
        <v>670</v>
      </c>
      <c r="AX7" s="12" t="str">
        <f>IF(ISNUMBER(C7),IF(ROW(#REF!)=2,AVERAGE(C$1:C$10000),""),"")</f>
        <v/>
      </c>
      <c r="AY7" s="12" t="str">
        <f t="shared" si="6"/>
        <v/>
      </c>
      <c r="AZ7" s="12" t="str">
        <f t="shared" si="7"/>
        <v/>
      </c>
      <c r="BA7" s="12" t="str">
        <f t="shared" si="8"/>
        <v/>
      </c>
      <c r="BB7" s="12" t="str">
        <f t="shared" si="9"/>
        <v/>
      </c>
      <c r="BC7" s="12" t="str">
        <f t="shared" si="10"/>
        <v/>
      </c>
      <c r="BD7" s="13">
        <f t="shared" si="11"/>
        <v>0</v>
      </c>
      <c r="BE7" s="13">
        <f t="shared" si="12"/>
        <v>0</v>
      </c>
      <c r="BF7" s="13">
        <f t="shared" si="13"/>
        <v>0</v>
      </c>
      <c r="BG7" s="13">
        <f t="shared" si="14"/>
        <v>0</v>
      </c>
      <c r="BH7" s="13">
        <f t="shared" si="15"/>
        <v>0</v>
      </c>
      <c r="BI7" s="13">
        <f t="shared" si="16"/>
        <v>1</v>
      </c>
      <c r="BJ7" s="13">
        <f t="shared" si="17"/>
        <v>1</v>
      </c>
      <c r="BK7" s="13">
        <f t="shared" si="18"/>
        <v>0</v>
      </c>
      <c r="BL7" s="13">
        <f t="shared" si="19"/>
        <v>0</v>
      </c>
      <c r="BM7" s="13">
        <f t="shared" si="20"/>
        <v>0</v>
      </c>
      <c r="BN7" s="13">
        <f t="shared" si="21"/>
        <v>0</v>
      </c>
      <c r="BO7" s="13">
        <f t="shared" si="22"/>
        <v>0</v>
      </c>
      <c r="BP7" s="13">
        <f t="shared" si="23"/>
        <v>0</v>
      </c>
      <c r="BQ7" s="13">
        <f t="shared" si="24"/>
        <v>0</v>
      </c>
      <c r="BR7" s="13">
        <f t="shared" si="25"/>
        <v>0</v>
      </c>
      <c r="BS7" s="13">
        <f t="shared" si="26"/>
        <v>0</v>
      </c>
      <c r="BT7" s="13">
        <f t="shared" si="27"/>
        <v>0</v>
      </c>
      <c r="BU7" s="13">
        <f t="shared" si="28"/>
        <v>1</v>
      </c>
      <c r="BV7" s="13">
        <f t="shared" si="29"/>
        <v>0</v>
      </c>
      <c r="BW7" s="13">
        <f t="shared" si="30"/>
        <v>0</v>
      </c>
      <c r="BX7" s="13">
        <f t="shared" si="31"/>
        <v>0</v>
      </c>
      <c r="BY7" s="13">
        <f t="shared" si="32"/>
        <v>0</v>
      </c>
      <c r="BZ7" s="13" t="str">
        <f t="shared" si="33"/>
        <v/>
      </c>
      <c r="CA7" s="13">
        <f t="shared" si="34"/>
        <v>29.7431640625</v>
      </c>
      <c r="CB7" s="13">
        <f t="shared" si="35"/>
        <v>18.37841796875</v>
      </c>
      <c r="CC7" s="14" t="str">
        <f t="shared" si="36"/>
        <v xml:space="preserve">                                        </v>
      </c>
      <c r="CD7" s="14">
        <f t="shared" si="37"/>
        <v>14.384521484375</v>
      </c>
      <c r="CE7" s="14">
        <f t="shared" si="38"/>
        <v>21.722900390625</v>
      </c>
      <c r="CF7" s="14">
        <f t="shared" si="39"/>
        <v>47.4072265625</v>
      </c>
      <c r="CG7" s="14">
        <f t="shared" si="40"/>
        <v>44.127685546875</v>
      </c>
      <c r="CH7" s="14" t="str">
        <f t="shared" si="41"/>
        <v xml:space="preserve">                                        </v>
      </c>
    </row>
    <row r="8" spans="1:86" ht="12.75" customHeight="1" x14ac:dyDescent="0.15">
      <c r="A8" s="1"/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5"/>
      <c r="O8" s="4"/>
      <c r="P8" s="6"/>
      <c r="Q8" s="7"/>
      <c r="R8" s="4" t="str">
        <f t="shared" si="0"/>
        <v/>
      </c>
      <c r="S8" s="8"/>
      <c r="V8" s="9" t="str">
        <f t="shared" si="42"/>
        <v>T8</v>
      </c>
      <c r="W8" s="10" t="str">
        <f t="shared" si="43"/>
        <v/>
      </c>
      <c r="X8" s="4" t="str">
        <f t="shared" si="44"/>
        <v/>
      </c>
      <c r="Y8" s="10" t="str">
        <f t="shared" si="45"/>
        <v/>
      </c>
      <c r="Z8" s="11">
        <f t="shared" si="46"/>
        <v>1340</v>
      </c>
      <c r="AX8" s="12" t="str">
        <f>IF(ISNUMBER(C8),IF(ROW(#REF!)=2,AVERAGE(C$1:C$10000),""),"")</f>
        <v/>
      </c>
      <c r="AY8" s="12" t="str">
        <f t="shared" si="6"/>
        <v/>
      </c>
      <c r="AZ8" s="12" t="str">
        <f t="shared" si="7"/>
        <v/>
      </c>
      <c r="BA8" s="12" t="str">
        <f t="shared" si="8"/>
        <v/>
      </c>
      <c r="BB8" s="12" t="str">
        <f t="shared" si="9"/>
        <v/>
      </c>
      <c r="BC8" s="12" t="str">
        <f t="shared" si="10"/>
        <v/>
      </c>
      <c r="BD8" s="13">
        <f t="shared" si="11"/>
        <v>0</v>
      </c>
      <c r="BE8" s="13">
        <f t="shared" si="12"/>
        <v>0</v>
      </c>
      <c r="BF8" s="13">
        <f t="shared" si="13"/>
        <v>0</v>
      </c>
      <c r="BG8" s="13">
        <f t="shared" si="14"/>
        <v>0</v>
      </c>
      <c r="BH8" s="13">
        <f t="shared" si="15"/>
        <v>0</v>
      </c>
      <c r="BI8" s="13">
        <f t="shared" si="16"/>
        <v>1</v>
      </c>
      <c r="BJ8" s="13">
        <f t="shared" si="17"/>
        <v>1</v>
      </c>
      <c r="BK8" s="13">
        <f t="shared" si="18"/>
        <v>0</v>
      </c>
      <c r="BL8" s="13">
        <f t="shared" si="19"/>
        <v>0</v>
      </c>
      <c r="BM8" s="13">
        <f t="shared" si="20"/>
        <v>0</v>
      </c>
      <c r="BN8" s="13">
        <f t="shared" si="21"/>
        <v>0</v>
      </c>
      <c r="BO8" s="13">
        <f t="shared" si="22"/>
        <v>0</v>
      </c>
      <c r="BP8" s="13">
        <f t="shared" si="23"/>
        <v>0</v>
      </c>
      <c r="BQ8" s="13">
        <f t="shared" si="24"/>
        <v>0</v>
      </c>
      <c r="BR8" s="13">
        <f t="shared" si="25"/>
        <v>0</v>
      </c>
      <c r="BS8" s="13">
        <f t="shared" si="26"/>
        <v>0</v>
      </c>
      <c r="BT8" s="13">
        <f t="shared" si="27"/>
        <v>0</v>
      </c>
      <c r="BU8" s="13">
        <f t="shared" si="28"/>
        <v>1</v>
      </c>
      <c r="BV8" s="13">
        <f t="shared" si="29"/>
        <v>0</v>
      </c>
      <c r="BW8" s="13">
        <f t="shared" si="30"/>
        <v>0</v>
      </c>
      <c r="BX8" s="13">
        <f t="shared" si="31"/>
        <v>0</v>
      </c>
      <c r="BY8" s="13">
        <f t="shared" si="32"/>
        <v>0</v>
      </c>
      <c r="BZ8" s="13" t="str">
        <f t="shared" si="33"/>
        <v/>
      </c>
      <c r="CA8" s="13">
        <f t="shared" si="34"/>
        <v>29.7431640625</v>
      </c>
      <c r="CB8" s="13">
        <f t="shared" si="35"/>
        <v>18.37841796875</v>
      </c>
      <c r="CC8" s="14" t="str">
        <f t="shared" si="36"/>
        <v xml:space="preserve">                                        </v>
      </c>
      <c r="CD8" s="14">
        <f t="shared" si="37"/>
        <v>14.384521484375</v>
      </c>
      <c r="CE8" s="14">
        <f t="shared" si="38"/>
        <v>21.722900390625</v>
      </c>
      <c r="CF8" s="14">
        <f t="shared" si="39"/>
        <v>47.4072265625</v>
      </c>
      <c r="CG8" s="14">
        <f t="shared" si="40"/>
        <v>44.127685546875</v>
      </c>
      <c r="CH8" s="14" t="str">
        <f t="shared" si="41"/>
        <v xml:space="preserve">                                        </v>
      </c>
    </row>
    <row r="9" spans="1:86" ht="12.75" customHeight="1" x14ac:dyDescent="0.15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4"/>
      <c r="N9" s="5"/>
      <c r="O9" s="4"/>
      <c r="P9" s="6"/>
      <c r="Q9" s="7"/>
      <c r="R9" s="4" t="str">
        <f t="shared" si="0"/>
        <v/>
      </c>
      <c r="S9" s="8"/>
      <c r="V9" s="9" t="str">
        <f t="shared" si="42"/>
        <v>T7</v>
      </c>
      <c r="W9" s="10" t="str">
        <f t="shared" si="43"/>
        <v/>
      </c>
      <c r="X9" s="4" t="str">
        <f t="shared" si="44"/>
        <v/>
      </c>
      <c r="Y9" s="10" t="str">
        <f t="shared" si="45"/>
        <v/>
      </c>
      <c r="Z9" s="11">
        <f t="shared" si="46"/>
        <v>2010</v>
      </c>
      <c r="AX9" s="12" t="str">
        <f>IF(ISNUMBER(C9),IF(ROW(#REF!)=2,AVERAGE(C$1:C$10000),""),"")</f>
        <v/>
      </c>
      <c r="AY9" s="12" t="str">
        <f t="shared" si="6"/>
        <v/>
      </c>
      <c r="AZ9" s="12" t="str">
        <f t="shared" si="7"/>
        <v/>
      </c>
      <c r="BA9" s="12" t="str">
        <f t="shared" si="8"/>
        <v/>
      </c>
      <c r="BB9" s="12" t="str">
        <f t="shared" si="9"/>
        <v/>
      </c>
      <c r="BC9" s="12" t="str">
        <f t="shared" si="10"/>
        <v/>
      </c>
      <c r="BD9" s="13">
        <f t="shared" si="11"/>
        <v>0</v>
      </c>
      <c r="BE9" s="13">
        <f t="shared" si="12"/>
        <v>0</v>
      </c>
      <c r="BF9" s="13">
        <f t="shared" si="13"/>
        <v>0</v>
      </c>
      <c r="BG9" s="13">
        <f t="shared" si="14"/>
        <v>0</v>
      </c>
      <c r="BH9" s="13">
        <f t="shared" si="15"/>
        <v>0</v>
      </c>
      <c r="BI9" s="13">
        <f t="shared" si="16"/>
        <v>1</v>
      </c>
      <c r="BJ9" s="13">
        <f t="shared" si="17"/>
        <v>1</v>
      </c>
      <c r="BK9" s="13">
        <f t="shared" si="18"/>
        <v>0</v>
      </c>
      <c r="BL9" s="13">
        <f t="shared" si="19"/>
        <v>0</v>
      </c>
      <c r="BM9" s="13">
        <f t="shared" si="20"/>
        <v>0</v>
      </c>
      <c r="BN9" s="13">
        <f t="shared" si="21"/>
        <v>0</v>
      </c>
      <c r="BO9" s="13">
        <f t="shared" si="22"/>
        <v>0</v>
      </c>
      <c r="BP9" s="13">
        <f t="shared" si="23"/>
        <v>0</v>
      </c>
      <c r="BQ9" s="13">
        <f t="shared" si="24"/>
        <v>0</v>
      </c>
      <c r="BR9" s="13">
        <f t="shared" si="25"/>
        <v>0</v>
      </c>
      <c r="BS9" s="13">
        <f t="shared" si="26"/>
        <v>0</v>
      </c>
      <c r="BT9" s="13">
        <f t="shared" si="27"/>
        <v>0</v>
      </c>
      <c r="BU9" s="13">
        <f t="shared" si="28"/>
        <v>1</v>
      </c>
      <c r="BV9" s="13">
        <f t="shared" si="29"/>
        <v>0</v>
      </c>
      <c r="BW9" s="13">
        <f t="shared" si="30"/>
        <v>0</v>
      </c>
      <c r="BX9" s="13">
        <f t="shared" si="31"/>
        <v>0</v>
      </c>
      <c r="BY9" s="13">
        <f t="shared" si="32"/>
        <v>0</v>
      </c>
      <c r="BZ9" s="13" t="str">
        <f t="shared" si="33"/>
        <v/>
      </c>
      <c r="CA9" s="13">
        <f t="shared" si="34"/>
        <v>29.7431640625</v>
      </c>
      <c r="CB9" s="13">
        <f t="shared" si="35"/>
        <v>18.37841796875</v>
      </c>
      <c r="CC9" s="14" t="str">
        <f t="shared" si="36"/>
        <v xml:space="preserve">                                        </v>
      </c>
      <c r="CD9" s="14">
        <f t="shared" si="37"/>
        <v>14.384521484375</v>
      </c>
      <c r="CE9" s="14">
        <f t="shared" si="38"/>
        <v>21.722900390625</v>
      </c>
      <c r="CF9" s="14">
        <f t="shared" si="39"/>
        <v>47.4072265625</v>
      </c>
      <c r="CG9" s="14">
        <f t="shared" si="40"/>
        <v>44.127685546875</v>
      </c>
      <c r="CH9" s="14" t="str">
        <f t="shared" si="41"/>
        <v xml:space="preserve">                                        </v>
      </c>
    </row>
    <row r="10" spans="1:86" ht="12.75" customHeight="1" x14ac:dyDescent="0.15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  <c r="N10" s="5"/>
      <c r="O10" s="4"/>
      <c r="P10" s="6"/>
      <c r="Q10" s="7"/>
      <c r="R10" s="4" t="str">
        <f t="shared" si="0"/>
        <v/>
      </c>
      <c r="S10" s="8"/>
      <c r="V10" s="9" t="str">
        <f t="shared" si="1"/>
        <v/>
      </c>
      <c r="W10" s="10" t="str">
        <f t="shared" si="2"/>
        <v/>
      </c>
      <c r="X10" s="4" t="str">
        <f t="shared" si="3"/>
        <v/>
      </c>
      <c r="Y10" s="10" t="str">
        <f t="shared" si="4"/>
        <v/>
      </c>
      <c r="Z10" s="11" t="str">
        <f t="shared" si="5"/>
        <v/>
      </c>
      <c r="AX10" s="12" t="str">
        <f>IF(ISNUMBER(C10),IF(ROW(#REF!)=2,AVERAGE(C$1:C$10000),""),"")</f>
        <v/>
      </c>
      <c r="AY10" s="12" t="str">
        <f t="shared" si="6"/>
        <v/>
      </c>
      <c r="AZ10" s="12" t="str">
        <f t="shared" si="7"/>
        <v/>
      </c>
      <c r="BA10" s="12" t="str">
        <f t="shared" si="8"/>
        <v/>
      </c>
      <c r="BB10" s="12" t="str">
        <f t="shared" si="9"/>
        <v/>
      </c>
      <c r="BC10" s="12" t="str">
        <f t="shared" si="10"/>
        <v/>
      </c>
      <c r="BD10" s="13">
        <f t="shared" si="11"/>
        <v>0</v>
      </c>
      <c r="BE10" s="13">
        <f t="shared" si="12"/>
        <v>0</v>
      </c>
      <c r="BF10" s="13">
        <f t="shared" si="13"/>
        <v>0</v>
      </c>
      <c r="BG10" s="13">
        <f t="shared" si="14"/>
        <v>0</v>
      </c>
      <c r="BH10" s="13">
        <f t="shared" si="15"/>
        <v>0</v>
      </c>
      <c r="BI10" s="13">
        <f t="shared" si="16"/>
        <v>1</v>
      </c>
      <c r="BJ10" s="13">
        <f t="shared" si="17"/>
        <v>1</v>
      </c>
      <c r="BK10" s="13">
        <f t="shared" si="18"/>
        <v>0</v>
      </c>
      <c r="BL10" s="13">
        <f t="shared" si="19"/>
        <v>0</v>
      </c>
      <c r="BM10" s="13">
        <f t="shared" si="20"/>
        <v>0</v>
      </c>
      <c r="BN10" s="13">
        <f t="shared" si="21"/>
        <v>0</v>
      </c>
      <c r="BO10" s="13">
        <f t="shared" si="22"/>
        <v>0</v>
      </c>
      <c r="BP10" s="13">
        <f t="shared" si="23"/>
        <v>0</v>
      </c>
      <c r="BQ10" s="13">
        <f t="shared" si="24"/>
        <v>0</v>
      </c>
      <c r="BR10" s="13">
        <f t="shared" si="25"/>
        <v>0</v>
      </c>
      <c r="BS10" s="13">
        <f t="shared" si="26"/>
        <v>0</v>
      </c>
      <c r="BT10" s="13">
        <f t="shared" si="27"/>
        <v>0</v>
      </c>
      <c r="BU10" s="13">
        <f t="shared" si="28"/>
        <v>1</v>
      </c>
      <c r="BV10" s="13">
        <f t="shared" si="29"/>
        <v>0</v>
      </c>
      <c r="BW10" s="13">
        <f t="shared" si="30"/>
        <v>0</v>
      </c>
      <c r="BX10" s="13">
        <f t="shared" si="31"/>
        <v>0</v>
      </c>
      <c r="BY10" s="13">
        <f t="shared" si="32"/>
        <v>0</v>
      </c>
      <c r="BZ10" s="13" t="str">
        <f t="shared" si="33"/>
        <v/>
      </c>
      <c r="CA10" s="13">
        <f t="shared" si="34"/>
        <v>29.7431640625</v>
      </c>
      <c r="CB10" s="13">
        <f t="shared" si="35"/>
        <v>18.37841796875</v>
      </c>
      <c r="CC10" s="14" t="str">
        <f t="shared" si="36"/>
        <v xml:space="preserve">                                        </v>
      </c>
      <c r="CD10" s="14">
        <f t="shared" si="37"/>
        <v>14.384521484375</v>
      </c>
      <c r="CE10" s="14">
        <f t="shared" si="38"/>
        <v>21.722900390625</v>
      </c>
      <c r="CF10" s="14">
        <f t="shared" si="39"/>
        <v>47.4072265625</v>
      </c>
      <c r="CG10" s="14">
        <f t="shared" si="40"/>
        <v>44.127685546875</v>
      </c>
      <c r="CH10" s="14" t="str">
        <f t="shared" si="41"/>
        <v xml:space="preserve">                                        </v>
      </c>
    </row>
    <row r="11" spans="1:86" ht="12.75" customHeight="1" x14ac:dyDescent="0.15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4"/>
      <c r="N11" s="5"/>
      <c r="O11" s="4"/>
      <c r="P11" s="6"/>
      <c r="Q11" s="7"/>
      <c r="R11" s="4" t="str">
        <f t="shared" si="0"/>
        <v/>
      </c>
      <c r="S11" s="8"/>
      <c r="V11" s="9" t="str">
        <f t="shared" si="1"/>
        <v/>
      </c>
      <c r="W11" s="10" t="str">
        <f t="shared" si="2"/>
        <v/>
      </c>
      <c r="X11" s="4" t="str">
        <f t="shared" si="3"/>
        <v/>
      </c>
      <c r="Y11" s="10" t="str">
        <f t="shared" si="4"/>
        <v/>
      </c>
      <c r="Z11" s="11" t="str">
        <f t="shared" si="5"/>
        <v/>
      </c>
      <c r="AX11" s="12" t="str">
        <f>IF(ISNUMBER(C11),IF(ROW(#REF!)=2,AVERAGE(C$1:C$10000),""),"")</f>
        <v/>
      </c>
      <c r="AY11" s="12" t="str">
        <f t="shared" si="6"/>
        <v/>
      </c>
      <c r="AZ11" s="12" t="str">
        <f t="shared" si="7"/>
        <v/>
      </c>
      <c r="BA11" s="12" t="str">
        <f t="shared" si="8"/>
        <v/>
      </c>
      <c r="BB11" s="12" t="str">
        <f t="shared" si="9"/>
        <v/>
      </c>
      <c r="BC11" s="12" t="str">
        <f t="shared" si="10"/>
        <v/>
      </c>
      <c r="BD11" s="13">
        <f t="shared" si="11"/>
        <v>0</v>
      </c>
      <c r="BE11" s="13">
        <f t="shared" si="12"/>
        <v>0</v>
      </c>
      <c r="BF11" s="13">
        <f t="shared" si="13"/>
        <v>0</v>
      </c>
      <c r="BG11" s="13">
        <f t="shared" si="14"/>
        <v>0</v>
      </c>
      <c r="BH11" s="13">
        <f t="shared" si="15"/>
        <v>0</v>
      </c>
      <c r="BI11" s="13">
        <f t="shared" si="16"/>
        <v>1</v>
      </c>
      <c r="BJ11" s="13">
        <f t="shared" si="17"/>
        <v>1</v>
      </c>
      <c r="BK11" s="13">
        <f t="shared" si="18"/>
        <v>0</v>
      </c>
      <c r="BL11" s="13">
        <f t="shared" si="19"/>
        <v>0</v>
      </c>
      <c r="BM11" s="13">
        <f t="shared" si="20"/>
        <v>0</v>
      </c>
      <c r="BN11" s="13">
        <f t="shared" si="21"/>
        <v>0</v>
      </c>
      <c r="BO11" s="13">
        <f t="shared" si="22"/>
        <v>0</v>
      </c>
      <c r="BP11" s="13">
        <f t="shared" si="23"/>
        <v>0</v>
      </c>
      <c r="BQ11" s="13">
        <f t="shared" si="24"/>
        <v>0</v>
      </c>
      <c r="BR11" s="13">
        <f t="shared" si="25"/>
        <v>0</v>
      </c>
      <c r="BS11" s="13">
        <f t="shared" si="26"/>
        <v>0</v>
      </c>
      <c r="BT11" s="13">
        <f t="shared" si="27"/>
        <v>0</v>
      </c>
      <c r="BU11" s="13">
        <f t="shared" si="28"/>
        <v>1</v>
      </c>
      <c r="BV11" s="13">
        <f t="shared" si="29"/>
        <v>0</v>
      </c>
      <c r="BW11" s="13">
        <f t="shared" si="30"/>
        <v>0</v>
      </c>
      <c r="BX11" s="13">
        <f t="shared" si="31"/>
        <v>0</v>
      </c>
      <c r="BY11" s="13">
        <f t="shared" si="32"/>
        <v>0</v>
      </c>
      <c r="BZ11" s="13" t="str">
        <f t="shared" si="33"/>
        <v/>
      </c>
      <c r="CA11" s="13">
        <f t="shared" si="34"/>
        <v>29.7431640625</v>
      </c>
      <c r="CB11" s="13">
        <f t="shared" si="35"/>
        <v>18.37841796875</v>
      </c>
      <c r="CC11" s="14" t="str">
        <f t="shared" si="36"/>
        <v xml:space="preserve">                                        </v>
      </c>
      <c r="CD11" s="14">
        <f t="shared" si="37"/>
        <v>14.384521484375</v>
      </c>
      <c r="CE11" s="14">
        <f t="shared" si="38"/>
        <v>21.722900390625</v>
      </c>
      <c r="CF11" s="14">
        <f t="shared" si="39"/>
        <v>47.4072265625</v>
      </c>
      <c r="CG11" s="14">
        <f t="shared" si="40"/>
        <v>44.127685546875</v>
      </c>
      <c r="CH11" s="14" t="str">
        <f t="shared" si="41"/>
        <v xml:space="preserve">                                        </v>
      </c>
    </row>
    <row r="12" spans="1:86" ht="12.75" customHeight="1" x14ac:dyDescent="0.15">
      <c r="A12" s="1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4"/>
      <c r="N12" s="5"/>
      <c r="O12" s="4"/>
      <c r="P12" s="6"/>
      <c r="Q12" s="7"/>
      <c r="R12" s="4" t="str">
        <f t="shared" si="0"/>
        <v/>
      </c>
      <c r="S12" s="8"/>
      <c r="V12" s="9" t="str">
        <f t="shared" si="1"/>
        <v/>
      </c>
      <c r="W12" s="10" t="str">
        <f t="shared" si="2"/>
        <v/>
      </c>
      <c r="X12" s="4" t="str">
        <f t="shared" si="3"/>
        <v/>
      </c>
      <c r="Y12" s="10" t="str">
        <f t="shared" si="4"/>
        <v/>
      </c>
      <c r="Z12" s="11" t="str">
        <f t="shared" si="5"/>
        <v/>
      </c>
      <c r="AX12" s="12" t="str">
        <f>IF(ISNUMBER(C12),IF(ROW(#REF!)=2,AVERAGE(C$1:C$10000),""),"")</f>
        <v/>
      </c>
      <c r="AY12" s="12" t="str">
        <f t="shared" si="6"/>
        <v/>
      </c>
      <c r="AZ12" s="12" t="str">
        <f t="shared" si="7"/>
        <v/>
      </c>
      <c r="BA12" s="12" t="str">
        <f t="shared" si="8"/>
        <v/>
      </c>
      <c r="BB12" s="12" t="str">
        <f t="shared" si="9"/>
        <v/>
      </c>
      <c r="BC12" s="12" t="str">
        <f t="shared" si="10"/>
        <v/>
      </c>
      <c r="BD12" s="13">
        <f t="shared" si="11"/>
        <v>0</v>
      </c>
      <c r="BE12" s="13">
        <f t="shared" si="12"/>
        <v>0</v>
      </c>
      <c r="BF12" s="13">
        <f t="shared" si="13"/>
        <v>0</v>
      </c>
      <c r="BG12" s="13">
        <f t="shared" si="14"/>
        <v>0</v>
      </c>
      <c r="BH12" s="13">
        <f t="shared" si="15"/>
        <v>0</v>
      </c>
      <c r="BI12" s="13">
        <f t="shared" si="16"/>
        <v>1</v>
      </c>
      <c r="BJ12" s="13">
        <f t="shared" si="17"/>
        <v>1</v>
      </c>
      <c r="BK12" s="13">
        <f t="shared" si="18"/>
        <v>0</v>
      </c>
      <c r="BL12" s="13">
        <f t="shared" si="19"/>
        <v>0</v>
      </c>
      <c r="BM12" s="13">
        <f t="shared" si="20"/>
        <v>0</v>
      </c>
      <c r="BN12" s="13">
        <f t="shared" si="21"/>
        <v>0</v>
      </c>
      <c r="BO12" s="13">
        <f t="shared" si="22"/>
        <v>0</v>
      </c>
      <c r="BP12" s="13">
        <f t="shared" si="23"/>
        <v>0</v>
      </c>
      <c r="BQ12" s="13">
        <f t="shared" si="24"/>
        <v>0</v>
      </c>
      <c r="BR12" s="13">
        <f t="shared" si="25"/>
        <v>0</v>
      </c>
      <c r="BS12" s="13">
        <f t="shared" si="26"/>
        <v>0</v>
      </c>
      <c r="BT12" s="13">
        <f t="shared" si="27"/>
        <v>0</v>
      </c>
      <c r="BU12" s="13">
        <f t="shared" si="28"/>
        <v>1</v>
      </c>
      <c r="BV12" s="13">
        <f t="shared" si="29"/>
        <v>0</v>
      </c>
      <c r="BW12" s="13">
        <f t="shared" si="30"/>
        <v>0</v>
      </c>
      <c r="BX12" s="13">
        <f t="shared" si="31"/>
        <v>0</v>
      </c>
      <c r="BY12" s="13">
        <f t="shared" si="32"/>
        <v>0</v>
      </c>
      <c r="BZ12" s="13" t="str">
        <f t="shared" si="33"/>
        <v/>
      </c>
      <c r="CA12" s="13">
        <f t="shared" si="34"/>
        <v>29.7431640625</v>
      </c>
      <c r="CB12" s="13">
        <f t="shared" si="35"/>
        <v>18.37841796875</v>
      </c>
      <c r="CC12" s="14" t="str">
        <f t="shared" si="36"/>
        <v xml:space="preserve">                                        </v>
      </c>
      <c r="CD12" s="14">
        <f t="shared" si="37"/>
        <v>14.384521484375</v>
      </c>
      <c r="CE12" s="14">
        <f t="shared" si="38"/>
        <v>21.722900390625</v>
      </c>
      <c r="CF12" s="14">
        <f t="shared" si="39"/>
        <v>47.4072265625</v>
      </c>
      <c r="CG12" s="14">
        <f t="shared" si="40"/>
        <v>44.127685546875</v>
      </c>
      <c r="CH12" s="14" t="str">
        <f t="shared" si="41"/>
        <v xml:space="preserve">                                        </v>
      </c>
    </row>
    <row r="13" spans="1:86" ht="12.75" customHeight="1" x14ac:dyDescent="0.15">
      <c r="A13" s="1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5"/>
      <c r="O13" s="4"/>
      <c r="P13" s="6"/>
      <c r="Q13" s="7"/>
      <c r="R13" s="4" t="str">
        <f t="shared" si="0"/>
        <v/>
      </c>
      <c r="S13" s="8"/>
      <c r="V13" s="9" t="str">
        <f t="shared" si="1"/>
        <v/>
      </c>
      <c r="W13" s="10" t="str">
        <f t="shared" si="2"/>
        <v/>
      </c>
      <c r="X13" s="4" t="str">
        <f t="shared" si="3"/>
        <v/>
      </c>
      <c r="Y13" s="10" t="str">
        <f t="shared" si="4"/>
        <v/>
      </c>
      <c r="Z13" s="11" t="str">
        <f t="shared" si="5"/>
        <v/>
      </c>
      <c r="AX13" s="12" t="str">
        <f>IF(ISNUMBER(C13),IF(ROW(#REF!)=2,AVERAGE(C$1:C$10000),""),"")</f>
        <v/>
      </c>
      <c r="AY13" s="12" t="str">
        <f t="shared" si="6"/>
        <v/>
      </c>
      <c r="AZ13" s="12" t="str">
        <f t="shared" si="7"/>
        <v/>
      </c>
      <c r="BA13" s="12" t="str">
        <f t="shared" si="8"/>
        <v/>
      </c>
      <c r="BB13" s="12" t="str">
        <f t="shared" si="9"/>
        <v/>
      </c>
      <c r="BC13" s="12" t="str">
        <f t="shared" si="10"/>
        <v/>
      </c>
      <c r="BD13" s="13">
        <f t="shared" si="11"/>
        <v>0</v>
      </c>
      <c r="BE13" s="13">
        <f t="shared" si="12"/>
        <v>0</v>
      </c>
      <c r="BF13" s="13">
        <f t="shared" si="13"/>
        <v>0</v>
      </c>
      <c r="BG13" s="13">
        <f t="shared" si="14"/>
        <v>0</v>
      </c>
      <c r="BH13" s="13">
        <f t="shared" si="15"/>
        <v>0</v>
      </c>
      <c r="BI13" s="13">
        <f t="shared" si="16"/>
        <v>1</v>
      </c>
      <c r="BJ13" s="13">
        <f t="shared" si="17"/>
        <v>1</v>
      </c>
      <c r="BK13" s="13">
        <f t="shared" si="18"/>
        <v>0</v>
      </c>
      <c r="BL13" s="13">
        <f t="shared" si="19"/>
        <v>0</v>
      </c>
      <c r="BM13" s="13">
        <f t="shared" si="20"/>
        <v>0</v>
      </c>
      <c r="BN13" s="13">
        <f t="shared" si="21"/>
        <v>0</v>
      </c>
      <c r="BO13" s="13">
        <f t="shared" si="22"/>
        <v>0</v>
      </c>
      <c r="BP13" s="13">
        <f t="shared" si="23"/>
        <v>0</v>
      </c>
      <c r="BQ13" s="13">
        <f t="shared" si="24"/>
        <v>0</v>
      </c>
      <c r="BR13" s="13">
        <f t="shared" si="25"/>
        <v>0</v>
      </c>
      <c r="BS13" s="13">
        <f t="shared" si="26"/>
        <v>0</v>
      </c>
      <c r="BT13" s="13">
        <f t="shared" si="27"/>
        <v>0</v>
      </c>
      <c r="BU13" s="13">
        <f t="shared" si="28"/>
        <v>1</v>
      </c>
      <c r="BV13" s="13">
        <f t="shared" si="29"/>
        <v>0</v>
      </c>
      <c r="BW13" s="13">
        <f t="shared" si="30"/>
        <v>0</v>
      </c>
      <c r="BX13" s="13">
        <f t="shared" si="31"/>
        <v>0</v>
      </c>
      <c r="BY13" s="13">
        <f t="shared" si="32"/>
        <v>0</v>
      </c>
      <c r="BZ13" s="13" t="str">
        <f t="shared" si="33"/>
        <v/>
      </c>
      <c r="CA13" s="13">
        <f t="shared" si="34"/>
        <v>29.7431640625</v>
      </c>
      <c r="CB13" s="13">
        <f t="shared" si="35"/>
        <v>18.37841796875</v>
      </c>
      <c r="CC13" s="14" t="str">
        <f t="shared" si="36"/>
        <v xml:space="preserve">                                        </v>
      </c>
      <c r="CD13" s="14">
        <f t="shared" si="37"/>
        <v>14.384521484375</v>
      </c>
      <c r="CE13" s="14">
        <f t="shared" si="38"/>
        <v>21.722900390625</v>
      </c>
      <c r="CF13" s="14">
        <f t="shared" si="39"/>
        <v>47.4072265625</v>
      </c>
      <c r="CG13" s="14">
        <f t="shared" si="40"/>
        <v>44.127685546875</v>
      </c>
      <c r="CH13" s="14" t="str">
        <f t="shared" si="41"/>
        <v xml:space="preserve">                                        </v>
      </c>
    </row>
    <row r="14" spans="1:86" ht="12.75" customHeight="1" x14ac:dyDescent="0.15">
      <c r="A14" s="1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5"/>
      <c r="O14" s="4"/>
      <c r="P14" s="6"/>
      <c r="Q14" s="7"/>
      <c r="R14" s="4" t="str">
        <f t="shared" si="0"/>
        <v/>
      </c>
      <c r="S14" s="8"/>
      <c r="V14" s="9" t="str">
        <f t="shared" si="1"/>
        <v/>
      </c>
      <c r="W14" s="10" t="str">
        <f t="shared" si="2"/>
        <v/>
      </c>
      <c r="X14" s="4" t="str">
        <f t="shared" si="3"/>
        <v/>
      </c>
      <c r="Y14" s="10" t="str">
        <f t="shared" si="4"/>
        <v/>
      </c>
      <c r="Z14" s="11" t="str">
        <f t="shared" si="5"/>
        <v/>
      </c>
      <c r="AX14" s="12" t="str">
        <f>IF(ISNUMBER(C14),IF(ROW(#REF!)=2,AVERAGE(C$1:C$10000),""),"")</f>
        <v/>
      </c>
      <c r="AY14" s="12" t="str">
        <f t="shared" si="6"/>
        <v/>
      </c>
      <c r="AZ14" s="12" t="str">
        <f t="shared" si="7"/>
        <v/>
      </c>
      <c r="BA14" s="12" t="str">
        <f t="shared" si="8"/>
        <v/>
      </c>
      <c r="BB14" s="12" t="str">
        <f t="shared" si="9"/>
        <v/>
      </c>
      <c r="BC14" s="12" t="str">
        <f t="shared" si="10"/>
        <v/>
      </c>
      <c r="BD14" s="13">
        <f t="shared" si="11"/>
        <v>0</v>
      </c>
      <c r="BE14" s="13">
        <f t="shared" si="12"/>
        <v>0</v>
      </c>
      <c r="BF14" s="13">
        <f t="shared" si="13"/>
        <v>0</v>
      </c>
      <c r="BG14" s="13">
        <f t="shared" si="14"/>
        <v>0</v>
      </c>
      <c r="BH14" s="13">
        <f t="shared" si="15"/>
        <v>0</v>
      </c>
      <c r="BI14" s="13">
        <f t="shared" si="16"/>
        <v>1</v>
      </c>
      <c r="BJ14" s="13">
        <f t="shared" si="17"/>
        <v>1</v>
      </c>
      <c r="BK14" s="13">
        <f t="shared" si="18"/>
        <v>0</v>
      </c>
      <c r="BL14" s="13">
        <f t="shared" si="19"/>
        <v>0</v>
      </c>
      <c r="BM14" s="13">
        <f t="shared" si="20"/>
        <v>0</v>
      </c>
      <c r="BN14" s="13">
        <f t="shared" si="21"/>
        <v>0</v>
      </c>
      <c r="BO14" s="13">
        <f t="shared" si="22"/>
        <v>0</v>
      </c>
      <c r="BP14" s="13">
        <f t="shared" si="23"/>
        <v>0</v>
      </c>
      <c r="BQ14" s="13">
        <f t="shared" si="24"/>
        <v>0</v>
      </c>
      <c r="BR14" s="13">
        <f t="shared" si="25"/>
        <v>0</v>
      </c>
      <c r="BS14" s="13">
        <f t="shared" si="26"/>
        <v>0</v>
      </c>
      <c r="BT14" s="13">
        <f t="shared" si="27"/>
        <v>0</v>
      </c>
      <c r="BU14" s="13">
        <f t="shared" si="28"/>
        <v>1</v>
      </c>
      <c r="BV14" s="13">
        <f t="shared" si="29"/>
        <v>0</v>
      </c>
      <c r="BW14" s="13">
        <f t="shared" si="30"/>
        <v>0</v>
      </c>
      <c r="BX14" s="13">
        <f t="shared" si="31"/>
        <v>0</v>
      </c>
      <c r="BY14" s="13">
        <f t="shared" si="32"/>
        <v>0</v>
      </c>
      <c r="BZ14" s="13" t="str">
        <f t="shared" si="33"/>
        <v/>
      </c>
      <c r="CA14" s="13">
        <f t="shared" si="34"/>
        <v>29.7431640625</v>
      </c>
      <c r="CB14" s="13">
        <f t="shared" si="35"/>
        <v>18.37841796875</v>
      </c>
      <c r="CC14" s="14" t="str">
        <f t="shared" si="36"/>
        <v xml:space="preserve">                                        </v>
      </c>
      <c r="CD14" s="14">
        <f t="shared" si="37"/>
        <v>14.384521484375</v>
      </c>
      <c r="CE14" s="14">
        <f t="shared" si="38"/>
        <v>21.722900390625</v>
      </c>
      <c r="CF14" s="14">
        <f t="shared" si="39"/>
        <v>47.4072265625</v>
      </c>
      <c r="CG14" s="14">
        <f t="shared" si="40"/>
        <v>44.127685546875</v>
      </c>
      <c r="CH14" s="14" t="str">
        <f t="shared" si="41"/>
        <v xml:space="preserve">                                        </v>
      </c>
    </row>
    <row r="15" spans="1:86" ht="12.75" customHeight="1" x14ac:dyDescent="0.15">
      <c r="A15" s="1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5"/>
      <c r="O15" s="4"/>
      <c r="P15" s="6"/>
      <c r="Q15" s="7"/>
      <c r="R15" s="4" t="str">
        <f t="shared" si="0"/>
        <v/>
      </c>
      <c r="S15" s="8"/>
      <c r="V15" s="9" t="str">
        <f t="shared" si="1"/>
        <v/>
      </c>
      <c r="W15" s="10" t="str">
        <f t="shared" si="2"/>
        <v/>
      </c>
      <c r="X15" s="4" t="str">
        <f t="shared" si="3"/>
        <v/>
      </c>
      <c r="Y15" s="10" t="str">
        <f t="shared" si="4"/>
        <v/>
      </c>
      <c r="Z15" s="11" t="str">
        <f t="shared" si="5"/>
        <v/>
      </c>
      <c r="AX15" s="12" t="str">
        <f>IF(ISNUMBER(C15),IF(ROW(#REF!)=2,AVERAGE(C$1:C$10000),""),"")</f>
        <v/>
      </c>
      <c r="AY15" s="12" t="str">
        <f t="shared" si="6"/>
        <v/>
      </c>
      <c r="AZ15" s="12" t="str">
        <f t="shared" si="7"/>
        <v/>
      </c>
      <c r="BA15" s="12" t="str">
        <f t="shared" si="8"/>
        <v/>
      </c>
      <c r="BB15" s="12" t="str">
        <f t="shared" si="9"/>
        <v/>
      </c>
      <c r="BC15" s="12" t="str">
        <f t="shared" si="10"/>
        <v/>
      </c>
      <c r="BD15" s="13">
        <f t="shared" si="11"/>
        <v>0</v>
      </c>
      <c r="BE15" s="13">
        <f t="shared" si="12"/>
        <v>0</v>
      </c>
      <c r="BF15" s="13">
        <f t="shared" si="13"/>
        <v>0</v>
      </c>
      <c r="BG15" s="13">
        <f t="shared" si="14"/>
        <v>0</v>
      </c>
      <c r="BH15" s="13">
        <f t="shared" si="15"/>
        <v>0</v>
      </c>
      <c r="BI15" s="13">
        <f t="shared" si="16"/>
        <v>1</v>
      </c>
      <c r="BJ15" s="13">
        <f t="shared" si="17"/>
        <v>1</v>
      </c>
      <c r="BK15" s="13">
        <f t="shared" si="18"/>
        <v>0</v>
      </c>
      <c r="BL15" s="13">
        <f t="shared" si="19"/>
        <v>0</v>
      </c>
      <c r="BM15" s="13">
        <f t="shared" si="20"/>
        <v>0</v>
      </c>
      <c r="BN15" s="13">
        <f t="shared" si="21"/>
        <v>0</v>
      </c>
      <c r="BO15" s="13">
        <f t="shared" si="22"/>
        <v>0</v>
      </c>
      <c r="BP15" s="13">
        <f t="shared" si="23"/>
        <v>0</v>
      </c>
      <c r="BQ15" s="13">
        <f t="shared" si="24"/>
        <v>0</v>
      </c>
      <c r="BR15" s="13">
        <f t="shared" si="25"/>
        <v>0</v>
      </c>
      <c r="BS15" s="13">
        <f t="shared" si="26"/>
        <v>0</v>
      </c>
      <c r="BT15" s="13">
        <f t="shared" si="27"/>
        <v>0</v>
      </c>
      <c r="BU15" s="13">
        <f t="shared" si="28"/>
        <v>1</v>
      </c>
      <c r="BV15" s="13">
        <f t="shared" si="29"/>
        <v>0</v>
      </c>
      <c r="BW15" s="13">
        <f t="shared" si="30"/>
        <v>0</v>
      </c>
      <c r="BX15" s="13">
        <f t="shared" si="31"/>
        <v>0</v>
      </c>
      <c r="BY15" s="13">
        <f t="shared" si="32"/>
        <v>0</v>
      </c>
      <c r="BZ15" s="13" t="str">
        <f t="shared" si="33"/>
        <v/>
      </c>
      <c r="CA15" s="13">
        <f t="shared" si="34"/>
        <v>29.7431640625</v>
      </c>
      <c r="CB15" s="13">
        <f t="shared" si="35"/>
        <v>18.37841796875</v>
      </c>
      <c r="CC15" s="14" t="str">
        <f t="shared" si="36"/>
        <v xml:space="preserve">                                        </v>
      </c>
      <c r="CD15" s="14">
        <f t="shared" si="37"/>
        <v>14.384521484375</v>
      </c>
      <c r="CE15" s="14">
        <f t="shared" si="38"/>
        <v>21.722900390625</v>
      </c>
      <c r="CF15" s="14">
        <f t="shared" si="39"/>
        <v>47.4072265625</v>
      </c>
      <c r="CG15" s="14">
        <f t="shared" si="40"/>
        <v>44.127685546875</v>
      </c>
      <c r="CH15" s="14" t="str">
        <f t="shared" si="41"/>
        <v xml:space="preserve">                                        </v>
      </c>
    </row>
    <row r="16" spans="1:86" ht="12.75" customHeight="1" x14ac:dyDescent="0.15">
      <c r="A16" s="1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  <c r="N16" s="5"/>
      <c r="O16" s="4"/>
      <c r="P16" s="6"/>
      <c r="Q16" s="7"/>
      <c r="R16" s="4" t="str">
        <f t="shared" si="0"/>
        <v/>
      </c>
      <c r="S16" s="8"/>
      <c r="V16" s="9" t="str">
        <f t="shared" si="1"/>
        <v/>
      </c>
      <c r="W16" s="10" t="str">
        <f t="shared" si="2"/>
        <v/>
      </c>
      <c r="X16" s="4" t="str">
        <f t="shared" si="3"/>
        <v/>
      </c>
      <c r="Y16" s="10" t="str">
        <f t="shared" si="4"/>
        <v/>
      </c>
      <c r="Z16" s="11" t="str">
        <f t="shared" si="5"/>
        <v/>
      </c>
      <c r="AX16" s="12" t="str">
        <f>IF(ISNUMBER(C16),IF(ROW(#REF!)=2,AVERAGE(C$1:C$10000),""),"")</f>
        <v/>
      </c>
      <c r="AY16" s="12" t="str">
        <f t="shared" si="6"/>
        <v/>
      </c>
      <c r="AZ16" s="12" t="str">
        <f t="shared" si="7"/>
        <v/>
      </c>
      <c r="BA16" s="12" t="str">
        <f t="shared" si="8"/>
        <v/>
      </c>
      <c r="BB16" s="12" t="str">
        <f t="shared" si="9"/>
        <v/>
      </c>
      <c r="BC16" s="12" t="str">
        <f t="shared" si="10"/>
        <v/>
      </c>
      <c r="BD16" s="13">
        <f t="shared" si="11"/>
        <v>0</v>
      </c>
      <c r="BE16" s="13">
        <f t="shared" si="12"/>
        <v>0</v>
      </c>
      <c r="BF16" s="13">
        <f t="shared" si="13"/>
        <v>0</v>
      </c>
      <c r="BG16" s="13">
        <f t="shared" si="14"/>
        <v>0</v>
      </c>
      <c r="BH16" s="13">
        <f t="shared" si="15"/>
        <v>0</v>
      </c>
      <c r="BI16" s="13">
        <f t="shared" si="16"/>
        <v>1</v>
      </c>
      <c r="BJ16" s="13">
        <f t="shared" si="17"/>
        <v>1</v>
      </c>
      <c r="BK16" s="13">
        <f t="shared" si="18"/>
        <v>0</v>
      </c>
      <c r="BL16" s="13">
        <f t="shared" si="19"/>
        <v>0</v>
      </c>
      <c r="BM16" s="13">
        <f t="shared" si="20"/>
        <v>0</v>
      </c>
      <c r="BN16" s="13">
        <f t="shared" si="21"/>
        <v>0</v>
      </c>
      <c r="BO16" s="13">
        <f t="shared" si="22"/>
        <v>0</v>
      </c>
      <c r="BP16" s="13">
        <f t="shared" si="23"/>
        <v>0</v>
      </c>
      <c r="BQ16" s="13">
        <f t="shared" si="24"/>
        <v>0</v>
      </c>
      <c r="BR16" s="13">
        <f t="shared" si="25"/>
        <v>0</v>
      </c>
      <c r="BS16" s="13">
        <f t="shared" si="26"/>
        <v>0</v>
      </c>
      <c r="BT16" s="13">
        <f t="shared" si="27"/>
        <v>0</v>
      </c>
      <c r="BU16" s="13">
        <f t="shared" si="28"/>
        <v>1</v>
      </c>
      <c r="BV16" s="13">
        <f t="shared" si="29"/>
        <v>0</v>
      </c>
      <c r="BW16" s="13">
        <f t="shared" si="30"/>
        <v>0</v>
      </c>
      <c r="BX16" s="13">
        <f t="shared" si="31"/>
        <v>0</v>
      </c>
      <c r="BY16" s="13">
        <f t="shared" si="32"/>
        <v>0</v>
      </c>
      <c r="BZ16" s="13" t="str">
        <f t="shared" si="33"/>
        <v/>
      </c>
      <c r="CA16" s="13">
        <f t="shared" si="34"/>
        <v>29.7431640625</v>
      </c>
      <c r="CB16" s="13">
        <f t="shared" si="35"/>
        <v>18.37841796875</v>
      </c>
      <c r="CC16" s="14" t="str">
        <f t="shared" si="36"/>
        <v xml:space="preserve">                                        </v>
      </c>
      <c r="CD16" s="14">
        <f t="shared" si="37"/>
        <v>14.384521484375</v>
      </c>
      <c r="CE16" s="14">
        <f t="shared" si="38"/>
        <v>21.722900390625</v>
      </c>
      <c r="CF16" s="14">
        <f t="shared" si="39"/>
        <v>47.4072265625</v>
      </c>
      <c r="CG16" s="14">
        <f t="shared" si="40"/>
        <v>44.127685546875</v>
      </c>
      <c r="CH16" s="14" t="str">
        <f t="shared" si="41"/>
        <v xml:space="preserve">                                        </v>
      </c>
    </row>
    <row r="17" spans="1:86" ht="12.75" customHeight="1" x14ac:dyDescent="0.15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4"/>
      <c r="N17" s="5"/>
      <c r="O17" s="4"/>
      <c r="P17" s="6"/>
      <c r="Q17" s="7"/>
      <c r="R17" s="4" t="str">
        <f t="shared" si="0"/>
        <v/>
      </c>
      <c r="S17" s="8"/>
      <c r="V17" s="9" t="str">
        <f t="shared" si="1"/>
        <v/>
      </c>
      <c r="W17" s="10" t="str">
        <f t="shared" si="2"/>
        <v/>
      </c>
      <c r="X17" s="4" t="str">
        <f t="shared" si="3"/>
        <v/>
      </c>
      <c r="Y17" s="10" t="str">
        <f t="shared" si="4"/>
        <v/>
      </c>
      <c r="Z17" s="11" t="str">
        <f t="shared" si="5"/>
        <v/>
      </c>
      <c r="AX17" s="12" t="str">
        <f>IF(ISNUMBER(C17),IF(ROW(#REF!)=2,AVERAGE(C$1:C$10000),""),"")</f>
        <v/>
      </c>
      <c r="AY17" s="12" t="str">
        <f t="shared" si="6"/>
        <v/>
      </c>
      <c r="AZ17" s="12" t="str">
        <f t="shared" si="7"/>
        <v/>
      </c>
      <c r="BA17" s="12" t="str">
        <f t="shared" si="8"/>
        <v/>
      </c>
      <c r="BB17" s="12" t="str">
        <f t="shared" si="9"/>
        <v/>
      </c>
      <c r="BC17" s="12" t="str">
        <f t="shared" si="10"/>
        <v/>
      </c>
      <c r="BD17" s="13">
        <f t="shared" si="11"/>
        <v>0</v>
      </c>
      <c r="BE17" s="13">
        <f t="shared" si="12"/>
        <v>0</v>
      </c>
      <c r="BF17" s="13">
        <f t="shared" si="13"/>
        <v>0</v>
      </c>
      <c r="BG17" s="13">
        <f t="shared" si="14"/>
        <v>0</v>
      </c>
      <c r="BH17" s="13">
        <f t="shared" si="15"/>
        <v>0</v>
      </c>
      <c r="BI17" s="13">
        <f t="shared" si="16"/>
        <v>1</v>
      </c>
      <c r="BJ17" s="13">
        <f t="shared" si="17"/>
        <v>1</v>
      </c>
      <c r="BK17" s="13">
        <f t="shared" si="18"/>
        <v>0</v>
      </c>
      <c r="BL17" s="13">
        <f t="shared" si="19"/>
        <v>0</v>
      </c>
      <c r="BM17" s="13">
        <f t="shared" si="20"/>
        <v>0</v>
      </c>
      <c r="BN17" s="13">
        <f t="shared" si="21"/>
        <v>0</v>
      </c>
      <c r="BO17" s="13">
        <f t="shared" si="22"/>
        <v>0</v>
      </c>
      <c r="BP17" s="13">
        <f t="shared" si="23"/>
        <v>0</v>
      </c>
      <c r="BQ17" s="13">
        <f t="shared" si="24"/>
        <v>0</v>
      </c>
      <c r="BR17" s="13">
        <f t="shared" si="25"/>
        <v>0</v>
      </c>
      <c r="BS17" s="13">
        <f t="shared" si="26"/>
        <v>0</v>
      </c>
      <c r="BT17" s="13">
        <f t="shared" si="27"/>
        <v>0</v>
      </c>
      <c r="BU17" s="13">
        <f t="shared" si="28"/>
        <v>1</v>
      </c>
      <c r="BV17" s="13">
        <f t="shared" si="29"/>
        <v>0</v>
      </c>
      <c r="BW17" s="13">
        <f t="shared" si="30"/>
        <v>0</v>
      </c>
      <c r="BX17" s="13">
        <f t="shared" si="31"/>
        <v>0</v>
      </c>
      <c r="BY17" s="13">
        <f t="shared" si="32"/>
        <v>0</v>
      </c>
      <c r="BZ17" s="13" t="str">
        <f t="shared" si="33"/>
        <v/>
      </c>
      <c r="CA17" s="13">
        <f t="shared" si="34"/>
        <v>29.7431640625</v>
      </c>
      <c r="CB17" s="13">
        <f t="shared" si="35"/>
        <v>18.37841796875</v>
      </c>
      <c r="CC17" s="14" t="str">
        <f t="shared" si="36"/>
        <v xml:space="preserve">                                        </v>
      </c>
      <c r="CD17" s="14">
        <f t="shared" si="37"/>
        <v>14.384521484375</v>
      </c>
      <c r="CE17" s="14">
        <f t="shared" si="38"/>
        <v>21.722900390625</v>
      </c>
      <c r="CF17" s="14">
        <f t="shared" si="39"/>
        <v>47.4072265625</v>
      </c>
      <c r="CG17" s="14">
        <f t="shared" si="40"/>
        <v>44.127685546875</v>
      </c>
      <c r="CH17" s="14" t="str">
        <f t="shared" si="41"/>
        <v xml:space="preserve">                                        </v>
      </c>
    </row>
  </sheetData>
  <printOptions gridLines="1"/>
  <pageMargins left="0.75" right="0.75" top="1" bottom="1" header="0.5" footer="0.5"/>
  <pageSetup orientation="landscape" r:id="rId1"/>
  <headerFooter alignWithMargins="0">
    <oddHeader>HT36-XC-304 Extended Tubular Heat Exchanger - Run 3 Results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17"/>
  <sheetViews>
    <sheetView showRowColHeaders="0" showOutlineSymbols="0" topLeftCell="M1" workbookViewId="0">
      <selection activeCell="V1" sqref="V1:Z23"/>
    </sheetView>
  </sheetViews>
  <sheetFormatPr baseColWidth="10" defaultColWidth="9.1640625" defaultRowHeight="12.75" customHeight="1" x14ac:dyDescent="0.15"/>
  <cols>
    <col min="1" max="1" width="0.5" customWidth="1"/>
    <col min="2" max="2" width="8.83203125" customWidth="1"/>
    <col min="3" max="12" width="7.5" customWidth="1"/>
    <col min="13" max="15" width="13.5" customWidth="1"/>
    <col min="16" max="16" width="13.6640625" customWidth="1"/>
    <col min="17" max="17" width="0" hidden="1" customWidth="1"/>
    <col min="18" max="18" width="14.33203125" customWidth="1"/>
    <col min="19" max="19" width="34.1640625" customWidth="1"/>
    <col min="20" max="26" width="13.83203125" customWidth="1"/>
    <col min="27" max="27" width="14" customWidth="1"/>
    <col min="28" max="28" width="10.5" customWidth="1"/>
    <col min="29" max="29" width="12" customWidth="1"/>
    <col min="30" max="30" width="10.5" customWidth="1"/>
    <col min="31" max="31" width="14" customWidth="1"/>
    <col min="32" max="32" width="10.83203125" customWidth="1"/>
    <col min="33" max="33" width="12" customWidth="1"/>
    <col min="34" max="34" width="10.83203125" customWidth="1"/>
    <col min="35" max="35" width="13.83203125" customWidth="1"/>
    <col min="36" max="36" width="12.6640625" customWidth="1"/>
    <col min="37" max="38" width="11.5" customWidth="1"/>
    <col min="39" max="39" width="12" customWidth="1"/>
    <col min="40" max="41" width="12.5" customWidth="1"/>
    <col min="42" max="42" width="10.33203125" customWidth="1"/>
    <col min="43" max="45" width="13" customWidth="1"/>
    <col min="46" max="46" width="0" hidden="1" customWidth="1"/>
    <col min="47" max="47" width="12.1640625" customWidth="1"/>
    <col min="48" max="48" width="14.83203125" customWidth="1"/>
    <col min="49" max="49" width="11.1640625" customWidth="1"/>
    <col min="50" max="80" width="0" hidden="1" customWidth="1"/>
    <col min="81" max="81" width="4.33203125" customWidth="1"/>
    <col min="82" max="83" width="6.33203125" customWidth="1"/>
    <col min="84" max="84" width="8.33203125" customWidth="1"/>
    <col min="85" max="85" width="6.6640625" customWidth="1"/>
    <col min="86" max="86" width="12.1640625" customWidth="1"/>
  </cols>
  <sheetData>
    <row r="1" spans="1:86" ht="66.75" customHeight="1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  <c r="BB1" s="15" t="s">
        <v>53</v>
      </c>
      <c r="BC1" s="15" t="s">
        <v>54</v>
      </c>
      <c r="BD1" s="15" t="s">
        <v>55</v>
      </c>
      <c r="BE1" s="15" t="s">
        <v>56</v>
      </c>
      <c r="BF1" s="15" t="s">
        <v>57</v>
      </c>
      <c r="BG1" s="15" t="s">
        <v>58</v>
      </c>
      <c r="BH1" s="15" t="s">
        <v>59</v>
      </c>
      <c r="BI1" s="15" t="s">
        <v>60</v>
      </c>
      <c r="BJ1" s="15" t="s">
        <v>61</v>
      </c>
      <c r="BK1" s="15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5" t="s">
        <v>67</v>
      </c>
      <c r="BQ1" s="15" t="s">
        <v>68</v>
      </c>
      <c r="BR1" s="15" t="s">
        <v>69</v>
      </c>
      <c r="BS1" s="15" t="s">
        <v>70</v>
      </c>
      <c r="BT1" s="15" t="s">
        <v>71</v>
      </c>
      <c r="BU1" s="15" t="s">
        <v>72</v>
      </c>
      <c r="BV1" s="15" t="s">
        <v>73</v>
      </c>
      <c r="BW1" s="15" t="s">
        <v>74</v>
      </c>
      <c r="BX1" s="15" t="s">
        <v>75</v>
      </c>
      <c r="BY1" s="15" t="s">
        <v>76</v>
      </c>
      <c r="BZ1" s="15" t="s">
        <v>45</v>
      </c>
      <c r="CA1" s="15" t="s">
        <v>77</v>
      </c>
      <c r="CB1" s="15" t="s">
        <v>78</v>
      </c>
      <c r="CC1" s="15" t="s">
        <v>79</v>
      </c>
      <c r="CD1" s="15" t="s">
        <v>80</v>
      </c>
      <c r="CE1" s="15" t="s">
        <v>81</v>
      </c>
      <c r="CF1" s="15" t="s">
        <v>82</v>
      </c>
      <c r="CG1" s="15" t="s">
        <v>83</v>
      </c>
      <c r="CH1" s="15" t="s">
        <v>84</v>
      </c>
    </row>
    <row r="2" spans="1:86" ht="12.75" customHeight="1" x14ac:dyDescent="0.15">
      <c r="A2" s="1"/>
      <c r="B2" s="2" t="s">
        <v>56</v>
      </c>
      <c r="C2" s="3">
        <v>56.206787109375</v>
      </c>
      <c r="D2" s="3">
        <v>53.05712890625</v>
      </c>
      <c r="E2" s="3">
        <v>49.29052734375</v>
      </c>
      <c r="F2" s="3">
        <v>49.258056640625</v>
      </c>
      <c r="G2" s="3">
        <v>49.35546875</v>
      </c>
      <c r="H2" s="3">
        <v>20.19677734375</v>
      </c>
      <c r="I2" s="3">
        <v>26.755859375</v>
      </c>
      <c r="J2" s="3">
        <v>13.83251953125</v>
      </c>
      <c r="K2" s="3">
        <v>22.891845703125</v>
      </c>
      <c r="L2" s="3">
        <v>30.425048828125</v>
      </c>
      <c r="M2" s="4">
        <v>39</v>
      </c>
      <c r="N2" s="5">
        <v>2.96630859375</v>
      </c>
      <c r="O2" s="4">
        <v>43</v>
      </c>
      <c r="P2" s="6">
        <v>1.220703125</v>
      </c>
      <c r="Q2" s="7">
        <v>1</v>
      </c>
      <c r="R2" s="4" t="str">
        <f t="shared" ref="R2:R17" si="0">IF(ISNUMBER(C2),IF(ROW(A2)=2,"Countercurrent",""),"")</f>
        <v>Countercurrent</v>
      </c>
      <c r="S2" s="8" t="s">
        <v>45</v>
      </c>
      <c r="V2" s="9" t="str">
        <f t="shared" ref="V2:V17" si="1">IF(ISNUMBER(C$2),IF(ROW(A2)=2,"T1",IF(ROW(A2)=3,"T2",IF(ROW(A2)=4,IF(B$2="1","","T3"),IF(ROW(A2)=5,IF(B$2="1","",IF(B$2="2","","T4")),IF(ROW(A2)=6,IF(B$2="4","T5",""),""))))),"")</f>
        <v>T1</v>
      </c>
      <c r="W2" s="10">
        <f t="shared" ref="W2:W17" si="2">IF(V2="T1",C$2,IF(V2="T2",D$2,IF(V2="T3",E$2,IF(V2="T4",F$2,IF(V2="T5",G$2,"")))))</f>
        <v>56.206787109375</v>
      </c>
      <c r="X2" s="4" t="str">
        <f t="shared" ref="X2:X17" si="3">IF(ISNUMBER(C$2),IF(ROW(A2)=2,"T10",IF(ROW(A2)=3,"T9",IF(ROW(A2)=4,IF(B$2="1","","T8"),IF(ROW(A2)=5,IF(B$2="3","T7",IF(B$2="4","T7","")),IF(ROW(A2)=6,IF(B$2="4","T6",""),""))))),"")</f>
        <v>T10</v>
      </c>
      <c r="Y2" s="10">
        <f t="shared" ref="Y2:Y17" si="4">IF(X2="T6",H$2,IF(X2="T7",I$2,IF(X2="T8",J$2,IF(X2="T9",K$2,IF(X2="T10",L$2,"")))))</f>
        <v>30.425048828125</v>
      </c>
      <c r="Z2" s="11">
        <f t="shared" ref="Z2:Z17" si="5">IF(ISNUMBER(C$2),IF(ROW($A2)=2,0,IF(ROW($A2)=3,670,IF(ROW($A2)=4,IF((B$2)="1","",1340),IF(ROW($A2)=5,IF(B$2="1","",IF(B$2="2","",2010)),IF(ROW($A2)=6,IF(B$2="4",2680,""),""))))),"")</f>
        <v>0</v>
      </c>
      <c r="AX2" s="12" t="e">
        <f>IF(ISNUMBER(C2),IF(ROW(#REF!)=2,AVERAGE(C$1:C$10000),""),"")</f>
        <v>#REF!</v>
      </c>
      <c r="AY2" s="12">
        <f t="shared" ref="AY2:AY17" si="6">IF(ISNUMBER(D2),IF(ROW(C2)=2,AVERAGE(D$1:D$10000),""),"")</f>
        <v>53.05712890625</v>
      </c>
      <c r="AZ2" s="12">
        <f t="shared" ref="AZ2:AZ17" si="7">IF(ISNUMBER(E2),IF(ROW(D2)=2,AVERAGE(E$1:E$10000),""),"")</f>
        <v>49.29052734375</v>
      </c>
      <c r="BA2" s="12">
        <f t="shared" ref="BA2:BA17" si="8">IF(ISNUMBER(J2),IF(ROW(A2)=2,AVERAGE(J$1:J$10000),""),"")</f>
        <v>13.83251953125</v>
      </c>
      <c r="BB2" s="12">
        <f t="shared" ref="BB2:BB17" si="9">IF(ISNUMBER(K2),IF(ROW(J2)=2,AVERAGE(K$1:K$10000),""),"")</f>
        <v>22.891845703125</v>
      </c>
      <c r="BC2" s="12">
        <f t="shared" ref="BC2:BC17" si="10">IF(ISNUMBER(L2),IF(ROW(K2)=2,AVERAGE(L$1:L$10000),""),"")</f>
        <v>30.425048828125</v>
      </c>
      <c r="BD2" s="13">
        <f t="shared" ref="BD2:BD17" si="11">IF(B2="1",1,0)</f>
        <v>0</v>
      </c>
      <c r="BE2" s="13">
        <f t="shared" ref="BE2:BE17" si="12">IF(B2="1",1,IF(B2="2",1,0))</f>
        <v>1</v>
      </c>
      <c r="BF2" s="13">
        <f t="shared" ref="BF2:BF17" si="13">IF(B2="2",1,0)</f>
        <v>1</v>
      </c>
      <c r="BG2" s="13">
        <f t="shared" ref="BG2:BG17" si="14">IF(B2="2",1,0)</f>
        <v>1</v>
      </c>
      <c r="BH2" s="13">
        <f t="shared" ref="BH2:BH17" si="15">IF(B2="2",1,0)</f>
        <v>1</v>
      </c>
      <c r="BI2" s="13">
        <f t="shared" ref="BI2:BI17" si="16">IF(B2="1",0,1)</f>
        <v>1</v>
      </c>
      <c r="BJ2" s="13">
        <f t="shared" ref="BJ2:BJ17" si="17">IF(B2="1",0,1)</f>
        <v>1</v>
      </c>
      <c r="BK2" s="13">
        <f t="shared" ref="BK2:BK17" si="18">IF(B2="3",1,IF(B2="4",1,0))</f>
        <v>0</v>
      </c>
      <c r="BL2" s="13">
        <f t="shared" ref="BL2:BL17" si="19">IF(B2="1",1,IF(B2="2",1,0))</f>
        <v>1</v>
      </c>
      <c r="BM2" s="13">
        <f t="shared" ref="BM2:BM17" si="20">IF(B2="3",1,IF(B2="4",1,0))</f>
        <v>0</v>
      </c>
      <c r="BN2" s="13">
        <f t="shared" ref="BN2:BN17" si="21">IF(B2="3",1,IF(B2="4",1,0))</f>
        <v>0</v>
      </c>
      <c r="BO2" s="13">
        <f t="shared" ref="BO2:BO17" si="22">IF(B2="3",1,IF(B2="4",1,0))</f>
        <v>0</v>
      </c>
      <c r="BP2" s="13">
        <f t="shared" ref="BP2:BP17" si="23">IF(B2="4",1,0)</f>
        <v>0</v>
      </c>
      <c r="BQ2" s="13">
        <f t="shared" ref="BQ2:BQ17" si="24">IF(B2="3",1,0)</f>
        <v>0</v>
      </c>
      <c r="BR2" s="13">
        <f t="shared" ref="BR2:BR17" si="25">IF(B2="3",1,0)</f>
        <v>0</v>
      </c>
      <c r="BS2" s="13">
        <f t="shared" ref="BS2:BS17" si="26">IF(B2="3",1,0)</f>
        <v>0</v>
      </c>
      <c r="BT2" s="13">
        <f t="shared" ref="BT2:BT17" si="27">IF(B2="1",1,IF(B2="2",1,0))</f>
        <v>1</v>
      </c>
      <c r="BU2" s="13">
        <f t="shared" ref="BU2:BU17" si="28">IF(B2="1",0,1)</f>
        <v>1</v>
      </c>
      <c r="BV2" s="13">
        <f t="shared" ref="BV2:BV17" si="29">IF(B2="4",1,0)</f>
        <v>0</v>
      </c>
      <c r="BW2" s="13">
        <f t="shared" ref="BW2:BW17" si="30">IF(B2="4",1,0)</f>
        <v>0</v>
      </c>
      <c r="BX2" s="13">
        <f t="shared" ref="BX2:BX17" si="31">IF(B2="4",1,0)</f>
        <v>0</v>
      </c>
      <c r="BY2" s="13">
        <f t="shared" ref="BY2:BY17" si="32">IF(B2="4",1,0)</f>
        <v>0</v>
      </c>
      <c r="BZ2" s="13">
        <f t="shared" ref="BZ2:BZ17" si="33">IF(X2="T6",H$2,IF(X2="T7",I$2,IF(X2="T8",J$2,IF(X2="T9",K$2,IF(X2="T10",L$2,"")))))</f>
        <v>30.425048828125</v>
      </c>
      <c r="CA2" s="13">
        <f t="shared" ref="CA2:CA17" si="34">IF(B$2="1",D$2-K$2,IF(B$2="2",E$2-J$2,IF(B$2="3",F$2-I$2,IF(B$2="4",G$2-H$2,""))))</f>
        <v>35.4580078125</v>
      </c>
      <c r="CB2" s="13">
        <f t="shared" ref="CB2:CB17" si="35">C$2-L$2</f>
        <v>25.78173828125</v>
      </c>
      <c r="CC2" s="14" t="str">
        <f t="shared" ref="CC2:CC17" si="36">IF(B$2="4",H2,"                                        ")</f>
        <v xml:space="preserve">                                        </v>
      </c>
      <c r="CD2" s="14" t="str">
        <f t="shared" ref="CD2:CD17" si="37">IF(B$2="1","                              ",IF(B$2="2","                          ",I$2))</f>
        <v xml:space="preserve">                          </v>
      </c>
      <c r="CE2" s="14">
        <f t="shared" ref="CE2:CE17" si="38">IF(B$2="1","                               ",J$2)</f>
        <v>13.83251953125</v>
      </c>
      <c r="CF2" s="14">
        <f t="shared" ref="CF2:CF17" si="39">IF(B$2="1","                               ",E$2)</f>
        <v>49.29052734375</v>
      </c>
      <c r="CG2" s="14" t="str">
        <f t="shared" ref="CG2:CG17" si="40">IF(B$2="1","                              ",IF(B$2="2","                          ",F$2))</f>
        <v xml:space="preserve">                          </v>
      </c>
      <c r="CH2" s="14" t="str">
        <f t="shared" ref="CH2:CH17" si="41">IF(B$2="4",G2,"                                        ")</f>
        <v xml:space="preserve">                                        </v>
      </c>
    </row>
    <row r="3" spans="1:86" ht="12.75" customHeight="1" x14ac:dyDescent="0.15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5"/>
      <c r="O3" s="4"/>
      <c r="P3" s="6"/>
      <c r="Q3" s="7"/>
      <c r="R3" s="4" t="str">
        <f t="shared" si="0"/>
        <v/>
      </c>
      <c r="S3" s="8"/>
      <c r="V3" s="9" t="str">
        <f t="shared" si="1"/>
        <v>T2</v>
      </c>
      <c r="W3" s="10">
        <f t="shared" si="2"/>
        <v>53.05712890625</v>
      </c>
      <c r="X3" s="4" t="str">
        <f t="shared" si="3"/>
        <v>T9</v>
      </c>
      <c r="Y3" s="10">
        <f t="shared" si="4"/>
        <v>22.891845703125</v>
      </c>
      <c r="Z3" s="11">
        <f t="shared" si="5"/>
        <v>670</v>
      </c>
      <c r="AX3" s="12" t="str">
        <f>IF(ISNUMBER(C3),IF(ROW(#REF!)=2,AVERAGE(C$1:C$10000),""),"")</f>
        <v/>
      </c>
      <c r="AY3" s="12" t="str">
        <f t="shared" si="6"/>
        <v/>
      </c>
      <c r="AZ3" s="12" t="str">
        <f t="shared" si="7"/>
        <v/>
      </c>
      <c r="BA3" s="12" t="str">
        <f t="shared" si="8"/>
        <v/>
      </c>
      <c r="BB3" s="12" t="str">
        <f t="shared" si="9"/>
        <v/>
      </c>
      <c r="BC3" s="12" t="str">
        <f t="shared" si="10"/>
        <v/>
      </c>
      <c r="BD3" s="13">
        <f t="shared" si="11"/>
        <v>0</v>
      </c>
      <c r="BE3" s="13">
        <f t="shared" si="12"/>
        <v>0</v>
      </c>
      <c r="BF3" s="13">
        <f t="shared" si="13"/>
        <v>0</v>
      </c>
      <c r="BG3" s="13">
        <f t="shared" si="14"/>
        <v>0</v>
      </c>
      <c r="BH3" s="13">
        <f t="shared" si="15"/>
        <v>0</v>
      </c>
      <c r="BI3" s="13">
        <f t="shared" si="16"/>
        <v>1</v>
      </c>
      <c r="BJ3" s="13">
        <f t="shared" si="17"/>
        <v>1</v>
      </c>
      <c r="BK3" s="13">
        <f t="shared" si="18"/>
        <v>0</v>
      </c>
      <c r="BL3" s="13">
        <f t="shared" si="19"/>
        <v>0</v>
      </c>
      <c r="BM3" s="13">
        <f t="shared" si="20"/>
        <v>0</v>
      </c>
      <c r="BN3" s="13">
        <f t="shared" si="21"/>
        <v>0</v>
      </c>
      <c r="BO3" s="13">
        <f t="shared" si="22"/>
        <v>0</v>
      </c>
      <c r="BP3" s="13">
        <f t="shared" si="23"/>
        <v>0</v>
      </c>
      <c r="BQ3" s="13">
        <f t="shared" si="24"/>
        <v>0</v>
      </c>
      <c r="BR3" s="13">
        <f t="shared" si="25"/>
        <v>0</v>
      </c>
      <c r="BS3" s="13">
        <f t="shared" si="26"/>
        <v>0</v>
      </c>
      <c r="BT3" s="13">
        <f t="shared" si="27"/>
        <v>0</v>
      </c>
      <c r="BU3" s="13">
        <f t="shared" si="28"/>
        <v>1</v>
      </c>
      <c r="BV3" s="13">
        <f t="shared" si="29"/>
        <v>0</v>
      </c>
      <c r="BW3" s="13">
        <f t="shared" si="30"/>
        <v>0</v>
      </c>
      <c r="BX3" s="13">
        <f t="shared" si="31"/>
        <v>0</v>
      </c>
      <c r="BY3" s="13">
        <f t="shared" si="32"/>
        <v>0</v>
      </c>
      <c r="BZ3" s="13">
        <f t="shared" si="33"/>
        <v>22.891845703125</v>
      </c>
      <c r="CA3" s="13">
        <f t="shared" si="34"/>
        <v>35.4580078125</v>
      </c>
      <c r="CB3" s="13">
        <f t="shared" si="35"/>
        <v>25.78173828125</v>
      </c>
      <c r="CC3" s="14" t="str">
        <f t="shared" si="36"/>
        <v xml:space="preserve">                                        </v>
      </c>
      <c r="CD3" s="14" t="str">
        <f t="shared" si="37"/>
        <v xml:space="preserve">                          </v>
      </c>
      <c r="CE3" s="14">
        <f t="shared" si="38"/>
        <v>13.83251953125</v>
      </c>
      <c r="CF3" s="14">
        <f t="shared" si="39"/>
        <v>49.29052734375</v>
      </c>
      <c r="CG3" s="14" t="str">
        <f t="shared" si="40"/>
        <v xml:space="preserve">                          </v>
      </c>
      <c r="CH3" s="14" t="str">
        <f t="shared" si="41"/>
        <v xml:space="preserve">                                        </v>
      </c>
    </row>
    <row r="4" spans="1:86" ht="12.75" customHeight="1" x14ac:dyDescent="0.15">
      <c r="A4" s="1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5"/>
      <c r="O4" s="4"/>
      <c r="P4" s="6"/>
      <c r="Q4" s="7"/>
      <c r="R4" s="4" t="str">
        <f t="shared" si="0"/>
        <v/>
      </c>
      <c r="S4" s="8"/>
      <c r="V4" s="9" t="str">
        <f t="shared" si="1"/>
        <v>T3</v>
      </c>
      <c r="W4" s="10">
        <f t="shared" si="2"/>
        <v>49.29052734375</v>
      </c>
      <c r="X4" s="4" t="str">
        <f t="shared" si="3"/>
        <v>T8</v>
      </c>
      <c r="Y4" s="10">
        <f t="shared" si="4"/>
        <v>13.83251953125</v>
      </c>
      <c r="Z4" s="11">
        <f t="shared" si="5"/>
        <v>1340</v>
      </c>
      <c r="AX4" s="12" t="str">
        <f>IF(ISNUMBER(C4),IF(ROW(#REF!)=2,AVERAGE(C$1:C$10000),""),"")</f>
        <v/>
      </c>
      <c r="AY4" s="12" t="str">
        <f t="shared" si="6"/>
        <v/>
      </c>
      <c r="AZ4" s="12" t="str">
        <f t="shared" si="7"/>
        <v/>
      </c>
      <c r="BA4" s="12" t="str">
        <f t="shared" si="8"/>
        <v/>
      </c>
      <c r="BB4" s="12" t="str">
        <f t="shared" si="9"/>
        <v/>
      </c>
      <c r="BC4" s="12" t="str">
        <f t="shared" si="10"/>
        <v/>
      </c>
      <c r="BD4" s="13">
        <f t="shared" si="11"/>
        <v>0</v>
      </c>
      <c r="BE4" s="13">
        <f t="shared" si="12"/>
        <v>0</v>
      </c>
      <c r="BF4" s="13">
        <f t="shared" si="13"/>
        <v>0</v>
      </c>
      <c r="BG4" s="13">
        <f t="shared" si="14"/>
        <v>0</v>
      </c>
      <c r="BH4" s="13">
        <f t="shared" si="15"/>
        <v>0</v>
      </c>
      <c r="BI4" s="13">
        <f t="shared" si="16"/>
        <v>1</v>
      </c>
      <c r="BJ4" s="13">
        <f t="shared" si="17"/>
        <v>1</v>
      </c>
      <c r="BK4" s="13">
        <f t="shared" si="18"/>
        <v>0</v>
      </c>
      <c r="BL4" s="13">
        <f t="shared" si="19"/>
        <v>0</v>
      </c>
      <c r="BM4" s="13">
        <f t="shared" si="20"/>
        <v>0</v>
      </c>
      <c r="BN4" s="13">
        <f t="shared" si="21"/>
        <v>0</v>
      </c>
      <c r="BO4" s="13">
        <f t="shared" si="22"/>
        <v>0</v>
      </c>
      <c r="BP4" s="13">
        <f t="shared" si="23"/>
        <v>0</v>
      </c>
      <c r="BQ4" s="13">
        <f t="shared" si="24"/>
        <v>0</v>
      </c>
      <c r="BR4" s="13">
        <f t="shared" si="25"/>
        <v>0</v>
      </c>
      <c r="BS4" s="13">
        <f t="shared" si="26"/>
        <v>0</v>
      </c>
      <c r="BT4" s="13">
        <f t="shared" si="27"/>
        <v>0</v>
      </c>
      <c r="BU4" s="13">
        <f t="shared" si="28"/>
        <v>1</v>
      </c>
      <c r="BV4" s="13">
        <f t="shared" si="29"/>
        <v>0</v>
      </c>
      <c r="BW4" s="13">
        <f t="shared" si="30"/>
        <v>0</v>
      </c>
      <c r="BX4" s="13">
        <f t="shared" si="31"/>
        <v>0</v>
      </c>
      <c r="BY4" s="13">
        <f t="shared" si="32"/>
        <v>0</v>
      </c>
      <c r="BZ4" s="13">
        <f t="shared" si="33"/>
        <v>13.83251953125</v>
      </c>
      <c r="CA4" s="13">
        <f t="shared" si="34"/>
        <v>35.4580078125</v>
      </c>
      <c r="CB4" s="13">
        <f t="shared" si="35"/>
        <v>25.78173828125</v>
      </c>
      <c r="CC4" s="14" t="str">
        <f t="shared" si="36"/>
        <v xml:space="preserve">                                        </v>
      </c>
      <c r="CD4" s="14" t="str">
        <f t="shared" si="37"/>
        <v xml:space="preserve">                          </v>
      </c>
      <c r="CE4" s="14">
        <f t="shared" si="38"/>
        <v>13.83251953125</v>
      </c>
      <c r="CF4" s="14">
        <f t="shared" si="39"/>
        <v>49.29052734375</v>
      </c>
      <c r="CG4" s="14" t="str">
        <f t="shared" si="40"/>
        <v xml:space="preserve">                          </v>
      </c>
      <c r="CH4" s="14" t="str">
        <f t="shared" si="41"/>
        <v xml:space="preserve">                                        </v>
      </c>
    </row>
    <row r="5" spans="1:86" ht="12.75" customHeight="1" x14ac:dyDescent="0.15">
      <c r="A5" s="1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5"/>
      <c r="O5" s="4"/>
      <c r="P5" s="6"/>
      <c r="Q5" s="7"/>
      <c r="R5" s="4" t="str">
        <f t="shared" si="0"/>
        <v/>
      </c>
      <c r="S5" s="8"/>
      <c r="V5" s="9" t="str">
        <f>X2</f>
        <v>T10</v>
      </c>
      <c r="W5" s="10" t="str">
        <f t="shared" si="2"/>
        <v/>
      </c>
      <c r="X5" s="4" t="str">
        <f t="shared" si="3"/>
        <v/>
      </c>
      <c r="Y5" s="10" t="str">
        <f t="shared" si="4"/>
        <v/>
      </c>
      <c r="Z5" s="11">
        <f>Z2</f>
        <v>0</v>
      </c>
      <c r="AX5" s="12" t="str">
        <f>IF(ISNUMBER(C5),IF(ROW(#REF!)=2,AVERAGE(C$1:C$10000),""),"")</f>
        <v/>
      </c>
      <c r="AY5" s="12" t="str">
        <f t="shared" si="6"/>
        <v/>
      </c>
      <c r="AZ5" s="12" t="str">
        <f t="shared" si="7"/>
        <v/>
      </c>
      <c r="BA5" s="12" t="str">
        <f t="shared" si="8"/>
        <v/>
      </c>
      <c r="BB5" s="12" t="str">
        <f t="shared" si="9"/>
        <v/>
      </c>
      <c r="BC5" s="12" t="str">
        <f t="shared" si="10"/>
        <v/>
      </c>
      <c r="BD5" s="13">
        <f t="shared" si="11"/>
        <v>0</v>
      </c>
      <c r="BE5" s="13">
        <f t="shared" si="12"/>
        <v>0</v>
      </c>
      <c r="BF5" s="13">
        <f t="shared" si="13"/>
        <v>0</v>
      </c>
      <c r="BG5" s="13">
        <f t="shared" si="14"/>
        <v>0</v>
      </c>
      <c r="BH5" s="13">
        <f t="shared" si="15"/>
        <v>0</v>
      </c>
      <c r="BI5" s="13">
        <f t="shared" si="16"/>
        <v>1</v>
      </c>
      <c r="BJ5" s="13">
        <f t="shared" si="17"/>
        <v>1</v>
      </c>
      <c r="BK5" s="13">
        <f t="shared" si="18"/>
        <v>0</v>
      </c>
      <c r="BL5" s="13">
        <f t="shared" si="19"/>
        <v>0</v>
      </c>
      <c r="BM5" s="13">
        <f t="shared" si="20"/>
        <v>0</v>
      </c>
      <c r="BN5" s="13">
        <f t="shared" si="21"/>
        <v>0</v>
      </c>
      <c r="BO5" s="13">
        <f t="shared" si="22"/>
        <v>0</v>
      </c>
      <c r="BP5" s="13">
        <f t="shared" si="23"/>
        <v>0</v>
      </c>
      <c r="BQ5" s="13">
        <f t="shared" si="24"/>
        <v>0</v>
      </c>
      <c r="BR5" s="13">
        <f t="shared" si="25"/>
        <v>0</v>
      </c>
      <c r="BS5" s="13">
        <f t="shared" si="26"/>
        <v>0</v>
      </c>
      <c r="BT5" s="13">
        <f t="shared" si="27"/>
        <v>0</v>
      </c>
      <c r="BU5" s="13">
        <f t="shared" si="28"/>
        <v>1</v>
      </c>
      <c r="BV5" s="13">
        <f t="shared" si="29"/>
        <v>0</v>
      </c>
      <c r="BW5" s="13">
        <f t="shared" si="30"/>
        <v>0</v>
      </c>
      <c r="BX5" s="13">
        <f t="shared" si="31"/>
        <v>0</v>
      </c>
      <c r="BY5" s="13">
        <f t="shared" si="32"/>
        <v>0</v>
      </c>
      <c r="BZ5" s="13" t="str">
        <f t="shared" si="33"/>
        <v/>
      </c>
      <c r="CA5" s="13">
        <f t="shared" si="34"/>
        <v>35.4580078125</v>
      </c>
      <c r="CB5" s="13">
        <f t="shared" si="35"/>
        <v>25.78173828125</v>
      </c>
      <c r="CC5" s="14" t="str">
        <f t="shared" si="36"/>
        <v xml:space="preserve">                                        </v>
      </c>
      <c r="CD5" s="14" t="str">
        <f t="shared" si="37"/>
        <v xml:space="preserve">                          </v>
      </c>
      <c r="CE5" s="14">
        <f t="shared" si="38"/>
        <v>13.83251953125</v>
      </c>
      <c r="CF5" s="14">
        <f t="shared" si="39"/>
        <v>49.29052734375</v>
      </c>
      <c r="CG5" s="14" t="str">
        <f t="shared" si="40"/>
        <v xml:space="preserve">                          </v>
      </c>
      <c r="CH5" s="14" t="str">
        <f t="shared" si="41"/>
        <v xml:space="preserve">                                        </v>
      </c>
    </row>
    <row r="6" spans="1:86" ht="12.75" customHeight="1" x14ac:dyDescent="0.15">
      <c r="A6" s="1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5"/>
      <c r="O6" s="4"/>
      <c r="P6" s="6"/>
      <c r="Q6" s="7"/>
      <c r="R6" s="4" t="str">
        <f t="shared" si="0"/>
        <v/>
      </c>
      <c r="S6" s="8"/>
      <c r="V6" s="9" t="str">
        <f t="shared" ref="V6:V8" si="42">X3</f>
        <v>T9</v>
      </c>
      <c r="W6" s="10" t="str">
        <f t="shared" ref="W6:W8" si="43">IF(V6="T1",C$2,IF(V6="T2",D$2,IF(V6="T3",E$2,IF(V6="T4",F$2,IF(V6="T5",G$2,"")))))</f>
        <v/>
      </c>
      <c r="X6" s="4" t="str">
        <f t="shared" ref="X6:X8" si="44">IF(ISNUMBER(C$2),IF(ROW(A6)=2,"T10",IF(ROW(A6)=3,"T9",IF(ROW(A6)=4,IF(B$2="1","","T8"),IF(ROW(A6)=5,IF(B$2="3","T7",IF(B$2="4","T7","")),IF(ROW(A6)=6,IF(B$2="4","T6",""),""))))),"")</f>
        <v/>
      </c>
      <c r="Y6" s="10" t="str">
        <f t="shared" ref="Y6:Y8" si="45">IF(X6="T6",H$2,IF(X6="T7",I$2,IF(X6="T8",J$2,IF(X6="T9",K$2,IF(X6="T10",L$2,"")))))</f>
        <v/>
      </c>
      <c r="Z6" s="11">
        <f t="shared" ref="Z6:Z8" si="46">Z3</f>
        <v>670</v>
      </c>
      <c r="AX6" s="12" t="str">
        <f>IF(ISNUMBER(C6),IF(ROW(#REF!)=2,AVERAGE(C$1:C$10000),""),"")</f>
        <v/>
      </c>
      <c r="AY6" s="12" t="str">
        <f t="shared" si="6"/>
        <v/>
      </c>
      <c r="AZ6" s="12" t="str">
        <f t="shared" si="7"/>
        <v/>
      </c>
      <c r="BA6" s="12" t="str">
        <f t="shared" si="8"/>
        <v/>
      </c>
      <c r="BB6" s="12" t="str">
        <f t="shared" si="9"/>
        <v/>
      </c>
      <c r="BC6" s="12" t="str">
        <f t="shared" si="10"/>
        <v/>
      </c>
      <c r="BD6" s="13">
        <f t="shared" si="11"/>
        <v>0</v>
      </c>
      <c r="BE6" s="13">
        <f t="shared" si="12"/>
        <v>0</v>
      </c>
      <c r="BF6" s="13">
        <f t="shared" si="13"/>
        <v>0</v>
      </c>
      <c r="BG6" s="13">
        <f t="shared" si="14"/>
        <v>0</v>
      </c>
      <c r="BH6" s="13">
        <f t="shared" si="15"/>
        <v>0</v>
      </c>
      <c r="BI6" s="13">
        <f t="shared" si="16"/>
        <v>1</v>
      </c>
      <c r="BJ6" s="13">
        <f t="shared" si="17"/>
        <v>1</v>
      </c>
      <c r="BK6" s="13">
        <f t="shared" si="18"/>
        <v>0</v>
      </c>
      <c r="BL6" s="13">
        <f t="shared" si="19"/>
        <v>0</v>
      </c>
      <c r="BM6" s="13">
        <f t="shared" si="20"/>
        <v>0</v>
      </c>
      <c r="BN6" s="13">
        <f t="shared" si="21"/>
        <v>0</v>
      </c>
      <c r="BO6" s="13">
        <f t="shared" si="22"/>
        <v>0</v>
      </c>
      <c r="BP6" s="13">
        <f t="shared" si="23"/>
        <v>0</v>
      </c>
      <c r="BQ6" s="13">
        <f t="shared" si="24"/>
        <v>0</v>
      </c>
      <c r="BR6" s="13">
        <f t="shared" si="25"/>
        <v>0</v>
      </c>
      <c r="BS6" s="13">
        <f t="shared" si="26"/>
        <v>0</v>
      </c>
      <c r="BT6" s="13">
        <f t="shared" si="27"/>
        <v>0</v>
      </c>
      <c r="BU6" s="13">
        <f t="shared" si="28"/>
        <v>1</v>
      </c>
      <c r="BV6" s="13">
        <f t="shared" si="29"/>
        <v>0</v>
      </c>
      <c r="BW6" s="13">
        <f t="shared" si="30"/>
        <v>0</v>
      </c>
      <c r="BX6" s="13">
        <f t="shared" si="31"/>
        <v>0</v>
      </c>
      <c r="BY6" s="13">
        <f t="shared" si="32"/>
        <v>0</v>
      </c>
      <c r="BZ6" s="13" t="str">
        <f t="shared" si="33"/>
        <v/>
      </c>
      <c r="CA6" s="13">
        <f t="shared" si="34"/>
        <v>35.4580078125</v>
      </c>
      <c r="CB6" s="13">
        <f t="shared" si="35"/>
        <v>25.78173828125</v>
      </c>
      <c r="CC6" s="14" t="str">
        <f t="shared" si="36"/>
        <v xml:space="preserve">                                        </v>
      </c>
      <c r="CD6" s="14" t="str">
        <f t="shared" si="37"/>
        <v xml:space="preserve">                          </v>
      </c>
      <c r="CE6" s="14">
        <f t="shared" si="38"/>
        <v>13.83251953125</v>
      </c>
      <c r="CF6" s="14">
        <f t="shared" si="39"/>
        <v>49.29052734375</v>
      </c>
      <c r="CG6" s="14" t="str">
        <f t="shared" si="40"/>
        <v xml:space="preserve">                          </v>
      </c>
      <c r="CH6" s="14" t="str">
        <f t="shared" si="41"/>
        <v xml:space="preserve">                                        </v>
      </c>
    </row>
    <row r="7" spans="1:86" ht="12.75" customHeight="1" x14ac:dyDescent="0.15">
      <c r="A7" s="1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4"/>
      <c r="N7" s="5"/>
      <c r="O7" s="4"/>
      <c r="P7" s="6"/>
      <c r="Q7" s="7"/>
      <c r="R7" s="4" t="str">
        <f t="shared" si="0"/>
        <v/>
      </c>
      <c r="S7" s="8"/>
      <c r="V7" s="9" t="str">
        <f t="shared" si="42"/>
        <v>T8</v>
      </c>
      <c r="W7" s="10" t="str">
        <f t="shared" si="43"/>
        <v/>
      </c>
      <c r="X7" s="4" t="str">
        <f t="shared" si="44"/>
        <v/>
      </c>
      <c r="Y7" s="10" t="str">
        <f t="shared" si="45"/>
        <v/>
      </c>
      <c r="Z7" s="11">
        <f t="shared" si="46"/>
        <v>1340</v>
      </c>
      <c r="AX7" s="12" t="str">
        <f>IF(ISNUMBER(C7),IF(ROW(#REF!)=2,AVERAGE(C$1:C$10000),""),"")</f>
        <v/>
      </c>
      <c r="AY7" s="12" t="str">
        <f t="shared" si="6"/>
        <v/>
      </c>
      <c r="AZ7" s="12" t="str">
        <f t="shared" si="7"/>
        <v/>
      </c>
      <c r="BA7" s="12" t="str">
        <f t="shared" si="8"/>
        <v/>
      </c>
      <c r="BB7" s="12" t="str">
        <f t="shared" si="9"/>
        <v/>
      </c>
      <c r="BC7" s="12" t="str">
        <f t="shared" si="10"/>
        <v/>
      </c>
      <c r="BD7" s="13">
        <f t="shared" si="11"/>
        <v>0</v>
      </c>
      <c r="BE7" s="13">
        <f t="shared" si="12"/>
        <v>0</v>
      </c>
      <c r="BF7" s="13">
        <f t="shared" si="13"/>
        <v>0</v>
      </c>
      <c r="BG7" s="13">
        <f t="shared" si="14"/>
        <v>0</v>
      </c>
      <c r="BH7" s="13">
        <f t="shared" si="15"/>
        <v>0</v>
      </c>
      <c r="BI7" s="13">
        <f t="shared" si="16"/>
        <v>1</v>
      </c>
      <c r="BJ7" s="13">
        <f t="shared" si="17"/>
        <v>1</v>
      </c>
      <c r="BK7" s="13">
        <f t="shared" si="18"/>
        <v>0</v>
      </c>
      <c r="BL7" s="13">
        <f t="shared" si="19"/>
        <v>0</v>
      </c>
      <c r="BM7" s="13">
        <f t="shared" si="20"/>
        <v>0</v>
      </c>
      <c r="BN7" s="13">
        <f t="shared" si="21"/>
        <v>0</v>
      </c>
      <c r="BO7" s="13">
        <f t="shared" si="22"/>
        <v>0</v>
      </c>
      <c r="BP7" s="13">
        <f t="shared" si="23"/>
        <v>0</v>
      </c>
      <c r="BQ7" s="13">
        <f t="shared" si="24"/>
        <v>0</v>
      </c>
      <c r="BR7" s="13">
        <f t="shared" si="25"/>
        <v>0</v>
      </c>
      <c r="BS7" s="13">
        <f t="shared" si="26"/>
        <v>0</v>
      </c>
      <c r="BT7" s="13">
        <f t="shared" si="27"/>
        <v>0</v>
      </c>
      <c r="BU7" s="13">
        <f t="shared" si="28"/>
        <v>1</v>
      </c>
      <c r="BV7" s="13">
        <f t="shared" si="29"/>
        <v>0</v>
      </c>
      <c r="BW7" s="13">
        <f t="shared" si="30"/>
        <v>0</v>
      </c>
      <c r="BX7" s="13">
        <f t="shared" si="31"/>
        <v>0</v>
      </c>
      <c r="BY7" s="13">
        <f t="shared" si="32"/>
        <v>0</v>
      </c>
      <c r="BZ7" s="13" t="str">
        <f t="shared" si="33"/>
        <v/>
      </c>
      <c r="CA7" s="13">
        <f t="shared" si="34"/>
        <v>35.4580078125</v>
      </c>
      <c r="CB7" s="13">
        <f t="shared" si="35"/>
        <v>25.78173828125</v>
      </c>
      <c r="CC7" s="14" t="str">
        <f t="shared" si="36"/>
        <v xml:space="preserve">                                        </v>
      </c>
      <c r="CD7" s="14" t="str">
        <f t="shared" si="37"/>
        <v xml:space="preserve">                          </v>
      </c>
      <c r="CE7" s="14">
        <f t="shared" si="38"/>
        <v>13.83251953125</v>
      </c>
      <c r="CF7" s="14">
        <f t="shared" si="39"/>
        <v>49.29052734375</v>
      </c>
      <c r="CG7" s="14" t="str">
        <f t="shared" si="40"/>
        <v xml:space="preserve">                          </v>
      </c>
      <c r="CH7" s="14" t="str">
        <f t="shared" si="41"/>
        <v xml:space="preserve">                                        </v>
      </c>
    </row>
    <row r="8" spans="1:86" ht="12.75" customHeight="1" x14ac:dyDescent="0.15">
      <c r="A8" s="1"/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5"/>
      <c r="O8" s="4"/>
      <c r="P8" s="6"/>
      <c r="Q8" s="7"/>
      <c r="R8" s="4" t="str">
        <f t="shared" si="0"/>
        <v/>
      </c>
      <c r="S8" s="8"/>
      <c r="V8" s="9"/>
      <c r="W8" s="10"/>
      <c r="X8" s="4"/>
      <c r="Y8" s="10"/>
      <c r="Z8" s="11"/>
      <c r="AX8" s="12" t="str">
        <f>IF(ISNUMBER(C8),IF(ROW(#REF!)=2,AVERAGE(C$1:C$10000),""),"")</f>
        <v/>
      </c>
      <c r="AY8" s="12" t="str">
        <f t="shared" si="6"/>
        <v/>
      </c>
      <c r="AZ8" s="12" t="str">
        <f t="shared" si="7"/>
        <v/>
      </c>
      <c r="BA8" s="12" t="str">
        <f t="shared" si="8"/>
        <v/>
      </c>
      <c r="BB8" s="12" t="str">
        <f t="shared" si="9"/>
        <v/>
      </c>
      <c r="BC8" s="12" t="str">
        <f t="shared" si="10"/>
        <v/>
      </c>
      <c r="BD8" s="13">
        <f t="shared" si="11"/>
        <v>0</v>
      </c>
      <c r="BE8" s="13">
        <f t="shared" si="12"/>
        <v>0</v>
      </c>
      <c r="BF8" s="13">
        <f t="shared" si="13"/>
        <v>0</v>
      </c>
      <c r="BG8" s="13">
        <f t="shared" si="14"/>
        <v>0</v>
      </c>
      <c r="BH8" s="13">
        <f t="shared" si="15"/>
        <v>0</v>
      </c>
      <c r="BI8" s="13">
        <f t="shared" si="16"/>
        <v>1</v>
      </c>
      <c r="BJ8" s="13">
        <f t="shared" si="17"/>
        <v>1</v>
      </c>
      <c r="BK8" s="13">
        <f t="shared" si="18"/>
        <v>0</v>
      </c>
      <c r="BL8" s="13">
        <f t="shared" si="19"/>
        <v>0</v>
      </c>
      <c r="BM8" s="13">
        <f t="shared" si="20"/>
        <v>0</v>
      </c>
      <c r="BN8" s="13">
        <f t="shared" si="21"/>
        <v>0</v>
      </c>
      <c r="BO8" s="13">
        <f t="shared" si="22"/>
        <v>0</v>
      </c>
      <c r="BP8" s="13">
        <f t="shared" si="23"/>
        <v>0</v>
      </c>
      <c r="BQ8" s="13">
        <f t="shared" si="24"/>
        <v>0</v>
      </c>
      <c r="BR8" s="13">
        <f t="shared" si="25"/>
        <v>0</v>
      </c>
      <c r="BS8" s="13">
        <f t="shared" si="26"/>
        <v>0</v>
      </c>
      <c r="BT8" s="13">
        <f t="shared" si="27"/>
        <v>0</v>
      </c>
      <c r="BU8" s="13">
        <f t="shared" si="28"/>
        <v>1</v>
      </c>
      <c r="BV8" s="13">
        <f t="shared" si="29"/>
        <v>0</v>
      </c>
      <c r="BW8" s="13">
        <f t="shared" si="30"/>
        <v>0</v>
      </c>
      <c r="BX8" s="13">
        <f t="shared" si="31"/>
        <v>0</v>
      </c>
      <c r="BY8" s="13">
        <f t="shared" si="32"/>
        <v>0</v>
      </c>
      <c r="BZ8" s="13" t="str">
        <f t="shared" si="33"/>
        <v/>
      </c>
      <c r="CA8" s="13">
        <f t="shared" si="34"/>
        <v>35.4580078125</v>
      </c>
      <c r="CB8" s="13">
        <f t="shared" si="35"/>
        <v>25.78173828125</v>
      </c>
      <c r="CC8" s="14" t="str">
        <f t="shared" si="36"/>
        <v xml:space="preserve">                                        </v>
      </c>
      <c r="CD8" s="14" t="str">
        <f t="shared" si="37"/>
        <v xml:space="preserve">                          </v>
      </c>
      <c r="CE8" s="14">
        <f t="shared" si="38"/>
        <v>13.83251953125</v>
      </c>
      <c r="CF8" s="14">
        <f t="shared" si="39"/>
        <v>49.29052734375</v>
      </c>
      <c r="CG8" s="14" t="str">
        <f t="shared" si="40"/>
        <v xml:space="preserve">                          </v>
      </c>
      <c r="CH8" s="14" t="str">
        <f t="shared" si="41"/>
        <v xml:space="preserve">                                        </v>
      </c>
    </row>
    <row r="9" spans="1:86" ht="12.75" customHeight="1" x14ac:dyDescent="0.15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4"/>
      <c r="N9" s="5"/>
      <c r="O9" s="4"/>
      <c r="P9" s="6"/>
      <c r="Q9" s="7"/>
      <c r="R9" s="4" t="str">
        <f t="shared" si="0"/>
        <v/>
      </c>
      <c r="S9" s="8"/>
      <c r="V9" s="9"/>
      <c r="W9" s="10"/>
      <c r="X9" s="4"/>
      <c r="Y9" s="10"/>
      <c r="Z9" s="11"/>
      <c r="AX9" s="12" t="str">
        <f>IF(ISNUMBER(C9),IF(ROW(#REF!)=2,AVERAGE(C$1:C$10000),""),"")</f>
        <v/>
      </c>
      <c r="AY9" s="12" t="str">
        <f t="shared" si="6"/>
        <v/>
      </c>
      <c r="AZ9" s="12" t="str">
        <f t="shared" si="7"/>
        <v/>
      </c>
      <c r="BA9" s="12" t="str">
        <f t="shared" si="8"/>
        <v/>
      </c>
      <c r="BB9" s="12" t="str">
        <f t="shared" si="9"/>
        <v/>
      </c>
      <c r="BC9" s="12" t="str">
        <f t="shared" si="10"/>
        <v/>
      </c>
      <c r="BD9" s="13">
        <f t="shared" si="11"/>
        <v>0</v>
      </c>
      <c r="BE9" s="13">
        <f t="shared" si="12"/>
        <v>0</v>
      </c>
      <c r="BF9" s="13">
        <f t="shared" si="13"/>
        <v>0</v>
      </c>
      <c r="BG9" s="13">
        <f t="shared" si="14"/>
        <v>0</v>
      </c>
      <c r="BH9" s="13">
        <f t="shared" si="15"/>
        <v>0</v>
      </c>
      <c r="BI9" s="13">
        <f t="shared" si="16"/>
        <v>1</v>
      </c>
      <c r="BJ9" s="13">
        <f t="shared" si="17"/>
        <v>1</v>
      </c>
      <c r="BK9" s="13">
        <f t="shared" si="18"/>
        <v>0</v>
      </c>
      <c r="BL9" s="13">
        <f t="shared" si="19"/>
        <v>0</v>
      </c>
      <c r="BM9" s="13">
        <f t="shared" si="20"/>
        <v>0</v>
      </c>
      <c r="BN9" s="13">
        <f t="shared" si="21"/>
        <v>0</v>
      </c>
      <c r="BO9" s="13">
        <f t="shared" si="22"/>
        <v>0</v>
      </c>
      <c r="BP9" s="13">
        <f t="shared" si="23"/>
        <v>0</v>
      </c>
      <c r="BQ9" s="13">
        <f t="shared" si="24"/>
        <v>0</v>
      </c>
      <c r="BR9" s="13">
        <f t="shared" si="25"/>
        <v>0</v>
      </c>
      <c r="BS9" s="13">
        <f t="shared" si="26"/>
        <v>0</v>
      </c>
      <c r="BT9" s="13">
        <f t="shared" si="27"/>
        <v>0</v>
      </c>
      <c r="BU9" s="13">
        <f t="shared" si="28"/>
        <v>1</v>
      </c>
      <c r="BV9" s="13">
        <f t="shared" si="29"/>
        <v>0</v>
      </c>
      <c r="BW9" s="13">
        <f t="shared" si="30"/>
        <v>0</v>
      </c>
      <c r="BX9" s="13">
        <f t="shared" si="31"/>
        <v>0</v>
      </c>
      <c r="BY9" s="13">
        <f t="shared" si="32"/>
        <v>0</v>
      </c>
      <c r="BZ9" s="13" t="str">
        <f t="shared" si="33"/>
        <v/>
      </c>
      <c r="CA9" s="13">
        <f t="shared" si="34"/>
        <v>35.4580078125</v>
      </c>
      <c r="CB9" s="13">
        <f t="shared" si="35"/>
        <v>25.78173828125</v>
      </c>
      <c r="CC9" s="14" t="str">
        <f t="shared" si="36"/>
        <v xml:space="preserve">                                        </v>
      </c>
      <c r="CD9" s="14" t="str">
        <f t="shared" si="37"/>
        <v xml:space="preserve">                          </v>
      </c>
      <c r="CE9" s="14">
        <f t="shared" si="38"/>
        <v>13.83251953125</v>
      </c>
      <c r="CF9" s="14">
        <f t="shared" si="39"/>
        <v>49.29052734375</v>
      </c>
      <c r="CG9" s="14" t="str">
        <f t="shared" si="40"/>
        <v xml:space="preserve">                          </v>
      </c>
      <c r="CH9" s="14" t="str">
        <f t="shared" si="41"/>
        <v xml:space="preserve">                                        </v>
      </c>
    </row>
    <row r="10" spans="1:86" ht="12.75" customHeight="1" x14ac:dyDescent="0.15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  <c r="N10" s="5"/>
      <c r="O10" s="4"/>
      <c r="P10" s="6"/>
      <c r="Q10" s="7"/>
      <c r="R10" s="4" t="str">
        <f t="shared" si="0"/>
        <v/>
      </c>
      <c r="S10" s="8"/>
      <c r="V10" s="9"/>
      <c r="W10" s="10"/>
      <c r="X10" s="4"/>
      <c r="Y10" s="10"/>
      <c r="Z10" s="11"/>
      <c r="AX10" s="12" t="str">
        <f>IF(ISNUMBER(C10),IF(ROW(#REF!)=2,AVERAGE(C$1:C$10000),""),"")</f>
        <v/>
      </c>
      <c r="AY10" s="12" t="str">
        <f t="shared" si="6"/>
        <v/>
      </c>
      <c r="AZ10" s="12" t="str">
        <f t="shared" si="7"/>
        <v/>
      </c>
      <c r="BA10" s="12" t="str">
        <f t="shared" si="8"/>
        <v/>
      </c>
      <c r="BB10" s="12" t="str">
        <f t="shared" si="9"/>
        <v/>
      </c>
      <c r="BC10" s="12" t="str">
        <f t="shared" si="10"/>
        <v/>
      </c>
      <c r="BD10" s="13">
        <f t="shared" si="11"/>
        <v>0</v>
      </c>
      <c r="BE10" s="13">
        <f t="shared" si="12"/>
        <v>0</v>
      </c>
      <c r="BF10" s="13">
        <f t="shared" si="13"/>
        <v>0</v>
      </c>
      <c r="BG10" s="13">
        <f t="shared" si="14"/>
        <v>0</v>
      </c>
      <c r="BH10" s="13">
        <f t="shared" si="15"/>
        <v>0</v>
      </c>
      <c r="BI10" s="13">
        <f t="shared" si="16"/>
        <v>1</v>
      </c>
      <c r="BJ10" s="13">
        <f t="shared" si="17"/>
        <v>1</v>
      </c>
      <c r="BK10" s="13">
        <f t="shared" si="18"/>
        <v>0</v>
      </c>
      <c r="BL10" s="13">
        <f t="shared" si="19"/>
        <v>0</v>
      </c>
      <c r="BM10" s="13">
        <f t="shared" si="20"/>
        <v>0</v>
      </c>
      <c r="BN10" s="13">
        <f t="shared" si="21"/>
        <v>0</v>
      </c>
      <c r="BO10" s="13">
        <f t="shared" si="22"/>
        <v>0</v>
      </c>
      <c r="BP10" s="13">
        <f t="shared" si="23"/>
        <v>0</v>
      </c>
      <c r="BQ10" s="13">
        <f t="shared" si="24"/>
        <v>0</v>
      </c>
      <c r="BR10" s="13">
        <f t="shared" si="25"/>
        <v>0</v>
      </c>
      <c r="BS10" s="13">
        <f t="shared" si="26"/>
        <v>0</v>
      </c>
      <c r="BT10" s="13">
        <f t="shared" si="27"/>
        <v>0</v>
      </c>
      <c r="BU10" s="13">
        <f t="shared" si="28"/>
        <v>1</v>
      </c>
      <c r="BV10" s="13">
        <f t="shared" si="29"/>
        <v>0</v>
      </c>
      <c r="BW10" s="13">
        <f t="shared" si="30"/>
        <v>0</v>
      </c>
      <c r="BX10" s="13">
        <f t="shared" si="31"/>
        <v>0</v>
      </c>
      <c r="BY10" s="13">
        <f t="shared" si="32"/>
        <v>0</v>
      </c>
      <c r="BZ10" s="13" t="str">
        <f t="shared" si="33"/>
        <v/>
      </c>
      <c r="CA10" s="13">
        <f t="shared" si="34"/>
        <v>35.4580078125</v>
      </c>
      <c r="CB10" s="13">
        <f t="shared" si="35"/>
        <v>25.78173828125</v>
      </c>
      <c r="CC10" s="14" t="str">
        <f t="shared" si="36"/>
        <v xml:space="preserve">                                        </v>
      </c>
      <c r="CD10" s="14" t="str">
        <f t="shared" si="37"/>
        <v xml:space="preserve">                          </v>
      </c>
      <c r="CE10" s="14">
        <f t="shared" si="38"/>
        <v>13.83251953125</v>
      </c>
      <c r="CF10" s="14">
        <f t="shared" si="39"/>
        <v>49.29052734375</v>
      </c>
      <c r="CG10" s="14" t="str">
        <f t="shared" si="40"/>
        <v xml:space="preserve">                          </v>
      </c>
      <c r="CH10" s="14" t="str">
        <f t="shared" si="41"/>
        <v xml:space="preserve">                                        </v>
      </c>
    </row>
    <row r="11" spans="1:86" ht="12.75" customHeight="1" x14ac:dyDescent="0.15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4"/>
      <c r="N11" s="5"/>
      <c r="O11" s="4"/>
      <c r="P11" s="6"/>
      <c r="Q11" s="7"/>
      <c r="R11" s="4" t="str">
        <f t="shared" si="0"/>
        <v/>
      </c>
      <c r="S11" s="8"/>
      <c r="V11" s="9"/>
      <c r="W11" s="10"/>
      <c r="X11" s="4"/>
      <c r="Y11" s="10"/>
      <c r="Z11" s="11"/>
      <c r="AX11" s="12" t="str">
        <f>IF(ISNUMBER(C11),IF(ROW(#REF!)=2,AVERAGE(C$1:C$10000),""),"")</f>
        <v/>
      </c>
      <c r="AY11" s="12" t="str">
        <f t="shared" si="6"/>
        <v/>
      </c>
      <c r="AZ11" s="12" t="str">
        <f t="shared" si="7"/>
        <v/>
      </c>
      <c r="BA11" s="12" t="str">
        <f t="shared" si="8"/>
        <v/>
      </c>
      <c r="BB11" s="12" t="str">
        <f t="shared" si="9"/>
        <v/>
      </c>
      <c r="BC11" s="12" t="str">
        <f t="shared" si="10"/>
        <v/>
      </c>
      <c r="BD11" s="13">
        <f t="shared" si="11"/>
        <v>0</v>
      </c>
      <c r="BE11" s="13">
        <f t="shared" si="12"/>
        <v>0</v>
      </c>
      <c r="BF11" s="13">
        <f t="shared" si="13"/>
        <v>0</v>
      </c>
      <c r="BG11" s="13">
        <f t="shared" si="14"/>
        <v>0</v>
      </c>
      <c r="BH11" s="13">
        <f t="shared" si="15"/>
        <v>0</v>
      </c>
      <c r="BI11" s="13">
        <f t="shared" si="16"/>
        <v>1</v>
      </c>
      <c r="BJ11" s="13">
        <f t="shared" si="17"/>
        <v>1</v>
      </c>
      <c r="BK11" s="13">
        <f t="shared" si="18"/>
        <v>0</v>
      </c>
      <c r="BL11" s="13">
        <f t="shared" si="19"/>
        <v>0</v>
      </c>
      <c r="BM11" s="13">
        <f t="shared" si="20"/>
        <v>0</v>
      </c>
      <c r="BN11" s="13">
        <f t="shared" si="21"/>
        <v>0</v>
      </c>
      <c r="BO11" s="13">
        <f t="shared" si="22"/>
        <v>0</v>
      </c>
      <c r="BP11" s="13">
        <f t="shared" si="23"/>
        <v>0</v>
      </c>
      <c r="BQ11" s="13">
        <f t="shared" si="24"/>
        <v>0</v>
      </c>
      <c r="BR11" s="13">
        <f t="shared" si="25"/>
        <v>0</v>
      </c>
      <c r="BS11" s="13">
        <f t="shared" si="26"/>
        <v>0</v>
      </c>
      <c r="BT11" s="13">
        <f t="shared" si="27"/>
        <v>0</v>
      </c>
      <c r="BU11" s="13">
        <f t="shared" si="28"/>
        <v>1</v>
      </c>
      <c r="BV11" s="13">
        <f t="shared" si="29"/>
        <v>0</v>
      </c>
      <c r="BW11" s="13">
        <f t="shared" si="30"/>
        <v>0</v>
      </c>
      <c r="BX11" s="13">
        <f t="shared" si="31"/>
        <v>0</v>
      </c>
      <c r="BY11" s="13">
        <f t="shared" si="32"/>
        <v>0</v>
      </c>
      <c r="BZ11" s="13" t="str">
        <f t="shared" si="33"/>
        <v/>
      </c>
      <c r="CA11" s="13">
        <f t="shared" si="34"/>
        <v>35.4580078125</v>
      </c>
      <c r="CB11" s="13">
        <f t="shared" si="35"/>
        <v>25.78173828125</v>
      </c>
      <c r="CC11" s="14" t="str">
        <f t="shared" si="36"/>
        <v xml:space="preserve">                                        </v>
      </c>
      <c r="CD11" s="14" t="str">
        <f t="shared" si="37"/>
        <v xml:space="preserve">                          </v>
      </c>
      <c r="CE11" s="14">
        <f t="shared" si="38"/>
        <v>13.83251953125</v>
      </c>
      <c r="CF11" s="14">
        <f t="shared" si="39"/>
        <v>49.29052734375</v>
      </c>
      <c r="CG11" s="14" t="str">
        <f t="shared" si="40"/>
        <v xml:space="preserve">                          </v>
      </c>
      <c r="CH11" s="14" t="str">
        <f t="shared" si="41"/>
        <v xml:space="preserve">                                        </v>
      </c>
    </row>
    <row r="12" spans="1:86" ht="12.75" customHeight="1" x14ac:dyDescent="0.15">
      <c r="A12" s="1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4"/>
      <c r="N12" s="5"/>
      <c r="O12" s="4"/>
      <c r="P12" s="6"/>
      <c r="Q12" s="7"/>
      <c r="R12" s="4" t="str">
        <f t="shared" si="0"/>
        <v/>
      </c>
      <c r="S12" s="8"/>
      <c r="V12" s="9"/>
      <c r="W12" s="10"/>
      <c r="X12" s="4"/>
      <c r="Y12" s="10"/>
      <c r="Z12" s="11"/>
      <c r="AX12" s="12" t="str">
        <f>IF(ISNUMBER(C12),IF(ROW(#REF!)=2,AVERAGE(C$1:C$10000),""),"")</f>
        <v/>
      </c>
      <c r="AY12" s="12" t="str">
        <f t="shared" si="6"/>
        <v/>
      </c>
      <c r="AZ12" s="12" t="str">
        <f t="shared" si="7"/>
        <v/>
      </c>
      <c r="BA12" s="12" t="str">
        <f t="shared" si="8"/>
        <v/>
      </c>
      <c r="BB12" s="12" t="str">
        <f t="shared" si="9"/>
        <v/>
      </c>
      <c r="BC12" s="12" t="str">
        <f t="shared" si="10"/>
        <v/>
      </c>
      <c r="BD12" s="13">
        <f t="shared" si="11"/>
        <v>0</v>
      </c>
      <c r="BE12" s="13">
        <f t="shared" si="12"/>
        <v>0</v>
      </c>
      <c r="BF12" s="13">
        <f t="shared" si="13"/>
        <v>0</v>
      </c>
      <c r="BG12" s="13">
        <f t="shared" si="14"/>
        <v>0</v>
      </c>
      <c r="BH12" s="13">
        <f t="shared" si="15"/>
        <v>0</v>
      </c>
      <c r="BI12" s="13">
        <f t="shared" si="16"/>
        <v>1</v>
      </c>
      <c r="BJ12" s="13">
        <f t="shared" si="17"/>
        <v>1</v>
      </c>
      <c r="BK12" s="13">
        <f t="shared" si="18"/>
        <v>0</v>
      </c>
      <c r="BL12" s="13">
        <f t="shared" si="19"/>
        <v>0</v>
      </c>
      <c r="BM12" s="13">
        <f t="shared" si="20"/>
        <v>0</v>
      </c>
      <c r="BN12" s="13">
        <f t="shared" si="21"/>
        <v>0</v>
      </c>
      <c r="BO12" s="13">
        <f t="shared" si="22"/>
        <v>0</v>
      </c>
      <c r="BP12" s="13">
        <f t="shared" si="23"/>
        <v>0</v>
      </c>
      <c r="BQ12" s="13">
        <f t="shared" si="24"/>
        <v>0</v>
      </c>
      <c r="BR12" s="13">
        <f t="shared" si="25"/>
        <v>0</v>
      </c>
      <c r="BS12" s="13">
        <f t="shared" si="26"/>
        <v>0</v>
      </c>
      <c r="BT12" s="13">
        <f t="shared" si="27"/>
        <v>0</v>
      </c>
      <c r="BU12" s="13">
        <f t="shared" si="28"/>
        <v>1</v>
      </c>
      <c r="BV12" s="13">
        <f t="shared" si="29"/>
        <v>0</v>
      </c>
      <c r="BW12" s="13">
        <f t="shared" si="30"/>
        <v>0</v>
      </c>
      <c r="BX12" s="13">
        <f t="shared" si="31"/>
        <v>0</v>
      </c>
      <c r="BY12" s="13">
        <f t="shared" si="32"/>
        <v>0</v>
      </c>
      <c r="BZ12" s="13" t="str">
        <f t="shared" si="33"/>
        <v/>
      </c>
      <c r="CA12" s="13">
        <f t="shared" si="34"/>
        <v>35.4580078125</v>
      </c>
      <c r="CB12" s="13">
        <f t="shared" si="35"/>
        <v>25.78173828125</v>
      </c>
      <c r="CC12" s="14" t="str">
        <f t="shared" si="36"/>
        <v xml:space="preserve">                                        </v>
      </c>
      <c r="CD12" s="14" t="str">
        <f t="shared" si="37"/>
        <v xml:space="preserve">                          </v>
      </c>
      <c r="CE12" s="14">
        <f t="shared" si="38"/>
        <v>13.83251953125</v>
      </c>
      <c r="CF12" s="14">
        <f t="shared" si="39"/>
        <v>49.29052734375</v>
      </c>
      <c r="CG12" s="14" t="str">
        <f t="shared" si="40"/>
        <v xml:space="preserve">                          </v>
      </c>
      <c r="CH12" s="14" t="str">
        <f t="shared" si="41"/>
        <v xml:space="preserve">                                        </v>
      </c>
    </row>
    <row r="13" spans="1:86" ht="12.75" customHeight="1" x14ac:dyDescent="0.15">
      <c r="A13" s="1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5"/>
      <c r="O13" s="4"/>
      <c r="P13" s="6"/>
      <c r="Q13" s="7"/>
      <c r="R13" s="4" t="str">
        <f t="shared" si="0"/>
        <v/>
      </c>
      <c r="S13" s="8"/>
      <c r="V13" s="9"/>
      <c r="W13" s="10"/>
      <c r="X13" s="4"/>
      <c r="Y13" s="10"/>
      <c r="Z13" s="11"/>
      <c r="AX13" s="12" t="str">
        <f>IF(ISNUMBER(C13),IF(ROW(#REF!)=2,AVERAGE(C$1:C$10000),""),"")</f>
        <v/>
      </c>
      <c r="AY13" s="12" t="str">
        <f t="shared" si="6"/>
        <v/>
      </c>
      <c r="AZ13" s="12" t="str">
        <f t="shared" si="7"/>
        <v/>
      </c>
      <c r="BA13" s="12" t="str">
        <f t="shared" si="8"/>
        <v/>
      </c>
      <c r="BB13" s="12" t="str">
        <f t="shared" si="9"/>
        <v/>
      </c>
      <c r="BC13" s="12" t="str">
        <f t="shared" si="10"/>
        <v/>
      </c>
      <c r="BD13" s="13">
        <f t="shared" si="11"/>
        <v>0</v>
      </c>
      <c r="BE13" s="13">
        <f t="shared" si="12"/>
        <v>0</v>
      </c>
      <c r="BF13" s="13">
        <f t="shared" si="13"/>
        <v>0</v>
      </c>
      <c r="BG13" s="13">
        <f t="shared" si="14"/>
        <v>0</v>
      </c>
      <c r="BH13" s="13">
        <f t="shared" si="15"/>
        <v>0</v>
      </c>
      <c r="BI13" s="13">
        <f t="shared" si="16"/>
        <v>1</v>
      </c>
      <c r="BJ13" s="13">
        <f t="shared" si="17"/>
        <v>1</v>
      </c>
      <c r="BK13" s="13">
        <f t="shared" si="18"/>
        <v>0</v>
      </c>
      <c r="BL13" s="13">
        <f t="shared" si="19"/>
        <v>0</v>
      </c>
      <c r="BM13" s="13">
        <f t="shared" si="20"/>
        <v>0</v>
      </c>
      <c r="BN13" s="13">
        <f t="shared" si="21"/>
        <v>0</v>
      </c>
      <c r="BO13" s="13">
        <f t="shared" si="22"/>
        <v>0</v>
      </c>
      <c r="BP13" s="13">
        <f t="shared" si="23"/>
        <v>0</v>
      </c>
      <c r="BQ13" s="13">
        <f t="shared" si="24"/>
        <v>0</v>
      </c>
      <c r="BR13" s="13">
        <f t="shared" si="25"/>
        <v>0</v>
      </c>
      <c r="BS13" s="13">
        <f t="shared" si="26"/>
        <v>0</v>
      </c>
      <c r="BT13" s="13">
        <f t="shared" si="27"/>
        <v>0</v>
      </c>
      <c r="BU13" s="13">
        <f t="shared" si="28"/>
        <v>1</v>
      </c>
      <c r="BV13" s="13">
        <f t="shared" si="29"/>
        <v>0</v>
      </c>
      <c r="BW13" s="13">
        <f t="shared" si="30"/>
        <v>0</v>
      </c>
      <c r="BX13" s="13">
        <f t="shared" si="31"/>
        <v>0</v>
      </c>
      <c r="BY13" s="13">
        <f t="shared" si="32"/>
        <v>0</v>
      </c>
      <c r="BZ13" s="13" t="str">
        <f t="shared" si="33"/>
        <v/>
      </c>
      <c r="CA13" s="13">
        <f t="shared" si="34"/>
        <v>35.4580078125</v>
      </c>
      <c r="CB13" s="13">
        <f t="shared" si="35"/>
        <v>25.78173828125</v>
      </c>
      <c r="CC13" s="14" t="str">
        <f t="shared" si="36"/>
        <v xml:space="preserve">                                        </v>
      </c>
      <c r="CD13" s="14" t="str">
        <f t="shared" si="37"/>
        <v xml:space="preserve">                          </v>
      </c>
      <c r="CE13" s="14">
        <f t="shared" si="38"/>
        <v>13.83251953125</v>
      </c>
      <c r="CF13" s="14">
        <f t="shared" si="39"/>
        <v>49.29052734375</v>
      </c>
      <c r="CG13" s="14" t="str">
        <f t="shared" si="40"/>
        <v xml:space="preserve">                          </v>
      </c>
      <c r="CH13" s="14" t="str">
        <f t="shared" si="41"/>
        <v xml:space="preserve">                                        </v>
      </c>
    </row>
    <row r="14" spans="1:86" ht="12.75" customHeight="1" x14ac:dyDescent="0.15">
      <c r="A14" s="1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5"/>
      <c r="O14" s="4"/>
      <c r="P14" s="6"/>
      <c r="Q14" s="7"/>
      <c r="R14" s="4" t="str">
        <f t="shared" si="0"/>
        <v/>
      </c>
      <c r="S14" s="8"/>
      <c r="V14" s="9"/>
      <c r="W14" s="10"/>
      <c r="X14" s="4"/>
      <c r="Y14" s="10"/>
      <c r="Z14" s="11"/>
      <c r="AX14" s="12" t="str">
        <f>IF(ISNUMBER(C14),IF(ROW(#REF!)=2,AVERAGE(C$1:C$10000),""),"")</f>
        <v/>
      </c>
      <c r="AY14" s="12" t="str">
        <f t="shared" si="6"/>
        <v/>
      </c>
      <c r="AZ14" s="12" t="str">
        <f t="shared" si="7"/>
        <v/>
      </c>
      <c r="BA14" s="12" t="str">
        <f t="shared" si="8"/>
        <v/>
      </c>
      <c r="BB14" s="12" t="str">
        <f t="shared" si="9"/>
        <v/>
      </c>
      <c r="BC14" s="12" t="str">
        <f t="shared" si="10"/>
        <v/>
      </c>
      <c r="BD14" s="13">
        <f t="shared" si="11"/>
        <v>0</v>
      </c>
      <c r="BE14" s="13">
        <f t="shared" si="12"/>
        <v>0</v>
      </c>
      <c r="BF14" s="13">
        <f t="shared" si="13"/>
        <v>0</v>
      </c>
      <c r="BG14" s="13">
        <f t="shared" si="14"/>
        <v>0</v>
      </c>
      <c r="BH14" s="13">
        <f t="shared" si="15"/>
        <v>0</v>
      </c>
      <c r="BI14" s="13">
        <f t="shared" si="16"/>
        <v>1</v>
      </c>
      <c r="BJ14" s="13">
        <f t="shared" si="17"/>
        <v>1</v>
      </c>
      <c r="BK14" s="13">
        <f t="shared" si="18"/>
        <v>0</v>
      </c>
      <c r="BL14" s="13">
        <f t="shared" si="19"/>
        <v>0</v>
      </c>
      <c r="BM14" s="13">
        <f t="shared" si="20"/>
        <v>0</v>
      </c>
      <c r="BN14" s="13">
        <f t="shared" si="21"/>
        <v>0</v>
      </c>
      <c r="BO14" s="13">
        <f t="shared" si="22"/>
        <v>0</v>
      </c>
      <c r="BP14" s="13">
        <f t="shared" si="23"/>
        <v>0</v>
      </c>
      <c r="BQ14" s="13">
        <f t="shared" si="24"/>
        <v>0</v>
      </c>
      <c r="BR14" s="13">
        <f t="shared" si="25"/>
        <v>0</v>
      </c>
      <c r="BS14" s="13">
        <f t="shared" si="26"/>
        <v>0</v>
      </c>
      <c r="BT14" s="13">
        <f t="shared" si="27"/>
        <v>0</v>
      </c>
      <c r="BU14" s="13">
        <f t="shared" si="28"/>
        <v>1</v>
      </c>
      <c r="BV14" s="13">
        <f t="shared" si="29"/>
        <v>0</v>
      </c>
      <c r="BW14" s="13">
        <f t="shared" si="30"/>
        <v>0</v>
      </c>
      <c r="BX14" s="13">
        <f t="shared" si="31"/>
        <v>0</v>
      </c>
      <c r="BY14" s="13">
        <f t="shared" si="32"/>
        <v>0</v>
      </c>
      <c r="BZ14" s="13" t="str">
        <f t="shared" si="33"/>
        <v/>
      </c>
      <c r="CA14" s="13">
        <f t="shared" si="34"/>
        <v>35.4580078125</v>
      </c>
      <c r="CB14" s="13">
        <f t="shared" si="35"/>
        <v>25.78173828125</v>
      </c>
      <c r="CC14" s="14" t="str">
        <f t="shared" si="36"/>
        <v xml:space="preserve">                                        </v>
      </c>
      <c r="CD14" s="14" t="str">
        <f t="shared" si="37"/>
        <v xml:space="preserve">                          </v>
      </c>
      <c r="CE14" s="14">
        <f t="shared" si="38"/>
        <v>13.83251953125</v>
      </c>
      <c r="CF14" s="14">
        <f t="shared" si="39"/>
        <v>49.29052734375</v>
      </c>
      <c r="CG14" s="14" t="str">
        <f t="shared" si="40"/>
        <v xml:space="preserve">                          </v>
      </c>
      <c r="CH14" s="14" t="str">
        <f t="shared" si="41"/>
        <v xml:space="preserve">                                        </v>
      </c>
    </row>
    <row r="15" spans="1:86" ht="12.75" customHeight="1" x14ac:dyDescent="0.15">
      <c r="A15" s="1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5"/>
      <c r="O15" s="4"/>
      <c r="P15" s="6"/>
      <c r="Q15" s="7"/>
      <c r="R15" s="4" t="str">
        <f t="shared" si="0"/>
        <v/>
      </c>
      <c r="S15" s="8"/>
      <c r="V15" s="9"/>
      <c r="W15" s="10"/>
      <c r="X15" s="4"/>
      <c r="Y15" s="10"/>
      <c r="Z15" s="11"/>
      <c r="AX15" s="12" t="str">
        <f>IF(ISNUMBER(C15),IF(ROW(#REF!)=2,AVERAGE(C$1:C$10000),""),"")</f>
        <v/>
      </c>
      <c r="AY15" s="12" t="str">
        <f t="shared" si="6"/>
        <v/>
      </c>
      <c r="AZ15" s="12" t="str">
        <f t="shared" si="7"/>
        <v/>
      </c>
      <c r="BA15" s="12" t="str">
        <f t="shared" si="8"/>
        <v/>
      </c>
      <c r="BB15" s="12" t="str">
        <f t="shared" si="9"/>
        <v/>
      </c>
      <c r="BC15" s="12" t="str">
        <f t="shared" si="10"/>
        <v/>
      </c>
      <c r="BD15" s="13">
        <f t="shared" si="11"/>
        <v>0</v>
      </c>
      <c r="BE15" s="13">
        <f t="shared" si="12"/>
        <v>0</v>
      </c>
      <c r="BF15" s="13">
        <f t="shared" si="13"/>
        <v>0</v>
      </c>
      <c r="BG15" s="13">
        <f t="shared" si="14"/>
        <v>0</v>
      </c>
      <c r="BH15" s="13">
        <f t="shared" si="15"/>
        <v>0</v>
      </c>
      <c r="BI15" s="13">
        <f t="shared" si="16"/>
        <v>1</v>
      </c>
      <c r="BJ15" s="13">
        <f t="shared" si="17"/>
        <v>1</v>
      </c>
      <c r="BK15" s="13">
        <f t="shared" si="18"/>
        <v>0</v>
      </c>
      <c r="BL15" s="13">
        <f t="shared" si="19"/>
        <v>0</v>
      </c>
      <c r="BM15" s="13">
        <f t="shared" si="20"/>
        <v>0</v>
      </c>
      <c r="BN15" s="13">
        <f t="shared" si="21"/>
        <v>0</v>
      </c>
      <c r="BO15" s="13">
        <f t="shared" si="22"/>
        <v>0</v>
      </c>
      <c r="BP15" s="13">
        <f t="shared" si="23"/>
        <v>0</v>
      </c>
      <c r="BQ15" s="13">
        <f t="shared" si="24"/>
        <v>0</v>
      </c>
      <c r="BR15" s="13">
        <f t="shared" si="25"/>
        <v>0</v>
      </c>
      <c r="BS15" s="13">
        <f t="shared" si="26"/>
        <v>0</v>
      </c>
      <c r="BT15" s="13">
        <f t="shared" si="27"/>
        <v>0</v>
      </c>
      <c r="BU15" s="13">
        <f t="shared" si="28"/>
        <v>1</v>
      </c>
      <c r="BV15" s="13">
        <f t="shared" si="29"/>
        <v>0</v>
      </c>
      <c r="BW15" s="13">
        <f t="shared" si="30"/>
        <v>0</v>
      </c>
      <c r="BX15" s="13">
        <f t="shared" si="31"/>
        <v>0</v>
      </c>
      <c r="BY15" s="13">
        <f t="shared" si="32"/>
        <v>0</v>
      </c>
      <c r="BZ15" s="13" t="str">
        <f t="shared" si="33"/>
        <v/>
      </c>
      <c r="CA15" s="13">
        <f t="shared" si="34"/>
        <v>35.4580078125</v>
      </c>
      <c r="CB15" s="13">
        <f t="shared" si="35"/>
        <v>25.78173828125</v>
      </c>
      <c r="CC15" s="14" t="str">
        <f t="shared" si="36"/>
        <v xml:space="preserve">                                        </v>
      </c>
      <c r="CD15" s="14" t="str">
        <f t="shared" si="37"/>
        <v xml:space="preserve">                          </v>
      </c>
      <c r="CE15" s="14">
        <f t="shared" si="38"/>
        <v>13.83251953125</v>
      </c>
      <c r="CF15" s="14">
        <f t="shared" si="39"/>
        <v>49.29052734375</v>
      </c>
      <c r="CG15" s="14" t="str">
        <f t="shared" si="40"/>
        <v xml:space="preserve">                          </v>
      </c>
      <c r="CH15" s="14" t="str">
        <f t="shared" si="41"/>
        <v xml:space="preserve">                                        </v>
      </c>
    </row>
    <row r="16" spans="1:86" ht="12.75" customHeight="1" x14ac:dyDescent="0.15">
      <c r="A16" s="1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  <c r="N16" s="5"/>
      <c r="O16" s="4"/>
      <c r="P16" s="6"/>
      <c r="Q16" s="7"/>
      <c r="R16" s="4" t="str">
        <f t="shared" si="0"/>
        <v/>
      </c>
      <c r="S16" s="8"/>
      <c r="V16" s="9" t="str">
        <f t="shared" si="1"/>
        <v/>
      </c>
      <c r="W16" s="10" t="str">
        <f t="shared" si="2"/>
        <v/>
      </c>
      <c r="X16" s="4" t="str">
        <f t="shared" si="3"/>
        <v/>
      </c>
      <c r="Y16" s="10" t="str">
        <f t="shared" si="4"/>
        <v/>
      </c>
      <c r="Z16" s="11" t="str">
        <f t="shared" si="5"/>
        <v/>
      </c>
      <c r="AX16" s="12" t="str">
        <f>IF(ISNUMBER(C16),IF(ROW(#REF!)=2,AVERAGE(C$1:C$10000),""),"")</f>
        <v/>
      </c>
      <c r="AY16" s="12" t="str">
        <f t="shared" si="6"/>
        <v/>
      </c>
      <c r="AZ16" s="12" t="str">
        <f t="shared" si="7"/>
        <v/>
      </c>
      <c r="BA16" s="12" t="str">
        <f t="shared" si="8"/>
        <v/>
      </c>
      <c r="BB16" s="12" t="str">
        <f t="shared" si="9"/>
        <v/>
      </c>
      <c r="BC16" s="12" t="str">
        <f t="shared" si="10"/>
        <v/>
      </c>
      <c r="BD16" s="13">
        <f t="shared" si="11"/>
        <v>0</v>
      </c>
      <c r="BE16" s="13">
        <f t="shared" si="12"/>
        <v>0</v>
      </c>
      <c r="BF16" s="13">
        <f t="shared" si="13"/>
        <v>0</v>
      </c>
      <c r="BG16" s="13">
        <f t="shared" si="14"/>
        <v>0</v>
      </c>
      <c r="BH16" s="13">
        <f t="shared" si="15"/>
        <v>0</v>
      </c>
      <c r="BI16" s="13">
        <f t="shared" si="16"/>
        <v>1</v>
      </c>
      <c r="BJ16" s="13">
        <f t="shared" si="17"/>
        <v>1</v>
      </c>
      <c r="BK16" s="13">
        <f t="shared" si="18"/>
        <v>0</v>
      </c>
      <c r="BL16" s="13">
        <f t="shared" si="19"/>
        <v>0</v>
      </c>
      <c r="BM16" s="13">
        <f t="shared" si="20"/>
        <v>0</v>
      </c>
      <c r="BN16" s="13">
        <f t="shared" si="21"/>
        <v>0</v>
      </c>
      <c r="BO16" s="13">
        <f t="shared" si="22"/>
        <v>0</v>
      </c>
      <c r="BP16" s="13">
        <f t="shared" si="23"/>
        <v>0</v>
      </c>
      <c r="BQ16" s="13">
        <f t="shared" si="24"/>
        <v>0</v>
      </c>
      <c r="BR16" s="13">
        <f t="shared" si="25"/>
        <v>0</v>
      </c>
      <c r="BS16" s="13">
        <f t="shared" si="26"/>
        <v>0</v>
      </c>
      <c r="BT16" s="13">
        <f t="shared" si="27"/>
        <v>0</v>
      </c>
      <c r="BU16" s="13">
        <f t="shared" si="28"/>
        <v>1</v>
      </c>
      <c r="BV16" s="13">
        <f t="shared" si="29"/>
        <v>0</v>
      </c>
      <c r="BW16" s="13">
        <f t="shared" si="30"/>
        <v>0</v>
      </c>
      <c r="BX16" s="13">
        <f t="shared" si="31"/>
        <v>0</v>
      </c>
      <c r="BY16" s="13">
        <f t="shared" si="32"/>
        <v>0</v>
      </c>
      <c r="BZ16" s="13" t="str">
        <f t="shared" si="33"/>
        <v/>
      </c>
      <c r="CA16" s="13">
        <f t="shared" si="34"/>
        <v>35.4580078125</v>
      </c>
      <c r="CB16" s="13">
        <f t="shared" si="35"/>
        <v>25.78173828125</v>
      </c>
      <c r="CC16" s="14" t="str">
        <f t="shared" si="36"/>
        <v xml:space="preserve">                                        </v>
      </c>
      <c r="CD16" s="14" t="str">
        <f t="shared" si="37"/>
        <v xml:space="preserve">                          </v>
      </c>
      <c r="CE16" s="14">
        <f t="shared" si="38"/>
        <v>13.83251953125</v>
      </c>
      <c r="CF16" s="14">
        <f t="shared" si="39"/>
        <v>49.29052734375</v>
      </c>
      <c r="CG16" s="14" t="str">
        <f t="shared" si="40"/>
        <v xml:space="preserve">                          </v>
      </c>
      <c r="CH16" s="14" t="str">
        <f t="shared" si="41"/>
        <v xml:space="preserve">                                        </v>
      </c>
    </row>
    <row r="17" spans="1:86" ht="12.75" customHeight="1" x14ac:dyDescent="0.15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4"/>
      <c r="N17" s="5"/>
      <c r="O17" s="4"/>
      <c r="P17" s="6"/>
      <c r="Q17" s="7"/>
      <c r="R17" s="4" t="str">
        <f t="shared" si="0"/>
        <v/>
      </c>
      <c r="S17" s="8"/>
      <c r="V17" s="9" t="str">
        <f t="shared" si="1"/>
        <v/>
      </c>
      <c r="W17" s="10" t="str">
        <f t="shared" si="2"/>
        <v/>
      </c>
      <c r="X17" s="4" t="str">
        <f t="shared" si="3"/>
        <v/>
      </c>
      <c r="Y17" s="10" t="str">
        <f t="shared" si="4"/>
        <v/>
      </c>
      <c r="Z17" s="11" t="str">
        <f t="shared" si="5"/>
        <v/>
      </c>
      <c r="AX17" s="12" t="str">
        <f>IF(ISNUMBER(C17),IF(ROW(#REF!)=2,AVERAGE(C$1:C$10000),""),"")</f>
        <v/>
      </c>
      <c r="AY17" s="12" t="str">
        <f t="shared" si="6"/>
        <v/>
      </c>
      <c r="AZ17" s="12" t="str">
        <f t="shared" si="7"/>
        <v/>
      </c>
      <c r="BA17" s="12" t="str">
        <f t="shared" si="8"/>
        <v/>
      </c>
      <c r="BB17" s="12" t="str">
        <f t="shared" si="9"/>
        <v/>
      </c>
      <c r="BC17" s="12" t="str">
        <f t="shared" si="10"/>
        <v/>
      </c>
      <c r="BD17" s="13">
        <f t="shared" si="11"/>
        <v>0</v>
      </c>
      <c r="BE17" s="13">
        <f t="shared" si="12"/>
        <v>0</v>
      </c>
      <c r="BF17" s="13">
        <f t="shared" si="13"/>
        <v>0</v>
      </c>
      <c r="BG17" s="13">
        <f t="shared" si="14"/>
        <v>0</v>
      </c>
      <c r="BH17" s="13">
        <f t="shared" si="15"/>
        <v>0</v>
      </c>
      <c r="BI17" s="13">
        <f t="shared" si="16"/>
        <v>1</v>
      </c>
      <c r="BJ17" s="13">
        <f t="shared" si="17"/>
        <v>1</v>
      </c>
      <c r="BK17" s="13">
        <f t="shared" si="18"/>
        <v>0</v>
      </c>
      <c r="BL17" s="13">
        <f t="shared" si="19"/>
        <v>0</v>
      </c>
      <c r="BM17" s="13">
        <f t="shared" si="20"/>
        <v>0</v>
      </c>
      <c r="BN17" s="13">
        <f t="shared" si="21"/>
        <v>0</v>
      </c>
      <c r="BO17" s="13">
        <f t="shared" si="22"/>
        <v>0</v>
      </c>
      <c r="BP17" s="13">
        <f t="shared" si="23"/>
        <v>0</v>
      </c>
      <c r="BQ17" s="13">
        <f t="shared" si="24"/>
        <v>0</v>
      </c>
      <c r="BR17" s="13">
        <f t="shared" si="25"/>
        <v>0</v>
      </c>
      <c r="BS17" s="13">
        <f t="shared" si="26"/>
        <v>0</v>
      </c>
      <c r="BT17" s="13">
        <f t="shared" si="27"/>
        <v>0</v>
      </c>
      <c r="BU17" s="13">
        <f t="shared" si="28"/>
        <v>1</v>
      </c>
      <c r="BV17" s="13">
        <f t="shared" si="29"/>
        <v>0</v>
      </c>
      <c r="BW17" s="13">
        <f t="shared" si="30"/>
        <v>0</v>
      </c>
      <c r="BX17" s="13">
        <f t="shared" si="31"/>
        <v>0</v>
      </c>
      <c r="BY17" s="13">
        <f t="shared" si="32"/>
        <v>0</v>
      </c>
      <c r="BZ17" s="13" t="str">
        <f t="shared" si="33"/>
        <v/>
      </c>
      <c r="CA17" s="13">
        <f t="shared" si="34"/>
        <v>35.4580078125</v>
      </c>
      <c r="CB17" s="13">
        <f t="shared" si="35"/>
        <v>25.78173828125</v>
      </c>
      <c r="CC17" s="14" t="str">
        <f t="shared" si="36"/>
        <v xml:space="preserve">                                        </v>
      </c>
      <c r="CD17" s="14" t="str">
        <f t="shared" si="37"/>
        <v xml:space="preserve">                          </v>
      </c>
      <c r="CE17" s="14">
        <f t="shared" si="38"/>
        <v>13.83251953125</v>
      </c>
      <c r="CF17" s="14">
        <f t="shared" si="39"/>
        <v>49.29052734375</v>
      </c>
      <c r="CG17" s="14" t="str">
        <f t="shared" si="40"/>
        <v xml:space="preserve">                          </v>
      </c>
      <c r="CH17" s="14" t="str">
        <f t="shared" si="41"/>
        <v xml:space="preserve">                                        </v>
      </c>
    </row>
  </sheetData>
  <printOptions gridLines="1"/>
  <pageMargins left="0.75" right="0.75" top="1" bottom="1" header="0.5" footer="0.5"/>
  <pageSetup orientation="landscape" horizontalDpi="0" verticalDpi="0"/>
  <headerFooter alignWithMargins="0">
    <oddHeader>HT36-XC-304 Extended Tubular Heat Exchanger - Run 4 Results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H17"/>
  <sheetViews>
    <sheetView showRowColHeaders="0" showOutlineSymbols="0" workbookViewId="0">
      <selection activeCell="M22" sqref="M22"/>
    </sheetView>
  </sheetViews>
  <sheetFormatPr baseColWidth="10" defaultColWidth="9.1640625" defaultRowHeight="12.75" customHeight="1" x14ac:dyDescent="0.15"/>
  <cols>
    <col min="1" max="1" width="0.5" customWidth="1"/>
    <col min="2" max="2" width="8.83203125" customWidth="1"/>
    <col min="3" max="12" width="7.5" customWidth="1"/>
    <col min="13" max="15" width="13.5" customWidth="1"/>
    <col min="16" max="16" width="13.6640625" customWidth="1"/>
    <col min="17" max="17" width="0" hidden="1" customWidth="1"/>
    <col min="18" max="18" width="14.33203125" customWidth="1"/>
    <col min="19" max="19" width="34.1640625" customWidth="1"/>
    <col min="20" max="26" width="13.83203125" customWidth="1"/>
    <col min="27" max="27" width="14" customWidth="1"/>
    <col min="28" max="28" width="10.5" customWidth="1"/>
    <col min="29" max="29" width="12" customWidth="1"/>
    <col min="30" max="30" width="10.5" customWidth="1"/>
    <col min="31" max="31" width="14" customWidth="1"/>
    <col min="32" max="32" width="10.83203125" customWidth="1"/>
    <col min="33" max="33" width="12" customWidth="1"/>
    <col min="34" max="34" width="10.83203125" customWidth="1"/>
    <col min="35" max="35" width="13.83203125" customWidth="1"/>
    <col min="36" max="36" width="12.6640625" customWidth="1"/>
    <col min="37" max="38" width="11.5" customWidth="1"/>
    <col min="39" max="39" width="12" customWidth="1"/>
    <col min="40" max="41" width="12.5" customWidth="1"/>
    <col min="42" max="42" width="10.33203125" customWidth="1"/>
    <col min="43" max="45" width="13" customWidth="1"/>
    <col min="46" max="46" width="0" hidden="1" customWidth="1"/>
    <col min="47" max="47" width="12.1640625" customWidth="1"/>
    <col min="48" max="48" width="14.83203125" customWidth="1"/>
    <col min="49" max="49" width="11.1640625" customWidth="1"/>
    <col min="50" max="80" width="0" hidden="1" customWidth="1"/>
    <col min="81" max="81" width="4.33203125" customWidth="1"/>
    <col min="82" max="83" width="6.33203125" customWidth="1"/>
    <col min="84" max="84" width="8.33203125" customWidth="1"/>
    <col min="85" max="85" width="6.6640625" customWidth="1"/>
    <col min="86" max="86" width="12.1640625" customWidth="1"/>
  </cols>
  <sheetData>
    <row r="1" spans="1:86" ht="66.75" customHeight="1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  <c r="BB1" s="15" t="s">
        <v>53</v>
      </c>
      <c r="BC1" s="15" t="s">
        <v>54</v>
      </c>
      <c r="BD1" s="15" t="s">
        <v>55</v>
      </c>
      <c r="BE1" s="15" t="s">
        <v>56</v>
      </c>
      <c r="BF1" s="15" t="s">
        <v>57</v>
      </c>
      <c r="BG1" s="15" t="s">
        <v>58</v>
      </c>
      <c r="BH1" s="15" t="s">
        <v>59</v>
      </c>
      <c r="BI1" s="15" t="s">
        <v>60</v>
      </c>
      <c r="BJ1" s="15" t="s">
        <v>61</v>
      </c>
      <c r="BK1" s="15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5" t="s">
        <v>67</v>
      </c>
      <c r="BQ1" s="15" t="s">
        <v>68</v>
      </c>
      <c r="BR1" s="15" t="s">
        <v>69</v>
      </c>
      <c r="BS1" s="15" t="s">
        <v>70</v>
      </c>
      <c r="BT1" s="15" t="s">
        <v>71</v>
      </c>
      <c r="BU1" s="15" t="s">
        <v>72</v>
      </c>
      <c r="BV1" s="15" t="s">
        <v>73</v>
      </c>
      <c r="BW1" s="15" t="s">
        <v>74</v>
      </c>
      <c r="BX1" s="15" t="s">
        <v>75</v>
      </c>
      <c r="BY1" s="15" t="s">
        <v>76</v>
      </c>
      <c r="BZ1" s="15" t="s">
        <v>45</v>
      </c>
      <c r="CA1" s="15" t="s">
        <v>77</v>
      </c>
      <c r="CB1" s="15" t="s">
        <v>78</v>
      </c>
      <c r="CC1" s="15" t="s">
        <v>79</v>
      </c>
      <c r="CD1" s="15" t="s">
        <v>80</v>
      </c>
      <c r="CE1" s="15" t="s">
        <v>81</v>
      </c>
      <c r="CF1" s="15" t="s">
        <v>82</v>
      </c>
      <c r="CG1" s="15" t="s">
        <v>83</v>
      </c>
      <c r="CH1" s="15" t="s">
        <v>84</v>
      </c>
    </row>
    <row r="2" spans="1:86" ht="12.75" customHeight="1" x14ac:dyDescent="0.15">
      <c r="A2" s="1"/>
      <c r="B2" s="2" t="s">
        <v>55</v>
      </c>
      <c r="C2" s="3">
        <v>58.3173828125</v>
      </c>
      <c r="D2" s="3">
        <v>53.933837890625</v>
      </c>
      <c r="E2" s="3">
        <v>53.9013671875</v>
      </c>
      <c r="F2" s="3">
        <v>53.83642578125</v>
      </c>
      <c r="G2" s="3">
        <v>53.96630859375</v>
      </c>
      <c r="H2" s="3">
        <v>23.96337890625</v>
      </c>
      <c r="I2" s="3">
        <v>32.697998046875</v>
      </c>
      <c r="J2" s="3">
        <v>44.387451171875</v>
      </c>
      <c r="K2" s="3">
        <v>13.248046875</v>
      </c>
      <c r="L2" s="3">
        <v>23.151611328125</v>
      </c>
      <c r="M2" s="4">
        <v>39</v>
      </c>
      <c r="N2" s="5">
        <v>3.03955078125</v>
      </c>
      <c r="O2" s="4">
        <v>43</v>
      </c>
      <c r="P2" s="6">
        <v>1.28173828125</v>
      </c>
      <c r="Q2" s="7">
        <v>1</v>
      </c>
      <c r="R2" s="4" t="str">
        <f t="shared" ref="R2:R17" si="0">IF(ISNUMBER(C2),IF(ROW(A2)=2,"Countercurrent",""),"")</f>
        <v>Countercurrent</v>
      </c>
      <c r="S2" s="8" t="s">
        <v>45</v>
      </c>
      <c r="V2" s="9" t="str">
        <f t="shared" ref="V2:V17" si="1">IF(ISNUMBER(C$2),IF(ROW(A2)=2,"T1",IF(ROW(A2)=3,"T2",IF(ROW(A2)=4,IF(B$2="1","","T3"),IF(ROW(A2)=5,IF(B$2="1","",IF(B$2="2","","T4")),IF(ROW(A2)=6,IF(B$2="4","T5",""),""))))),"")</f>
        <v>T1</v>
      </c>
      <c r="W2" s="10">
        <f t="shared" ref="W2:W17" si="2">IF(V2="T1",C$2,IF(V2="T2",D$2,IF(V2="T3",E$2,IF(V2="T4",F$2,IF(V2="T5",G$2,"")))))</f>
        <v>58.3173828125</v>
      </c>
      <c r="X2" s="4" t="str">
        <f t="shared" ref="X2:X17" si="3">IF(ISNUMBER(C$2),IF(ROW(A2)=2,"T10",IF(ROW(A2)=3,"T9",IF(ROW(A2)=4,IF(B$2="1","","T8"),IF(ROW(A2)=5,IF(B$2="3","T7",IF(B$2="4","T7","")),IF(ROW(A2)=6,IF(B$2="4","T6",""),""))))),"")</f>
        <v>T10</v>
      </c>
      <c r="Y2" s="10">
        <f t="shared" ref="Y2:Y17" si="4">IF(X2="T6",H$2,IF(X2="T7",I$2,IF(X2="T8",J$2,IF(X2="T9",K$2,IF(X2="T10",L$2,"")))))</f>
        <v>23.151611328125</v>
      </c>
      <c r="Z2" s="11">
        <f t="shared" ref="Z2:Z17" si="5">IF(ISNUMBER(C$2),IF(ROW($A2)=2,0,IF(ROW($A2)=3,670,IF(ROW($A2)=4,IF((B$2)="1","",1340),IF(ROW($A2)=5,IF(B$2="1","",IF(B$2="2","",2010)),IF(ROW($A2)=6,IF(B$2="4",2680,""),""))))),"")</f>
        <v>0</v>
      </c>
      <c r="AX2" s="12" t="e">
        <f>IF(ISNUMBER(C2),IF(ROW(#REF!)=2,AVERAGE(C$1:C$10000),""),"")</f>
        <v>#REF!</v>
      </c>
      <c r="AY2" s="12">
        <f t="shared" ref="AY2:AY17" si="6">IF(ISNUMBER(D2),IF(ROW(C2)=2,AVERAGE(D$1:D$10000),""),"")</f>
        <v>53.933837890625</v>
      </c>
      <c r="AZ2" s="12">
        <f t="shared" ref="AZ2:AZ17" si="7">IF(ISNUMBER(E2),IF(ROW(D2)=2,AVERAGE(E$1:E$10000),""),"")</f>
        <v>53.9013671875</v>
      </c>
      <c r="BA2" s="12">
        <f t="shared" ref="BA2:BA17" si="8">IF(ISNUMBER(J2),IF(ROW(A2)=2,AVERAGE(J$1:J$10000),""),"")</f>
        <v>44.387451171875</v>
      </c>
      <c r="BB2" s="12">
        <f t="shared" ref="BB2:BB17" si="9">IF(ISNUMBER(K2),IF(ROW(J2)=2,AVERAGE(K$1:K$10000),""),"")</f>
        <v>13.248046875</v>
      </c>
      <c r="BC2" s="12">
        <f t="shared" ref="BC2:BC17" si="10">IF(ISNUMBER(L2),IF(ROW(K2)=2,AVERAGE(L$1:L$10000),""),"")</f>
        <v>23.151611328125</v>
      </c>
      <c r="BD2" s="13">
        <f t="shared" ref="BD2:BD17" si="11">IF(B2="1",1,0)</f>
        <v>1</v>
      </c>
      <c r="BE2" s="13">
        <f t="shared" ref="BE2:BE17" si="12">IF(B2="1",1,IF(B2="2",1,0))</f>
        <v>1</v>
      </c>
      <c r="BF2" s="13">
        <f t="shared" ref="BF2:BF17" si="13">IF(B2="2",1,0)</f>
        <v>0</v>
      </c>
      <c r="BG2" s="13">
        <f t="shared" ref="BG2:BG17" si="14">IF(B2="2",1,0)</f>
        <v>0</v>
      </c>
      <c r="BH2" s="13">
        <f t="shared" ref="BH2:BH17" si="15">IF(B2="2",1,0)</f>
        <v>0</v>
      </c>
      <c r="BI2" s="13">
        <f t="shared" ref="BI2:BI17" si="16">IF(B2="1",0,1)</f>
        <v>0</v>
      </c>
      <c r="BJ2" s="13">
        <f t="shared" ref="BJ2:BJ17" si="17">IF(B2="1",0,1)</f>
        <v>0</v>
      </c>
      <c r="BK2" s="13">
        <f t="shared" ref="BK2:BK17" si="18">IF(B2="3",1,IF(B2="4",1,0))</f>
        <v>0</v>
      </c>
      <c r="BL2" s="13">
        <f t="shared" ref="BL2:BL17" si="19">IF(B2="1",1,IF(B2="2",1,0))</f>
        <v>1</v>
      </c>
      <c r="BM2" s="13">
        <f t="shared" ref="BM2:BM17" si="20">IF(B2="3",1,IF(B2="4",1,0))</f>
        <v>0</v>
      </c>
      <c r="BN2" s="13">
        <f t="shared" ref="BN2:BN17" si="21">IF(B2="3",1,IF(B2="4",1,0))</f>
        <v>0</v>
      </c>
      <c r="BO2" s="13">
        <f t="shared" ref="BO2:BO17" si="22">IF(B2="3",1,IF(B2="4",1,0))</f>
        <v>0</v>
      </c>
      <c r="BP2" s="13">
        <f t="shared" ref="BP2:BP17" si="23">IF(B2="4",1,0)</f>
        <v>0</v>
      </c>
      <c r="BQ2" s="13">
        <f t="shared" ref="BQ2:BQ17" si="24">IF(B2="3",1,0)</f>
        <v>0</v>
      </c>
      <c r="BR2" s="13">
        <f t="shared" ref="BR2:BR17" si="25">IF(B2="3",1,0)</f>
        <v>0</v>
      </c>
      <c r="BS2" s="13">
        <f t="shared" ref="BS2:BS17" si="26">IF(B2="3",1,0)</f>
        <v>0</v>
      </c>
      <c r="BT2" s="13">
        <f t="shared" ref="BT2:BT17" si="27">IF(B2="1",1,IF(B2="2",1,0))</f>
        <v>1</v>
      </c>
      <c r="BU2" s="13">
        <f t="shared" ref="BU2:BU17" si="28">IF(B2="1",0,1)</f>
        <v>0</v>
      </c>
      <c r="BV2" s="13">
        <f t="shared" ref="BV2:BV17" si="29">IF(B2="4",1,0)</f>
        <v>0</v>
      </c>
      <c r="BW2" s="13">
        <f t="shared" ref="BW2:BW17" si="30">IF(B2="4",1,0)</f>
        <v>0</v>
      </c>
      <c r="BX2" s="13">
        <f t="shared" ref="BX2:BX17" si="31">IF(B2="4",1,0)</f>
        <v>0</v>
      </c>
      <c r="BY2" s="13">
        <f t="shared" ref="BY2:BY17" si="32">IF(B2="4",1,0)</f>
        <v>0</v>
      </c>
      <c r="BZ2" s="13">
        <f t="shared" ref="BZ2:BZ17" si="33">IF(X2="T6",H$2,IF(X2="T7",I$2,IF(X2="T8",J$2,IF(X2="T9",K$2,IF(X2="T10",L$2,"")))))</f>
        <v>23.151611328125</v>
      </c>
      <c r="CA2" s="13">
        <f t="shared" ref="CA2:CA17" si="34">IF(B$2="1",D$2-K$2,IF(B$2="2",E$2-J$2,IF(B$2="3",F$2-I$2,IF(B$2="4",G$2-H$2,""))))</f>
        <v>40.685791015625</v>
      </c>
      <c r="CB2" s="13">
        <f t="shared" ref="CB2:CB17" si="35">C$2-L$2</f>
        <v>35.165771484375</v>
      </c>
      <c r="CC2" s="14" t="str">
        <f t="shared" ref="CC2:CC17" si="36">IF(B$2="4",H2,"                                        ")</f>
        <v xml:space="preserve">                                        </v>
      </c>
      <c r="CD2" s="14" t="str">
        <f t="shared" ref="CD2:CD17" si="37">IF(B$2="1","                              ",IF(B$2="2","                          ",I$2))</f>
        <v xml:space="preserve">                              </v>
      </c>
      <c r="CE2" s="14" t="str">
        <f t="shared" ref="CE2:CE17" si="38">IF(B$2="1","                               ",J$2)</f>
        <v xml:space="preserve">                               </v>
      </c>
      <c r="CF2" s="14" t="str">
        <f t="shared" ref="CF2:CF17" si="39">IF(B$2="1","                               ",E$2)</f>
        <v xml:space="preserve">                               </v>
      </c>
      <c r="CG2" s="14" t="str">
        <f t="shared" ref="CG2:CG17" si="40">IF(B$2="1","                              ",IF(B$2="2","                          ",F$2))</f>
        <v xml:space="preserve">                              </v>
      </c>
      <c r="CH2" s="14" t="str">
        <f t="shared" ref="CH2:CH17" si="41">IF(B$2="4",G2,"                                        ")</f>
        <v xml:space="preserve">                                        </v>
      </c>
    </row>
    <row r="3" spans="1:86" ht="12.75" customHeight="1" x14ac:dyDescent="0.15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5"/>
      <c r="O3" s="4"/>
      <c r="P3" s="6"/>
      <c r="Q3" s="7"/>
      <c r="R3" s="4" t="str">
        <f t="shared" si="0"/>
        <v/>
      </c>
      <c r="S3" s="8"/>
      <c r="V3" s="9" t="str">
        <f t="shared" si="1"/>
        <v>T2</v>
      </c>
      <c r="W3" s="10">
        <f t="shared" si="2"/>
        <v>53.933837890625</v>
      </c>
      <c r="X3" s="4" t="str">
        <f t="shared" si="3"/>
        <v>T9</v>
      </c>
      <c r="Y3" s="10">
        <f t="shared" si="4"/>
        <v>13.248046875</v>
      </c>
      <c r="Z3" s="11">
        <f t="shared" si="5"/>
        <v>670</v>
      </c>
      <c r="AX3" s="12" t="str">
        <f>IF(ISNUMBER(C3),IF(ROW(#REF!)=2,AVERAGE(C$1:C$10000),""),"")</f>
        <v/>
      </c>
      <c r="AY3" s="12" t="str">
        <f t="shared" si="6"/>
        <v/>
      </c>
      <c r="AZ3" s="12" t="str">
        <f t="shared" si="7"/>
        <v/>
      </c>
      <c r="BA3" s="12" t="str">
        <f t="shared" si="8"/>
        <v/>
      </c>
      <c r="BB3" s="12" t="str">
        <f t="shared" si="9"/>
        <v/>
      </c>
      <c r="BC3" s="12" t="str">
        <f t="shared" si="10"/>
        <v/>
      </c>
      <c r="BD3" s="13">
        <f t="shared" si="11"/>
        <v>0</v>
      </c>
      <c r="BE3" s="13">
        <f t="shared" si="12"/>
        <v>0</v>
      </c>
      <c r="BF3" s="13">
        <f t="shared" si="13"/>
        <v>0</v>
      </c>
      <c r="BG3" s="13">
        <f t="shared" si="14"/>
        <v>0</v>
      </c>
      <c r="BH3" s="13">
        <f t="shared" si="15"/>
        <v>0</v>
      </c>
      <c r="BI3" s="13">
        <f t="shared" si="16"/>
        <v>1</v>
      </c>
      <c r="BJ3" s="13">
        <f t="shared" si="17"/>
        <v>1</v>
      </c>
      <c r="BK3" s="13">
        <f t="shared" si="18"/>
        <v>0</v>
      </c>
      <c r="BL3" s="13">
        <f t="shared" si="19"/>
        <v>0</v>
      </c>
      <c r="BM3" s="13">
        <f t="shared" si="20"/>
        <v>0</v>
      </c>
      <c r="BN3" s="13">
        <f t="shared" si="21"/>
        <v>0</v>
      </c>
      <c r="BO3" s="13">
        <f t="shared" si="22"/>
        <v>0</v>
      </c>
      <c r="BP3" s="13">
        <f t="shared" si="23"/>
        <v>0</v>
      </c>
      <c r="BQ3" s="13">
        <f t="shared" si="24"/>
        <v>0</v>
      </c>
      <c r="BR3" s="13">
        <f t="shared" si="25"/>
        <v>0</v>
      </c>
      <c r="BS3" s="13">
        <f t="shared" si="26"/>
        <v>0</v>
      </c>
      <c r="BT3" s="13">
        <f t="shared" si="27"/>
        <v>0</v>
      </c>
      <c r="BU3" s="13">
        <f t="shared" si="28"/>
        <v>1</v>
      </c>
      <c r="BV3" s="13">
        <f t="shared" si="29"/>
        <v>0</v>
      </c>
      <c r="BW3" s="13">
        <f t="shared" si="30"/>
        <v>0</v>
      </c>
      <c r="BX3" s="13">
        <f t="shared" si="31"/>
        <v>0</v>
      </c>
      <c r="BY3" s="13">
        <f t="shared" si="32"/>
        <v>0</v>
      </c>
      <c r="BZ3" s="13">
        <f t="shared" si="33"/>
        <v>13.248046875</v>
      </c>
      <c r="CA3" s="13">
        <f t="shared" si="34"/>
        <v>40.685791015625</v>
      </c>
      <c r="CB3" s="13">
        <f t="shared" si="35"/>
        <v>35.165771484375</v>
      </c>
      <c r="CC3" s="14" t="str">
        <f t="shared" si="36"/>
        <v xml:space="preserve">                                        </v>
      </c>
      <c r="CD3" s="14" t="str">
        <f t="shared" si="37"/>
        <v xml:space="preserve">                              </v>
      </c>
      <c r="CE3" s="14" t="str">
        <f t="shared" si="38"/>
        <v xml:space="preserve">                               </v>
      </c>
      <c r="CF3" s="14" t="str">
        <f t="shared" si="39"/>
        <v xml:space="preserve">                               </v>
      </c>
      <c r="CG3" s="14" t="str">
        <f t="shared" si="40"/>
        <v xml:space="preserve">                              </v>
      </c>
      <c r="CH3" s="14" t="str">
        <f t="shared" si="41"/>
        <v xml:space="preserve">                                        </v>
      </c>
    </row>
    <row r="4" spans="1:86" ht="12.75" customHeight="1" x14ac:dyDescent="0.15">
      <c r="A4" s="1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5"/>
      <c r="O4" s="4"/>
      <c r="P4" s="6"/>
      <c r="Q4" s="7"/>
      <c r="R4" s="4" t="str">
        <f t="shared" si="0"/>
        <v/>
      </c>
      <c r="S4" s="8"/>
      <c r="V4" s="9" t="str">
        <f t="shared" si="1"/>
        <v/>
      </c>
      <c r="W4" s="10" t="str">
        <f t="shared" si="2"/>
        <v/>
      </c>
      <c r="X4" s="4" t="str">
        <f t="shared" si="3"/>
        <v/>
      </c>
      <c r="Y4" s="10" t="str">
        <f t="shared" si="4"/>
        <v/>
      </c>
      <c r="Z4" s="11" t="str">
        <f t="shared" si="5"/>
        <v/>
      </c>
      <c r="AX4" s="12" t="str">
        <f>IF(ISNUMBER(C4),IF(ROW(#REF!)=2,AVERAGE(C$1:C$10000),""),"")</f>
        <v/>
      </c>
      <c r="AY4" s="12" t="str">
        <f t="shared" si="6"/>
        <v/>
      </c>
      <c r="AZ4" s="12" t="str">
        <f t="shared" si="7"/>
        <v/>
      </c>
      <c r="BA4" s="12" t="str">
        <f t="shared" si="8"/>
        <v/>
      </c>
      <c r="BB4" s="12" t="str">
        <f t="shared" si="9"/>
        <v/>
      </c>
      <c r="BC4" s="12" t="str">
        <f t="shared" si="10"/>
        <v/>
      </c>
      <c r="BD4" s="13">
        <f t="shared" si="11"/>
        <v>0</v>
      </c>
      <c r="BE4" s="13">
        <f t="shared" si="12"/>
        <v>0</v>
      </c>
      <c r="BF4" s="13">
        <f t="shared" si="13"/>
        <v>0</v>
      </c>
      <c r="BG4" s="13">
        <f t="shared" si="14"/>
        <v>0</v>
      </c>
      <c r="BH4" s="13">
        <f t="shared" si="15"/>
        <v>0</v>
      </c>
      <c r="BI4" s="13">
        <f t="shared" si="16"/>
        <v>1</v>
      </c>
      <c r="BJ4" s="13">
        <f t="shared" si="17"/>
        <v>1</v>
      </c>
      <c r="BK4" s="13">
        <f t="shared" si="18"/>
        <v>0</v>
      </c>
      <c r="BL4" s="13">
        <f t="shared" si="19"/>
        <v>0</v>
      </c>
      <c r="BM4" s="13">
        <f t="shared" si="20"/>
        <v>0</v>
      </c>
      <c r="BN4" s="13">
        <f t="shared" si="21"/>
        <v>0</v>
      </c>
      <c r="BO4" s="13">
        <f t="shared" si="22"/>
        <v>0</v>
      </c>
      <c r="BP4" s="13">
        <f t="shared" si="23"/>
        <v>0</v>
      </c>
      <c r="BQ4" s="13">
        <f t="shared" si="24"/>
        <v>0</v>
      </c>
      <c r="BR4" s="13">
        <f t="shared" si="25"/>
        <v>0</v>
      </c>
      <c r="BS4" s="13">
        <f t="shared" si="26"/>
        <v>0</v>
      </c>
      <c r="BT4" s="13">
        <f t="shared" si="27"/>
        <v>0</v>
      </c>
      <c r="BU4" s="13">
        <f t="shared" si="28"/>
        <v>1</v>
      </c>
      <c r="BV4" s="13">
        <f t="shared" si="29"/>
        <v>0</v>
      </c>
      <c r="BW4" s="13">
        <f t="shared" si="30"/>
        <v>0</v>
      </c>
      <c r="BX4" s="13">
        <f t="shared" si="31"/>
        <v>0</v>
      </c>
      <c r="BY4" s="13">
        <f t="shared" si="32"/>
        <v>0</v>
      </c>
      <c r="BZ4" s="13" t="str">
        <f t="shared" si="33"/>
        <v/>
      </c>
      <c r="CA4" s="13">
        <f t="shared" si="34"/>
        <v>40.685791015625</v>
      </c>
      <c r="CB4" s="13">
        <f t="shared" si="35"/>
        <v>35.165771484375</v>
      </c>
      <c r="CC4" s="14" t="str">
        <f t="shared" si="36"/>
        <v xml:space="preserve">                                        </v>
      </c>
      <c r="CD4" s="14" t="str">
        <f t="shared" si="37"/>
        <v xml:space="preserve">                              </v>
      </c>
      <c r="CE4" s="14" t="str">
        <f t="shared" si="38"/>
        <v xml:space="preserve">                               </v>
      </c>
      <c r="CF4" s="14" t="str">
        <f t="shared" si="39"/>
        <v xml:space="preserve">                               </v>
      </c>
      <c r="CG4" s="14" t="str">
        <f t="shared" si="40"/>
        <v xml:space="preserve">                              </v>
      </c>
      <c r="CH4" s="14" t="str">
        <f t="shared" si="41"/>
        <v xml:space="preserve">                                        </v>
      </c>
    </row>
    <row r="5" spans="1:86" ht="12.75" customHeight="1" x14ac:dyDescent="0.15">
      <c r="A5" s="1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5"/>
      <c r="O5" s="4"/>
      <c r="P5" s="6"/>
      <c r="Q5" s="7"/>
      <c r="R5" s="4" t="str">
        <f t="shared" si="0"/>
        <v/>
      </c>
      <c r="S5" s="8"/>
      <c r="V5" s="9" t="str">
        <f t="shared" si="1"/>
        <v/>
      </c>
      <c r="W5" s="10" t="str">
        <f t="shared" si="2"/>
        <v/>
      </c>
      <c r="X5" s="4" t="str">
        <f t="shared" si="3"/>
        <v/>
      </c>
      <c r="Y5" s="10" t="str">
        <f t="shared" si="4"/>
        <v/>
      </c>
      <c r="Z5" s="11" t="str">
        <f t="shared" si="5"/>
        <v/>
      </c>
      <c r="AX5" s="12" t="str">
        <f>IF(ISNUMBER(C5),IF(ROW(#REF!)=2,AVERAGE(C$1:C$10000),""),"")</f>
        <v/>
      </c>
      <c r="AY5" s="12" t="str">
        <f t="shared" si="6"/>
        <v/>
      </c>
      <c r="AZ5" s="12" t="str">
        <f t="shared" si="7"/>
        <v/>
      </c>
      <c r="BA5" s="12" t="str">
        <f t="shared" si="8"/>
        <v/>
      </c>
      <c r="BB5" s="12" t="str">
        <f t="shared" si="9"/>
        <v/>
      </c>
      <c r="BC5" s="12" t="str">
        <f t="shared" si="10"/>
        <v/>
      </c>
      <c r="BD5" s="13">
        <f t="shared" si="11"/>
        <v>0</v>
      </c>
      <c r="BE5" s="13">
        <f t="shared" si="12"/>
        <v>0</v>
      </c>
      <c r="BF5" s="13">
        <f t="shared" si="13"/>
        <v>0</v>
      </c>
      <c r="BG5" s="13">
        <f t="shared" si="14"/>
        <v>0</v>
      </c>
      <c r="BH5" s="13">
        <f t="shared" si="15"/>
        <v>0</v>
      </c>
      <c r="BI5" s="13">
        <f t="shared" si="16"/>
        <v>1</v>
      </c>
      <c r="BJ5" s="13">
        <f t="shared" si="17"/>
        <v>1</v>
      </c>
      <c r="BK5" s="13">
        <f t="shared" si="18"/>
        <v>0</v>
      </c>
      <c r="BL5" s="13">
        <f t="shared" si="19"/>
        <v>0</v>
      </c>
      <c r="BM5" s="13">
        <f t="shared" si="20"/>
        <v>0</v>
      </c>
      <c r="BN5" s="13">
        <f t="shared" si="21"/>
        <v>0</v>
      </c>
      <c r="BO5" s="13">
        <f t="shared" si="22"/>
        <v>0</v>
      </c>
      <c r="BP5" s="13">
        <f t="shared" si="23"/>
        <v>0</v>
      </c>
      <c r="BQ5" s="13">
        <f t="shared" si="24"/>
        <v>0</v>
      </c>
      <c r="BR5" s="13">
        <f t="shared" si="25"/>
        <v>0</v>
      </c>
      <c r="BS5" s="13">
        <f t="shared" si="26"/>
        <v>0</v>
      </c>
      <c r="BT5" s="13">
        <f t="shared" si="27"/>
        <v>0</v>
      </c>
      <c r="BU5" s="13">
        <f t="shared" si="28"/>
        <v>1</v>
      </c>
      <c r="BV5" s="13">
        <f t="shared" si="29"/>
        <v>0</v>
      </c>
      <c r="BW5" s="13">
        <f t="shared" si="30"/>
        <v>0</v>
      </c>
      <c r="BX5" s="13">
        <f t="shared" si="31"/>
        <v>0</v>
      </c>
      <c r="BY5" s="13">
        <f t="shared" si="32"/>
        <v>0</v>
      </c>
      <c r="BZ5" s="13" t="str">
        <f t="shared" si="33"/>
        <v/>
      </c>
      <c r="CA5" s="13">
        <f t="shared" si="34"/>
        <v>40.685791015625</v>
      </c>
      <c r="CB5" s="13">
        <f t="shared" si="35"/>
        <v>35.165771484375</v>
      </c>
      <c r="CC5" s="14" t="str">
        <f t="shared" si="36"/>
        <v xml:space="preserve">                                        </v>
      </c>
      <c r="CD5" s="14" t="str">
        <f t="shared" si="37"/>
        <v xml:space="preserve">                              </v>
      </c>
      <c r="CE5" s="14" t="str">
        <f t="shared" si="38"/>
        <v xml:space="preserve">                               </v>
      </c>
      <c r="CF5" s="14" t="str">
        <f t="shared" si="39"/>
        <v xml:space="preserve">                               </v>
      </c>
      <c r="CG5" s="14" t="str">
        <f t="shared" si="40"/>
        <v xml:space="preserve">                              </v>
      </c>
      <c r="CH5" s="14" t="str">
        <f t="shared" si="41"/>
        <v xml:space="preserve">                                        </v>
      </c>
    </row>
    <row r="6" spans="1:86" ht="12.75" customHeight="1" x14ac:dyDescent="0.15">
      <c r="A6" s="1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5"/>
      <c r="O6" s="4"/>
      <c r="P6" s="6"/>
      <c r="Q6" s="7"/>
      <c r="R6" s="4" t="str">
        <f t="shared" si="0"/>
        <v/>
      </c>
      <c r="S6" s="8"/>
      <c r="V6" s="9" t="str">
        <f t="shared" si="1"/>
        <v/>
      </c>
      <c r="W6" s="10" t="str">
        <f t="shared" si="2"/>
        <v/>
      </c>
      <c r="X6" s="4" t="str">
        <f t="shared" si="3"/>
        <v/>
      </c>
      <c r="Y6" s="10" t="str">
        <f t="shared" si="4"/>
        <v/>
      </c>
      <c r="Z6" s="11" t="str">
        <f t="shared" si="5"/>
        <v/>
      </c>
      <c r="AX6" s="12" t="str">
        <f>IF(ISNUMBER(C6),IF(ROW(#REF!)=2,AVERAGE(C$1:C$10000),""),"")</f>
        <v/>
      </c>
      <c r="AY6" s="12" t="str">
        <f t="shared" si="6"/>
        <v/>
      </c>
      <c r="AZ6" s="12" t="str">
        <f t="shared" si="7"/>
        <v/>
      </c>
      <c r="BA6" s="12" t="str">
        <f t="shared" si="8"/>
        <v/>
      </c>
      <c r="BB6" s="12" t="str">
        <f t="shared" si="9"/>
        <v/>
      </c>
      <c r="BC6" s="12" t="str">
        <f t="shared" si="10"/>
        <v/>
      </c>
      <c r="BD6" s="13">
        <f t="shared" si="11"/>
        <v>0</v>
      </c>
      <c r="BE6" s="13">
        <f t="shared" si="12"/>
        <v>0</v>
      </c>
      <c r="BF6" s="13">
        <f t="shared" si="13"/>
        <v>0</v>
      </c>
      <c r="BG6" s="13">
        <f t="shared" si="14"/>
        <v>0</v>
      </c>
      <c r="BH6" s="13">
        <f t="shared" si="15"/>
        <v>0</v>
      </c>
      <c r="BI6" s="13">
        <f t="shared" si="16"/>
        <v>1</v>
      </c>
      <c r="BJ6" s="13">
        <f t="shared" si="17"/>
        <v>1</v>
      </c>
      <c r="BK6" s="13">
        <f t="shared" si="18"/>
        <v>0</v>
      </c>
      <c r="BL6" s="13">
        <f t="shared" si="19"/>
        <v>0</v>
      </c>
      <c r="BM6" s="13">
        <f t="shared" si="20"/>
        <v>0</v>
      </c>
      <c r="BN6" s="13">
        <f t="shared" si="21"/>
        <v>0</v>
      </c>
      <c r="BO6" s="13">
        <f t="shared" si="22"/>
        <v>0</v>
      </c>
      <c r="BP6" s="13">
        <f t="shared" si="23"/>
        <v>0</v>
      </c>
      <c r="BQ6" s="13">
        <f t="shared" si="24"/>
        <v>0</v>
      </c>
      <c r="BR6" s="13">
        <f t="shared" si="25"/>
        <v>0</v>
      </c>
      <c r="BS6" s="13">
        <f t="shared" si="26"/>
        <v>0</v>
      </c>
      <c r="BT6" s="13">
        <f t="shared" si="27"/>
        <v>0</v>
      </c>
      <c r="BU6" s="13">
        <f t="shared" si="28"/>
        <v>1</v>
      </c>
      <c r="BV6" s="13">
        <f t="shared" si="29"/>
        <v>0</v>
      </c>
      <c r="BW6" s="13">
        <f t="shared" si="30"/>
        <v>0</v>
      </c>
      <c r="BX6" s="13">
        <f t="shared" si="31"/>
        <v>0</v>
      </c>
      <c r="BY6" s="13">
        <f t="shared" si="32"/>
        <v>0</v>
      </c>
      <c r="BZ6" s="13" t="str">
        <f t="shared" si="33"/>
        <v/>
      </c>
      <c r="CA6" s="13">
        <f t="shared" si="34"/>
        <v>40.685791015625</v>
      </c>
      <c r="CB6" s="13">
        <f t="shared" si="35"/>
        <v>35.165771484375</v>
      </c>
      <c r="CC6" s="14" t="str">
        <f t="shared" si="36"/>
        <v xml:space="preserve">                                        </v>
      </c>
      <c r="CD6" s="14" t="str">
        <f t="shared" si="37"/>
        <v xml:space="preserve">                              </v>
      </c>
      <c r="CE6" s="14" t="str">
        <f t="shared" si="38"/>
        <v xml:space="preserve">                               </v>
      </c>
      <c r="CF6" s="14" t="str">
        <f t="shared" si="39"/>
        <v xml:space="preserve">                               </v>
      </c>
      <c r="CG6" s="14" t="str">
        <f t="shared" si="40"/>
        <v xml:space="preserve">                              </v>
      </c>
      <c r="CH6" s="14" t="str">
        <f t="shared" si="41"/>
        <v xml:space="preserve">                                        </v>
      </c>
    </row>
    <row r="7" spans="1:86" ht="12.75" customHeight="1" x14ac:dyDescent="0.15">
      <c r="A7" s="1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4"/>
      <c r="N7" s="5"/>
      <c r="O7" s="4"/>
      <c r="P7" s="6"/>
      <c r="Q7" s="7"/>
      <c r="R7" s="4" t="str">
        <f t="shared" si="0"/>
        <v/>
      </c>
      <c r="S7" s="8"/>
      <c r="V7" s="9" t="str">
        <f t="shared" si="1"/>
        <v/>
      </c>
      <c r="W7" s="10" t="str">
        <f t="shared" si="2"/>
        <v/>
      </c>
      <c r="X7" s="4" t="str">
        <f t="shared" si="3"/>
        <v/>
      </c>
      <c r="Y7" s="10" t="str">
        <f t="shared" si="4"/>
        <v/>
      </c>
      <c r="Z7" s="11" t="str">
        <f t="shared" si="5"/>
        <v/>
      </c>
      <c r="AX7" s="12" t="str">
        <f>IF(ISNUMBER(C7),IF(ROW(#REF!)=2,AVERAGE(C$1:C$10000),""),"")</f>
        <v/>
      </c>
      <c r="AY7" s="12" t="str">
        <f t="shared" si="6"/>
        <v/>
      </c>
      <c r="AZ7" s="12" t="str">
        <f t="shared" si="7"/>
        <v/>
      </c>
      <c r="BA7" s="12" t="str">
        <f t="shared" si="8"/>
        <v/>
      </c>
      <c r="BB7" s="12" t="str">
        <f t="shared" si="9"/>
        <v/>
      </c>
      <c r="BC7" s="12" t="str">
        <f t="shared" si="10"/>
        <v/>
      </c>
      <c r="BD7" s="13">
        <f t="shared" si="11"/>
        <v>0</v>
      </c>
      <c r="BE7" s="13">
        <f t="shared" si="12"/>
        <v>0</v>
      </c>
      <c r="BF7" s="13">
        <f t="shared" si="13"/>
        <v>0</v>
      </c>
      <c r="BG7" s="13">
        <f t="shared" si="14"/>
        <v>0</v>
      </c>
      <c r="BH7" s="13">
        <f t="shared" si="15"/>
        <v>0</v>
      </c>
      <c r="BI7" s="13">
        <f t="shared" si="16"/>
        <v>1</v>
      </c>
      <c r="BJ7" s="13">
        <f t="shared" si="17"/>
        <v>1</v>
      </c>
      <c r="BK7" s="13">
        <f t="shared" si="18"/>
        <v>0</v>
      </c>
      <c r="BL7" s="13">
        <f t="shared" si="19"/>
        <v>0</v>
      </c>
      <c r="BM7" s="13">
        <f t="shared" si="20"/>
        <v>0</v>
      </c>
      <c r="BN7" s="13">
        <f t="shared" si="21"/>
        <v>0</v>
      </c>
      <c r="BO7" s="13">
        <f t="shared" si="22"/>
        <v>0</v>
      </c>
      <c r="BP7" s="13">
        <f t="shared" si="23"/>
        <v>0</v>
      </c>
      <c r="BQ7" s="13">
        <f t="shared" si="24"/>
        <v>0</v>
      </c>
      <c r="BR7" s="13">
        <f t="shared" si="25"/>
        <v>0</v>
      </c>
      <c r="BS7" s="13">
        <f t="shared" si="26"/>
        <v>0</v>
      </c>
      <c r="BT7" s="13">
        <f t="shared" si="27"/>
        <v>0</v>
      </c>
      <c r="BU7" s="13">
        <f t="shared" si="28"/>
        <v>1</v>
      </c>
      <c r="BV7" s="13">
        <f t="shared" si="29"/>
        <v>0</v>
      </c>
      <c r="BW7" s="13">
        <f t="shared" si="30"/>
        <v>0</v>
      </c>
      <c r="BX7" s="13">
        <f t="shared" si="31"/>
        <v>0</v>
      </c>
      <c r="BY7" s="13">
        <f t="shared" si="32"/>
        <v>0</v>
      </c>
      <c r="BZ7" s="13" t="str">
        <f t="shared" si="33"/>
        <v/>
      </c>
      <c r="CA7" s="13">
        <f t="shared" si="34"/>
        <v>40.685791015625</v>
      </c>
      <c r="CB7" s="13">
        <f t="shared" si="35"/>
        <v>35.165771484375</v>
      </c>
      <c r="CC7" s="14" t="str">
        <f t="shared" si="36"/>
        <v xml:space="preserve">                                        </v>
      </c>
      <c r="CD7" s="14" t="str">
        <f t="shared" si="37"/>
        <v xml:space="preserve">                              </v>
      </c>
      <c r="CE7" s="14" t="str">
        <f t="shared" si="38"/>
        <v xml:space="preserve">                               </v>
      </c>
      <c r="CF7" s="14" t="str">
        <f t="shared" si="39"/>
        <v xml:space="preserve">                               </v>
      </c>
      <c r="CG7" s="14" t="str">
        <f t="shared" si="40"/>
        <v xml:space="preserve">                              </v>
      </c>
      <c r="CH7" s="14" t="str">
        <f t="shared" si="41"/>
        <v xml:space="preserve">                                        </v>
      </c>
    </row>
    <row r="8" spans="1:86" ht="12.75" customHeight="1" x14ac:dyDescent="0.15">
      <c r="A8" s="1"/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5"/>
      <c r="O8" s="4"/>
      <c r="P8" s="6"/>
      <c r="Q8" s="7"/>
      <c r="R8" s="4" t="str">
        <f t="shared" si="0"/>
        <v/>
      </c>
      <c r="S8" s="8"/>
      <c r="V8" s="9" t="str">
        <f t="shared" si="1"/>
        <v/>
      </c>
      <c r="W8" s="10" t="str">
        <f t="shared" si="2"/>
        <v/>
      </c>
      <c r="X8" s="4" t="str">
        <f t="shared" si="3"/>
        <v/>
      </c>
      <c r="Y8" s="10" t="str">
        <f t="shared" si="4"/>
        <v/>
      </c>
      <c r="Z8" s="11" t="str">
        <f t="shared" si="5"/>
        <v/>
      </c>
      <c r="AX8" s="12" t="str">
        <f>IF(ISNUMBER(C8),IF(ROW(#REF!)=2,AVERAGE(C$1:C$10000),""),"")</f>
        <v/>
      </c>
      <c r="AY8" s="12" t="str">
        <f t="shared" si="6"/>
        <v/>
      </c>
      <c r="AZ8" s="12" t="str">
        <f t="shared" si="7"/>
        <v/>
      </c>
      <c r="BA8" s="12" t="str">
        <f t="shared" si="8"/>
        <v/>
      </c>
      <c r="BB8" s="12" t="str">
        <f t="shared" si="9"/>
        <v/>
      </c>
      <c r="BC8" s="12" t="str">
        <f t="shared" si="10"/>
        <v/>
      </c>
      <c r="BD8" s="13">
        <f t="shared" si="11"/>
        <v>0</v>
      </c>
      <c r="BE8" s="13">
        <f t="shared" si="12"/>
        <v>0</v>
      </c>
      <c r="BF8" s="13">
        <f t="shared" si="13"/>
        <v>0</v>
      </c>
      <c r="BG8" s="13">
        <f t="shared" si="14"/>
        <v>0</v>
      </c>
      <c r="BH8" s="13">
        <f t="shared" si="15"/>
        <v>0</v>
      </c>
      <c r="BI8" s="13">
        <f t="shared" si="16"/>
        <v>1</v>
      </c>
      <c r="BJ8" s="13">
        <f t="shared" si="17"/>
        <v>1</v>
      </c>
      <c r="BK8" s="13">
        <f t="shared" si="18"/>
        <v>0</v>
      </c>
      <c r="BL8" s="13">
        <f t="shared" si="19"/>
        <v>0</v>
      </c>
      <c r="BM8" s="13">
        <f t="shared" si="20"/>
        <v>0</v>
      </c>
      <c r="BN8" s="13">
        <f t="shared" si="21"/>
        <v>0</v>
      </c>
      <c r="BO8" s="13">
        <f t="shared" si="22"/>
        <v>0</v>
      </c>
      <c r="BP8" s="13">
        <f t="shared" si="23"/>
        <v>0</v>
      </c>
      <c r="BQ8" s="13">
        <f t="shared" si="24"/>
        <v>0</v>
      </c>
      <c r="BR8" s="13">
        <f t="shared" si="25"/>
        <v>0</v>
      </c>
      <c r="BS8" s="13">
        <f t="shared" si="26"/>
        <v>0</v>
      </c>
      <c r="BT8" s="13">
        <f t="shared" si="27"/>
        <v>0</v>
      </c>
      <c r="BU8" s="13">
        <f t="shared" si="28"/>
        <v>1</v>
      </c>
      <c r="BV8" s="13">
        <f t="shared" si="29"/>
        <v>0</v>
      </c>
      <c r="BW8" s="13">
        <f t="shared" si="30"/>
        <v>0</v>
      </c>
      <c r="BX8" s="13">
        <f t="shared" si="31"/>
        <v>0</v>
      </c>
      <c r="BY8" s="13">
        <f t="shared" si="32"/>
        <v>0</v>
      </c>
      <c r="BZ8" s="13" t="str">
        <f t="shared" si="33"/>
        <v/>
      </c>
      <c r="CA8" s="13">
        <f t="shared" si="34"/>
        <v>40.685791015625</v>
      </c>
      <c r="CB8" s="13">
        <f t="shared" si="35"/>
        <v>35.165771484375</v>
      </c>
      <c r="CC8" s="14" t="str">
        <f t="shared" si="36"/>
        <v xml:space="preserve">                                        </v>
      </c>
      <c r="CD8" s="14" t="str">
        <f t="shared" si="37"/>
        <v xml:space="preserve">                              </v>
      </c>
      <c r="CE8" s="14" t="str">
        <f t="shared" si="38"/>
        <v xml:space="preserve">                               </v>
      </c>
      <c r="CF8" s="14" t="str">
        <f t="shared" si="39"/>
        <v xml:space="preserve">                               </v>
      </c>
      <c r="CG8" s="14" t="str">
        <f t="shared" si="40"/>
        <v xml:space="preserve">                              </v>
      </c>
      <c r="CH8" s="14" t="str">
        <f t="shared" si="41"/>
        <v xml:space="preserve">                                        </v>
      </c>
    </row>
    <row r="9" spans="1:86" ht="12.75" customHeight="1" x14ac:dyDescent="0.15">
      <c r="A9" s="1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4"/>
      <c r="N9" s="5"/>
      <c r="O9" s="4"/>
      <c r="P9" s="6"/>
      <c r="Q9" s="7"/>
      <c r="R9" s="4" t="str">
        <f t="shared" si="0"/>
        <v/>
      </c>
      <c r="S9" s="8"/>
      <c r="V9" s="9" t="str">
        <f t="shared" si="1"/>
        <v/>
      </c>
      <c r="W9" s="10" t="str">
        <f t="shared" si="2"/>
        <v/>
      </c>
      <c r="X9" s="4" t="str">
        <f t="shared" si="3"/>
        <v/>
      </c>
      <c r="Y9" s="10" t="str">
        <f t="shared" si="4"/>
        <v/>
      </c>
      <c r="Z9" s="11" t="str">
        <f t="shared" si="5"/>
        <v/>
      </c>
      <c r="AX9" s="12" t="str">
        <f>IF(ISNUMBER(C9),IF(ROW(#REF!)=2,AVERAGE(C$1:C$10000),""),"")</f>
        <v/>
      </c>
      <c r="AY9" s="12" t="str">
        <f t="shared" si="6"/>
        <v/>
      </c>
      <c r="AZ9" s="12" t="str">
        <f t="shared" si="7"/>
        <v/>
      </c>
      <c r="BA9" s="12" t="str">
        <f t="shared" si="8"/>
        <v/>
      </c>
      <c r="BB9" s="12" t="str">
        <f t="shared" si="9"/>
        <v/>
      </c>
      <c r="BC9" s="12" t="str">
        <f t="shared" si="10"/>
        <v/>
      </c>
      <c r="BD9" s="13">
        <f t="shared" si="11"/>
        <v>0</v>
      </c>
      <c r="BE9" s="13">
        <f t="shared" si="12"/>
        <v>0</v>
      </c>
      <c r="BF9" s="13">
        <f t="shared" si="13"/>
        <v>0</v>
      </c>
      <c r="BG9" s="13">
        <f t="shared" si="14"/>
        <v>0</v>
      </c>
      <c r="BH9" s="13">
        <f t="shared" si="15"/>
        <v>0</v>
      </c>
      <c r="BI9" s="13">
        <f t="shared" si="16"/>
        <v>1</v>
      </c>
      <c r="BJ9" s="13">
        <f t="shared" si="17"/>
        <v>1</v>
      </c>
      <c r="BK9" s="13">
        <f t="shared" si="18"/>
        <v>0</v>
      </c>
      <c r="BL9" s="13">
        <f t="shared" si="19"/>
        <v>0</v>
      </c>
      <c r="BM9" s="13">
        <f t="shared" si="20"/>
        <v>0</v>
      </c>
      <c r="BN9" s="13">
        <f t="shared" si="21"/>
        <v>0</v>
      </c>
      <c r="BO9" s="13">
        <f t="shared" si="22"/>
        <v>0</v>
      </c>
      <c r="BP9" s="13">
        <f t="shared" si="23"/>
        <v>0</v>
      </c>
      <c r="BQ9" s="13">
        <f t="shared" si="24"/>
        <v>0</v>
      </c>
      <c r="BR9" s="13">
        <f t="shared" si="25"/>
        <v>0</v>
      </c>
      <c r="BS9" s="13">
        <f t="shared" si="26"/>
        <v>0</v>
      </c>
      <c r="BT9" s="13">
        <f t="shared" si="27"/>
        <v>0</v>
      </c>
      <c r="BU9" s="13">
        <f t="shared" si="28"/>
        <v>1</v>
      </c>
      <c r="BV9" s="13">
        <f t="shared" si="29"/>
        <v>0</v>
      </c>
      <c r="BW9" s="13">
        <f t="shared" si="30"/>
        <v>0</v>
      </c>
      <c r="BX9" s="13">
        <f t="shared" si="31"/>
        <v>0</v>
      </c>
      <c r="BY9" s="13">
        <f t="shared" si="32"/>
        <v>0</v>
      </c>
      <c r="BZ9" s="13" t="str">
        <f t="shared" si="33"/>
        <v/>
      </c>
      <c r="CA9" s="13">
        <f t="shared" si="34"/>
        <v>40.685791015625</v>
      </c>
      <c r="CB9" s="13">
        <f t="shared" si="35"/>
        <v>35.165771484375</v>
      </c>
      <c r="CC9" s="14" t="str">
        <f t="shared" si="36"/>
        <v xml:space="preserve">                                        </v>
      </c>
      <c r="CD9" s="14" t="str">
        <f t="shared" si="37"/>
        <v xml:space="preserve">                              </v>
      </c>
      <c r="CE9" s="14" t="str">
        <f t="shared" si="38"/>
        <v xml:space="preserve">                               </v>
      </c>
      <c r="CF9" s="14" t="str">
        <f t="shared" si="39"/>
        <v xml:space="preserve">                               </v>
      </c>
      <c r="CG9" s="14" t="str">
        <f t="shared" si="40"/>
        <v xml:space="preserve">                              </v>
      </c>
      <c r="CH9" s="14" t="str">
        <f t="shared" si="41"/>
        <v xml:space="preserve">                                        </v>
      </c>
    </row>
    <row r="10" spans="1:86" ht="12.75" customHeight="1" x14ac:dyDescent="0.15">
      <c r="A10" s="1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  <c r="N10" s="5"/>
      <c r="O10" s="4"/>
      <c r="P10" s="6"/>
      <c r="Q10" s="7"/>
      <c r="R10" s="4" t="str">
        <f t="shared" si="0"/>
        <v/>
      </c>
      <c r="S10" s="8"/>
      <c r="V10" s="9" t="str">
        <f t="shared" si="1"/>
        <v/>
      </c>
      <c r="W10" s="10" t="str">
        <f t="shared" si="2"/>
        <v/>
      </c>
      <c r="X10" s="4" t="str">
        <f t="shared" si="3"/>
        <v/>
      </c>
      <c r="Y10" s="10" t="str">
        <f t="shared" si="4"/>
        <v/>
      </c>
      <c r="Z10" s="11" t="str">
        <f t="shared" si="5"/>
        <v/>
      </c>
      <c r="AX10" s="12" t="str">
        <f>IF(ISNUMBER(C10),IF(ROW(#REF!)=2,AVERAGE(C$1:C$10000),""),"")</f>
        <v/>
      </c>
      <c r="AY10" s="12" t="str">
        <f t="shared" si="6"/>
        <v/>
      </c>
      <c r="AZ10" s="12" t="str">
        <f t="shared" si="7"/>
        <v/>
      </c>
      <c r="BA10" s="12" t="str">
        <f t="shared" si="8"/>
        <v/>
      </c>
      <c r="BB10" s="12" t="str">
        <f t="shared" si="9"/>
        <v/>
      </c>
      <c r="BC10" s="12" t="str">
        <f t="shared" si="10"/>
        <v/>
      </c>
      <c r="BD10" s="13">
        <f t="shared" si="11"/>
        <v>0</v>
      </c>
      <c r="BE10" s="13">
        <f t="shared" si="12"/>
        <v>0</v>
      </c>
      <c r="BF10" s="13">
        <f t="shared" si="13"/>
        <v>0</v>
      </c>
      <c r="BG10" s="13">
        <f t="shared" si="14"/>
        <v>0</v>
      </c>
      <c r="BH10" s="13">
        <f t="shared" si="15"/>
        <v>0</v>
      </c>
      <c r="BI10" s="13">
        <f t="shared" si="16"/>
        <v>1</v>
      </c>
      <c r="BJ10" s="13">
        <f t="shared" si="17"/>
        <v>1</v>
      </c>
      <c r="BK10" s="13">
        <f t="shared" si="18"/>
        <v>0</v>
      </c>
      <c r="BL10" s="13">
        <f t="shared" si="19"/>
        <v>0</v>
      </c>
      <c r="BM10" s="13">
        <f t="shared" si="20"/>
        <v>0</v>
      </c>
      <c r="BN10" s="13">
        <f t="shared" si="21"/>
        <v>0</v>
      </c>
      <c r="BO10" s="13">
        <f t="shared" si="22"/>
        <v>0</v>
      </c>
      <c r="BP10" s="13">
        <f t="shared" si="23"/>
        <v>0</v>
      </c>
      <c r="BQ10" s="13">
        <f t="shared" si="24"/>
        <v>0</v>
      </c>
      <c r="BR10" s="13">
        <f t="shared" si="25"/>
        <v>0</v>
      </c>
      <c r="BS10" s="13">
        <f t="shared" si="26"/>
        <v>0</v>
      </c>
      <c r="BT10" s="13">
        <f t="shared" si="27"/>
        <v>0</v>
      </c>
      <c r="BU10" s="13">
        <f t="shared" si="28"/>
        <v>1</v>
      </c>
      <c r="BV10" s="13">
        <f t="shared" si="29"/>
        <v>0</v>
      </c>
      <c r="BW10" s="13">
        <f t="shared" si="30"/>
        <v>0</v>
      </c>
      <c r="BX10" s="13">
        <f t="shared" si="31"/>
        <v>0</v>
      </c>
      <c r="BY10" s="13">
        <f t="shared" si="32"/>
        <v>0</v>
      </c>
      <c r="BZ10" s="13" t="str">
        <f t="shared" si="33"/>
        <v/>
      </c>
      <c r="CA10" s="13">
        <f t="shared" si="34"/>
        <v>40.685791015625</v>
      </c>
      <c r="CB10" s="13">
        <f t="shared" si="35"/>
        <v>35.165771484375</v>
      </c>
      <c r="CC10" s="14" t="str">
        <f t="shared" si="36"/>
        <v xml:space="preserve">                                        </v>
      </c>
      <c r="CD10" s="14" t="str">
        <f t="shared" si="37"/>
        <v xml:space="preserve">                              </v>
      </c>
      <c r="CE10" s="14" t="str">
        <f t="shared" si="38"/>
        <v xml:space="preserve">                               </v>
      </c>
      <c r="CF10" s="14" t="str">
        <f t="shared" si="39"/>
        <v xml:space="preserve">                               </v>
      </c>
      <c r="CG10" s="14" t="str">
        <f t="shared" si="40"/>
        <v xml:space="preserve">                              </v>
      </c>
      <c r="CH10" s="14" t="str">
        <f t="shared" si="41"/>
        <v xml:space="preserve">                                        </v>
      </c>
    </row>
    <row r="11" spans="1:86" ht="12.75" customHeight="1" x14ac:dyDescent="0.15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4"/>
      <c r="N11" s="5"/>
      <c r="O11" s="4"/>
      <c r="P11" s="6"/>
      <c r="Q11" s="7"/>
      <c r="R11" s="4" t="str">
        <f t="shared" si="0"/>
        <v/>
      </c>
      <c r="S11" s="8"/>
      <c r="V11" s="9" t="str">
        <f t="shared" si="1"/>
        <v/>
      </c>
      <c r="W11" s="10" t="str">
        <f t="shared" si="2"/>
        <v/>
      </c>
      <c r="X11" s="4" t="str">
        <f t="shared" si="3"/>
        <v/>
      </c>
      <c r="Y11" s="10" t="str">
        <f t="shared" si="4"/>
        <v/>
      </c>
      <c r="Z11" s="11" t="str">
        <f t="shared" si="5"/>
        <v/>
      </c>
      <c r="AX11" s="12" t="str">
        <f>IF(ISNUMBER(C11),IF(ROW(#REF!)=2,AVERAGE(C$1:C$10000),""),"")</f>
        <v/>
      </c>
      <c r="AY11" s="12" t="str">
        <f t="shared" si="6"/>
        <v/>
      </c>
      <c r="AZ11" s="12" t="str">
        <f t="shared" si="7"/>
        <v/>
      </c>
      <c r="BA11" s="12" t="str">
        <f t="shared" si="8"/>
        <v/>
      </c>
      <c r="BB11" s="12" t="str">
        <f t="shared" si="9"/>
        <v/>
      </c>
      <c r="BC11" s="12" t="str">
        <f t="shared" si="10"/>
        <v/>
      </c>
      <c r="BD11" s="13">
        <f t="shared" si="11"/>
        <v>0</v>
      </c>
      <c r="BE11" s="13">
        <f t="shared" si="12"/>
        <v>0</v>
      </c>
      <c r="BF11" s="13">
        <f t="shared" si="13"/>
        <v>0</v>
      </c>
      <c r="BG11" s="13">
        <f t="shared" si="14"/>
        <v>0</v>
      </c>
      <c r="BH11" s="13">
        <f t="shared" si="15"/>
        <v>0</v>
      </c>
      <c r="BI11" s="13">
        <f t="shared" si="16"/>
        <v>1</v>
      </c>
      <c r="BJ11" s="13">
        <f t="shared" si="17"/>
        <v>1</v>
      </c>
      <c r="BK11" s="13">
        <f t="shared" si="18"/>
        <v>0</v>
      </c>
      <c r="BL11" s="13">
        <f t="shared" si="19"/>
        <v>0</v>
      </c>
      <c r="BM11" s="13">
        <f t="shared" si="20"/>
        <v>0</v>
      </c>
      <c r="BN11" s="13">
        <f t="shared" si="21"/>
        <v>0</v>
      </c>
      <c r="BO11" s="13">
        <f t="shared" si="22"/>
        <v>0</v>
      </c>
      <c r="BP11" s="13">
        <f t="shared" si="23"/>
        <v>0</v>
      </c>
      <c r="BQ11" s="13">
        <f t="shared" si="24"/>
        <v>0</v>
      </c>
      <c r="BR11" s="13">
        <f t="shared" si="25"/>
        <v>0</v>
      </c>
      <c r="BS11" s="13">
        <f t="shared" si="26"/>
        <v>0</v>
      </c>
      <c r="BT11" s="13">
        <f t="shared" si="27"/>
        <v>0</v>
      </c>
      <c r="BU11" s="13">
        <f t="shared" si="28"/>
        <v>1</v>
      </c>
      <c r="BV11" s="13">
        <f t="shared" si="29"/>
        <v>0</v>
      </c>
      <c r="BW11" s="13">
        <f t="shared" si="30"/>
        <v>0</v>
      </c>
      <c r="BX11" s="13">
        <f t="shared" si="31"/>
        <v>0</v>
      </c>
      <c r="BY11" s="13">
        <f t="shared" si="32"/>
        <v>0</v>
      </c>
      <c r="BZ11" s="13" t="str">
        <f t="shared" si="33"/>
        <v/>
      </c>
      <c r="CA11" s="13">
        <f t="shared" si="34"/>
        <v>40.685791015625</v>
      </c>
      <c r="CB11" s="13">
        <f t="shared" si="35"/>
        <v>35.165771484375</v>
      </c>
      <c r="CC11" s="14" t="str">
        <f t="shared" si="36"/>
        <v xml:space="preserve">                                        </v>
      </c>
      <c r="CD11" s="14" t="str">
        <f t="shared" si="37"/>
        <v xml:space="preserve">                              </v>
      </c>
      <c r="CE11" s="14" t="str">
        <f t="shared" si="38"/>
        <v xml:space="preserve">                               </v>
      </c>
      <c r="CF11" s="14" t="str">
        <f t="shared" si="39"/>
        <v xml:space="preserve">                               </v>
      </c>
      <c r="CG11" s="14" t="str">
        <f t="shared" si="40"/>
        <v xml:space="preserve">                              </v>
      </c>
      <c r="CH11" s="14" t="str">
        <f t="shared" si="41"/>
        <v xml:space="preserve">                                        </v>
      </c>
    </row>
    <row r="12" spans="1:86" ht="12.75" customHeight="1" x14ac:dyDescent="0.15">
      <c r="A12" s="1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4"/>
      <c r="N12" s="5"/>
      <c r="O12" s="4"/>
      <c r="P12" s="6"/>
      <c r="Q12" s="7"/>
      <c r="R12" s="4" t="str">
        <f t="shared" si="0"/>
        <v/>
      </c>
      <c r="S12" s="8"/>
      <c r="V12" s="9" t="str">
        <f t="shared" si="1"/>
        <v/>
      </c>
      <c r="W12" s="10" t="str">
        <f t="shared" si="2"/>
        <v/>
      </c>
      <c r="X12" s="4" t="str">
        <f t="shared" si="3"/>
        <v/>
      </c>
      <c r="Y12" s="10" t="str">
        <f t="shared" si="4"/>
        <v/>
      </c>
      <c r="Z12" s="11" t="str">
        <f t="shared" si="5"/>
        <v/>
      </c>
      <c r="AX12" s="12" t="str">
        <f>IF(ISNUMBER(C12),IF(ROW(#REF!)=2,AVERAGE(C$1:C$10000),""),"")</f>
        <v/>
      </c>
      <c r="AY12" s="12" t="str">
        <f t="shared" si="6"/>
        <v/>
      </c>
      <c r="AZ12" s="12" t="str">
        <f t="shared" si="7"/>
        <v/>
      </c>
      <c r="BA12" s="12" t="str">
        <f t="shared" si="8"/>
        <v/>
      </c>
      <c r="BB12" s="12" t="str">
        <f t="shared" si="9"/>
        <v/>
      </c>
      <c r="BC12" s="12" t="str">
        <f t="shared" si="10"/>
        <v/>
      </c>
      <c r="BD12" s="13">
        <f t="shared" si="11"/>
        <v>0</v>
      </c>
      <c r="BE12" s="13">
        <f t="shared" si="12"/>
        <v>0</v>
      </c>
      <c r="BF12" s="13">
        <f t="shared" si="13"/>
        <v>0</v>
      </c>
      <c r="BG12" s="13">
        <f t="shared" si="14"/>
        <v>0</v>
      </c>
      <c r="BH12" s="13">
        <f t="shared" si="15"/>
        <v>0</v>
      </c>
      <c r="BI12" s="13">
        <f t="shared" si="16"/>
        <v>1</v>
      </c>
      <c r="BJ12" s="13">
        <f t="shared" si="17"/>
        <v>1</v>
      </c>
      <c r="BK12" s="13">
        <f t="shared" si="18"/>
        <v>0</v>
      </c>
      <c r="BL12" s="13">
        <f t="shared" si="19"/>
        <v>0</v>
      </c>
      <c r="BM12" s="13">
        <f t="shared" si="20"/>
        <v>0</v>
      </c>
      <c r="BN12" s="13">
        <f t="shared" si="21"/>
        <v>0</v>
      </c>
      <c r="BO12" s="13">
        <f t="shared" si="22"/>
        <v>0</v>
      </c>
      <c r="BP12" s="13">
        <f t="shared" si="23"/>
        <v>0</v>
      </c>
      <c r="BQ12" s="13">
        <f t="shared" si="24"/>
        <v>0</v>
      </c>
      <c r="BR12" s="13">
        <f t="shared" si="25"/>
        <v>0</v>
      </c>
      <c r="BS12" s="13">
        <f t="shared" si="26"/>
        <v>0</v>
      </c>
      <c r="BT12" s="13">
        <f t="shared" si="27"/>
        <v>0</v>
      </c>
      <c r="BU12" s="13">
        <f t="shared" si="28"/>
        <v>1</v>
      </c>
      <c r="BV12" s="13">
        <f t="shared" si="29"/>
        <v>0</v>
      </c>
      <c r="BW12" s="13">
        <f t="shared" si="30"/>
        <v>0</v>
      </c>
      <c r="BX12" s="13">
        <f t="shared" si="31"/>
        <v>0</v>
      </c>
      <c r="BY12" s="13">
        <f t="shared" si="32"/>
        <v>0</v>
      </c>
      <c r="BZ12" s="13" t="str">
        <f t="shared" si="33"/>
        <v/>
      </c>
      <c r="CA12" s="13">
        <f t="shared" si="34"/>
        <v>40.685791015625</v>
      </c>
      <c r="CB12" s="13">
        <f t="shared" si="35"/>
        <v>35.165771484375</v>
      </c>
      <c r="CC12" s="14" t="str">
        <f t="shared" si="36"/>
        <v xml:space="preserve">                                        </v>
      </c>
      <c r="CD12" s="14" t="str">
        <f t="shared" si="37"/>
        <v xml:space="preserve">                              </v>
      </c>
      <c r="CE12" s="14" t="str">
        <f t="shared" si="38"/>
        <v xml:space="preserve">                               </v>
      </c>
      <c r="CF12" s="14" t="str">
        <f t="shared" si="39"/>
        <v xml:space="preserve">                               </v>
      </c>
      <c r="CG12" s="14" t="str">
        <f t="shared" si="40"/>
        <v xml:space="preserve">                              </v>
      </c>
      <c r="CH12" s="14" t="str">
        <f t="shared" si="41"/>
        <v xml:space="preserve">                                        </v>
      </c>
    </row>
    <row r="13" spans="1:86" ht="12.75" customHeight="1" x14ac:dyDescent="0.15">
      <c r="A13" s="1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5"/>
      <c r="O13" s="4"/>
      <c r="P13" s="6"/>
      <c r="Q13" s="7"/>
      <c r="R13" s="4" t="str">
        <f t="shared" si="0"/>
        <v/>
      </c>
      <c r="S13" s="8"/>
      <c r="V13" s="9" t="str">
        <f t="shared" si="1"/>
        <v/>
      </c>
      <c r="W13" s="10" t="str">
        <f t="shared" si="2"/>
        <v/>
      </c>
      <c r="X13" s="4" t="str">
        <f t="shared" si="3"/>
        <v/>
      </c>
      <c r="Y13" s="10" t="str">
        <f t="shared" si="4"/>
        <v/>
      </c>
      <c r="Z13" s="11" t="str">
        <f t="shared" si="5"/>
        <v/>
      </c>
      <c r="AX13" s="12" t="str">
        <f>IF(ISNUMBER(C13),IF(ROW(#REF!)=2,AVERAGE(C$1:C$10000),""),"")</f>
        <v/>
      </c>
      <c r="AY13" s="12" t="str">
        <f t="shared" si="6"/>
        <v/>
      </c>
      <c r="AZ13" s="12" t="str">
        <f t="shared" si="7"/>
        <v/>
      </c>
      <c r="BA13" s="12" t="str">
        <f t="shared" si="8"/>
        <v/>
      </c>
      <c r="BB13" s="12" t="str">
        <f t="shared" si="9"/>
        <v/>
      </c>
      <c r="BC13" s="12" t="str">
        <f t="shared" si="10"/>
        <v/>
      </c>
      <c r="BD13" s="13">
        <f t="shared" si="11"/>
        <v>0</v>
      </c>
      <c r="BE13" s="13">
        <f t="shared" si="12"/>
        <v>0</v>
      </c>
      <c r="BF13" s="13">
        <f t="shared" si="13"/>
        <v>0</v>
      </c>
      <c r="BG13" s="13">
        <f t="shared" si="14"/>
        <v>0</v>
      </c>
      <c r="BH13" s="13">
        <f t="shared" si="15"/>
        <v>0</v>
      </c>
      <c r="BI13" s="13">
        <f t="shared" si="16"/>
        <v>1</v>
      </c>
      <c r="BJ13" s="13">
        <f t="shared" si="17"/>
        <v>1</v>
      </c>
      <c r="BK13" s="13">
        <f t="shared" si="18"/>
        <v>0</v>
      </c>
      <c r="BL13" s="13">
        <f t="shared" si="19"/>
        <v>0</v>
      </c>
      <c r="BM13" s="13">
        <f t="shared" si="20"/>
        <v>0</v>
      </c>
      <c r="BN13" s="13">
        <f t="shared" si="21"/>
        <v>0</v>
      </c>
      <c r="BO13" s="13">
        <f t="shared" si="22"/>
        <v>0</v>
      </c>
      <c r="BP13" s="13">
        <f t="shared" si="23"/>
        <v>0</v>
      </c>
      <c r="BQ13" s="13">
        <f t="shared" si="24"/>
        <v>0</v>
      </c>
      <c r="BR13" s="13">
        <f t="shared" si="25"/>
        <v>0</v>
      </c>
      <c r="BS13" s="13">
        <f t="shared" si="26"/>
        <v>0</v>
      </c>
      <c r="BT13" s="13">
        <f t="shared" si="27"/>
        <v>0</v>
      </c>
      <c r="BU13" s="13">
        <f t="shared" si="28"/>
        <v>1</v>
      </c>
      <c r="BV13" s="13">
        <f t="shared" si="29"/>
        <v>0</v>
      </c>
      <c r="BW13" s="13">
        <f t="shared" si="30"/>
        <v>0</v>
      </c>
      <c r="BX13" s="13">
        <f t="shared" si="31"/>
        <v>0</v>
      </c>
      <c r="BY13" s="13">
        <f t="shared" si="32"/>
        <v>0</v>
      </c>
      <c r="BZ13" s="13" t="str">
        <f t="shared" si="33"/>
        <v/>
      </c>
      <c r="CA13" s="13">
        <f t="shared" si="34"/>
        <v>40.685791015625</v>
      </c>
      <c r="CB13" s="13">
        <f t="shared" si="35"/>
        <v>35.165771484375</v>
      </c>
      <c r="CC13" s="14" t="str">
        <f t="shared" si="36"/>
        <v xml:space="preserve">                                        </v>
      </c>
      <c r="CD13" s="14" t="str">
        <f t="shared" si="37"/>
        <v xml:space="preserve">                              </v>
      </c>
      <c r="CE13" s="14" t="str">
        <f t="shared" si="38"/>
        <v xml:space="preserve">                               </v>
      </c>
      <c r="CF13" s="14" t="str">
        <f t="shared" si="39"/>
        <v xml:space="preserve">                               </v>
      </c>
      <c r="CG13" s="14" t="str">
        <f t="shared" si="40"/>
        <v xml:space="preserve">                              </v>
      </c>
      <c r="CH13" s="14" t="str">
        <f t="shared" si="41"/>
        <v xml:space="preserve">                                        </v>
      </c>
    </row>
    <row r="14" spans="1:86" ht="12.75" customHeight="1" x14ac:dyDescent="0.15">
      <c r="A14" s="1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5"/>
      <c r="O14" s="4"/>
      <c r="P14" s="6"/>
      <c r="Q14" s="7"/>
      <c r="R14" s="4" t="str">
        <f t="shared" si="0"/>
        <v/>
      </c>
      <c r="S14" s="8"/>
      <c r="V14" s="9" t="str">
        <f t="shared" si="1"/>
        <v/>
      </c>
      <c r="W14" s="10" t="str">
        <f t="shared" si="2"/>
        <v/>
      </c>
      <c r="X14" s="4" t="str">
        <f t="shared" si="3"/>
        <v/>
      </c>
      <c r="Y14" s="10" t="str">
        <f t="shared" si="4"/>
        <v/>
      </c>
      <c r="Z14" s="11" t="str">
        <f t="shared" si="5"/>
        <v/>
      </c>
      <c r="AX14" s="12" t="str">
        <f>IF(ISNUMBER(C14),IF(ROW(#REF!)=2,AVERAGE(C$1:C$10000),""),"")</f>
        <v/>
      </c>
      <c r="AY14" s="12" t="str">
        <f t="shared" si="6"/>
        <v/>
      </c>
      <c r="AZ14" s="12" t="str">
        <f t="shared" si="7"/>
        <v/>
      </c>
      <c r="BA14" s="12" t="str">
        <f t="shared" si="8"/>
        <v/>
      </c>
      <c r="BB14" s="12" t="str">
        <f t="shared" si="9"/>
        <v/>
      </c>
      <c r="BC14" s="12" t="str">
        <f t="shared" si="10"/>
        <v/>
      </c>
      <c r="BD14" s="13">
        <f t="shared" si="11"/>
        <v>0</v>
      </c>
      <c r="BE14" s="13">
        <f t="shared" si="12"/>
        <v>0</v>
      </c>
      <c r="BF14" s="13">
        <f t="shared" si="13"/>
        <v>0</v>
      </c>
      <c r="BG14" s="13">
        <f t="shared" si="14"/>
        <v>0</v>
      </c>
      <c r="BH14" s="13">
        <f t="shared" si="15"/>
        <v>0</v>
      </c>
      <c r="BI14" s="13">
        <f t="shared" si="16"/>
        <v>1</v>
      </c>
      <c r="BJ14" s="13">
        <f t="shared" si="17"/>
        <v>1</v>
      </c>
      <c r="BK14" s="13">
        <f t="shared" si="18"/>
        <v>0</v>
      </c>
      <c r="BL14" s="13">
        <f t="shared" si="19"/>
        <v>0</v>
      </c>
      <c r="BM14" s="13">
        <f t="shared" si="20"/>
        <v>0</v>
      </c>
      <c r="BN14" s="13">
        <f t="shared" si="21"/>
        <v>0</v>
      </c>
      <c r="BO14" s="13">
        <f t="shared" si="22"/>
        <v>0</v>
      </c>
      <c r="BP14" s="13">
        <f t="shared" si="23"/>
        <v>0</v>
      </c>
      <c r="BQ14" s="13">
        <f t="shared" si="24"/>
        <v>0</v>
      </c>
      <c r="BR14" s="13">
        <f t="shared" si="25"/>
        <v>0</v>
      </c>
      <c r="BS14" s="13">
        <f t="shared" si="26"/>
        <v>0</v>
      </c>
      <c r="BT14" s="13">
        <f t="shared" si="27"/>
        <v>0</v>
      </c>
      <c r="BU14" s="13">
        <f t="shared" si="28"/>
        <v>1</v>
      </c>
      <c r="BV14" s="13">
        <f t="shared" si="29"/>
        <v>0</v>
      </c>
      <c r="BW14" s="13">
        <f t="shared" si="30"/>
        <v>0</v>
      </c>
      <c r="BX14" s="13">
        <f t="shared" si="31"/>
        <v>0</v>
      </c>
      <c r="BY14" s="13">
        <f t="shared" si="32"/>
        <v>0</v>
      </c>
      <c r="BZ14" s="13" t="str">
        <f t="shared" si="33"/>
        <v/>
      </c>
      <c r="CA14" s="13">
        <f t="shared" si="34"/>
        <v>40.685791015625</v>
      </c>
      <c r="CB14" s="13">
        <f t="shared" si="35"/>
        <v>35.165771484375</v>
      </c>
      <c r="CC14" s="14" t="str">
        <f t="shared" si="36"/>
        <v xml:space="preserve">                                        </v>
      </c>
      <c r="CD14" s="14" t="str">
        <f t="shared" si="37"/>
        <v xml:space="preserve">                              </v>
      </c>
      <c r="CE14" s="14" t="str">
        <f t="shared" si="38"/>
        <v xml:space="preserve">                               </v>
      </c>
      <c r="CF14" s="14" t="str">
        <f t="shared" si="39"/>
        <v xml:space="preserve">                               </v>
      </c>
      <c r="CG14" s="14" t="str">
        <f t="shared" si="40"/>
        <v xml:space="preserve">                              </v>
      </c>
      <c r="CH14" s="14" t="str">
        <f t="shared" si="41"/>
        <v xml:space="preserve">                                        </v>
      </c>
    </row>
    <row r="15" spans="1:86" ht="12.75" customHeight="1" x14ac:dyDescent="0.15">
      <c r="A15" s="1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5"/>
      <c r="O15" s="4"/>
      <c r="P15" s="6"/>
      <c r="Q15" s="7"/>
      <c r="R15" s="4" t="str">
        <f t="shared" si="0"/>
        <v/>
      </c>
      <c r="S15" s="8"/>
      <c r="V15" s="9" t="str">
        <f t="shared" si="1"/>
        <v/>
      </c>
      <c r="W15" s="10" t="str">
        <f t="shared" si="2"/>
        <v/>
      </c>
      <c r="X15" s="4" t="str">
        <f t="shared" si="3"/>
        <v/>
      </c>
      <c r="Y15" s="10" t="str">
        <f t="shared" si="4"/>
        <v/>
      </c>
      <c r="Z15" s="11" t="str">
        <f t="shared" si="5"/>
        <v/>
      </c>
      <c r="AX15" s="12" t="str">
        <f>IF(ISNUMBER(C15),IF(ROW(#REF!)=2,AVERAGE(C$1:C$10000),""),"")</f>
        <v/>
      </c>
      <c r="AY15" s="12" t="str">
        <f t="shared" si="6"/>
        <v/>
      </c>
      <c r="AZ15" s="12" t="str">
        <f t="shared" si="7"/>
        <v/>
      </c>
      <c r="BA15" s="12" t="str">
        <f t="shared" si="8"/>
        <v/>
      </c>
      <c r="BB15" s="12" t="str">
        <f t="shared" si="9"/>
        <v/>
      </c>
      <c r="BC15" s="12" t="str">
        <f t="shared" si="10"/>
        <v/>
      </c>
      <c r="BD15" s="13">
        <f t="shared" si="11"/>
        <v>0</v>
      </c>
      <c r="BE15" s="13">
        <f t="shared" si="12"/>
        <v>0</v>
      </c>
      <c r="BF15" s="13">
        <f t="shared" si="13"/>
        <v>0</v>
      </c>
      <c r="BG15" s="13">
        <f t="shared" si="14"/>
        <v>0</v>
      </c>
      <c r="BH15" s="13">
        <f t="shared" si="15"/>
        <v>0</v>
      </c>
      <c r="BI15" s="13">
        <f t="shared" si="16"/>
        <v>1</v>
      </c>
      <c r="BJ15" s="13">
        <f t="shared" si="17"/>
        <v>1</v>
      </c>
      <c r="BK15" s="13">
        <f t="shared" si="18"/>
        <v>0</v>
      </c>
      <c r="BL15" s="13">
        <f t="shared" si="19"/>
        <v>0</v>
      </c>
      <c r="BM15" s="13">
        <f t="shared" si="20"/>
        <v>0</v>
      </c>
      <c r="BN15" s="13">
        <f t="shared" si="21"/>
        <v>0</v>
      </c>
      <c r="BO15" s="13">
        <f t="shared" si="22"/>
        <v>0</v>
      </c>
      <c r="BP15" s="13">
        <f t="shared" si="23"/>
        <v>0</v>
      </c>
      <c r="BQ15" s="13">
        <f t="shared" si="24"/>
        <v>0</v>
      </c>
      <c r="BR15" s="13">
        <f t="shared" si="25"/>
        <v>0</v>
      </c>
      <c r="BS15" s="13">
        <f t="shared" si="26"/>
        <v>0</v>
      </c>
      <c r="BT15" s="13">
        <f t="shared" si="27"/>
        <v>0</v>
      </c>
      <c r="BU15" s="13">
        <f t="shared" si="28"/>
        <v>1</v>
      </c>
      <c r="BV15" s="13">
        <f t="shared" si="29"/>
        <v>0</v>
      </c>
      <c r="BW15" s="13">
        <f t="shared" si="30"/>
        <v>0</v>
      </c>
      <c r="BX15" s="13">
        <f t="shared" si="31"/>
        <v>0</v>
      </c>
      <c r="BY15" s="13">
        <f t="shared" si="32"/>
        <v>0</v>
      </c>
      <c r="BZ15" s="13" t="str">
        <f t="shared" si="33"/>
        <v/>
      </c>
      <c r="CA15" s="13">
        <f t="shared" si="34"/>
        <v>40.685791015625</v>
      </c>
      <c r="CB15" s="13">
        <f t="shared" si="35"/>
        <v>35.165771484375</v>
      </c>
      <c r="CC15" s="14" t="str">
        <f t="shared" si="36"/>
        <v xml:space="preserve">                                        </v>
      </c>
      <c r="CD15" s="14" t="str">
        <f t="shared" si="37"/>
        <v xml:space="preserve">                              </v>
      </c>
      <c r="CE15" s="14" t="str">
        <f t="shared" si="38"/>
        <v xml:space="preserve">                               </v>
      </c>
      <c r="CF15" s="14" t="str">
        <f t="shared" si="39"/>
        <v xml:space="preserve">                               </v>
      </c>
      <c r="CG15" s="14" t="str">
        <f t="shared" si="40"/>
        <v xml:space="preserve">                              </v>
      </c>
      <c r="CH15" s="14" t="str">
        <f t="shared" si="41"/>
        <v xml:space="preserve">                                        </v>
      </c>
    </row>
    <row r="16" spans="1:86" ht="12.75" customHeight="1" x14ac:dyDescent="0.15">
      <c r="A16" s="1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  <c r="N16" s="5"/>
      <c r="O16" s="4"/>
      <c r="P16" s="6"/>
      <c r="Q16" s="7"/>
      <c r="R16" s="4" t="str">
        <f t="shared" si="0"/>
        <v/>
      </c>
      <c r="S16" s="8"/>
      <c r="V16" s="9" t="str">
        <f t="shared" si="1"/>
        <v/>
      </c>
      <c r="W16" s="10" t="str">
        <f t="shared" si="2"/>
        <v/>
      </c>
      <c r="X16" s="4" t="str">
        <f t="shared" si="3"/>
        <v/>
      </c>
      <c r="Y16" s="10" t="str">
        <f t="shared" si="4"/>
        <v/>
      </c>
      <c r="Z16" s="11" t="str">
        <f t="shared" si="5"/>
        <v/>
      </c>
      <c r="AX16" s="12" t="str">
        <f>IF(ISNUMBER(C16),IF(ROW(#REF!)=2,AVERAGE(C$1:C$10000),""),"")</f>
        <v/>
      </c>
      <c r="AY16" s="12" t="str">
        <f t="shared" si="6"/>
        <v/>
      </c>
      <c r="AZ16" s="12" t="str">
        <f t="shared" si="7"/>
        <v/>
      </c>
      <c r="BA16" s="12" t="str">
        <f t="shared" si="8"/>
        <v/>
      </c>
      <c r="BB16" s="12" t="str">
        <f t="shared" si="9"/>
        <v/>
      </c>
      <c r="BC16" s="12" t="str">
        <f t="shared" si="10"/>
        <v/>
      </c>
      <c r="BD16" s="13">
        <f t="shared" si="11"/>
        <v>0</v>
      </c>
      <c r="BE16" s="13">
        <f t="shared" si="12"/>
        <v>0</v>
      </c>
      <c r="BF16" s="13">
        <f t="shared" si="13"/>
        <v>0</v>
      </c>
      <c r="BG16" s="13">
        <f t="shared" si="14"/>
        <v>0</v>
      </c>
      <c r="BH16" s="13">
        <f t="shared" si="15"/>
        <v>0</v>
      </c>
      <c r="BI16" s="13">
        <f t="shared" si="16"/>
        <v>1</v>
      </c>
      <c r="BJ16" s="13">
        <f t="shared" si="17"/>
        <v>1</v>
      </c>
      <c r="BK16" s="13">
        <f t="shared" si="18"/>
        <v>0</v>
      </c>
      <c r="BL16" s="13">
        <f t="shared" si="19"/>
        <v>0</v>
      </c>
      <c r="BM16" s="13">
        <f t="shared" si="20"/>
        <v>0</v>
      </c>
      <c r="BN16" s="13">
        <f t="shared" si="21"/>
        <v>0</v>
      </c>
      <c r="BO16" s="13">
        <f t="shared" si="22"/>
        <v>0</v>
      </c>
      <c r="BP16" s="13">
        <f t="shared" si="23"/>
        <v>0</v>
      </c>
      <c r="BQ16" s="13">
        <f t="shared" si="24"/>
        <v>0</v>
      </c>
      <c r="BR16" s="13">
        <f t="shared" si="25"/>
        <v>0</v>
      </c>
      <c r="BS16" s="13">
        <f t="shared" si="26"/>
        <v>0</v>
      </c>
      <c r="BT16" s="13">
        <f t="shared" si="27"/>
        <v>0</v>
      </c>
      <c r="BU16" s="13">
        <f t="shared" si="28"/>
        <v>1</v>
      </c>
      <c r="BV16" s="13">
        <f t="shared" si="29"/>
        <v>0</v>
      </c>
      <c r="BW16" s="13">
        <f t="shared" si="30"/>
        <v>0</v>
      </c>
      <c r="BX16" s="13">
        <f t="shared" si="31"/>
        <v>0</v>
      </c>
      <c r="BY16" s="13">
        <f t="shared" si="32"/>
        <v>0</v>
      </c>
      <c r="BZ16" s="13" t="str">
        <f t="shared" si="33"/>
        <v/>
      </c>
      <c r="CA16" s="13">
        <f t="shared" si="34"/>
        <v>40.685791015625</v>
      </c>
      <c r="CB16" s="13">
        <f t="shared" si="35"/>
        <v>35.165771484375</v>
      </c>
      <c r="CC16" s="14" t="str">
        <f t="shared" si="36"/>
        <v xml:space="preserve">                                        </v>
      </c>
      <c r="CD16" s="14" t="str">
        <f t="shared" si="37"/>
        <v xml:space="preserve">                              </v>
      </c>
      <c r="CE16" s="14" t="str">
        <f t="shared" si="38"/>
        <v xml:space="preserve">                               </v>
      </c>
      <c r="CF16" s="14" t="str">
        <f t="shared" si="39"/>
        <v xml:space="preserve">                               </v>
      </c>
      <c r="CG16" s="14" t="str">
        <f t="shared" si="40"/>
        <v xml:space="preserve">                              </v>
      </c>
      <c r="CH16" s="14" t="str">
        <f t="shared" si="41"/>
        <v xml:space="preserve">                                        </v>
      </c>
    </row>
    <row r="17" spans="1:86" ht="12.75" customHeight="1" x14ac:dyDescent="0.15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4"/>
      <c r="N17" s="5"/>
      <c r="O17" s="4"/>
      <c r="P17" s="6"/>
      <c r="Q17" s="7"/>
      <c r="R17" s="4" t="str">
        <f t="shared" si="0"/>
        <v/>
      </c>
      <c r="S17" s="8"/>
      <c r="V17" s="9" t="str">
        <f t="shared" si="1"/>
        <v/>
      </c>
      <c r="W17" s="10" t="str">
        <f t="shared" si="2"/>
        <v/>
      </c>
      <c r="X17" s="4" t="str">
        <f t="shared" si="3"/>
        <v/>
      </c>
      <c r="Y17" s="10" t="str">
        <f t="shared" si="4"/>
        <v/>
      </c>
      <c r="Z17" s="11" t="str">
        <f t="shared" si="5"/>
        <v/>
      </c>
      <c r="AX17" s="12" t="str">
        <f>IF(ISNUMBER(C17),IF(ROW(#REF!)=2,AVERAGE(C$1:C$10000),""),"")</f>
        <v/>
      </c>
      <c r="AY17" s="12" t="str">
        <f t="shared" si="6"/>
        <v/>
      </c>
      <c r="AZ17" s="12" t="str">
        <f t="shared" si="7"/>
        <v/>
      </c>
      <c r="BA17" s="12" t="str">
        <f t="shared" si="8"/>
        <v/>
      </c>
      <c r="BB17" s="12" t="str">
        <f t="shared" si="9"/>
        <v/>
      </c>
      <c r="BC17" s="12" t="str">
        <f t="shared" si="10"/>
        <v/>
      </c>
      <c r="BD17" s="13">
        <f t="shared" si="11"/>
        <v>0</v>
      </c>
      <c r="BE17" s="13">
        <f t="shared" si="12"/>
        <v>0</v>
      </c>
      <c r="BF17" s="13">
        <f t="shared" si="13"/>
        <v>0</v>
      </c>
      <c r="BG17" s="13">
        <f t="shared" si="14"/>
        <v>0</v>
      </c>
      <c r="BH17" s="13">
        <f t="shared" si="15"/>
        <v>0</v>
      </c>
      <c r="BI17" s="13">
        <f t="shared" si="16"/>
        <v>1</v>
      </c>
      <c r="BJ17" s="13">
        <f t="shared" si="17"/>
        <v>1</v>
      </c>
      <c r="BK17" s="13">
        <f t="shared" si="18"/>
        <v>0</v>
      </c>
      <c r="BL17" s="13">
        <f t="shared" si="19"/>
        <v>0</v>
      </c>
      <c r="BM17" s="13">
        <f t="shared" si="20"/>
        <v>0</v>
      </c>
      <c r="BN17" s="13">
        <f t="shared" si="21"/>
        <v>0</v>
      </c>
      <c r="BO17" s="13">
        <f t="shared" si="22"/>
        <v>0</v>
      </c>
      <c r="BP17" s="13">
        <f t="shared" si="23"/>
        <v>0</v>
      </c>
      <c r="BQ17" s="13">
        <f t="shared" si="24"/>
        <v>0</v>
      </c>
      <c r="BR17" s="13">
        <f t="shared" si="25"/>
        <v>0</v>
      </c>
      <c r="BS17" s="13">
        <f t="shared" si="26"/>
        <v>0</v>
      </c>
      <c r="BT17" s="13">
        <f t="shared" si="27"/>
        <v>0</v>
      </c>
      <c r="BU17" s="13">
        <f t="shared" si="28"/>
        <v>1</v>
      </c>
      <c r="BV17" s="13">
        <f t="shared" si="29"/>
        <v>0</v>
      </c>
      <c r="BW17" s="13">
        <f t="shared" si="30"/>
        <v>0</v>
      </c>
      <c r="BX17" s="13">
        <f t="shared" si="31"/>
        <v>0</v>
      </c>
      <c r="BY17" s="13">
        <f t="shared" si="32"/>
        <v>0</v>
      </c>
      <c r="BZ17" s="13" t="str">
        <f t="shared" si="33"/>
        <v/>
      </c>
      <c r="CA17" s="13">
        <f t="shared" si="34"/>
        <v>40.685791015625</v>
      </c>
      <c r="CB17" s="13">
        <f t="shared" si="35"/>
        <v>35.165771484375</v>
      </c>
      <c r="CC17" s="14" t="str">
        <f t="shared" si="36"/>
        <v xml:space="preserve">                                        </v>
      </c>
      <c r="CD17" s="14" t="str">
        <f t="shared" si="37"/>
        <v xml:space="preserve">                              </v>
      </c>
      <c r="CE17" s="14" t="str">
        <f t="shared" si="38"/>
        <v xml:space="preserve">                               </v>
      </c>
      <c r="CF17" s="14" t="str">
        <f t="shared" si="39"/>
        <v xml:space="preserve">                               </v>
      </c>
      <c r="CG17" s="14" t="str">
        <f t="shared" si="40"/>
        <v xml:space="preserve">                              </v>
      </c>
      <c r="CH17" s="14" t="str">
        <f t="shared" si="41"/>
        <v xml:space="preserve">                                        </v>
      </c>
    </row>
  </sheetData>
  <printOptions gridLines="1"/>
  <pageMargins left="0.75" right="0.75" top="1" bottom="1" header="0.5" footer="0.5"/>
  <pageSetup orientation="landscape" r:id="rId1"/>
  <headerFooter alignWithMargins="0">
    <oddHeader>HT36-XC-304 Extended Tubular Heat Exchanger - Run 5 Results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Run 1 (2)</vt:lpstr>
      <vt:lpstr>Compiled</vt:lpstr>
      <vt:lpstr>Results</vt:lpstr>
      <vt:lpstr>Run 1</vt:lpstr>
      <vt:lpstr>Run 2</vt:lpstr>
      <vt:lpstr>Run 3</vt:lpstr>
      <vt:lpstr>Run 4</vt:lpstr>
      <vt:lpstr>Run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Ganpule</dc:creator>
  <cp:lastModifiedBy>Connor W. Colombo</cp:lastModifiedBy>
  <dcterms:created xsi:type="dcterms:W3CDTF">2019-04-28T01:12:05Z</dcterms:created>
  <dcterms:modified xsi:type="dcterms:W3CDTF">2019-04-30T01:09:00Z</dcterms:modified>
</cp:coreProperties>
</file>