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4000" windowHeight="10320"/>
  </bookViews>
  <sheets>
    <sheet name="Chronologie du projet" sheetId="1" r:id="rId1"/>
    <sheet name="calculs" sheetId="2" state="hidden" r:id="rId2"/>
  </sheets>
  <definedNames>
    <definedName name="CalcGrille">IFERROR(calculs!$A1/SUMPRODUCT( (Activités[ID]=calculs!$C1)*(Activités[DÉBUT]&lt;=calculs!A$31)*((Activités[FIN]&gt;=calculs!A$31)+(LEN(Activités[FIN])=0)*(Activités[DÉBUT]=calculs!A$31)) ),NA())</definedName>
    <definedName name="DateDébut">calculs!$D$28</definedName>
    <definedName name="FenêtreDateDébut">calculs!$D$25</definedName>
    <definedName name="FenêtreDécalage">calculs!$D$26</definedName>
    <definedName name="FenêtreJours">calculs!$D$29</definedName>
    <definedName name="RailsJour">FenêtreDateDébut+ROW('Chronologie du projet'!$1:$25)-1</definedName>
  </definedNames>
  <calcPr calcId="152511"/>
</workbook>
</file>

<file path=xl/calcChain.xml><?xml version="1.0" encoding="utf-8"?>
<calcChain xmlns="http://schemas.openxmlformats.org/spreadsheetml/2006/main">
  <c r="B38" i="1" l="1"/>
  <c r="B39" i="1"/>
  <c r="B40" i="1" s="1"/>
  <c r="B41" i="1" s="1"/>
  <c r="B42" i="1" s="1"/>
  <c r="B43" i="1" s="1"/>
  <c r="B44" i="1" s="1"/>
  <c r="D20" i="1" l="1"/>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s="1"/>
  <c r="B33" i="1" s="1"/>
  <c r="B34" i="1" s="1"/>
  <c r="B35" i="1" s="1"/>
  <c r="B36" i="1" s="1"/>
  <c r="B37" i="1" s="1"/>
  <c r="AH70" i="2" l="1"/>
  <c r="AH72" i="2"/>
  <c r="AH56" i="2"/>
  <c r="J55" i="2"/>
  <c r="P43" i="2"/>
  <c r="U55" i="2"/>
  <c r="I55" i="2"/>
  <c r="I43" i="2"/>
  <c r="AB55" i="2"/>
  <c r="P55" i="2"/>
  <c r="G55" i="2"/>
  <c r="M55" i="2"/>
  <c r="J43" i="2"/>
  <c r="N43" i="2"/>
  <c r="U43" i="2"/>
  <c r="AF55" i="2"/>
  <c r="AF43" i="2"/>
  <c r="Z43" i="2"/>
  <c r="T43" i="2"/>
  <c r="AG43" i="2"/>
  <c r="Y43" i="2"/>
  <c r="Z55" i="2"/>
  <c r="AB43" i="2"/>
  <c r="AA43" i="2"/>
  <c r="S43" i="2"/>
  <c r="T55" i="2"/>
  <c r="M43" i="2"/>
  <c r="V43" i="2"/>
  <c r="O43" i="2"/>
  <c r="G43" i="2"/>
  <c r="H55" i="2"/>
  <c r="L55" i="2"/>
  <c r="AD55" i="2"/>
  <c r="X55" i="2"/>
  <c r="R55" i="2"/>
  <c r="V55" i="2"/>
  <c r="Y55" i="2"/>
  <c r="O55" i="2"/>
  <c r="N55" i="2"/>
  <c r="H43" i="2"/>
  <c r="F55" i="2"/>
  <c r="S55" i="2"/>
  <c r="X43" i="2"/>
  <c r="AD43" i="2"/>
  <c r="R43" i="2"/>
  <c r="AG55" i="2"/>
  <c r="L43" i="2"/>
  <c r="AA55" i="2"/>
  <c r="F43" i="2"/>
  <c r="K43" i="2"/>
  <c r="AE55" i="2"/>
  <c r="AC43" i="2"/>
  <c r="W43" i="2"/>
  <c r="E43" i="2"/>
  <c r="AH43" i="2"/>
  <c r="Q55" i="2"/>
  <c r="AE43" i="2"/>
  <c r="K55" i="2"/>
  <c r="E55" i="2"/>
  <c r="Q43" i="2"/>
  <c r="W55" i="2"/>
  <c r="AC55" i="2"/>
  <c r="AI31" i="2"/>
  <c r="AE70" i="2" l="1"/>
  <c r="AE72" i="2"/>
  <c r="AD70" i="2"/>
  <c r="AD72" i="2"/>
  <c r="AC70" i="2"/>
  <c r="AC72" i="2"/>
  <c r="AG70" i="2"/>
  <c r="AG72" i="2"/>
  <c r="AF70" i="2"/>
  <c r="AF72" i="2"/>
  <c r="AB70" i="2"/>
  <c r="AB72" i="2"/>
  <c r="AA70" i="2"/>
  <c r="AA72" i="2"/>
  <c r="Z70" i="2"/>
  <c r="Z72" i="2"/>
  <c r="W70" i="2"/>
  <c r="W72" i="2"/>
  <c r="N70" i="2"/>
  <c r="N72" i="2"/>
  <c r="Y70" i="2"/>
  <c r="Y72" i="2"/>
  <c r="R70" i="2"/>
  <c r="R72" i="2"/>
  <c r="H70" i="2"/>
  <c r="H72" i="2"/>
  <c r="G70" i="2"/>
  <c r="G72" i="2"/>
  <c r="I70" i="2"/>
  <c r="I72" i="2"/>
  <c r="K70" i="2"/>
  <c r="K72" i="2"/>
  <c r="Q70" i="2"/>
  <c r="Q72" i="2"/>
  <c r="S70" i="2"/>
  <c r="S72" i="2"/>
  <c r="O70" i="2"/>
  <c r="O72" i="2"/>
  <c r="V70" i="2"/>
  <c r="V72" i="2"/>
  <c r="X70" i="2"/>
  <c r="X72" i="2"/>
  <c r="L70" i="2"/>
  <c r="L72" i="2"/>
  <c r="T70" i="2"/>
  <c r="T72" i="2"/>
  <c r="M70" i="2"/>
  <c r="M72" i="2"/>
  <c r="P70" i="2"/>
  <c r="P72" i="2"/>
  <c r="U70" i="2"/>
  <c r="U72" i="2"/>
  <c r="J70" i="2"/>
  <c r="J72" i="2"/>
  <c r="F70" i="2"/>
  <c r="F72" i="2"/>
  <c r="E70" i="2"/>
  <c r="E72" i="2"/>
  <c r="P56" i="2"/>
  <c r="J56" i="2"/>
  <c r="R56"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s="1"/>
  <c r="E15" i="2" l="1" a="1"/>
  <c r="E15" i="2" s="1"/>
  <c r="D61" i="2"/>
  <c r="D62" i="2" s="1"/>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D45" i="1" l="1"/>
  <c r="AA65" i="2"/>
  <c r="R65" i="2"/>
  <c r="AE65" i="2"/>
  <c r="AF65" i="2"/>
  <c r="U65" i="2"/>
  <c r="T65" i="2"/>
  <c r="Z65" i="2"/>
  <c r="K65" i="2"/>
  <c r="N65" i="2"/>
  <c r="I65" i="2"/>
  <c r="E65" i="2"/>
  <c r="Y65" i="2"/>
  <c r="J65" i="2"/>
  <c r="P65" i="2"/>
  <c r="AH65" i="2"/>
  <c r="F65" i="2"/>
  <c r="AG65" i="2"/>
  <c r="AC65" i="2"/>
  <c r="G65"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6" i="2" l="1" a="1"/>
  <c r="E16" i="2" s="1"/>
  <c r="E17" i="2" s="1" a="1"/>
  <c r="E17" i="2" s="1"/>
  <c r="E18" i="2" s="1" a="1"/>
  <c r="E18" i="2" s="1"/>
  <c r="E19" i="2" s="1" a="1"/>
  <c r="E19" i="2" s="1"/>
  <c r="E20" i="2" s="1" a="1"/>
  <c r="E20" i="2" s="1"/>
  <c r="E21" i="2" s="1" a="1"/>
  <c r="E21" i="2" s="1"/>
  <c r="E22" i="2" s="1" a="1"/>
  <c r="E22" i="2" s="1"/>
  <c r="E23" i="2" s="1" a="1"/>
  <c r="E23" i="2" s="1"/>
  <c r="D9" i="2"/>
  <c r="D11"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l="1"/>
  <c r="C35" i="2" s="1"/>
  <c r="AI35" i="2" s="1"/>
  <c r="F19" i="2"/>
  <c r="C36" i="2" s="1"/>
  <c r="AI36" i="2" s="1"/>
  <c r="F16" i="2"/>
  <c r="C33" i="2" s="1"/>
  <c r="AI33" i="2" s="1"/>
  <c r="F17" i="2"/>
  <c r="C34" i="2" s="1"/>
  <c r="I34" i="2" s="1"/>
  <c r="F15" i="2"/>
  <c r="C32" i="2" s="1"/>
  <c r="D32" i="2" s="1"/>
  <c r="F20" i="2"/>
  <c r="C37" i="2" s="1"/>
  <c r="F22" i="2"/>
  <c r="C39" i="2" s="1"/>
  <c r="F21" i="2"/>
  <c r="C38" i="2" s="1"/>
  <c r="F23" i="2"/>
  <c r="C40" i="2" s="1"/>
  <c r="N35" i="2" l="1"/>
  <c r="O35" i="2"/>
  <c r="W35" i="2"/>
  <c r="H35" i="2"/>
  <c r="R35" i="2"/>
  <c r="V35" i="2"/>
  <c r="L35" i="2"/>
  <c r="Z35" i="2"/>
  <c r="J35" i="2"/>
  <c r="F35" i="2"/>
  <c r="AF35" i="2"/>
  <c r="T35" i="2"/>
  <c r="AH35" i="2"/>
  <c r="AH47" i="2" s="1"/>
  <c r="Y35" i="2"/>
  <c r="E35" i="2"/>
  <c r="AE35" i="2"/>
  <c r="I35" i="2"/>
  <c r="AA35" i="2"/>
  <c r="K35" i="2"/>
  <c r="AD35" i="2"/>
  <c r="AB35" i="2"/>
  <c r="S35" i="2"/>
  <c r="D35" i="2"/>
  <c r="Q35" i="2"/>
  <c r="U35" i="2"/>
  <c r="P35" i="2"/>
  <c r="O47" i="2" s="1"/>
  <c r="M35" i="2"/>
  <c r="AG35" i="2"/>
  <c r="G35" i="2"/>
  <c r="X35" i="2"/>
  <c r="AC35" i="2"/>
  <c r="C47" i="2"/>
  <c r="D47" i="2" s="1"/>
  <c r="AH36" i="2"/>
  <c r="AH48" i="2" s="1"/>
  <c r="Y36" i="2"/>
  <c r="R36" i="2"/>
  <c r="O36" i="2"/>
  <c r="I33" i="2"/>
  <c r="F34" i="2"/>
  <c r="AC34" i="2"/>
  <c r="C44" i="2"/>
  <c r="D44" i="2" s="1"/>
  <c r="D34" i="2"/>
  <c r="C46" i="2"/>
  <c r="D46" i="2" s="1"/>
  <c r="AI34" i="2"/>
  <c r="D36" i="2"/>
  <c r="W36" i="2"/>
  <c r="J36" i="2"/>
  <c r="T36" i="2"/>
  <c r="J33" i="2"/>
  <c r="AD36" i="2"/>
  <c r="F36" i="2"/>
  <c r="K36" i="2"/>
  <c r="V36" i="2"/>
  <c r="AA36" i="2"/>
  <c r="AF36" i="2"/>
  <c r="H36" i="2"/>
  <c r="M36" i="2"/>
  <c r="C48" i="2"/>
  <c r="D48" i="2" s="1"/>
  <c r="M33" i="2"/>
  <c r="X33" i="2"/>
  <c r="Y34" i="2"/>
  <c r="V34" i="2"/>
  <c r="S34" i="2"/>
  <c r="P34" i="2"/>
  <c r="X36" i="2"/>
  <c r="L36" i="2"/>
  <c r="AC36" i="2"/>
  <c r="Q36" i="2"/>
  <c r="E36" i="2"/>
  <c r="AB36" i="2"/>
  <c r="P36" i="2"/>
  <c r="AG36" i="2"/>
  <c r="U36" i="2"/>
  <c r="I36" i="2"/>
  <c r="Z36" i="2"/>
  <c r="N36" i="2"/>
  <c r="AE36" i="2"/>
  <c r="S36" i="2"/>
  <c r="G36" i="2"/>
  <c r="R32" i="2"/>
  <c r="AF33" i="2"/>
  <c r="W33" i="2"/>
  <c r="Z33" i="2"/>
  <c r="E33" i="2"/>
  <c r="F32" i="2"/>
  <c r="V32" i="2"/>
  <c r="AA33" i="2"/>
  <c r="H33" i="2"/>
  <c r="R33" i="2"/>
  <c r="AH33" i="2"/>
  <c r="AH45" i="2" s="1"/>
  <c r="D33" i="2"/>
  <c r="S33" i="2"/>
  <c r="AC33" i="2"/>
  <c r="P33" i="2"/>
  <c r="T34" i="2"/>
  <c r="AD34" i="2"/>
  <c r="K34" i="2"/>
  <c r="AA34" i="2"/>
  <c r="N34" i="2"/>
  <c r="X34" i="2"/>
  <c r="E34" i="2"/>
  <c r="U34" i="2"/>
  <c r="AF34" i="2"/>
  <c r="H34" i="2"/>
  <c r="H46" i="2" s="1"/>
  <c r="M34" i="2"/>
  <c r="R34" i="2"/>
  <c r="W34" i="2"/>
  <c r="AH34" i="2"/>
  <c r="J34" i="2"/>
  <c r="I46" i="2" s="1"/>
  <c r="O34" i="2"/>
  <c r="Z34" i="2"/>
  <c r="AE34" i="2"/>
  <c r="AD46" i="2" s="1"/>
  <c r="G34" i="2"/>
  <c r="L34" i="2"/>
  <c r="Q34" i="2"/>
  <c r="AB34" i="2"/>
  <c r="AG34" i="2"/>
  <c r="P32" i="2"/>
  <c r="AE32" i="2"/>
  <c r="AB32" i="2"/>
  <c r="O32" i="2"/>
  <c r="AG33" i="2"/>
  <c r="N33" i="2"/>
  <c r="O33" i="2"/>
  <c r="T33" i="2"/>
  <c r="Y33" i="2"/>
  <c r="AD33" i="2"/>
  <c r="F33" i="2"/>
  <c r="K33" i="2"/>
  <c r="V33" i="2"/>
  <c r="C45" i="2"/>
  <c r="D45" i="2" s="1"/>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s="1"/>
  <c r="AI40" i="2"/>
  <c r="C51" i="2"/>
  <c r="D51" i="2" s="1"/>
  <c r="AI39" i="2"/>
  <c r="C49" i="2"/>
  <c r="D49" i="2" s="1"/>
  <c r="AI37" i="2"/>
  <c r="C50" i="2"/>
  <c r="D50" i="2" s="1"/>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M47" i="2" l="1"/>
  <c r="E47" i="2"/>
  <c r="N47" i="2"/>
  <c r="R47" i="2"/>
  <c r="AD47" i="2"/>
  <c r="G47" i="2"/>
  <c r="T47" i="2"/>
  <c r="H47" i="2"/>
  <c r="Q47" i="2"/>
  <c r="P47" i="2"/>
  <c r="S47" i="2"/>
  <c r="V47" i="2"/>
  <c r="U47" i="2"/>
  <c r="I47" i="2"/>
  <c r="AC47" i="2"/>
  <c r="J47" i="2"/>
  <c r="Z47" i="2"/>
  <c r="Y47" i="2"/>
  <c r="W47" i="2"/>
  <c r="AB46" i="2"/>
  <c r="AG47" i="2"/>
  <c r="F47" i="2"/>
  <c r="AE47" i="2"/>
  <c r="AC46" i="2"/>
  <c r="AF47" i="2"/>
  <c r="AA47" i="2"/>
  <c r="K47" i="2"/>
  <c r="F48" i="2"/>
  <c r="L47" i="2"/>
  <c r="AB47" i="2"/>
  <c r="X47" i="2"/>
  <c r="S46" i="2"/>
  <c r="T48"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l="1"/>
  <c r="AG44" i="2"/>
</calcChain>
</file>

<file path=xl/sharedStrings.xml><?xml version="1.0" encoding="utf-8"?>
<sst xmlns="http://schemas.openxmlformats.org/spreadsheetml/2006/main" count="43" uniqueCount="42">
  <si>
    <t>Position</t>
  </si>
  <si>
    <t>*** Cette feuille doit rester masquée ***</t>
  </si>
  <si>
    <t>Aujourd’hui :</t>
  </si>
  <si>
    <t>Début du projet</t>
  </si>
  <si>
    <t>Aujourd’hui</t>
  </si>
  <si>
    <t>Fin du projet</t>
  </si>
  <si>
    <t>CHRONOLOGIE DU PROJET</t>
  </si>
  <si>
    <t xml:space="preserve">ENTRER LA DATE DE DÉBUT : </t>
  </si>
  <si>
    <t>ACTIVITÉ</t>
  </si>
  <si>
    <t>DÉBUT</t>
  </si>
  <si>
    <t>FIN</t>
  </si>
  <si>
    <t>REMARQUES</t>
  </si>
  <si>
    <t>Calcul fenêtre de début</t>
  </si>
  <si>
    <t>Décalage</t>
  </si>
  <si>
    <t>Début</t>
  </si>
  <si>
    <t>Fenêtre</t>
  </si>
  <si>
    <t>Série</t>
  </si>
  <si>
    <t>ID d’activité</t>
  </si>
  <si>
    <t>Activité</t>
  </si>
  <si>
    <t>Fenêtre Activités :</t>
  </si>
  <si>
    <t>ID</t>
  </si>
  <si>
    <t>Rapport</t>
  </si>
  <si>
    <t>View Acceuil</t>
  </si>
  <si>
    <t>View Comptes</t>
  </si>
  <si>
    <t>View Jouer</t>
  </si>
  <si>
    <t>BDD Création</t>
  </si>
  <si>
    <t>Description/ et view description</t>
  </si>
  <si>
    <t>Concept Avatar</t>
  </si>
  <si>
    <t>Menu Vue d'ensemble</t>
  </si>
  <si>
    <t>Mode Classique</t>
  </si>
  <si>
    <t>Mode Compet</t>
  </si>
  <si>
    <t>Système Guilde</t>
  </si>
  <si>
    <t>Succès/Titres/View</t>
  </si>
  <si>
    <t>amis/stats</t>
  </si>
  <si>
    <t>Implémentation Avatars</t>
  </si>
  <si>
    <t>Tuto</t>
  </si>
  <si>
    <t>Event</t>
  </si>
  <si>
    <t>Comptes/Ladder</t>
  </si>
  <si>
    <t>Comptes/se connecter</t>
  </si>
  <si>
    <t>Design</t>
  </si>
  <si>
    <t>Maap</t>
  </si>
  <si>
    <t>Rapport Finale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</si>
</sst>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2"/>
        <bgColor indexed="64"/>
      </patternFill>
    </fill>
  </fills>
  <borders count="7">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
      <left style="thin">
        <color theme="3" tint="0.59996337778862885"/>
      </left>
      <right style="thin">
        <color theme="3" tint="0.59996337778862885"/>
      </right>
      <top/>
      <bottom/>
      <diagonal/>
    </border>
    <border>
      <left/>
      <right style="thin">
        <color theme="3" tint="0.59996337778862885"/>
      </right>
      <top/>
      <bottom/>
      <diagonal/>
    </border>
    <border>
      <left style="thin">
        <color theme="3" tint="0.59996337778862885"/>
      </left>
      <right/>
      <top/>
      <bottom/>
      <diagonal/>
    </border>
  </borders>
  <cellStyleXfs count="1">
    <xf numFmtId="0" fontId="0" fillId="0" borderId="0">
      <alignment vertical="center"/>
    </xf>
  </cellStyleXfs>
  <cellXfs count="23">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0" fontId="0" fillId="4" borderId="5" xfId="0" applyFont="1" applyFill="1" applyBorder="1" applyAlignment="1">
      <alignment horizontal="left" vertical="center" indent="1"/>
    </xf>
    <xf numFmtId="14" fontId="0" fillId="4" borderId="4" xfId="0" applyNumberFormat="1" applyFont="1" applyFill="1" applyBorder="1" applyAlignment="1">
      <alignment horizontal="left" vertical="center" indent="1"/>
    </xf>
    <xf numFmtId="0" fontId="0" fillId="4" borderId="6" xfId="0" applyFont="1" applyFill="1" applyBorder="1" applyAlignment="1">
      <alignment horizontal="left" vertical="center" indent="1"/>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calculs!$B$32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42935</c:v>
                </c:pt>
                <c:pt idx="1">
                  <c:v>42936</c:v>
                </c:pt>
                <c:pt idx="2">
                  <c:v>42937</c:v>
                </c:pt>
                <c:pt idx="3">
                  <c:v>42938</c:v>
                </c:pt>
                <c:pt idx="4">
                  <c:v>42939</c:v>
                </c:pt>
                <c:pt idx="5">
                  <c:v>42940</c:v>
                </c:pt>
                <c:pt idx="6">
                  <c:v>42941</c:v>
                </c:pt>
                <c:pt idx="7">
                  <c:v>42942</c:v>
                </c:pt>
                <c:pt idx="8">
                  <c:v>42943</c:v>
                </c:pt>
                <c:pt idx="9">
                  <c:v>42944</c:v>
                </c:pt>
                <c:pt idx="10">
                  <c:v>42945</c:v>
                </c:pt>
                <c:pt idx="11">
                  <c:v>42946</c:v>
                </c:pt>
                <c:pt idx="12">
                  <c:v>42947</c:v>
                </c:pt>
                <c:pt idx="13">
                  <c:v>42948</c:v>
                </c:pt>
                <c:pt idx="14">
                  <c:v>42949</c:v>
                </c:pt>
                <c:pt idx="15">
                  <c:v>42950</c:v>
                </c:pt>
                <c:pt idx="16">
                  <c:v>42951</c:v>
                </c:pt>
                <c:pt idx="17">
                  <c:v>42952</c:v>
                </c:pt>
                <c:pt idx="18">
                  <c:v>42953</c:v>
                </c:pt>
                <c:pt idx="19">
                  <c:v>42954</c:v>
                </c:pt>
                <c:pt idx="20">
                  <c:v>42955</c:v>
                </c:pt>
                <c:pt idx="21">
                  <c:v>42956</c:v>
                </c:pt>
                <c:pt idx="22">
                  <c:v>42957</c:v>
                </c:pt>
                <c:pt idx="23">
                  <c:v>42958</c:v>
                </c:pt>
                <c:pt idx="24">
                  <c:v>42959</c:v>
                </c:pt>
                <c:pt idx="25">
                  <c:v>42960</c:v>
                </c:pt>
                <c:pt idx="26">
                  <c:v>42961</c:v>
                </c:pt>
                <c:pt idx="27">
                  <c:v>42962</c:v>
                </c:pt>
                <c:pt idx="28">
                  <c:v>42963</c:v>
                </c:pt>
                <c:pt idx="29">
                  <c:v>42964</c:v>
                </c:pt>
              </c:numCache>
            </c:numRef>
          </c:cat>
          <c:val>
            <c:numRef>
              <c:f>calculs!$E$32:$AH$32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calculs!$D$44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calculs!$B$33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calculs!$E$31:$AH$31</c:f>
              <c:numCache>
                <c:formatCode>m/d/yyyy</c:formatCode>
                <c:ptCount val="30"/>
                <c:pt idx="0">
                  <c:v>42935</c:v>
                </c:pt>
                <c:pt idx="1">
                  <c:v>42936</c:v>
                </c:pt>
                <c:pt idx="2">
                  <c:v>42937</c:v>
                </c:pt>
                <c:pt idx="3">
                  <c:v>42938</c:v>
                </c:pt>
                <c:pt idx="4">
                  <c:v>42939</c:v>
                </c:pt>
                <c:pt idx="5">
                  <c:v>42940</c:v>
                </c:pt>
                <c:pt idx="6">
                  <c:v>42941</c:v>
                </c:pt>
                <c:pt idx="7">
                  <c:v>42942</c:v>
                </c:pt>
                <c:pt idx="8">
                  <c:v>42943</c:v>
                </c:pt>
                <c:pt idx="9">
                  <c:v>42944</c:v>
                </c:pt>
                <c:pt idx="10">
                  <c:v>42945</c:v>
                </c:pt>
                <c:pt idx="11">
                  <c:v>42946</c:v>
                </c:pt>
                <c:pt idx="12">
                  <c:v>42947</c:v>
                </c:pt>
                <c:pt idx="13">
                  <c:v>42948</c:v>
                </c:pt>
                <c:pt idx="14">
                  <c:v>42949</c:v>
                </c:pt>
                <c:pt idx="15">
                  <c:v>42950</c:v>
                </c:pt>
                <c:pt idx="16">
                  <c:v>42951</c:v>
                </c:pt>
                <c:pt idx="17">
                  <c:v>42952</c:v>
                </c:pt>
                <c:pt idx="18">
                  <c:v>42953</c:v>
                </c:pt>
                <c:pt idx="19">
                  <c:v>42954</c:v>
                </c:pt>
                <c:pt idx="20">
                  <c:v>42955</c:v>
                </c:pt>
                <c:pt idx="21">
                  <c:v>42956</c:v>
                </c:pt>
                <c:pt idx="22">
                  <c:v>42957</c:v>
                </c:pt>
                <c:pt idx="23">
                  <c:v>42958</c:v>
                </c:pt>
                <c:pt idx="24">
                  <c:v>42959</c:v>
                </c:pt>
                <c:pt idx="25">
                  <c:v>42960</c:v>
                </c:pt>
                <c:pt idx="26">
                  <c:v>42961</c:v>
                </c:pt>
                <c:pt idx="27">
                  <c:v>42962</c:v>
                </c:pt>
                <c:pt idx="28">
                  <c:v>42963</c:v>
                </c:pt>
                <c:pt idx="29">
                  <c:v>42964</c:v>
                </c:pt>
              </c:numCache>
            </c:numRef>
          </c:cat>
          <c:val>
            <c:numRef>
              <c:f>calculs!$E$33:$AH$33</c:f>
              <c:numCache>
                <c:formatCode>General</c:formatCode>
                <c:ptCount val="30"/>
                <c:pt idx="0">
                  <c:v>10.3</c:v>
                </c:pt>
                <c:pt idx="1">
                  <c:v>10.3</c:v>
                </c:pt>
                <c:pt idx="2">
                  <c:v>10.3</c:v>
                </c:pt>
                <c:pt idx="3">
                  <c:v>10.3</c:v>
                </c:pt>
                <c:pt idx="4">
                  <c:v>10.3</c:v>
                </c:pt>
                <c:pt idx="5">
                  <c:v>10.3</c:v>
                </c:pt>
                <c:pt idx="6">
                  <c:v>10.3</c:v>
                </c:pt>
                <c:pt idx="7">
                  <c:v>10.3</c:v>
                </c:pt>
                <c:pt idx="8">
                  <c:v>10.3</c:v>
                </c:pt>
                <c:pt idx="9">
                  <c:v>10.3</c:v>
                </c:pt>
                <c:pt idx="10">
                  <c:v>10.3</c:v>
                </c:pt>
                <c:pt idx="11">
                  <c:v>10.3</c:v>
                </c:pt>
                <c:pt idx="12">
                  <c:v>10.3</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calculs!$D$45</c:f>
              <c:strCache>
                <c:ptCount val="1"/>
                <c:pt idx="0">
                  <c:v>RAPPORT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10.3</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calculs!$B$34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42935</c:v>
                </c:pt>
                <c:pt idx="1">
                  <c:v>42936</c:v>
                </c:pt>
                <c:pt idx="2">
                  <c:v>42937</c:v>
                </c:pt>
                <c:pt idx="3">
                  <c:v>42938</c:v>
                </c:pt>
                <c:pt idx="4">
                  <c:v>42939</c:v>
                </c:pt>
                <c:pt idx="5">
                  <c:v>42940</c:v>
                </c:pt>
                <c:pt idx="6">
                  <c:v>42941</c:v>
                </c:pt>
                <c:pt idx="7">
                  <c:v>42942</c:v>
                </c:pt>
                <c:pt idx="8">
                  <c:v>42943</c:v>
                </c:pt>
                <c:pt idx="9">
                  <c:v>42944</c:v>
                </c:pt>
                <c:pt idx="10">
                  <c:v>42945</c:v>
                </c:pt>
                <c:pt idx="11">
                  <c:v>42946</c:v>
                </c:pt>
                <c:pt idx="12">
                  <c:v>42947</c:v>
                </c:pt>
                <c:pt idx="13">
                  <c:v>42948</c:v>
                </c:pt>
                <c:pt idx="14">
                  <c:v>42949</c:v>
                </c:pt>
                <c:pt idx="15">
                  <c:v>42950</c:v>
                </c:pt>
                <c:pt idx="16">
                  <c:v>42951</c:v>
                </c:pt>
                <c:pt idx="17">
                  <c:v>42952</c:v>
                </c:pt>
                <c:pt idx="18">
                  <c:v>42953</c:v>
                </c:pt>
                <c:pt idx="19">
                  <c:v>42954</c:v>
                </c:pt>
                <c:pt idx="20">
                  <c:v>42955</c:v>
                </c:pt>
                <c:pt idx="21">
                  <c:v>42956</c:v>
                </c:pt>
                <c:pt idx="22">
                  <c:v>42957</c:v>
                </c:pt>
                <c:pt idx="23">
                  <c:v>42958</c:v>
                </c:pt>
                <c:pt idx="24">
                  <c:v>42959</c:v>
                </c:pt>
                <c:pt idx="25">
                  <c:v>42960</c:v>
                </c:pt>
                <c:pt idx="26">
                  <c:v>42961</c:v>
                </c:pt>
                <c:pt idx="27">
                  <c:v>42962</c:v>
                </c:pt>
                <c:pt idx="28">
                  <c:v>42963</c:v>
                </c:pt>
                <c:pt idx="29">
                  <c:v>42964</c:v>
                </c:pt>
              </c:numCache>
            </c:numRef>
          </c:cat>
          <c:val>
            <c:numRef>
              <c:f>calculs!$E$34:$AH$34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9.3000000000000007</c:v>
                </c:pt>
                <c:pt idx="13">
                  <c:v>9.3000000000000007</c:v>
                </c:pt>
                <c:pt idx="14">
                  <c:v>9.3000000000000007</c:v>
                </c:pt>
                <c:pt idx="15">
                  <c:v>9.3000000000000007</c:v>
                </c:pt>
                <c:pt idx="16">
                  <c:v>9.3000000000000007</c:v>
                </c:pt>
                <c:pt idx="17">
                  <c:v>9.3000000000000007</c:v>
                </c:pt>
                <c:pt idx="18">
                  <c:v>9.3000000000000007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calculs!$D$46</c:f>
              <c:strCache>
                <c:ptCount val="1"/>
                <c:pt idx="0">
                  <c:v>VIEW ACCEUIL</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9.3000000000000007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calculs!$B$35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42935</c:v>
                </c:pt>
                <c:pt idx="1">
                  <c:v>42936</c:v>
                </c:pt>
                <c:pt idx="2">
                  <c:v>42937</c:v>
                </c:pt>
                <c:pt idx="3">
                  <c:v>42938</c:v>
                </c:pt>
                <c:pt idx="4">
                  <c:v>42939</c:v>
                </c:pt>
                <c:pt idx="5">
                  <c:v>42940</c:v>
                </c:pt>
                <c:pt idx="6">
                  <c:v>42941</c:v>
                </c:pt>
                <c:pt idx="7">
                  <c:v>42942</c:v>
                </c:pt>
                <c:pt idx="8">
                  <c:v>42943</c:v>
                </c:pt>
                <c:pt idx="9">
                  <c:v>42944</c:v>
                </c:pt>
                <c:pt idx="10">
                  <c:v>42945</c:v>
                </c:pt>
                <c:pt idx="11">
                  <c:v>42946</c:v>
                </c:pt>
                <c:pt idx="12">
                  <c:v>42947</c:v>
                </c:pt>
                <c:pt idx="13">
                  <c:v>42948</c:v>
                </c:pt>
                <c:pt idx="14">
                  <c:v>42949</c:v>
                </c:pt>
                <c:pt idx="15">
                  <c:v>42950</c:v>
                </c:pt>
                <c:pt idx="16">
                  <c:v>42951</c:v>
                </c:pt>
                <c:pt idx="17">
                  <c:v>42952</c:v>
                </c:pt>
                <c:pt idx="18">
                  <c:v>42953</c:v>
                </c:pt>
                <c:pt idx="19">
                  <c:v>42954</c:v>
                </c:pt>
                <c:pt idx="20">
                  <c:v>42955</c:v>
                </c:pt>
                <c:pt idx="21">
                  <c:v>42956</c:v>
                </c:pt>
                <c:pt idx="22">
                  <c:v>42957</c:v>
                </c:pt>
                <c:pt idx="23">
                  <c:v>42958</c:v>
                </c:pt>
                <c:pt idx="24">
                  <c:v>42959</c:v>
                </c:pt>
                <c:pt idx="25">
                  <c:v>42960</c:v>
                </c:pt>
                <c:pt idx="26">
                  <c:v>42961</c:v>
                </c:pt>
                <c:pt idx="27">
                  <c:v>42962</c:v>
                </c:pt>
                <c:pt idx="28">
                  <c:v>42963</c:v>
                </c:pt>
                <c:pt idx="29">
                  <c:v>42964</c:v>
                </c:pt>
              </c:numCache>
            </c:numRef>
          </c:cat>
          <c:val>
            <c:numRef>
              <c:f>calculs!$E$35:$AH$35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8.3000000000000007</c:v>
                </c:pt>
                <c:pt idx="13">
                  <c:v>8.3000000000000007</c:v>
                </c:pt>
                <c:pt idx="14">
                  <c:v>8.3000000000000007</c:v>
                </c:pt>
                <c:pt idx="15">
                  <c:v>8.3000000000000007</c:v>
                </c:pt>
                <c:pt idx="16">
                  <c:v>8.3000000000000007</c:v>
                </c:pt>
                <c:pt idx="17">
                  <c:v>8.3000000000000007</c:v>
                </c:pt>
                <c:pt idx="18">
                  <c:v>8.3000000000000007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calculs!$D$47</c:f>
              <c:strCache>
                <c:ptCount val="1"/>
                <c:pt idx="0">
                  <c:v>VIEW COMPTES</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8.3000000000000007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calculs!$B$36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42935</c:v>
                </c:pt>
                <c:pt idx="1">
                  <c:v>42936</c:v>
                </c:pt>
                <c:pt idx="2">
                  <c:v>42937</c:v>
                </c:pt>
                <c:pt idx="3">
                  <c:v>42938</c:v>
                </c:pt>
                <c:pt idx="4">
                  <c:v>42939</c:v>
                </c:pt>
                <c:pt idx="5">
                  <c:v>42940</c:v>
                </c:pt>
                <c:pt idx="6">
                  <c:v>42941</c:v>
                </c:pt>
                <c:pt idx="7">
                  <c:v>42942</c:v>
                </c:pt>
                <c:pt idx="8">
                  <c:v>42943</c:v>
                </c:pt>
                <c:pt idx="9">
                  <c:v>42944</c:v>
                </c:pt>
                <c:pt idx="10">
                  <c:v>42945</c:v>
                </c:pt>
                <c:pt idx="11">
                  <c:v>42946</c:v>
                </c:pt>
                <c:pt idx="12">
                  <c:v>42947</c:v>
                </c:pt>
                <c:pt idx="13">
                  <c:v>42948</c:v>
                </c:pt>
                <c:pt idx="14">
                  <c:v>42949</c:v>
                </c:pt>
                <c:pt idx="15">
                  <c:v>42950</c:v>
                </c:pt>
                <c:pt idx="16">
                  <c:v>42951</c:v>
                </c:pt>
                <c:pt idx="17">
                  <c:v>42952</c:v>
                </c:pt>
                <c:pt idx="18">
                  <c:v>42953</c:v>
                </c:pt>
                <c:pt idx="19">
                  <c:v>42954</c:v>
                </c:pt>
                <c:pt idx="20">
                  <c:v>42955</c:v>
                </c:pt>
                <c:pt idx="21">
                  <c:v>42956</c:v>
                </c:pt>
                <c:pt idx="22">
                  <c:v>42957</c:v>
                </c:pt>
                <c:pt idx="23">
                  <c:v>42958</c:v>
                </c:pt>
                <c:pt idx="24">
                  <c:v>42959</c:v>
                </c:pt>
                <c:pt idx="25">
                  <c:v>42960</c:v>
                </c:pt>
                <c:pt idx="26">
                  <c:v>42961</c:v>
                </c:pt>
                <c:pt idx="27">
                  <c:v>42962</c:v>
                </c:pt>
                <c:pt idx="28">
                  <c:v>42963</c:v>
                </c:pt>
                <c:pt idx="29">
                  <c:v>42964</c:v>
                </c:pt>
              </c:numCache>
            </c:numRef>
          </c:cat>
          <c:val>
            <c:numRef>
              <c:f>calculs!$E$36:$AH$36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7.3000000000000007</c:v>
                </c:pt>
                <c:pt idx="13">
                  <c:v>7.3000000000000007</c:v>
                </c:pt>
                <c:pt idx="14">
                  <c:v>7.3000000000000007</c:v>
                </c:pt>
                <c:pt idx="15">
                  <c:v>7.3000000000000007</c:v>
                </c:pt>
                <c:pt idx="16">
                  <c:v>7.3000000000000007</c:v>
                </c:pt>
                <c:pt idx="17">
                  <c:v>7.3000000000000007</c:v>
                </c:pt>
                <c:pt idx="18">
                  <c:v>7.3000000000000007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calculs!$D$48</c:f>
              <c:strCache>
                <c:ptCount val="1"/>
                <c:pt idx="0">
                  <c:v>VIEW JOUER</c:v>
                </c:pt>
              </c:strCache>
            </c:strRef>
          </c:tx>
          <c:marker>
            <c:symbol val="circle"/>
            <c:size val="9"/>
            <c:spPr>
              <a:solidFill>
                <a:schemeClr val="accent1"/>
              </a:solidFill>
              <a:ln>
                <a:solidFill>
                  <a:schemeClr val="accent1"/>
                </a:solidFill>
              </a:ln>
            </c:spPr>
          </c:marker>
          <c:dLbls>
            <c:spPr>
              <a:noFill/>
              <a:ln>
                <a:noFill/>
              </a:ln>
              <a:effectLst/>
            </c:spPr>
            <c:txPr>
              <a:bodyPr wrap="square" lIns="38100" tIns="19050" rIns="38100" bIns="19050" anchor="ctr">
                <a:spAutoFit/>
              </a:bodyPr>
              <a:lstStyle/>
              <a:p>
                <a:pPr>
                  <a:defRPr sz="800" baseline="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7.3000000000000007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calculs!$B$37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calculs!$E$37:$AH$37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6.3000000000000007</c:v>
                </c:pt>
                <c:pt idx="20">
                  <c:v>6.3000000000000007</c:v>
                </c:pt>
                <c:pt idx="21">
                  <c:v>6.3000000000000007</c:v>
                </c:pt>
                <c:pt idx="22">
                  <c:v>6.3000000000000007</c:v>
                </c:pt>
                <c:pt idx="23">
                  <c:v>6.3000000000000007</c:v>
                </c:pt>
                <c:pt idx="24">
                  <c:v>6.3000000000000007</c:v>
                </c:pt>
                <c:pt idx="25">
                  <c:v>6.3000000000000007</c:v>
                </c:pt>
                <c:pt idx="26">
                  <c:v>#N/A</c:v>
                </c:pt>
                <c:pt idx="27">
                  <c:v>#N/A</c:v>
                </c:pt>
                <c:pt idx="28">
                  <c:v>#N/A</c:v>
                </c:pt>
                <c:pt idx="29">
                  <c:v>#N/A</c:v>
                </c:pt>
              </c:numCache>
            </c:numRef>
          </c:val>
          <c:smooth val="0"/>
        </c:ser>
        <c:ser>
          <c:idx val="11"/>
          <c:order val="11"/>
          <c:tx>
            <c:strRef>
              <c:f>calculs!$D$49</c:f>
              <c:strCache>
                <c:ptCount val="1"/>
                <c:pt idx="0">
                  <c:v>BDD CRÉATION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6.3000000000000007</c:v>
                </c:pt>
                <c:pt idx="26">
                  <c:v>#N/A</c:v>
                </c:pt>
                <c:pt idx="27">
                  <c:v>#N/A</c:v>
                </c:pt>
                <c:pt idx="28">
                  <c:v>#N/A</c:v>
                </c:pt>
                <c:pt idx="29">
                  <c:v>#N/A</c:v>
                </c:pt>
              </c:numCache>
            </c:numRef>
          </c:val>
          <c:smooth val="0"/>
        </c:ser>
        <c:ser>
          <c:idx val="12"/>
          <c:order val="12"/>
          <c:tx>
            <c:strRef>
              <c:f>calculs!$B$38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5.3000000000000007</c:v>
                </c:pt>
                <c:pt idx="20">
                  <c:v>5.3000000000000007</c:v>
                </c:pt>
                <c:pt idx="21">
                  <c:v>5.3000000000000007</c:v>
                </c:pt>
                <c:pt idx="22">
                  <c:v>5.3000000000000007</c:v>
                </c:pt>
                <c:pt idx="23">
                  <c:v>5.3000000000000007</c:v>
                </c:pt>
                <c:pt idx="24">
                  <c:v>5.3000000000000007</c:v>
                </c:pt>
                <c:pt idx="25">
                  <c:v>5.3000000000000007</c:v>
                </c:pt>
                <c:pt idx="26">
                  <c:v>#N/A</c:v>
                </c:pt>
                <c:pt idx="27">
                  <c:v>#N/A</c:v>
                </c:pt>
                <c:pt idx="28">
                  <c:v>#N/A</c:v>
                </c:pt>
                <c:pt idx="29">
                  <c:v>#N/A</c:v>
                </c:pt>
              </c:numCache>
            </c:numRef>
          </c:val>
          <c:smooth val="0"/>
        </c:ser>
        <c:ser>
          <c:idx val="13"/>
          <c:order val="13"/>
          <c:tx>
            <c:strRef>
              <c:f>calculs!$D$50</c:f>
              <c:strCache>
                <c:ptCount val="1"/>
                <c:pt idx="0">
                  <c:v>COMPTES/SE CONNECTER</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5.3000000000000007</c:v>
                </c:pt>
                <c:pt idx="26">
                  <c:v>#N/A</c:v>
                </c:pt>
                <c:pt idx="27">
                  <c:v>#N/A</c:v>
                </c:pt>
                <c:pt idx="28">
                  <c:v>#N/A</c:v>
                </c:pt>
                <c:pt idx="29">
                  <c:v>#N/A</c:v>
                </c:pt>
              </c:numCache>
            </c:numRef>
          </c:val>
          <c:smooth val="0"/>
        </c:ser>
        <c:ser>
          <c:idx val="14"/>
          <c:order val="14"/>
          <c:tx>
            <c:strRef>
              <c:f>calculs!$B$39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4.3000000000000007</c:v>
                </c:pt>
                <c:pt idx="20">
                  <c:v>4.3000000000000007</c:v>
                </c:pt>
                <c:pt idx="21">
                  <c:v>4.3000000000000007</c:v>
                </c:pt>
                <c:pt idx="22">
                  <c:v>4.3000000000000007</c:v>
                </c:pt>
                <c:pt idx="23">
                  <c:v>4.3000000000000007</c:v>
                </c:pt>
                <c:pt idx="24">
                  <c:v>4.3000000000000007</c:v>
                </c:pt>
                <c:pt idx="25">
                  <c:v>4.3000000000000007</c:v>
                </c:pt>
                <c:pt idx="26">
                  <c:v>#N/A</c:v>
                </c:pt>
                <c:pt idx="27">
                  <c:v>#N/A</c:v>
                </c:pt>
                <c:pt idx="28">
                  <c:v>#N/A</c:v>
                </c:pt>
                <c:pt idx="29">
                  <c:v>#N/A</c:v>
                </c:pt>
              </c:numCache>
            </c:numRef>
          </c:val>
          <c:smooth val="0"/>
        </c:ser>
        <c:ser>
          <c:idx val="15"/>
          <c:order val="15"/>
          <c:tx>
            <c:strRef>
              <c:f>calculs!$D$51</c:f>
              <c:strCache>
                <c:ptCount val="1"/>
                <c:pt idx="0">
                  <c:v>CONCEPT AVATAR</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4.3000000000000007</c:v>
                </c:pt>
                <c:pt idx="26">
                  <c:v>#N/A</c:v>
                </c:pt>
                <c:pt idx="27">
                  <c:v>#N/A</c:v>
                </c:pt>
                <c:pt idx="28">
                  <c:v>#N/A</c:v>
                </c:pt>
                <c:pt idx="29">
                  <c:v>#N/A</c:v>
                </c:pt>
              </c:numCache>
            </c:numRef>
          </c:val>
          <c:smooth val="0"/>
        </c:ser>
        <c:ser>
          <c:idx val="16"/>
          <c:order val="16"/>
          <c:tx>
            <c:strRef>
              <c:f>calculs!$B$40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3.3000000000000007</c:v>
                </c:pt>
                <c:pt idx="20">
                  <c:v>3.3000000000000007</c:v>
                </c:pt>
                <c:pt idx="21">
                  <c:v>3.3000000000000007</c:v>
                </c:pt>
                <c:pt idx="22">
                  <c:v>3.3000000000000007</c:v>
                </c:pt>
                <c:pt idx="23">
                  <c:v>3.3000000000000007</c:v>
                </c:pt>
                <c:pt idx="24">
                  <c:v>3.3000000000000007</c:v>
                </c:pt>
                <c:pt idx="25">
                  <c:v>3.3000000000000007</c:v>
                </c:pt>
                <c:pt idx="26">
                  <c:v>#N/A</c:v>
                </c:pt>
                <c:pt idx="27">
                  <c:v>#N/A</c:v>
                </c:pt>
                <c:pt idx="28">
                  <c:v>#N/A</c:v>
                </c:pt>
                <c:pt idx="29">
                  <c:v>#N/A</c:v>
                </c:pt>
              </c:numCache>
            </c:numRef>
          </c:val>
          <c:smooth val="0"/>
        </c:ser>
        <c:ser>
          <c:idx val="17"/>
          <c:order val="17"/>
          <c:tx>
            <c:strRef>
              <c:f>calculs!$D$52</c:f>
              <c:strCache>
                <c:ptCount val="1"/>
                <c:pt idx="0">
                  <c:v>MENU VUE D'ENSEMBLE</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3.3000000000000007</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calculs!$E$56:$AH$56</c:f>
              <c:numCache>
                <c:formatCode>General</c:formatCode>
                <c:ptCount val="30"/>
                <c:pt idx="0">
                  <c:v>#N/A</c:v>
                </c:pt>
                <c:pt idx="1">
                  <c:v>#N/A</c:v>
                </c:pt>
                <c:pt idx="2">
                  <c:v>#N/A</c:v>
                </c:pt>
                <c:pt idx="3">
                  <c:v>5</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calculs!$D$58</c:f>
              <c:strCache>
                <c:ptCount val="1"/>
                <c:pt idx="0">
                  <c:v>juil 2017</c:v>
                </c:pt>
              </c:strCache>
            </c:strRef>
          </c:tx>
          <c:spPr>
            <a:ln w="228600" cap="sq">
              <a:solidFill>
                <a:schemeClr val="accent3"/>
              </a:solidFill>
            </a:ln>
          </c:spPr>
          <c:marker>
            <c:symbol val="none"/>
          </c:marker>
          <c:val>
            <c:numRef>
              <c:f>calculs!$E$58:$AH$58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0"/>
          <c:order val="20"/>
          <c:tx>
            <c:strRef>
              <c:f>calculs!$D$61</c:f>
              <c:strCache>
                <c:ptCount val="1"/>
                <c:pt idx="0">
                  <c:v>août 2017</c:v>
                </c:pt>
              </c:strCache>
            </c:strRef>
          </c:tx>
          <c:spPr>
            <a:ln w="228600" cap="sq">
              <a:solidFill>
                <a:schemeClr val="accent2"/>
              </a:solidFill>
            </a:ln>
          </c:spPr>
          <c:marker>
            <c:symbol val="none"/>
          </c:marker>
          <c:val>
            <c:numRef>
              <c:f>calculs!$E$61:$AH$61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1"/>
          <c:order val="21"/>
          <c:tx>
            <c:strRef>
              <c:f>calculs!$D$66</c:f>
              <c:strCache>
                <c:ptCount val="1"/>
                <c:pt idx="0">
                  <c:v>août 2017</c:v>
                </c:pt>
              </c:strCache>
            </c:strRef>
          </c:tx>
          <c:marker>
            <c:symbol val="none"/>
          </c:marker>
          <c:dLbls>
            <c:spPr>
              <a:noFill/>
              <a:ln>
                <a:noFill/>
              </a:ln>
              <a:effectLst/>
            </c:spPr>
            <c:txPr>
              <a:bodyPr/>
              <a:lstStyle/>
              <a:p>
                <a:pPr>
                  <a:defRPr sz="1200">
                    <a:solidFill>
                      <a:schemeClr val="bg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0.5</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calculs!$D$65</c:f>
              <c:strCache>
                <c:ptCount val="1"/>
                <c:pt idx="0">
                  <c:v>juil 2017</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Ligne en pointillés pour les jours</c:v>
          </c:tx>
          <c:spPr>
            <a:ln w="15875">
              <a:solidFill>
                <a:schemeClr val="tx2"/>
              </a:solidFill>
            </a:ln>
          </c:spPr>
          <c:marker>
            <c:symbol val="circle"/>
            <c:size val="5"/>
            <c:spPr>
              <a:solidFill>
                <a:schemeClr val="tx2"/>
              </a:solidFill>
              <a:ln>
                <a:noFill/>
              </a:ln>
            </c:spPr>
          </c:marker>
          <c:dLbls>
            <c:dLbl>
              <c:idx val="0"/>
              <c:layout/>
              <c:tx>
                <c:strRef>
                  <c:f>calculs!$E$72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{59A4423E-88FA-4A5C-B690-02023969DB8D}</c15:txfldGUID>
                      <c15:f>calculs!$E$72</c15:f>
                      <c15:dlblFieldTableCache>
                        <c:ptCount val="1"/>
                        <c:pt idx="0">
                          <c:v>19</c:v>
                        </c:pt>
                      </c15:dlblFieldTableCache>
                    </c15:dlblFTEntry>
                  </c15:dlblFieldTable>
                  <c15:showDataLabelsRange val="0"/>
                </c:ext>
              </c:extLst>
            </c:dLbl>
            <c:dLbl>
              <c:idx val="1"/>
              <c:layout/>
              <c:tx>
                <c:strRef>
                  <c:f>calculs!$F$72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{466D5F0A-6016-4463-B621-EBCBDAD84F9F}</c15:txfldGUID>
                      <c15:f>calculs!$F$72</c15:f>
                      <c15:dlblFieldTableCache>
                        <c:ptCount val="1"/>
                        <c:pt idx="0">
                          <c:v>20</c:v>
                        </c:pt>
                      </c15:dlblFieldTableCache>
                    </c15:dlblFTEntry>
                  </c15:dlblFieldTable>
                  <c15:showDataLabelsRange val="0"/>
                </c:ext>
              </c:extLst>
            </c:dLbl>
            <c:dLbl>
              <c:idx val="2"/>
              <c:layout/>
              <c:tx>
                <c:strRef>
                  <c:f>calculs!$G$72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{3D2CB1AB-4656-4292-B2F2-AE04F072AB17}</c15:txfldGUID>
                      <c15:f>calculs!$G$72</c15:f>
                      <c15:dlblFieldTableCache>
                        <c:ptCount val="1"/>
                        <c:pt idx="0">
                          <c:v>21</c:v>
                        </c:pt>
                      </c15:dlblFieldTableCache>
                    </c15:dlblFTEntry>
                  </c15:dlblFieldTable>
                  <c15:showDataLabelsRange val="0"/>
                </c:ext>
              </c:extLst>
            </c:dLbl>
            <c:dLbl>
              <c:idx val="3"/>
              <c:layout/>
              <c:tx>
                <c:strRef>
                  <c:f>calculs!$H$72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{96C1D9C6-D49C-4C13-A19D-FFAB23801374}</c15:txfldGUID>
                      <c15:f>calculs!$H$72</c15:f>
                      <c15:dlblFieldTableCache>
                        <c:ptCount val="1"/>
                        <c:pt idx="0">
                          <c:v>22</c:v>
                        </c:pt>
                      </c15:dlblFieldTableCache>
                    </c15:dlblFTEntry>
                  </c15:dlblFieldTable>
                  <c15:showDataLabelsRange val="0"/>
                </c:ext>
              </c:extLst>
            </c:dLbl>
            <c:dLbl>
              <c:idx val="4"/>
              <c:layout/>
              <c:tx>
                <c:strRef>
                  <c:f>calculs!$I$72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{9192558D-ADA2-4499-AF36-74D2D05FB89D}</c15:txfldGUID>
                      <c15:f>calculs!$I$72</c15:f>
                      <c15:dlblFieldTableCache>
                        <c:ptCount val="1"/>
                        <c:pt idx="0">
                          <c:v>23</c:v>
                        </c:pt>
                      </c15:dlblFieldTableCache>
                    </c15:dlblFTEntry>
                  </c15:dlblFieldTable>
                  <c15:showDataLabelsRange val="0"/>
                </c:ext>
              </c:extLst>
            </c:dLbl>
            <c:dLbl>
              <c:idx val="5"/>
              <c:layout/>
              <c:tx>
                <c:strRef>
                  <c:f>calculs!$J$72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{9D7A246A-21AF-4F28-A45D-2101DBF28DD2}</c15:txfldGUID>
                      <c15:f>calculs!$J$72</c15:f>
                      <c15:dlblFieldTableCache>
                        <c:ptCount val="1"/>
                        <c:pt idx="0">
                          <c:v>24</c:v>
                        </c:pt>
                      </c15:dlblFieldTableCache>
                    </c15:dlblFTEntry>
                  </c15:dlblFieldTable>
                  <c15:showDataLabelsRange val="0"/>
                </c:ext>
              </c:extLst>
            </c:dLbl>
            <c:dLbl>
              <c:idx val="6"/>
              <c:layout/>
              <c:tx>
                <c:strRef>
                  <c:f>calculs!$K$72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{2A02B322-EA09-4DB4-A1D1-8F3937E6BC23}</c15:txfldGUID>
                      <c15:f>calculs!$K$72</c15:f>
                      <c15:dlblFieldTableCache>
                        <c:ptCount val="1"/>
                        <c:pt idx="0">
                          <c:v>25</c:v>
                        </c:pt>
                      </c15:dlblFieldTableCache>
                    </c15:dlblFTEntry>
                  </c15:dlblFieldTable>
                  <c15:showDataLabelsRange val="0"/>
                </c:ext>
              </c:extLst>
            </c:dLbl>
            <c:dLbl>
              <c:idx val="7"/>
              <c:layout/>
              <c:tx>
                <c:strRef>
                  <c:f>calculs!$L$72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{5E6DABE2-CB2A-40CF-A62E-109BEA399828}</c15:txfldGUID>
                      <c15:f>calculs!$L$72</c15:f>
                      <c15:dlblFieldTableCache>
                        <c:ptCount val="1"/>
                        <c:pt idx="0">
                          <c:v>26</c:v>
                        </c:pt>
                      </c15:dlblFieldTableCache>
                    </c15:dlblFTEntry>
                  </c15:dlblFieldTable>
                  <c15:showDataLabelsRange val="0"/>
                </c:ext>
              </c:extLst>
            </c:dLbl>
            <c:dLbl>
              <c:idx val="8"/>
              <c:layout/>
              <c:tx>
                <c:strRef>
                  <c:f>calculs!$M$72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{1E7574D6-E30F-42C2-A2B8-3610FC810CD3}</c15:txfldGUID>
                      <c15:f>calculs!$M$72</c15:f>
                      <c15:dlblFieldTableCache>
                        <c:ptCount val="1"/>
                        <c:pt idx="0">
                          <c:v>27</c:v>
                        </c:pt>
                      </c15:dlblFieldTableCache>
                    </c15:dlblFTEntry>
                  </c15:dlblFieldTable>
                  <c15:showDataLabelsRange val="0"/>
                </c:ext>
              </c:extLst>
            </c:dLbl>
            <c:dLbl>
              <c:idx val="9"/>
              <c:layout/>
              <c:tx>
                <c:strRef>
                  <c:f>calculs!$N$72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{DF436FED-F32A-41B0-96B5-99F60EB9C36D}</c15:txfldGUID>
                      <c15:f>calculs!$N$72</c15:f>
                      <c15:dlblFieldTableCache>
                        <c:ptCount val="1"/>
                        <c:pt idx="0">
                          <c:v>28</c:v>
                        </c:pt>
                      </c15:dlblFieldTableCache>
                    </c15:dlblFTEntry>
                  </c15:dlblFieldTable>
                  <c15:showDataLabelsRange val="0"/>
                </c:ext>
              </c:extLst>
            </c:dLbl>
            <c:dLbl>
              <c:idx val="10"/>
              <c:layout/>
              <c:tx>
                <c:strRef>
                  <c:f>calculs!$O$72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{663699F2-BF2E-4C71-B4AF-C5F135DB31AE}</c15:txfldGUID>
                      <c15:f>calculs!$O$72</c15:f>
                      <c15:dlblFieldTableCache>
                        <c:ptCount val="1"/>
                        <c:pt idx="0">
                          <c:v>29</c:v>
                        </c:pt>
                      </c15:dlblFieldTableCache>
                    </c15:dlblFTEntry>
                  </c15:dlblFieldTable>
                  <c15:showDataLabelsRange val="0"/>
                </c:ext>
              </c:extLst>
            </c:dLbl>
            <c:dLbl>
              <c:idx val="11"/>
              <c:layout/>
              <c:tx>
                <c:strRef>
                  <c:f>calculs!$P$72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{B529B7D0-E4FB-4459-B372-4ABFADF21B8A}</c15:txfldGUID>
                      <c15:f>calculs!$P$72</c15:f>
                      <c15:dlblFieldTableCache>
                        <c:ptCount val="1"/>
                        <c:pt idx="0">
                          <c:v>30</c:v>
                        </c:pt>
                      </c15:dlblFieldTableCache>
                    </c15:dlblFTEntry>
                  </c15:dlblFieldTable>
                  <c15:showDataLabelsRange val="0"/>
                </c:ext>
              </c:extLst>
            </c:dLbl>
            <c:dLbl>
              <c:idx val="12"/>
              <c:layout/>
              <c:tx>
                <c:strRef>
                  <c:f>calculs!$Q$72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{E43CA451-D485-4A41-8FCB-3328A832BA11}</c15:txfldGUID>
                      <c15:f>calculs!$Q$72</c15:f>
                      <c15:dlblFieldTableCache>
                        <c:ptCount val="1"/>
                        <c:pt idx="0">
                          <c:v>31</c:v>
                        </c:pt>
                      </c15:dlblFieldTableCache>
                    </c15:dlblFTEntry>
                  </c15:dlblFieldTable>
                  <c15:showDataLabelsRange val="0"/>
                </c:ext>
              </c:extLst>
            </c:dLbl>
            <c:dLbl>
              <c:idx val="13"/>
              <c:layout/>
              <c:tx>
                <c:strRef>
                  <c:f>calculs!$R$72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{0C687028-F802-4AE5-AF09-DF87602CDABD}</c15:txfldGUID>
                      <c15:f>calculs!$R$72</c15:f>
                      <c15:dlblFieldTableCache>
                        <c:ptCount val="1"/>
                        <c:pt idx="0">
                          <c:v>01</c:v>
                        </c:pt>
                      </c15:dlblFieldTableCache>
                    </c15:dlblFTEntry>
                  </c15:dlblFieldTable>
                  <c15:showDataLabelsRange val="0"/>
                </c:ext>
              </c:extLst>
            </c:dLbl>
            <c:dLbl>
              <c:idx val="14"/>
              <c:layout/>
              <c:tx>
                <c:strRef>
                  <c:f>calculs!$S$72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{4DE7F2D7-6558-4C02-8A8B-94159CB88A14}</c15:txfldGUID>
                      <c15:f>calculs!$S$72</c15:f>
                      <c15:dlblFieldTableCache>
                        <c:ptCount val="1"/>
                        <c:pt idx="0">
                          <c:v>02</c:v>
                        </c:pt>
                      </c15:dlblFieldTableCache>
                    </c15:dlblFTEntry>
                  </c15:dlblFieldTable>
                  <c15:showDataLabelsRange val="0"/>
                </c:ext>
              </c:extLst>
            </c:dLbl>
            <c:dLbl>
              <c:idx val="15"/>
              <c:layout/>
              <c:tx>
                <c:strRef>
                  <c:f>calculs!$T$72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{B73D62DE-E8FA-4ACD-8EFE-7B0BFE47F497}</c15:txfldGUID>
                      <c15:f>calculs!$T$72</c15:f>
                      <c15:dlblFieldTableCache>
                        <c:ptCount val="1"/>
                        <c:pt idx="0">
                          <c:v>03</c:v>
                        </c:pt>
                      </c15:dlblFieldTableCache>
                    </c15:dlblFTEntry>
                  </c15:dlblFieldTable>
                  <c15:showDataLabelsRange val="0"/>
                </c:ext>
              </c:extLst>
            </c:dLbl>
            <c:dLbl>
              <c:idx val="16"/>
              <c:layout/>
              <c:tx>
                <c:strRef>
                  <c:f>calculs!$U$72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{5389725F-A7E5-41C4-B8B6-B3F384D26FE8}</c15:txfldGUID>
                      <c15:f>calculs!$U$72</c15:f>
                      <c15:dlblFieldTableCache>
                        <c:ptCount val="1"/>
                        <c:pt idx="0">
                          <c:v>04</c:v>
                        </c:pt>
                      </c15:dlblFieldTableCache>
                    </c15:dlblFTEntry>
                  </c15:dlblFieldTable>
                  <c15:showDataLabelsRange val="0"/>
                </c:ext>
              </c:extLst>
            </c:dLbl>
            <c:dLbl>
              <c:idx val="17"/>
              <c:layout/>
              <c:tx>
                <c:strRef>
                  <c:f>calculs!$V$72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{080D4A0C-AACA-42E5-9AE5-BBCF73CDABAF}</c15:txfldGUID>
                      <c15:f>calculs!$V$72</c15:f>
                      <c15:dlblFieldTableCache>
                        <c:ptCount val="1"/>
                        <c:pt idx="0">
                          <c:v>05</c:v>
                        </c:pt>
                      </c15:dlblFieldTableCache>
                    </c15:dlblFTEntry>
                  </c15:dlblFieldTable>
                  <c15:showDataLabelsRange val="0"/>
                </c:ext>
              </c:extLst>
            </c:dLbl>
            <c:dLbl>
              <c:idx val="18"/>
              <c:layout/>
              <c:tx>
                <c:strRef>
                  <c:f>calculs!$W$72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{FA9FAFF1-A5A1-4BCC-8B3C-86217E065660}</c15:txfldGUID>
                      <c15:f>calculs!$W$72</c15:f>
                      <c15:dlblFieldTableCache>
                        <c:ptCount val="1"/>
                        <c:pt idx="0">
                          <c:v>06</c:v>
                        </c:pt>
                      </c15:dlblFieldTableCache>
                    </c15:dlblFTEntry>
                  </c15:dlblFieldTable>
                  <c15:showDataLabelsRange val="0"/>
                </c:ext>
              </c:extLst>
            </c:dLbl>
            <c:dLbl>
              <c:idx val="19"/>
              <c:layout/>
              <c:tx>
                <c:strRef>
                  <c:f>calculs!$X$72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{684CC1F3-2939-4083-9BDD-49E8F5820195}</c15:txfldGUID>
                      <c15:f>calculs!$X$72</c15:f>
                      <c15:dlblFieldTableCache>
                        <c:ptCount val="1"/>
                        <c:pt idx="0">
                          <c:v>07</c:v>
                        </c:pt>
                      </c15:dlblFieldTableCache>
                    </c15:dlblFTEntry>
                  </c15:dlblFieldTable>
                  <c15:showDataLabelsRange val="0"/>
                </c:ext>
              </c:extLst>
            </c:dLbl>
            <c:dLbl>
              <c:idx val="20"/>
              <c:layout/>
              <c:tx>
                <c:strRef>
                  <c:f>calculs!$Y$72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{BF3849FF-77F7-488B-8726-9205C52844BE}</c15:txfldGUID>
                      <c15:f>calculs!$Y$72</c15:f>
                      <c15:dlblFieldTableCache>
                        <c:ptCount val="1"/>
                        <c:pt idx="0">
                          <c:v>08</c:v>
                        </c:pt>
                      </c15:dlblFieldTableCache>
                    </c15:dlblFTEntry>
                  </c15:dlblFieldTable>
                  <c15:showDataLabelsRange val="0"/>
                </c:ext>
              </c:extLst>
            </c:dLbl>
            <c:dLbl>
              <c:idx val="21"/>
              <c:layout/>
              <c:tx>
                <c:strRef>
                  <c:f>calculs!$Z$72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{8AAF4FB0-EB5C-4E45-994B-9CD177D6372A}</c15:txfldGUID>
                      <c15:f>calculs!$Z$72</c15:f>
                      <c15:dlblFieldTableCache>
                        <c:ptCount val="1"/>
                        <c:pt idx="0">
                          <c:v>09</c:v>
                        </c:pt>
                      </c15:dlblFieldTableCache>
                    </c15:dlblFTEntry>
                  </c15:dlblFieldTable>
                  <c15:showDataLabelsRange val="0"/>
                </c:ext>
              </c:extLst>
            </c:dLbl>
            <c:dLbl>
              <c:idx val="22"/>
              <c:layout/>
              <c:tx>
                <c:strRef>
                  <c:f>calculs!$AA$72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{1473D2A2-3381-49A2-94F3-E04A7EC1AC41}</c15:txfldGUID>
                      <c15:f>calculs!$AA$72</c15:f>
                      <c15:dlblFieldTableCache>
                        <c:ptCount val="1"/>
                        <c:pt idx="0">
                          <c:v>10</c:v>
                        </c:pt>
                      </c15:dlblFieldTableCache>
                    </c15:dlblFTEntry>
                  </c15:dlblFieldTable>
                  <c15:showDataLabelsRange val="0"/>
                </c:ext>
              </c:extLst>
            </c:dLbl>
            <c:dLbl>
              <c:idx val="23"/>
              <c:layout/>
              <c:tx>
                <c:strRef>
                  <c:f>calculs!$AB$72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{B7766D84-5CDB-478A-AAED-7043F8088556}</c15:txfldGUID>
                      <c15:f>calculs!$AB$72</c15:f>
                      <c15:dlblFieldTableCache>
                        <c:ptCount val="1"/>
                        <c:pt idx="0">
                          <c:v>11</c:v>
                        </c:pt>
                      </c15:dlblFieldTableCache>
                    </c15:dlblFTEntry>
                  </c15:dlblFieldTable>
                  <c15:showDataLabelsRange val="0"/>
                </c:ext>
              </c:extLst>
            </c:dLbl>
            <c:dLbl>
              <c:idx val="24"/>
              <c:layout/>
              <c:tx>
                <c:strRef>
                  <c:f>calculs!$AC$72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{2AFFBC6B-9116-422E-8372-33BC55F63E50}</c15:txfldGUID>
                      <c15:f>calculs!$AC$72</c15:f>
                      <c15:dlblFieldTableCache>
                        <c:ptCount val="1"/>
                        <c:pt idx="0">
                          <c:v>12</c:v>
                        </c:pt>
                      </c15:dlblFieldTableCache>
                    </c15:dlblFTEntry>
                  </c15:dlblFieldTable>
                  <c15:showDataLabelsRange val="0"/>
                </c:ext>
              </c:extLst>
            </c:dLbl>
            <c:dLbl>
              <c:idx val="25"/>
              <c:layout/>
              <c:tx>
                <c:strRef>
                  <c:f>calculs!$AD$72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{357C1ED2-9657-46A3-B8AD-9BF248EE9D99}</c15:txfldGUID>
                      <c15:f>calculs!$AD$72</c15:f>
                      <c15:dlblFieldTableCache>
                        <c:ptCount val="1"/>
                        <c:pt idx="0">
                          <c:v>13</c:v>
                        </c:pt>
                      </c15:dlblFieldTableCache>
                    </c15:dlblFTEntry>
                  </c15:dlblFieldTable>
                  <c15:showDataLabelsRange val="0"/>
                </c:ext>
              </c:extLst>
            </c:dLbl>
            <c:dLbl>
              <c:idx val="26"/>
              <c:layout/>
              <c:tx>
                <c:strRef>
                  <c:f>calculs!$AE$72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{86683644-64FA-4A8F-8F12-D92BF3A35C9C}</c15:txfldGUID>
                      <c15:f>calculs!$AE$72</c15:f>
                      <c15:dlblFieldTableCache>
                        <c:ptCount val="1"/>
                        <c:pt idx="0">
                          <c:v>14</c:v>
                        </c:pt>
                      </c15:dlblFieldTableCache>
                    </c15:dlblFTEntry>
                  </c15:dlblFieldTable>
                  <c15:showDataLabelsRange val="0"/>
                </c:ext>
              </c:extLst>
            </c:dLbl>
            <c:dLbl>
              <c:idx val="27"/>
              <c:layout/>
              <c:tx>
                <c:strRef>
                  <c:f>calculs!$AF$72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{497FBF3B-C37A-4AF6-9B3A-83DAC6ABA82E}</c15:txfldGUID>
                      <c15:f>calculs!$AF$72</c15:f>
                      <c15:dlblFieldTableCache>
                        <c:ptCount val="1"/>
                        <c:pt idx="0">
                          <c:v>15</c:v>
                        </c:pt>
                      </c15:dlblFieldTableCache>
                    </c15:dlblFTEntry>
                  </c15:dlblFieldTable>
                  <c15:showDataLabelsRange val="0"/>
                </c:ext>
              </c:extLst>
            </c:dLbl>
            <c:dLbl>
              <c:idx val="28"/>
              <c:layout/>
              <c:tx>
                <c:strRef>
                  <c:f>calculs!$AG$72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{66B50924-172A-4904-9DBC-6795FB02D7CE}</c15:txfldGUID>
                      <c15:f>calculs!$AG$72</c15:f>
                      <c15:dlblFieldTableCache>
                        <c:ptCount val="1"/>
                        <c:pt idx="0">
                          <c:v>16</c:v>
                        </c:pt>
                      </c15:dlblFieldTableCache>
                    </c15:dlblFTEntry>
                  </c15:dlblFieldTable>
                  <c15:showDataLabelsRange val="0"/>
                </c:ext>
              </c:extLst>
            </c:dLbl>
            <c:dLbl>
              <c:idx val="29"/>
              <c:layout/>
              <c:tx>
                <c:strRef>
                  <c:f>calculs!$AH$72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{1FF35407-A208-4D50-B0C1-F7C890C1DFEF}</c15:txfldGUID>
                      <c15:f>calculs!$AH$72</c15:f>
                      <c15:dlblFieldTableCache>
                        <c:ptCount val="1"/>
                        <c:pt idx="0">
                          <c:v>17</c:v>
                        </c:pt>
                      </c15:dlblFieldTableCache>
                    </c15:dlblFTEntry>
                  </c15:dlblFieldTable>
                  <c15:showDataLabelsRange val="0"/>
                </c:ext>
              </c:extLst>
            </c:dLbl>
            <c:spPr>
              <a:noFill/>
              <a:ln>
                <a:noFill/>
              </a:ln>
              <a:effectLst/>
            </c:spPr>
            <c:txPr>
              <a:bodyPr/>
              <a:lstStyle/>
              <a:p>
                <a:pPr>
                  <a:defRPr sz="750"/>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calculs!$E$71:$AH$71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Ligne en pointillés pour les jours applicable aux étiquettes de texte</c:v>
          </c:tx>
          <c:spPr>
            <a:ln>
              <a:noFill/>
            </a:ln>
          </c:spPr>
          <c:marker>
            <c:symbol val="none"/>
          </c:marker>
          <c:dLbls>
            <c:dLbl>
              <c:idx val="0"/>
              <c:layout/>
              <c:tx>
                <c:strRef>
                  <c:f>calculs!$E$70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{504596E7-D2B1-45DF-BAFF-A331BA8F65CB}</c15:txfldGUID>
                      <c15:f>calculs!$E$70</c15:f>
                      <c15:dlblFieldTableCache>
                        <c:ptCount val="1"/>
                        <c:pt idx="0">
                          <c:v>MER</c:v>
                        </c:pt>
                      </c15:dlblFieldTableCache>
                    </c15:dlblFTEntry>
                  </c15:dlblFieldTable>
                  <c15:showDataLabelsRange val="0"/>
                </c:ext>
              </c:extLst>
            </c:dLbl>
            <c:dLbl>
              <c:idx val="1"/>
              <c:layout/>
              <c:tx>
                <c:strRef>
                  <c:f>calculs!$F$70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{20789679-02DF-45F8-B56A-41520B431F0A}</c15:txfldGUID>
                      <c15:f>calculs!$F$70</c15:f>
                      <c15:dlblFieldTableCache>
                        <c:ptCount val="1"/>
                        <c:pt idx="0">
                          <c:v>JEU</c:v>
                        </c:pt>
                      </c15:dlblFieldTableCache>
                    </c15:dlblFTEntry>
                  </c15:dlblFieldTable>
                  <c15:showDataLabelsRange val="0"/>
                </c:ext>
              </c:extLst>
            </c:dLbl>
            <c:dLbl>
              <c:idx val="2"/>
              <c:layout/>
              <c:tx>
                <c:strRef>
                  <c:f>calculs!$G$70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{0083EA3B-7594-409E-B63D-5DF5485F6955}</c15:txfldGUID>
                      <c15:f>calculs!$G$70</c15:f>
                      <c15:dlblFieldTableCache>
                        <c:ptCount val="1"/>
                        <c:pt idx="0">
                          <c:v>VEN</c:v>
                        </c:pt>
                      </c15:dlblFieldTableCache>
                    </c15:dlblFTEntry>
                  </c15:dlblFieldTable>
                  <c15:showDataLabelsRange val="0"/>
                </c:ext>
              </c:extLst>
            </c:dLbl>
            <c:dLbl>
              <c:idx val="3"/>
              <c:layout/>
              <c:tx>
                <c:strRef>
                  <c:f>calculs!$H$70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{1910E60D-CBEE-4AEA-84B5-541CCD9E0618}</c15:txfldGUID>
                      <c15:f>calculs!$H$70</c15:f>
                      <c15:dlblFieldTableCache>
                        <c:ptCount val="1"/>
                        <c:pt idx="0">
                          <c:v>SAM</c:v>
                        </c:pt>
                      </c15:dlblFieldTableCache>
                    </c15:dlblFTEntry>
                  </c15:dlblFieldTable>
                  <c15:showDataLabelsRange val="0"/>
                </c:ext>
              </c:extLst>
            </c:dLbl>
            <c:dLbl>
              <c:idx val="4"/>
              <c:layout/>
              <c:tx>
                <c:strRef>
                  <c:f>calculs!$I$70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{39AA0F6C-8E78-4CF0-ADBD-42A61F93B330}</c15:txfldGUID>
                      <c15:f>calculs!$I$70</c15:f>
                      <c15:dlblFieldTableCache>
                        <c:ptCount val="1"/>
                        <c:pt idx="0">
                          <c:v>DIM</c:v>
                        </c:pt>
                      </c15:dlblFieldTableCache>
                    </c15:dlblFTEntry>
                  </c15:dlblFieldTable>
                  <c15:showDataLabelsRange val="0"/>
                </c:ext>
              </c:extLst>
            </c:dLbl>
            <c:dLbl>
              <c:idx val="5"/>
              <c:layout/>
              <c:tx>
                <c:strRef>
                  <c:f>calculs!$J$70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{6F97CC2B-5FFD-4DB4-AA97-B793C342C7C6}</c15:txfldGUID>
                      <c15:f>calculs!$J$70</c15:f>
                      <c15:dlblFieldTableCache>
                        <c:ptCount val="1"/>
                        <c:pt idx="0">
                          <c:v>LUN</c:v>
                        </c:pt>
                      </c15:dlblFieldTableCache>
                    </c15:dlblFTEntry>
                  </c15:dlblFieldTable>
                  <c15:showDataLabelsRange val="0"/>
                </c:ext>
              </c:extLst>
            </c:dLbl>
            <c:dLbl>
              <c:idx val="6"/>
              <c:layout/>
              <c:tx>
                <c:strRef>
                  <c:f>calculs!$K$70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{8BAF5F63-AAEE-490A-AAE9-236813E98DFF}</c15:txfldGUID>
                      <c15:f>calculs!$K$70</c15:f>
                      <c15:dlblFieldTableCache>
                        <c:ptCount val="1"/>
                        <c:pt idx="0">
                          <c:v>MAR</c:v>
                        </c:pt>
                      </c15:dlblFieldTableCache>
                    </c15:dlblFTEntry>
                  </c15:dlblFieldTable>
                  <c15:showDataLabelsRange val="0"/>
                </c:ext>
              </c:extLst>
            </c:dLbl>
            <c:dLbl>
              <c:idx val="7"/>
              <c:layout/>
              <c:tx>
                <c:strRef>
                  <c:f>calculs!$L$70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{A9CB85AE-E4FE-4BF1-96BD-600EE2ACAC15}</c15:txfldGUID>
                      <c15:f>calculs!$L$70</c15:f>
                      <c15:dlblFieldTableCache>
                        <c:ptCount val="1"/>
                        <c:pt idx="0">
                          <c:v>MER</c:v>
                        </c:pt>
                      </c15:dlblFieldTableCache>
                    </c15:dlblFTEntry>
                  </c15:dlblFieldTable>
                  <c15:showDataLabelsRange val="0"/>
                </c:ext>
              </c:extLst>
            </c:dLbl>
            <c:dLbl>
              <c:idx val="8"/>
              <c:layout/>
              <c:tx>
                <c:strRef>
                  <c:f>calculs!$M$70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{FE806EDB-2272-4B67-98A4-D4EDBC9AC277}</c15:txfldGUID>
                      <c15:f>calculs!$M$70</c15:f>
                      <c15:dlblFieldTableCache>
                        <c:ptCount val="1"/>
                        <c:pt idx="0">
                          <c:v>JEU</c:v>
                        </c:pt>
                      </c15:dlblFieldTableCache>
                    </c15:dlblFTEntry>
                  </c15:dlblFieldTable>
                  <c15:showDataLabelsRange val="0"/>
                </c:ext>
              </c:extLst>
            </c:dLbl>
            <c:dLbl>
              <c:idx val="9"/>
              <c:layout/>
              <c:tx>
                <c:strRef>
                  <c:f>calculs!$N$70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{7CEEED61-69F0-44BF-9B2A-300CA4246A94}</c15:txfldGUID>
                      <c15:f>calculs!$N$70</c15:f>
                      <c15:dlblFieldTableCache>
                        <c:ptCount val="1"/>
                        <c:pt idx="0">
                          <c:v>VEN</c:v>
                        </c:pt>
                      </c15:dlblFieldTableCache>
                    </c15:dlblFTEntry>
                  </c15:dlblFieldTable>
                  <c15:showDataLabelsRange val="0"/>
                </c:ext>
              </c:extLst>
            </c:dLbl>
            <c:dLbl>
              <c:idx val="10"/>
              <c:layout/>
              <c:tx>
                <c:strRef>
                  <c:f>calculs!$O$70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{176C54A1-C82A-4DED-BBA3-C92D00D13C2D}</c15:txfldGUID>
                      <c15:f>calculs!$O$70</c15:f>
                      <c15:dlblFieldTableCache>
                        <c:ptCount val="1"/>
                        <c:pt idx="0">
                          <c:v>SAM</c:v>
                        </c:pt>
                      </c15:dlblFieldTableCache>
                    </c15:dlblFTEntry>
                  </c15:dlblFieldTable>
                  <c15:showDataLabelsRange val="0"/>
                </c:ext>
              </c:extLst>
            </c:dLbl>
            <c:dLbl>
              <c:idx val="11"/>
              <c:layout/>
              <c:tx>
                <c:strRef>
                  <c:f>calculs!$P$70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{ED7E24E7-A6A9-49D2-AE95-336F51AFE7C6}</c15:txfldGUID>
                      <c15:f>calculs!$P$70</c15:f>
                      <c15:dlblFieldTableCache>
                        <c:ptCount val="1"/>
                        <c:pt idx="0">
                          <c:v>DIM</c:v>
                        </c:pt>
                      </c15:dlblFieldTableCache>
                    </c15:dlblFTEntry>
                  </c15:dlblFieldTable>
                  <c15:showDataLabelsRange val="0"/>
                </c:ext>
              </c:extLst>
            </c:dLbl>
            <c:dLbl>
              <c:idx val="12"/>
              <c:layout/>
              <c:tx>
                <c:strRef>
                  <c:f>calculs!$Q$70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{D3BEB8CD-E81B-4A79-9EB0-C70B18519636}</c15:txfldGUID>
                      <c15:f>calculs!$Q$70</c15:f>
                      <c15:dlblFieldTableCache>
                        <c:ptCount val="1"/>
                        <c:pt idx="0">
                          <c:v>LUN</c:v>
                        </c:pt>
                      </c15:dlblFieldTableCache>
                    </c15:dlblFTEntry>
                  </c15:dlblFieldTable>
                  <c15:showDataLabelsRange val="0"/>
                </c:ext>
              </c:extLst>
            </c:dLbl>
            <c:dLbl>
              <c:idx val="13"/>
              <c:layout/>
              <c:tx>
                <c:strRef>
                  <c:f>calculs!$R$70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{BF31F26E-5B21-4AF8-B66D-742D873790AD}</c15:txfldGUID>
                      <c15:f>calculs!$R$70</c15:f>
                      <c15:dlblFieldTableCache>
                        <c:ptCount val="1"/>
                        <c:pt idx="0">
                          <c:v>MAR</c:v>
                        </c:pt>
                      </c15:dlblFieldTableCache>
                    </c15:dlblFTEntry>
                  </c15:dlblFieldTable>
                  <c15:showDataLabelsRange val="0"/>
                </c:ext>
              </c:extLst>
            </c:dLbl>
            <c:dLbl>
              <c:idx val="14"/>
              <c:layout/>
              <c:tx>
                <c:strRef>
                  <c:f>calculs!$S$70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{B9E15F9B-FF2E-4D36-8133-CA247681A264}</c15:txfldGUID>
                      <c15:f>calculs!$S$70</c15:f>
                      <c15:dlblFieldTableCache>
                        <c:ptCount val="1"/>
                        <c:pt idx="0">
                          <c:v>MER</c:v>
                        </c:pt>
                      </c15:dlblFieldTableCache>
                    </c15:dlblFTEntry>
                  </c15:dlblFieldTable>
                  <c15:showDataLabelsRange val="0"/>
                </c:ext>
              </c:extLst>
            </c:dLbl>
            <c:dLbl>
              <c:idx val="15"/>
              <c:layout/>
              <c:tx>
                <c:strRef>
                  <c:f>calculs!$T$70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{ECF7FF5B-BD5D-48F9-B80B-8498545E1D20}</c15:txfldGUID>
                      <c15:f>calculs!$T$70</c15:f>
                      <c15:dlblFieldTableCache>
                        <c:ptCount val="1"/>
                        <c:pt idx="0">
                          <c:v>JEU</c:v>
                        </c:pt>
                      </c15:dlblFieldTableCache>
                    </c15:dlblFTEntry>
                  </c15:dlblFieldTable>
                  <c15:showDataLabelsRange val="0"/>
                </c:ext>
              </c:extLst>
            </c:dLbl>
            <c:dLbl>
              <c:idx val="16"/>
              <c:layout/>
              <c:tx>
                <c:strRef>
                  <c:f>calculs!$U$70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{4AB9EE18-E2D4-42A3-ABB6-5F1AD1E8925A}</c15:txfldGUID>
                      <c15:f>calculs!$U$70</c15:f>
                      <c15:dlblFieldTableCache>
                        <c:ptCount val="1"/>
                        <c:pt idx="0">
                          <c:v>VEN</c:v>
                        </c:pt>
                      </c15:dlblFieldTableCache>
                    </c15:dlblFTEntry>
                  </c15:dlblFieldTable>
                  <c15:showDataLabelsRange val="0"/>
                </c:ext>
              </c:extLst>
            </c:dLbl>
            <c:dLbl>
              <c:idx val="17"/>
              <c:layout/>
              <c:tx>
                <c:strRef>
                  <c:f>calculs!$V$70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{9D1EF065-CC7E-4A5E-AAAB-6E57A8A46304}</c15:txfldGUID>
                      <c15:f>calculs!$V$70</c15:f>
                      <c15:dlblFieldTableCache>
                        <c:ptCount val="1"/>
                        <c:pt idx="0">
                          <c:v>SAM</c:v>
                        </c:pt>
                      </c15:dlblFieldTableCache>
                    </c15:dlblFTEntry>
                  </c15:dlblFieldTable>
                  <c15:showDataLabelsRange val="0"/>
                </c:ext>
              </c:extLst>
            </c:dLbl>
            <c:dLbl>
              <c:idx val="18"/>
              <c:layout/>
              <c:tx>
                <c:strRef>
                  <c:f>calculs!$W$70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{9BE16609-13FE-4522-A92D-D4A204223638}</c15:txfldGUID>
                      <c15:f>calculs!$W$70</c15:f>
                      <c15:dlblFieldTableCache>
                        <c:ptCount val="1"/>
                        <c:pt idx="0">
                          <c:v>DIM</c:v>
                        </c:pt>
                      </c15:dlblFieldTableCache>
                    </c15:dlblFTEntry>
                  </c15:dlblFieldTable>
                  <c15:showDataLabelsRange val="0"/>
                </c:ext>
              </c:extLst>
            </c:dLbl>
            <c:dLbl>
              <c:idx val="19"/>
              <c:layout/>
              <c:tx>
                <c:strRef>
                  <c:f>calculs!$X$70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{498DD147-C294-4DF7-8436-59A964B2E6E9}</c15:txfldGUID>
                      <c15:f>calculs!$X$70</c15:f>
                      <c15:dlblFieldTableCache>
                        <c:ptCount val="1"/>
                        <c:pt idx="0">
                          <c:v>LUN</c:v>
                        </c:pt>
                      </c15:dlblFieldTableCache>
                    </c15:dlblFTEntry>
                  </c15:dlblFieldTable>
                  <c15:showDataLabelsRange val="0"/>
                </c:ext>
              </c:extLst>
            </c:dLbl>
            <c:dLbl>
              <c:idx val="20"/>
              <c:layout/>
              <c:tx>
                <c:strRef>
                  <c:f>calculs!$Y$70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{5DE01354-B93D-460D-8B0B-AA2ED77AA9A9}</c15:txfldGUID>
                      <c15:f>calculs!$Y$70</c15:f>
                      <c15:dlblFieldTableCache>
                        <c:ptCount val="1"/>
                        <c:pt idx="0">
                          <c:v>MAR</c:v>
                        </c:pt>
                      </c15:dlblFieldTableCache>
                    </c15:dlblFTEntry>
                  </c15:dlblFieldTable>
                  <c15:showDataLabelsRange val="0"/>
                </c:ext>
              </c:extLst>
            </c:dLbl>
            <c:dLbl>
              <c:idx val="21"/>
              <c:layout/>
              <c:tx>
                <c:strRef>
                  <c:f>calculs!$Z$70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{22D825F4-3504-4AC3-AD41-AA72F8D724AE}</c15:txfldGUID>
                      <c15:f>calculs!$Z$70</c15:f>
                      <c15:dlblFieldTableCache>
                        <c:ptCount val="1"/>
                        <c:pt idx="0">
                          <c:v>MER</c:v>
                        </c:pt>
                      </c15:dlblFieldTableCache>
                    </c15:dlblFTEntry>
                  </c15:dlblFieldTable>
                  <c15:showDataLabelsRange val="0"/>
                </c:ext>
              </c:extLst>
            </c:dLbl>
            <c:dLbl>
              <c:idx val="22"/>
              <c:layout/>
              <c:tx>
                <c:strRef>
                  <c:f>calculs!$AA$70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{BEBB141B-2C76-489B-A1F0-0D72F4C15771}</c15:txfldGUID>
                      <c15:f>calculs!$AA$70</c15:f>
                      <c15:dlblFieldTableCache>
                        <c:ptCount val="1"/>
                        <c:pt idx="0">
                          <c:v>JEU</c:v>
                        </c:pt>
                      </c15:dlblFieldTableCache>
                    </c15:dlblFTEntry>
                  </c15:dlblFieldTable>
                  <c15:showDataLabelsRange val="0"/>
                </c:ext>
              </c:extLst>
            </c:dLbl>
            <c:dLbl>
              <c:idx val="23"/>
              <c:layout/>
              <c:tx>
                <c:strRef>
                  <c:f>calculs!$AB$70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{F9804DD6-0E41-4702-8B0A-E878BE785453}</c15:txfldGUID>
                      <c15:f>calculs!$AB$70</c15:f>
                      <c15:dlblFieldTableCache>
                        <c:ptCount val="1"/>
                        <c:pt idx="0">
                          <c:v>VEN</c:v>
                        </c:pt>
                      </c15:dlblFieldTableCache>
                    </c15:dlblFTEntry>
                  </c15:dlblFieldTable>
                  <c15:showDataLabelsRange val="0"/>
                </c:ext>
              </c:extLst>
            </c:dLbl>
            <c:dLbl>
              <c:idx val="24"/>
              <c:layout/>
              <c:tx>
                <c:strRef>
                  <c:f>calculs!$AC$70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{FB5B2108-C3C4-4986-9D4D-65BDC6777291}</c15:txfldGUID>
                      <c15:f>calculs!$AC$70</c15:f>
                      <c15:dlblFieldTableCache>
                        <c:ptCount val="1"/>
                        <c:pt idx="0">
                          <c:v>SAM</c:v>
                        </c:pt>
                      </c15:dlblFieldTableCache>
                    </c15:dlblFTEntry>
                  </c15:dlblFieldTable>
                  <c15:showDataLabelsRange val="0"/>
                </c:ext>
              </c:extLst>
            </c:dLbl>
            <c:dLbl>
              <c:idx val="25"/>
              <c:layout/>
              <c:tx>
                <c:strRef>
                  <c:f>calculs!$AD$70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{C638EE23-89A0-4EA7-82E9-04A658654D90}</c15:txfldGUID>
                      <c15:f>calculs!$AD$70</c15:f>
                      <c15:dlblFieldTableCache>
                        <c:ptCount val="1"/>
                        <c:pt idx="0">
                          <c:v>DIM</c:v>
                        </c:pt>
                      </c15:dlblFieldTableCache>
                    </c15:dlblFTEntry>
                  </c15:dlblFieldTable>
                  <c15:showDataLabelsRange val="0"/>
                </c:ext>
              </c:extLst>
            </c:dLbl>
            <c:dLbl>
              <c:idx val="26"/>
              <c:layout/>
              <c:tx>
                <c:strRef>
                  <c:f>calculs!$AE$70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{2A5B10B1-18EA-4228-8E73-7F674BAD7BD4}</c15:txfldGUID>
                      <c15:f>calculs!$AE$70</c15:f>
                      <c15:dlblFieldTableCache>
                        <c:ptCount val="1"/>
                        <c:pt idx="0">
                          <c:v>LUN</c:v>
                        </c:pt>
                      </c15:dlblFieldTableCache>
                    </c15:dlblFTEntry>
                  </c15:dlblFieldTable>
                  <c15:showDataLabelsRange val="0"/>
                </c:ext>
              </c:extLst>
            </c:dLbl>
            <c:dLbl>
              <c:idx val="27"/>
              <c:layout/>
              <c:tx>
                <c:strRef>
                  <c:f>calculs!$AF$70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{4E286CC0-F0F4-428C-A88C-BDE8277A6BB2}</c15:txfldGUID>
                      <c15:f>calculs!$AF$70</c15:f>
                      <c15:dlblFieldTableCache>
                        <c:ptCount val="1"/>
                        <c:pt idx="0">
                          <c:v>MAR</c:v>
                        </c:pt>
                      </c15:dlblFieldTableCache>
                    </c15:dlblFTEntry>
                  </c15:dlblFieldTable>
                  <c15:showDataLabelsRange val="0"/>
                </c:ext>
              </c:extLst>
            </c:dLbl>
            <c:dLbl>
              <c:idx val="28"/>
              <c:layout/>
              <c:tx>
                <c:strRef>
                  <c:f>calculs!$AG$70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{C8BCE42D-361A-4662-9E23-6A6D92B7FD6A}</c15:txfldGUID>
                      <c15:f>calculs!$AG$70</c15:f>
                      <c15:dlblFieldTableCache>
                        <c:ptCount val="1"/>
                        <c:pt idx="0">
                          <c:v>MER</c:v>
                        </c:pt>
                      </c15:dlblFieldTableCache>
                    </c15:dlblFTEntry>
                  </c15:dlblFieldTable>
                  <c15:showDataLabelsRange val="0"/>
                </c:ext>
              </c:extLst>
            </c:dLbl>
            <c:dLbl>
              <c:idx val="29"/>
              <c:layout/>
              <c:tx>
                <c:strRef>
                  <c:f>calculs!$AH$70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{74DF7E0B-DC7E-41DD-B07D-5A36FC5BB306}</c15:txfldGUID>
                      <c15:f>calculs!$AH$70</c15:f>
                      <c15:dlblFieldTableCache>
                        <c:ptCount val="1"/>
                        <c:pt idx="0">
                          <c:v>JEU</c:v>
                        </c:pt>
                      </c15:dlblFieldTableCache>
                    </c15:dlblFTEntry>
                  </c15:dlblFieldTable>
                  <c15:showDataLabelsRange val="0"/>
                </c:ext>
              </c:extLst>
            </c:dLbl>
            <c:spPr>
              <a:noFill/>
              <a:ln>
                <a:noFill/>
              </a:ln>
              <a:effectLst/>
            </c:spPr>
            <c:txPr>
              <a:bodyPr/>
              <a:lstStyle/>
              <a:p>
                <a:pPr>
                  <a:defRPr sz="75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calculs!$E$69:$AH$69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calculs!$D$59</c:f>
              <c:strCache>
                <c:ptCount val="1"/>
                <c:pt idx="0">
                  <c:v>juil 2017 -Bande supérieure</c:v>
                </c:pt>
              </c:strCache>
            </c:strRef>
          </c:tx>
          <c:spPr>
            <a:ln w="228600" cap="sq">
              <a:solidFill>
                <a:schemeClr val="accent3"/>
              </a:solidFill>
            </a:ln>
          </c:spPr>
          <c:marker>
            <c:symbol val="none"/>
          </c:marker>
          <c:val>
            <c:numRef>
              <c:f>calculs!$E$59:$AH$59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6"/>
          <c:order val="26"/>
          <c:tx>
            <c:strRef>
              <c:f>calculs!$D$62</c:f>
              <c:strCache>
                <c:ptCount val="1"/>
                <c:pt idx="0">
                  <c:v>août 2017 -Bande supérieure</c:v>
                </c:pt>
              </c:strCache>
            </c:strRef>
          </c:tx>
          <c:spPr>
            <a:ln w="228600" cap="sq">
              <a:solidFill>
                <a:schemeClr val="accent2"/>
              </a:solidFill>
            </a:ln>
          </c:spPr>
          <c:marker>
            <c:symbol val="none"/>
          </c:marker>
          <c:val>
            <c:numRef>
              <c:f>calculs!$E$62:$AH$62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142530720"/>
        <c:axId val="192535672"/>
      </c:lineChart>
      <c:dateAx>
        <c:axId val="142530720"/>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192535672"/>
        <c:crosses val="autoZero"/>
        <c:auto val="1"/>
        <c:lblOffset val="100"/>
        <c:baseTimeUnit val="days"/>
      </c:dateAx>
      <c:valAx>
        <c:axId val="192535672"/>
        <c:scaling>
          <c:orientation val="minMax"/>
          <c:max val="13.5"/>
          <c:min val="0"/>
        </c:scaling>
        <c:delete val="1"/>
        <c:axPos val="l"/>
        <c:numFmt formatCode="General" sourceLinked="1"/>
        <c:majorTickMark val="out"/>
        <c:minorTickMark val="none"/>
        <c:tickLblPos val="nextTo"/>
        <c:crossAx val="142530720"/>
        <c:crosses val="autoZero"/>
        <c:crossBetween val="between"/>
        <c:majorUnit val="1"/>
      </c:valAx>
    </c:plotArea>
    <c:plotVisOnly val="1"/>
    <c:dispBlanksAs val="gap"/>
    <c:showDLblsOverMax val="0"/>
  </c:chart>
  <c:spPr>
    <a:noFill/>
    <a:ln>
      <a:noFill/>
    </a:ln>
  </c:spPr>
  <c:txPr>
    <a:bodyPr/>
    <a:lstStyle/>
    <a:p>
      <a:pPr>
        <a:defRPr sz="1000"/>
      </a:pPr>
      <a:endParaRPr lang="fr-FR"/>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FenêtreDécalage"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22479</xdr:colOff>
      <xdr:row>16</xdr:row>
      <xdr:rowOff>161925</xdr:rowOff>
    </xdr:to>
    <xdr:graphicFrame macro="">
      <xdr:nvGraphicFramePr>
        <xdr:cNvPr id="7" name="GraphiqueChronologie" descr="Chronologie déroulante des activités du projet" title="GraphiqueChronologi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Barre de défilement" descr="Cliquez sur la barre de défilement pour modifier la période du projet affichée dans le graphique chronologique ou entrez la date de début pour afficher les activités de projet dans la cellule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és" displayName="Activités" ref="B22:F44" totalsRowShown="0" headerRowDxfId="6" dataDxfId="5">
  <autoFilter ref="B22:F44"/>
  <sortState ref="C20:F25">
    <sortCondition ref="D19:D25"/>
  </sortState>
  <tableColumns count="5">
    <tableColumn id="5" name="ID" dataDxfId="4">
      <calculatedColumnFormula>N(B22)+1</calculatedColumnFormula>
    </tableColumn>
    <tableColumn id="1" name="ACTIVITÉ" dataDxfId="3"/>
    <tableColumn id="2" name="DÉBUT" dataDxfId="2">
      <calculatedColumnFormula>D22+10</calculatedColumnFormula>
    </tableColumn>
    <tableColumn id="3" name="FIN" dataDxfId="1">
      <calculatedColumnFormula>Activités[[#This Row],[DÉBUT]]+2</calculatedColumnFormula>
    </tableColumn>
    <tableColumn id="4" name="REMARQU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45"/>
  <sheetViews>
    <sheetView showGridLines="0" tabSelected="1" topLeftCell="A17" zoomScaleNormal="100" workbookViewId="0">
      <selection activeCell="J13" sqref="J12:J13"/>
    </sheetView>
  </sheetViews>
  <sheetFormatPr baseColWidth="10" defaultColWidth="9.140625" defaultRowHeight="17.25" customHeight="1" x14ac:dyDescent="0.2"/>
  <cols>
    <col min="1" max="1" width="5.42578125" style="8" customWidth="1"/>
    <col min="2" max="2" width="9" style="8" hidden="1" customWidth="1"/>
    <col min="3" max="3" width="31"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9" t="s">
        <v>6</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7" t="s">
        <v>7</v>
      </c>
      <c r="D20" s="18">
        <f ca="1">TODAY()-3</f>
        <v>42935</v>
      </c>
      <c r="E20" s="11"/>
      <c r="F20" s="11"/>
    </row>
    <row r="21" spans="2:6" ht="17.25" customHeight="1" x14ac:dyDescent="0.2">
      <c r="C21" s="11"/>
      <c r="D21" s="11"/>
      <c r="E21" s="11"/>
      <c r="F21" s="11"/>
    </row>
    <row r="22" spans="2:6" ht="17.25" customHeight="1" x14ac:dyDescent="0.2">
      <c r="B22" s="12" t="s">
        <v>20</v>
      </c>
      <c r="C22" s="13" t="s">
        <v>8</v>
      </c>
      <c r="D22" s="13" t="s">
        <v>9</v>
      </c>
      <c r="E22" s="13" t="s">
        <v>10</v>
      </c>
      <c r="F22" s="13" t="s">
        <v>11</v>
      </c>
    </row>
    <row r="23" spans="2:6" ht="17.25" customHeight="1" x14ac:dyDescent="0.2">
      <c r="B23" s="12">
        <f t="shared" ref="B23:B28" si="0">N(B22)+1</f>
        <v>1</v>
      </c>
      <c r="C23" s="14" t="s">
        <v>3</v>
      </c>
      <c r="D23" s="15">
        <v>42933</v>
      </c>
      <c r="E23" s="15"/>
      <c r="F23" s="14"/>
    </row>
    <row r="24" spans="2:6" ht="17.25" customHeight="1" x14ac:dyDescent="0.2">
      <c r="B24" s="12">
        <f t="shared" si="0"/>
        <v>2</v>
      </c>
      <c r="C24" s="14" t="s">
        <v>21</v>
      </c>
      <c r="D24" s="15">
        <v>42933</v>
      </c>
      <c r="E24" s="15">
        <v>42947</v>
      </c>
      <c r="F24" s="14"/>
    </row>
    <row r="25" spans="2:6" ht="17.25" customHeight="1" x14ac:dyDescent="0.2">
      <c r="B25" s="12">
        <f t="shared" si="0"/>
        <v>3</v>
      </c>
      <c r="C25" s="14" t="s">
        <v>22</v>
      </c>
      <c r="D25" s="15">
        <v>42947</v>
      </c>
      <c r="E25" s="15">
        <v>42953</v>
      </c>
      <c r="F25" s="14"/>
    </row>
    <row r="26" spans="2:6" ht="17.25" customHeight="1" x14ac:dyDescent="0.2">
      <c r="B26" s="12">
        <f t="shared" si="0"/>
        <v>4</v>
      </c>
      <c r="C26" s="14" t="s">
        <v>23</v>
      </c>
      <c r="D26" s="15">
        <v>42947</v>
      </c>
      <c r="E26" s="15">
        <v>42953</v>
      </c>
      <c r="F26" s="14"/>
    </row>
    <row r="27" spans="2:6" ht="17.25" customHeight="1" x14ac:dyDescent="0.2">
      <c r="B27" s="12">
        <f t="shared" si="0"/>
        <v>5</v>
      </c>
      <c r="C27" s="14" t="s">
        <v>24</v>
      </c>
      <c r="D27" s="15">
        <v>42947</v>
      </c>
      <c r="E27" s="15">
        <v>42953</v>
      </c>
      <c r="F27" s="14"/>
    </row>
    <row r="28" spans="2:6" ht="17.25" customHeight="1" x14ac:dyDescent="0.2">
      <c r="B28" s="12">
        <f t="shared" si="0"/>
        <v>6</v>
      </c>
      <c r="C28" s="14" t="s">
        <v>25</v>
      </c>
      <c r="D28" s="15">
        <v>42954</v>
      </c>
      <c r="E28" s="15">
        <v>42960</v>
      </c>
      <c r="F28" s="14" t="s">
        <v>26</v>
      </c>
    </row>
    <row r="29" spans="2:6" ht="17.25" customHeight="1" x14ac:dyDescent="0.2">
      <c r="B29" s="16">
        <f t="shared" ref="B29:B34" si="1">N(B28)+1</f>
        <v>7</v>
      </c>
      <c r="C29" s="14" t="s">
        <v>38</v>
      </c>
      <c r="D29" s="15">
        <v>42954</v>
      </c>
      <c r="E29" s="15">
        <v>42960</v>
      </c>
      <c r="F29" s="14"/>
    </row>
    <row r="30" spans="2:6" ht="17.25" customHeight="1" x14ac:dyDescent="0.2">
      <c r="B30" s="16">
        <f t="shared" si="1"/>
        <v>8</v>
      </c>
      <c r="C30" s="14" t="s">
        <v>27</v>
      </c>
      <c r="D30" s="15">
        <v>42954</v>
      </c>
      <c r="E30" s="15">
        <v>42960</v>
      </c>
      <c r="F30" s="14"/>
    </row>
    <row r="31" spans="2:6" ht="17.25" customHeight="1" x14ac:dyDescent="0.2">
      <c r="B31" s="16">
        <f t="shared" si="1"/>
        <v>9</v>
      </c>
      <c r="C31" s="14" t="s">
        <v>28</v>
      </c>
      <c r="D31" s="15">
        <v>42954</v>
      </c>
      <c r="E31" s="15">
        <v>42960</v>
      </c>
      <c r="F31" s="14"/>
    </row>
    <row r="32" spans="2:6" ht="17.25" customHeight="1" x14ac:dyDescent="0.2">
      <c r="B32" s="16">
        <f t="shared" si="1"/>
        <v>10</v>
      </c>
      <c r="C32" s="14" t="s">
        <v>29</v>
      </c>
      <c r="D32" s="15">
        <v>42968</v>
      </c>
      <c r="E32" s="15">
        <v>42982</v>
      </c>
      <c r="F32" s="14"/>
    </row>
    <row r="33" spans="2:6" ht="17.25" customHeight="1" x14ac:dyDescent="0.2">
      <c r="B33" s="16">
        <f t="shared" si="1"/>
        <v>11</v>
      </c>
      <c r="C33" s="14" t="s">
        <v>30</v>
      </c>
      <c r="D33" s="15">
        <v>42968</v>
      </c>
      <c r="E33" s="15">
        <v>42982</v>
      </c>
      <c r="F33" s="14"/>
    </row>
    <row r="34" spans="2:6" ht="17.25" customHeight="1" x14ac:dyDescent="0.2">
      <c r="B34" s="16">
        <f t="shared" si="1"/>
        <v>12</v>
      </c>
      <c r="C34" s="14" t="s">
        <v>31</v>
      </c>
      <c r="D34" s="15">
        <v>42968</v>
      </c>
      <c r="E34" s="15">
        <v>42982</v>
      </c>
      <c r="F34" s="14"/>
    </row>
    <row r="35" spans="2:6" ht="17.25" customHeight="1" x14ac:dyDescent="0.2">
      <c r="B35" s="8">
        <f t="shared" ref="B35:B37" si="2">N(B34)+1</f>
        <v>13</v>
      </c>
      <c r="C35" s="14" t="s">
        <v>33</v>
      </c>
      <c r="D35" s="15">
        <v>42982</v>
      </c>
      <c r="E35" s="15">
        <v>42989</v>
      </c>
      <c r="F35" s="14"/>
    </row>
    <row r="36" spans="2:6" ht="17.25" customHeight="1" x14ac:dyDescent="0.2">
      <c r="B36" s="8">
        <f t="shared" si="2"/>
        <v>14</v>
      </c>
      <c r="C36" s="14" t="s">
        <v>32</v>
      </c>
      <c r="D36" s="15">
        <v>42982</v>
      </c>
      <c r="E36" s="15">
        <v>42989</v>
      </c>
      <c r="F36" s="14"/>
    </row>
    <row r="37" spans="2:6" ht="17.25" customHeight="1" x14ac:dyDescent="0.2">
      <c r="B37" s="8">
        <f t="shared" si="2"/>
        <v>15</v>
      </c>
      <c r="C37" s="14" t="s">
        <v>34</v>
      </c>
      <c r="D37" s="15">
        <v>42982</v>
      </c>
      <c r="E37" s="15">
        <v>42989</v>
      </c>
      <c r="F37" s="14"/>
    </row>
    <row r="38" spans="2:6" ht="17.25" customHeight="1" x14ac:dyDescent="0.2">
      <c r="B38" s="8">
        <f t="shared" ref="B38:B44" si="3">N(B37)+1</f>
        <v>16</v>
      </c>
      <c r="C38" s="14" t="s">
        <v>35</v>
      </c>
      <c r="D38" s="15">
        <v>42982</v>
      </c>
      <c r="E38" s="15">
        <v>42989</v>
      </c>
      <c r="F38" s="14"/>
    </row>
    <row r="39" spans="2:6" ht="17.25" customHeight="1" x14ac:dyDescent="0.2">
      <c r="B39" s="8">
        <f t="shared" si="3"/>
        <v>17</v>
      </c>
      <c r="C39" s="14" t="s">
        <v>36</v>
      </c>
      <c r="D39" s="15">
        <v>42982</v>
      </c>
      <c r="E39" s="15">
        <v>42989</v>
      </c>
      <c r="F39" s="14"/>
    </row>
    <row r="40" spans="2:6" ht="17.25" customHeight="1" x14ac:dyDescent="0.2">
      <c r="B40" s="8">
        <f t="shared" si="3"/>
        <v>18</v>
      </c>
      <c r="C40" s="14" t="s">
        <v>37</v>
      </c>
      <c r="D40" s="15">
        <v>42982</v>
      </c>
      <c r="E40" s="15">
        <v>42989</v>
      </c>
      <c r="F40" s="14"/>
    </row>
    <row r="41" spans="2:6" ht="17.25" customHeight="1" x14ac:dyDescent="0.2">
      <c r="B41" s="8">
        <f t="shared" si="3"/>
        <v>19</v>
      </c>
      <c r="C41" s="14" t="s">
        <v>39</v>
      </c>
      <c r="D41" s="15">
        <v>42982</v>
      </c>
      <c r="E41" s="15">
        <v>42989</v>
      </c>
      <c r="F41" s="14"/>
    </row>
    <row r="42" spans="2:6" ht="17.25" customHeight="1" x14ac:dyDescent="0.2">
      <c r="B42" s="8">
        <f t="shared" si="3"/>
        <v>20</v>
      </c>
      <c r="C42" s="14" t="s">
        <v>40</v>
      </c>
      <c r="D42" s="15">
        <v>42982</v>
      </c>
      <c r="E42" s="15">
        <v>42989</v>
      </c>
      <c r="F42" s="14"/>
    </row>
    <row r="43" spans="2:6" ht="17.25" customHeight="1" x14ac:dyDescent="0.2">
      <c r="B43" s="8">
        <f t="shared" si="3"/>
        <v>21</v>
      </c>
      <c r="C43" s="14" t="s">
        <v>41</v>
      </c>
      <c r="D43" s="15">
        <v>42982</v>
      </c>
      <c r="E43" s="15">
        <v>42989</v>
      </c>
      <c r="F43" s="14"/>
    </row>
    <row r="44" spans="2:6" ht="17.25" customHeight="1" x14ac:dyDescent="0.2">
      <c r="B44" s="8">
        <f t="shared" si="3"/>
        <v>22</v>
      </c>
      <c r="C44" s="14" t="s">
        <v>34</v>
      </c>
      <c r="D44" s="15">
        <v>42982</v>
      </c>
      <c r="E44" s="15">
        <v>42989</v>
      </c>
      <c r="F44" s="14"/>
    </row>
    <row r="45" spans="2:6" ht="17.25" customHeight="1" x14ac:dyDescent="0.2">
      <c r="C45" s="20" t="s">
        <v>5</v>
      </c>
      <c r="D45" s="21">
        <f>D33+10</f>
        <v>42978</v>
      </c>
      <c r="E45" s="21"/>
      <c r="F45" s="22"/>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arre de défilement">
              <controlPr defaultSize="0" autoPict="0" altText="Cliquez sur la barre de défilement pour modifier la période du projet affichée dans le graphique chronologique ou entrez la date de début pour afficher les activités de projet dans la cellule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topLeftCell="A10" workbookViewId="0">
      <selection activeCell="D28" sqref="D28"/>
    </sheetView>
  </sheetViews>
  <sheetFormatPr baseColWidth="10" defaultColWidth="9.140625" defaultRowHeight="12.75" x14ac:dyDescent="0.2"/>
  <cols>
    <col min="3" max="3" width="19.140625" bestFit="1" customWidth="1"/>
    <col min="4" max="4" width="24" bestFit="1" customWidth="1"/>
    <col min="5" max="34" width="10.85546875" customWidth="1"/>
    <col min="35" max="35" width="17.5703125" customWidth="1"/>
  </cols>
  <sheetData>
    <row r="1" spans="1:6" x14ac:dyDescent="0.2">
      <c r="A1" t="s">
        <v>1</v>
      </c>
    </row>
    <row r="3" spans="1:6" x14ac:dyDescent="0.2">
      <c r="C3" t="s">
        <v>2</v>
      </c>
      <c r="D3" s="1">
        <f ca="1">TODAY()</f>
        <v>42938</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19</v>
      </c>
      <c r="D9">
        <f ca="1">SUMPRODUCT( ((Activités[DÉBUT]&gt;=FenêtreDateDébut)+(Activités[FIN]&gt;=FenêtreDateDébut)&gt;0)*(Activités[DÉBUT]&lt;=(FenêtreDateDébut+FenêtreJours-1)) )</f>
        <v>8</v>
      </c>
      <c r="E9" t="e">
        <f>NA()</f>
        <v>#N/A</v>
      </c>
    </row>
    <row r="10" spans="1:6" x14ac:dyDescent="0.2">
      <c r="D10">
        <v>9</v>
      </c>
      <c r="E10" t="e">
        <f>NA()</f>
        <v>#N/A</v>
      </c>
    </row>
    <row r="11" spans="1:6" x14ac:dyDescent="0.2">
      <c r="D11">
        <f ca="1">D10-MIN(D10,D9)</f>
        <v>1</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aca="1" ref="E15" ca="1">INDEX(Activités[ID],MATCH(1, ((Activités[DÉBUT]&gt;=FenêtreDateDébut)+(Activités[FIN]&gt;=FenêtreDateDébut)&gt;0)*(Activités[DÉBUT]&lt;=(FenêtreDateDébut+FenêtreJours-1)), 0))</f>
        <v>2</v>
      </c>
      <c r="F15" t="e">
        <f t="shared" ref="F15:F23" ca="1" si="0">OFFSET(E15,-$D$11,)</f>
        <v>#N/A</v>
      </c>
    </row>
    <row r="16" spans="1:6" x14ac:dyDescent="0.2">
      <c r="C16" s="2"/>
      <c r="E16">
        <f t="array" aca="1" ref="E16" ca="1">INDEX(Activités[ID],MATCH(1, (Activités[ID]&gt;E15)*((Activités[DÉBUT]&gt;=FenêtreDateDébut)+(Activités[FIN]&gt;=FenêtreDateDébut)&gt;0)*(Activités[DÉBUT]&lt;=(FenêtreDateDébut+FenêtreJours-1)), 0))</f>
        <v>3</v>
      </c>
      <c r="F16">
        <f t="shared" ca="1" si="0"/>
        <v>2</v>
      </c>
    </row>
    <row r="17" spans="1:35" x14ac:dyDescent="0.2">
      <c r="C17" s="2"/>
      <c r="E17">
        <f t="array" aca="1" ref="E17" ca="1">INDEX(Activités[ID],MATCH(1, (Activités[ID]&gt;E16)*((Activités[DÉBUT]&gt;=FenêtreDateDébut)+(Activités[FIN]&gt;=FenêtreDateDébut)&gt;0)*(Activités[DÉBUT]&lt;=(FenêtreDateDébut+FenêtreJours-1)), 0))</f>
        <v>4</v>
      </c>
      <c r="F17">
        <f t="shared" ca="1" si="0"/>
        <v>3</v>
      </c>
    </row>
    <row r="18" spans="1:35" x14ac:dyDescent="0.2">
      <c r="E18">
        <f t="array" aca="1" ref="E18" ca="1">INDEX(Activités[ID],MATCH(1, (Activités[ID]&gt;E17)*((Activités[DÉBUT]&gt;=FenêtreDateDébut)+(Activités[FIN]&gt;=FenêtreDateDébut)&gt;0)*(Activités[DÉBUT]&lt;=(FenêtreDateDébut+FenêtreJours-1)), 0))</f>
        <v>5</v>
      </c>
      <c r="F18">
        <f t="shared" ca="1" si="0"/>
        <v>4</v>
      </c>
    </row>
    <row r="19" spans="1:35" x14ac:dyDescent="0.2">
      <c r="E19">
        <f t="array" aca="1" ref="E19" ca="1">INDEX(Activités[ID],MATCH(1, (Activités[ID]&gt;E18)*((Activités[DÉBUT]&gt;=FenêtreDateDébut)+(Activités[FIN]&gt;=FenêtreDateDébut)&gt;0)*(Activités[DÉBUT]&lt;=(FenêtreDateDébut+FenêtreJours-1)), 0))</f>
        <v>6</v>
      </c>
      <c r="F19">
        <f t="shared" ca="1" si="0"/>
        <v>5</v>
      </c>
    </row>
    <row r="20" spans="1:35" x14ac:dyDescent="0.2">
      <c r="E20">
        <f t="array" aca="1" ref="E20" ca="1">INDEX(Activités[ID],MATCH(1, (Activités[ID]&gt;E19)*((Activités[DÉBUT]&gt;=FenêtreDateDébut)+(Activités[FIN]&gt;=FenêtreDateDébut)&gt;0)*(Activités[DÉBUT]&lt;=(FenêtreDateDébut+FenêtreJours-1)), 0))</f>
        <v>7</v>
      </c>
      <c r="F20">
        <f t="shared" ca="1" si="0"/>
        <v>6</v>
      </c>
    </row>
    <row r="21" spans="1:35" x14ac:dyDescent="0.2">
      <c r="E21">
        <f t="array" aca="1" ref="E21" ca="1">INDEX(Activités[ID],MATCH(1, (Activités[ID]&gt;E20)*((Activités[DÉBUT]&gt;=FenêtreDateDébut)+(Activités[FIN]&gt;=FenêtreDateDébut)&gt;0)*(Activités[DÉBUT]&lt;=(FenêtreDateDébut+FenêtreJours-1)), 0))</f>
        <v>8</v>
      </c>
      <c r="F21">
        <f t="shared" ca="1" si="0"/>
        <v>7</v>
      </c>
    </row>
    <row r="22" spans="1:35" x14ac:dyDescent="0.2">
      <c r="E22">
        <f t="array" aca="1" ref="E22" ca="1">INDEX(Activités[ID],MATCH(1, (Activités[ID]&gt;E21)*((Activités[DÉBUT]&gt;=FenêtreDateDébut)+(Activités[FIN]&gt;=FenêtreDateDébut)&gt;0)*(Activités[DÉBUT]&lt;=(FenêtreDateDébut+FenêtreJours-1)), 0))</f>
        <v>9</v>
      </c>
      <c r="F22">
        <f t="shared" ca="1" si="0"/>
        <v>8</v>
      </c>
    </row>
    <row r="23" spans="1:35" x14ac:dyDescent="0.2">
      <c r="E23" t="e">
        <f t="array" aca="1" ref="E23" ca="1">INDEX(Activités[ID],MATCH(1, (Activités[ID]&gt;E22)*((Activités[DÉBUT]&gt;=FenêtreDateDébut)+(Activités[FIN]&gt;=FenêtreDateDébut)&gt;0)*(Activités[DÉBUT]&lt;=(FenêtreDateDébut+FenêtreJours-1)), 0))</f>
        <v>#N/A</v>
      </c>
      <c r="F23">
        <f t="shared" ca="1" si="0"/>
        <v>9</v>
      </c>
    </row>
    <row r="25" spans="1:35" x14ac:dyDescent="0.2">
      <c r="C25" t="s">
        <v>12</v>
      </c>
      <c r="D25" s="1">
        <f ca="1">DateDébut+FenêtreDécalage</f>
        <v>42935</v>
      </c>
    </row>
    <row r="26" spans="1:35" x14ac:dyDescent="0.2">
      <c r="C26" t="s">
        <v>13</v>
      </c>
      <c r="D26">
        <v>0</v>
      </c>
    </row>
    <row r="28" spans="1:35" x14ac:dyDescent="0.2">
      <c r="C28" t="s">
        <v>14</v>
      </c>
      <c r="D28" s="2">
        <f ca="1">'Chronologie du projet'!D20</f>
        <v>42935</v>
      </c>
    </row>
    <row r="29" spans="1:35" x14ac:dyDescent="0.2">
      <c r="C29" t="s">
        <v>15</v>
      </c>
      <c r="D29">
        <v>30</v>
      </c>
    </row>
    <row r="31" spans="1:35" x14ac:dyDescent="0.2">
      <c r="A31" t="s">
        <v>0</v>
      </c>
      <c r="B31" t="s">
        <v>16</v>
      </c>
      <c r="C31" t="s">
        <v>17</v>
      </c>
      <c r="D31" t="s">
        <v>18</v>
      </c>
      <c r="E31" s="1">
        <f ca="1">FenêtreDateDébut</f>
        <v>42935</v>
      </c>
      <c r="F31" s="1">
        <f t="shared" ref="F31:AI31" ca="1" si="1">E31+1</f>
        <v>42936</v>
      </c>
      <c r="G31" s="1">
        <f t="shared" ca="1" si="1"/>
        <v>42937</v>
      </c>
      <c r="H31" s="1">
        <f t="shared" ca="1" si="1"/>
        <v>42938</v>
      </c>
      <c r="I31" s="1">
        <f t="shared" ca="1" si="1"/>
        <v>42939</v>
      </c>
      <c r="J31" s="1">
        <f t="shared" ca="1" si="1"/>
        <v>42940</v>
      </c>
      <c r="K31" s="1">
        <f t="shared" ca="1" si="1"/>
        <v>42941</v>
      </c>
      <c r="L31" s="1">
        <f t="shared" ca="1" si="1"/>
        <v>42942</v>
      </c>
      <c r="M31" s="1">
        <f t="shared" ca="1" si="1"/>
        <v>42943</v>
      </c>
      <c r="N31" s="1">
        <f t="shared" ca="1" si="1"/>
        <v>42944</v>
      </c>
      <c r="O31" s="1">
        <f t="shared" ca="1" si="1"/>
        <v>42945</v>
      </c>
      <c r="P31" s="1">
        <f t="shared" ca="1" si="1"/>
        <v>42946</v>
      </c>
      <c r="Q31" s="1">
        <f t="shared" ca="1" si="1"/>
        <v>42947</v>
      </c>
      <c r="R31" s="1">
        <f t="shared" ca="1" si="1"/>
        <v>42948</v>
      </c>
      <c r="S31" s="1">
        <f t="shared" ca="1" si="1"/>
        <v>42949</v>
      </c>
      <c r="T31" s="1">
        <f t="shared" ca="1" si="1"/>
        <v>42950</v>
      </c>
      <c r="U31" s="1">
        <f t="shared" ca="1" si="1"/>
        <v>42951</v>
      </c>
      <c r="V31" s="1">
        <f t="shared" ca="1" si="1"/>
        <v>42952</v>
      </c>
      <c r="W31" s="1">
        <f t="shared" ca="1" si="1"/>
        <v>42953</v>
      </c>
      <c r="X31" s="1">
        <f t="shared" ca="1" si="1"/>
        <v>42954</v>
      </c>
      <c r="Y31" s="1">
        <f t="shared" ca="1" si="1"/>
        <v>42955</v>
      </c>
      <c r="Z31" s="1">
        <f t="shared" ca="1" si="1"/>
        <v>42956</v>
      </c>
      <c r="AA31" s="1">
        <f t="shared" ca="1" si="1"/>
        <v>42957</v>
      </c>
      <c r="AB31" s="1">
        <f t="shared" ca="1" si="1"/>
        <v>42958</v>
      </c>
      <c r="AC31" s="1">
        <f t="shared" ca="1" si="1"/>
        <v>42959</v>
      </c>
      <c r="AD31" s="1">
        <f t="shared" ca="1" si="1"/>
        <v>42960</v>
      </c>
      <c r="AE31" s="1">
        <f t="shared" ca="1" si="1"/>
        <v>42961</v>
      </c>
      <c r="AF31" s="1">
        <f t="shared" ca="1" si="1"/>
        <v>42962</v>
      </c>
      <c r="AG31" s="1">
        <f t="shared" ca="1" si="1"/>
        <v>42963</v>
      </c>
      <c r="AH31" s="1">
        <f t="shared" ca="1" si="1"/>
        <v>42964</v>
      </c>
      <c r="AI31" s="1">
        <f t="shared" ca="1" si="1"/>
        <v>42965</v>
      </c>
    </row>
    <row r="32" spans="1:35" x14ac:dyDescent="0.2">
      <c r="A32">
        <v>11.3</v>
      </c>
      <c r="B32">
        <v>1</v>
      </c>
      <c r="C32" t="e">
        <f t="shared" ref="C32:C40" ca="1" si="2">F15</f>
        <v>#N/A</v>
      </c>
      <c r="D32" t="e">
        <f ca="1">INDEX(Activités[ACTIVITÉ],MATCH($C32,Activités[ID],0))</f>
        <v>#N/A</v>
      </c>
      <c r="E32" t="e">
        <f ca="1">CalcGrille</f>
        <v>#N/A</v>
      </c>
      <c r="F32" t="e">
        <f ca="1">CalcGrille</f>
        <v>#N/A</v>
      </c>
      <c r="G32" t="e">
        <f ca="1">CalcGrille</f>
        <v>#N/A</v>
      </c>
      <c r="H32" t="e">
        <f ca="1">CalcGrille</f>
        <v>#N/A</v>
      </c>
      <c r="I32" t="e">
        <f ca="1">CalcGrille</f>
        <v>#N/A</v>
      </c>
      <c r="J32" t="e">
        <f ca="1">CalcGrille</f>
        <v>#N/A</v>
      </c>
      <c r="K32" t="e">
        <f ca="1">CalcGrille</f>
        <v>#N/A</v>
      </c>
      <c r="L32" t="e">
        <f ca="1">CalcGrille</f>
        <v>#N/A</v>
      </c>
      <c r="M32" t="e">
        <f ca="1">CalcGrille</f>
        <v>#N/A</v>
      </c>
      <c r="N32" t="e">
        <f ca="1">CalcGrille</f>
        <v>#N/A</v>
      </c>
      <c r="O32" t="e">
        <f ca="1">CalcGrille</f>
        <v>#N/A</v>
      </c>
      <c r="P32" t="e">
        <f ca="1">CalcGrille</f>
        <v>#N/A</v>
      </c>
      <c r="Q32" t="e">
        <f ca="1">CalcGrille</f>
        <v>#N/A</v>
      </c>
      <c r="R32" t="e">
        <f ca="1">CalcGrille</f>
        <v>#N/A</v>
      </c>
      <c r="S32" t="e">
        <f ca="1">CalcGrille</f>
        <v>#N/A</v>
      </c>
      <c r="T32" t="e">
        <f ca="1">CalcGrille</f>
        <v>#N/A</v>
      </c>
      <c r="U32" t="e">
        <f ca="1">CalcGrille</f>
        <v>#N/A</v>
      </c>
      <c r="V32" t="e">
        <f ca="1">CalcGrille</f>
        <v>#N/A</v>
      </c>
      <c r="W32" t="e">
        <f ca="1">CalcGrille</f>
        <v>#N/A</v>
      </c>
      <c r="X32" t="e">
        <f ca="1">CalcGrille</f>
        <v>#N/A</v>
      </c>
      <c r="Y32" t="e">
        <f ca="1">CalcGrille</f>
        <v>#N/A</v>
      </c>
      <c r="Z32" t="e">
        <f ca="1">CalcGrille</f>
        <v>#N/A</v>
      </c>
      <c r="AA32" t="e">
        <f ca="1">CalcGrille</f>
        <v>#N/A</v>
      </c>
      <c r="AB32" t="e">
        <f ca="1">CalcGrille</f>
        <v>#N/A</v>
      </c>
      <c r="AC32" t="e">
        <f ca="1">CalcGrille</f>
        <v>#N/A</v>
      </c>
      <c r="AD32" t="e">
        <f ca="1">CalcGrille</f>
        <v>#N/A</v>
      </c>
      <c r="AE32" t="e">
        <f ca="1">CalcGrille</f>
        <v>#N/A</v>
      </c>
      <c r="AF32" t="e">
        <f ca="1">CalcGrille</f>
        <v>#N/A</v>
      </c>
      <c r="AG32" t="e">
        <f ca="1">CalcGrille</f>
        <v>#N/A</v>
      </c>
      <c r="AH32" t="e">
        <f ca="1">CalcGrille</f>
        <v>#N/A</v>
      </c>
      <c r="AI32" t="e">
        <f ca="1">CalcGrille</f>
        <v>#N/A</v>
      </c>
    </row>
    <row r="33" spans="1:35" x14ac:dyDescent="0.2">
      <c r="A33">
        <f>A32-1</f>
        <v>10.3</v>
      </c>
      <c r="B33">
        <v>2</v>
      </c>
      <c r="C33">
        <f t="shared" ca="1" si="2"/>
        <v>2</v>
      </c>
      <c r="D33" t="str">
        <f ca="1">INDEX(Activités[ACTIVITÉ],MATCH($C33,Activités[ID],0))</f>
        <v>Rapport</v>
      </c>
      <c r="E33">
        <f ca="1">CalcGrille</f>
        <v>10.3</v>
      </c>
      <c r="F33">
        <f ca="1">CalcGrille</f>
        <v>10.3</v>
      </c>
      <c r="G33">
        <f ca="1">CalcGrille</f>
        <v>10.3</v>
      </c>
      <c r="H33">
        <f ca="1">CalcGrille</f>
        <v>10.3</v>
      </c>
      <c r="I33">
        <f ca="1">CalcGrille</f>
        <v>10.3</v>
      </c>
      <c r="J33">
        <f ca="1">CalcGrille</f>
        <v>10.3</v>
      </c>
      <c r="K33">
        <f ca="1">CalcGrille</f>
        <v>10.3</v>
      </c>
      <c r="L33">
        <f ca="1">CalcGrille</f>
        <v>10.3</v>
      </c>
      <c r="M33">
        <f ca="1">CalcGrille</f>
        <v>10.3</v>
      </c>
      <c r="N33">
        <f ca="1">CalcGrille</f>
        <v>10.3</v>
      </c>
      <c r="O33">
        <f ca="1">CalcGrille</f>
        <v>10.3</v>
      </c>
      <c r="P33">
        <f ca="1">CalcGrille</f>
        <v>10.3</v>
      </c>
      <c r="Q33">
        <f ca="1">CalcGrille</f>
        <v>10.3</v>
      </c>
      <c r="R33" t="e">
        <f ca="1">CalcGrille</f>
        <v>#N/A</v>
      </c>
      <c r="S33" t="e">
        <f ca="1">CalcGrille</f>
        <v>#N/A</v>
      </c>
      <c r="T33" t="e">
        <f ca="1">CalcGrille</f>
        <v>#N/A</v>
      </c>
      <c r="U33" t="e">
        <f ca="1">CalcGrille</f>
        <v>#N/A</v>
      </c>
      <c r="V33" t="e">
        <f ca="1">CalcGrille</f>
        <v>#N/A</v>
      </c>
      <c r="W33" t="e">
        <f ca="1">CalcGrille</f>
        <v>#N/A</v>
      </c>
      <c r="X33" t="e">
        <f ca="1">CalcGrille</f>
        <v>#N/A</v>
      </c>
      <c r="Y33" t="e">
        <f ca="1">CalcGrille</f>
        <v>#N/A</v>
      </c>
      <c r="Z33" t="e">
        <f ca="1">CalcGrille</f>
        <v>#N/A</v>
      </c>
      <c r="AA33" t="e">
        <f ca="1">CalcGrille</f>
        <v>#N/A</v>
      </c>
      <c r="AB33" t="e">
        <f ca="1">CalcGrille</f>
        <v>#N/A</v>
      </c>
      <c r="AC33" t="e">
        <f ca="1">CalcGrille</f>
        <v>#N/A</v>
      </c>
      <c r="AD33" t="e">
        <f ca="1">CalcGrille</f>
        <v>#N/A</v>
      </c>
      <c r="AE33" t="e">
        <f ca="1">CalcGrille</f>
        <v>#N/A</v>
      </c>
      <c r="AF33" t="e">
        <f ca="1">CalcGrille</f>
        <v>#N/A</v>
      </c>
      <c r="AG33" t="e">
        <f ca="1">CalcGrille</f>
        <v>#N/A</v>
      </c>
      <c r="AH33" t="e">
        <f ca="1">CalcGrille</f>
        <v>#N/A</v>
      </c>
      <c r="AI33" t="e">
        <f ca="1">CalcGrille</f>
        <v>#N/A</v>
      </c>
    </row>
    <row r="34" spans="1:35" x14ac:dyDescent="0.2">
      <c r="A34">
        <f t="shared" ref="A34:A40" si="3">A33-1</f>
        <v>9.3000000000000007</v>
      </c>
      <c r="B34">
        <v>3</v>
      </c>
      <c r="C34">
        <f t="shared" ca="1" si="2"/>
        <v>3</v>
      </c>
      <c r="D34" t="str">
        <f ca="1">INDEX(Activités[ACTIVITÉ],MATCH($C34,Activités[ID],0))</f>
        <v>View Acceuil</v>
      </c>
      <c r="E34" t="e">
        <f ca="1">CalcGrille</f>
        <v>#N/A</v>
      </c>
      <c r="F34" t="e">
        <f ca="1">CalcGrille</f>
        <v>#N/A</v>
      </c>
      <c r="G34" t="e">
        <f ca="1">CalcGrille</f>
        <v>#N/A</v>
      </c>
      <c r="H34" t="e">
        <f ca="1">CalcGrille</f>
        <v>#N/A</v>
      </c>
      <c r="I34" t="e">
        <f ca="1">CalcGrille</f>
        <v>#N/A</v>
      </c>
      <c r="J34" t="e">
        <f ca="1">CalcGrille</f>
        <v>#N/A</v>
      </c>
      <c r="K34" t="e">
        <f ca="1">CalcGrille</f>
        <v>#N/A</v>
      </c>
      <c r="L34" t="e">
        <f ca="1">CalcGrille</f>
        <v>#N/A</v>
      </c>
      <c r="M34" t="e">
        <f ca="1">CalcGrille</f>
        <v>#N/A</v>
      </c>
      <c r="N34" t="e">
        <f ca="1">CalcGrille</f>
        <v>#N/A</v>
      </c>
      <c r="O34" t="e">
        <f ca="1">CalcGrille</f>
        <v>#N/A</v>
      </c>
      <c r="P34" t="e">
        <f ca="1">CalcGrille</f>
        <v>#N/A</v>
      </c>
      <c r="Q34">
        <f ca="1">CalcGrille</f>
        <v>9.3000000000000007</v>
      </c>
      <c r="R34">
        <f ca="1">CalcGrille</f>
        <v>9.3000000000000007</v>
      </c>
      <c r="S34">
        <f ca="1">CalcGrille</f>
        <v>9.3000000000000007</v>
      </c>
      <c r="T34">
        <f ca="1">CalcGrille</f>
        <v>9.3000000000000007</v>
      </c>
      <c r="U34">
        <f ca="1">CalcGrille</f>
        <v>9.3000000000000007</v>
      </c>
      <c r="V34">
        <f ca="1">CalcGrille</f>
        <v>9.3000000000000007</v>
      </c>
      <c r="W34">
        <f ca="1">CalcGrille</f>
        <v>9.3000000000000007</v>
      </c>
      <c r="X34" t="e">
        <f ca="1">CalcGrille</f>
        <v>#N/A</v>
      </c>
      <c r="Y34" t="e">
        <f ca="1">CalcGrille</f>
        <v>#N/A</v>
      </c>
      <c r="Z34" t="e">
        <f ca="1">CalcGrille</f>
        <v>#N/A</v>
      </c>
      <c r="AA34" t="e">
        <f ca="1">CalcGrille</f>
        <v>#N/A</v>
      </c>
      <c r="AB34" t="e">
        <f ca="1">CalcGrille</f>
        <v>#N/A</v>
      </c>
      <c r="AC34" t="e">
        <f ca="1">CalcGrille</f>
        <v>#N/A</v>
      </c>
      <c r="AD34" t="e">
        <f ca="1">CalcGrille</f>
        <v>#N/A</v>
      </c>
      <c r="AE34" t="e">
        <f ca="1">CalcGrille</f>
        <v>#N/A</v>
      </c>
      <c r="AF34" t="e">
        <f ca="1">CalcGrille</f>
        <v>#N/A</v>
      </c>
      <c r="AG34" t="e">
        <f ca="1">CalcGrille</f>
        <v>#N/A</v>
      </c>
      <c r="AH34" t="e">
        <f ca="1">CalcGrille</f>
        <v>#N/A</v>
      </c>
      <c r="AI34" t="e">
        <f ca="1">CalcGrille</f>
        <v>#N/A</v>
      </c>
    </row>
    <row r="35" spans="1:35" x14ac:dyDescent="0.2">
      <c r="A35">
        <f t="shared" si="3"/>
        <v>8.3000000000000007</v>
      </c>
      <c r="B35">
        <v>4</v>
      </c>
      <c r="C35">
        <f t="shared" ca="1" si="2"/>
        <v>4</v>
      </c>
      <c r="D35" t="str">
        <f ca="1">INDEX(Activités[ACTIVITÉ],MATCH($C35,Activités[ID],0))</f>
        <v>View Comptes</v>
      </c>
      <c r="E35" t="e">
        <f ca="1">CalcGrille</f>
        <v>#N/A</v>
      </c>
      <c r="F35" t="e">
        <f ca="1">CalcGrille</f>
        <v>#N/A</v>
      </c>
      <c r="G35" t="e">
        <f ca="1">CalcGrille</f>
        <v>#N/A</v>
      </c>
      <c r="H35" t="e">
        <f ca="1">CalcGrille</f>
        <v>#N/A</v>
      </c>
      <c r="I35" t="e">
        <f ca="1">CalcGrille</f>
        <v>#N/A</v>
      </c>
      <c r="J35" t="e">
        <f ca="1">CalcGrille</f>
        <v>#N/A</v>
      </c>
      <c r="K35" t="e">
        <f ca="1">CalcGrille</f>
        <v>#N/A</v>
      </c>
      <c r="L35" t="e">
        <f ca="1">CalcGrille</f>
        <v>#N/A</v>
      </c>
      <c r="M35" t="e">
        <f ca="1">CalcGrille</f>
        <v>#N/A</v>
      </c>
      <c r="N35" t="e">
        <f ca="1">CalcGrille</f>
        <v>#N/A</v>
      </c>
      <c r="O35" t="e">
        <f ca="1">CalcGrille</f>
        <v>#N/A</v>
      </c>
      <c r="P35" t="e">
        <f ca="1">CalcGrille</f>
        <v>#N/A</v>
      </c>
      <c r="Q35">
        <f ca="1">CalcGrille</f>
        <v>8.3000000000000007</v>
      </c>
      <c r="R35">
        <f ca="1">CalcGrille</f>
        <v>8.3000000000000007</v>
      </c>
      <c r="S35">
        <f ca="1">CalcGrille</f>
        <v>8.3000000000000007</v>
      </c>
      <c r="T35">
        <f ca="1">CalcGrille</f>
        <v>8.3000000000000007</v>
      </c>
      <c r="U35">
        <f ca="1">CalcGrille</f>
        <v>8.3000000000000007</v>
      </c>
      <c r="V35">
        <f ca="1">CalcGrille</f>
        <v>8.3000000000000007</v>
      </c>
      <c r="W35">
        <f ca="1">CalcGrille</f>
        <v>8.3000000000000007</v>
      </c>
      <c r="X35" t="e">
        <f ca="1">CalcGrille</f>
        <v>#N/A</v>
      </c>
      <c r="Y35" t="e">
        <f ca="1">CalcGrille</f>
        <v>#N/A</v>
      </c>
      <c r="Z35" t="e">
        <f ca="1">CalcGrille</f>
        <v>#N/A</v>
      </c>
      <c r="AA35" t="e">
        <f ca="1">CalcGrille</f>
        <v>#N/A</v>
      </c>
      <c r="AB35" t="e">
        <f ca="1">CalcGrille</f>
        <v>#N/A</v>
      </c>
      <c r="AC35" t="e">
        <f ca="1">CalcGrille</f>
        <v>#N/A</v>
      </c>
      <c r="AD35" t="e">
        <f ca="1">CalcGrille</f>
        <v>#N/A</v>
      </c>
      <c r="AE35" t="e">
        <f ca="1">CalcGrille</f>
        <v>#N/A</v>
      </c>
      <c r="AF35" t="e">
        <f ca="1">CalcGrille</f>
        <v>#N/A</v>
      </c>
      <c r="AG35" t="e">
        <f ca="1">CalcGrille</f>
        <v>#N/A</v>
      </c>
      <c r="AH35" t="e">
        <f ca="1">CalcGrille</f>
        <v>#N/A</v>
      </c>
      <c r="AI35" t="e">
        <f ca="1">CalcGrille</f>
        <v>#N/A</v>
      </c>
    </row>
    <row r="36" spans="1:35" x14ac:dyDescent="0.2">
      <c r="A36">
        <f t="shared" si="3"/>
        <v>7.3000000000000007</v>
      </c>
      <c r="B36">
        <v>5</v>
      </c>
      <c r="C36">
        <f t="shared" ca="1" si="2"/>
        <v>5</v>
      </c>
      <c r="D36" t="str">
        <f ca="1">INDEX(Activités[ACTIVITÉ],MATCH($C36,Activités[ID],0))</f>
        <v>View Jouer</v>
      </c>
      <c r="E36" t="e">
        <f ca="1">CalcGrille</f>
        <v>#N/A</v>
      </c>
      <c r="F36" t="e">
        <f ca="1">CalcGrille</f>
        <v>#N/A</v>
      </c>
      <c r="G36" t="e">
        <f ca="1">CalcGrille</f>
        <v>#N/A</v>
      </c>
      <c r="H36" t="e">
        <f ca="1">CalcGrille</f>
        <v>#N/A</v>
      </c>
      <c r="I36" t="e">
        <f ca="1">CalcGrille</f>
        <v>#N/A</v>
      </c>
      <c r="J36" t="e">
        <f ca="1">CalcGrille</f>
        <v>#N/A</v>
      </c>
      <c r="K36" t="e">
        <f ca="1">CalcGrille</f>
        <v>#N/A</v>
      </c>
      <c r="L36" t="e">
        <f ca="1">CalcGrille</f>
        <v>#N/A</v>
      </c>
      <c r="M36" t="e">
        <f ca="1">CalcGrille</f>
        <v>#N/A</v>
      </c>
      <c r="N36" t="e">
        <f ca="1">CalcGrille</f>
        <v>#N/A</v>
      </c>
      <c r="O36" t="e">
        <f ca="1">CalcGrille</f>
        <v>#N/A</v>
      </c>
      <c r="P36" t="e">
        <f ca="1">CalcGrille</f>
        <v>#N/A</v>
      </c>
      <c r="Q36">
        <f ca="1">CalcGrille</f>
        <v>7.3000000000000007</v>
      </c>
      <c r="R36">
        <f ca="1">CalcGrille</f>
        <v>7.3000000000000007</v>
      </c>
      <c r="S36">
        <f ca="1">CalcGrille</f>
        <v>7.3000000000000007</v>
      </c>
      <c r="T36">
        <f ca="1">CalcGrille</f>
        <v>7.3000000000000007</v>
      </c>
      <c r="U36">
        <f ca="1">CalcGrille</f>
        <v>7.3000000000000007</v>
      </c>
      <c r="V36">
        <f ca="1">CalcGrille</f>
        <v>7.3000000000000007</v>
      </c>
      <c r="W36">
        <f ca="1">CalcGrille</f>
        <v>7.3000000000000007</v>
      </c>
      <c r="X36" t="e">
        <f ca="1">CalcGrille</f>
        <v>#N/A</v>
      </c>
      <c r="Y36" t="e">
        <f ca="1">CalcGrille</f>
        <v>#N/A</v>
      </c>
      <c r="Z36" t="e">
        <f ca="1">CalcGrille</f>
        <v>#N/A</v>
      </c>
      <c r="AA36" t="e">
        <f ca="1">CalcGrille</f>
        <v>#N/A</v>
      </c>
      <c r="AB36" t="e">
        <f ca="1">CalcGrille</f>
        <v>#N/A</v>
      </c>
      <c r="AC36" t="e">
        <f ca="1">CalcGrille</f>
        <v>#N/A</v>
      </c>
      <c r="AD36" t="e">
        <f ca="1">CalcGrille</f>
        <v>#N/A</v>
      </c>
      <c r="AE36" t="e">
        <f ca="1">CalcGrille</f>
        <v>#N/A</v>
      </c>
      <c r="AF36" t="e">
        <f ca="1">CalcGrille</f>
        <v>#N/A</v>
      </c>
      <c r="AG36" t="e">
        <f ca="1">CalcGrille</f>
        <v>#N/A</v>
      </c>
      <c r="AH36" t="e">
        <f ca="1">CalcGrille</f>
        <v>#N/A</v>
      </c>
      <c r="AI36" t="e">
        <f ca="1">CalcGrille</f>
        <v>#N/A</v>
      </c>
    </row>
    <row r="37" spans="1:35" x14ac:dyDescent="0.2">
      <c r="A37">
        <f t="shared" si="3"/>
        <v>6.3000000000000007</v>
      </c>
      <c r="B37">
        <v>6</v>
      </c>
      <c r="C37">
        <f t="shared" ca="1" si="2"/>
        <v>6</v>
      </c>
      <c r="D37" t="str">
        <f ca="1">INDEX(Activités[ACTIVITÉ],MATCH($C37,Activités[ID],0))</f>
        <v>BDD Création</v>
      </c>
      <c r="E37" t="e">
        <f ca="1">CalcGrille</f>
        <v>#N/A</v>
      </c>
      <c r="F37" t="e">
        <f ca="1">CalcGrille</f>
        <v>#N/A</v>
      </c>
      <c r="G37" t="e">
        <f ca="1">CalcGrille</f>
        <v>#N/A</v>
      </c>
      <c r="H37" t="e">
        <f ca="1">CalcGrille</f>
        <v>#N/A</v>
      </c>
      <c r="I37" t="e">
        <f ca="1">CalcGrille</f>
        <v>#N/A</v>
      </c>
      <c r="J37" t="e">
        <f ca="1">CalcGrille</f>
        <v>#N/A</v>
      </c>
      <c r="K37" t="e">
        <f ca="1">CalcGrille</f>
        <v>#N/A</v>
      </c>
      <c r="L37" t="e">
        <f ca="1">CalcGrille</f>
        <v>#N/A</v>
      </c>
      <c r="M37" t="e">
        <f ca="1">CalcGrille</f>
        <v>#N/A</v>
      </c>
      <c r="N37" t="e">
        <f ca="1">CalcGrille</f>
        <v>#N/A</v>
      </c>
      <c r="O37" t="e">
        <f ca="1">CalcGrille</f>
        <v>#N/A</v>
      </c>
      <c r="P37" t="e">
        <f ca="1">CalcGrille</f>
        <v>#N/A</v>
      </c>
      <c r="Q37" t="e">
        <f ca="1">CalcGrille</f>
        <v>#N/A</v>
      </c>
      <c r="R37" t="e">
        <f ca="1">CalcGrille</f>
        <v>#N/A</v>
      </c>
      <c r="S37" t="e">
        <f ca="1">CalcGrille</f>
        <v>#N/A</v>
      </c>
      <c r="T37" t="e">
        <f ca="1">CalcGrille</f>
        <v>#N/A</v>
      </c>
      <c r="U37" t="e">
        <f ca="1">CalcGrille</f>
        <v>#N/A</v>
      </c>
      <c r="V37" t="e">
        <f ca="1">CalcGrille</f>
        <v>#N/A</v>
      </c>
      <c r="W37" t="e">
        <f ca="1">CalcGrille</f>
        <v>#N/A</v>
      </c>
      <c r="X37">
        <f ca="1">CalcGrille</f>
        <v>6.3000000000000007</v>
      </c>
      <c r="Y37">
        <f ca="1">CalcGrille</f>
        <v>6.3000000000000007</v>
      </c>
      <c r="Z37">
        <f ca="1">CalcGrille</f>
        <v>6.3000000000000007</v>
      </c>
      <c r="AA37">
        <f ca="1">CalcGrille</f>
        <v>6.3000000000000007</v>
      </c>
      <c r="AB37">
        <f ca="1">CalcGrille</f>
        <v>6.3000000000000007</v>
      </c>
      <c r="AC37">
        <f ca="1">CalcGrille</f>
        <v>6.3000000000000007</v>
      </c>
      <c r="AD37">
        <f ca="1">CalcGrille</f>
        <v>6.3000000000000007</v>
      </c>
      <c r="AE37" t="e">
        <f ca="1">CalcGrille</f>
        <v>#N/A</v>
      </c>
      <c r="AF37" t="e">
        <f ca="1">CalcGrille</f>
        <v>#N/A</v>
      </c>
      <c r="AG37" t="e">
        <f ca="1">CalcGrille</f>
        <v>#N/A</v>
      </c>
      <c r="AH37" t="e">
        <f ca="1">CalcGrille</f>
        <v>#N/A</v>
      </c>
      <c r="AI37" t="e">
        <f ca="1">CalcGrille</f>
        <v>#N/A</v>
      </c>
    </row>
    <row r="38" spans="1:35" x14ac:dyDescent="0.2">
      <c r="A38">
        <f t="shared" si="3"/>
        <v>5.3000000000000007</v>
      </c>
      <c r="B38">
        <v>7</v>
      </c>
      <c r="C38">
        <f t="shared" ca="1" si="2"/>
        <v>7</v>
      </c>
      <c r="D38" t="str">
        <f ca="1">INDEX(Activités[ACTIVITÉ],MATCH($C38,Activités[ID],0))</f>
        <v>Comptes/se connecter</v>
      </c>
      <c r="E38" t="e">
        <f ca="1">CalcGrille</f>
        <v>#N/A</v>
      </c>
      <c r="F38" t="e">
        <f ca="1">CalcGrille</f>
        <v>#N/A</v>
      </c>
      <c r="G38" t="e">
        <f ca="1">CalcGrille</f>
        <v>#N/A</v>
      </c>
      <c r="H38" t="e">
        <f ca="1">CalcGrille</f>
        <v>#N/A</v>
      </c>
      <c r="I38" t="e">
        <f ca="1">CalcGrille</f>
        <v>#N/A</v>
      </c>
      <c r="J38" t="e">
        <f ca="1">CalcGrille</f>
        <v>#N/A</v>
      </c>
      <c r="K38" t="e">
        <f ca="1">CalcGrille</f>
        <v>#N/A</v>
      </c>
      <c r="L38" t="e">
        <f ca="1">CalcGrille</f>
        <v>#N/A</v>
      </c>
      <c r="M38" t="e">
        <f ca="1">CalcGrille</f>
        <v>#N/A</v>
      </c>
      <c r="N38" t="e">
        <f ca="1">CalcGrille</f>
        <v>#N/A</v>
      </c>
      <c r="O38" t="e">
        <f ca="1">CalcGrille</f>
        <v>#N/A</v>
      </c>
      <c r="P38" t="e">
        <f ca="1">CalcGrille</f>
        <v>#N/A</v>
      </c>
      <c r="Q38" t="e">
        <f ca="1">CalcGrille</f>
        <v>#N/A</v>
      </c>
      <c r="R38" t="e">
        <f ca="1">CalcGrille</f>
        <v>#N/A</v>
      </c>
      <c r="S38" t="e">
        <f ca="1">CalcGrille</f>
        <v>#N/A</v>
      </c>
      <c r="T38" t="e">
        <f ca="1">CalcGrille</f>
        <v>#N/A</v>
      </c>
      <c r="U38" t="e">
        <f ca="1">CalcGrille</f>
        <v>#N/A</v>
      </c>
      <c r="V38" t="e">
        <f ca="1">CalcGrille</f>
        <v>#N/A</v>
      </c>
      <c r="W38" t="e">
        <f ca="1">CalcGrille</f>
        <v>#N/A</v>
      </c>
      <c r="X38">
        <f ca="1">CalcGrille</f>
        <v>5.3000000000000007</v>
      </c>
      <c r="Y38">
        <f ca="1">CalcGrille</f>
        <v>5.3000000000000007</v>
      </c>
      <c r="Z38">
        <f ca="1">CalcGrille</f>
        <v>5.3000000000000007</v>
      </c>
      <c r="AA38">
        <f ca="1">CalcGrille</f>
        <v>5.3000000000000007</v>
      </c>
      <c r="AB38">
        <f ca="1">CalcGrille</f>
        <v>5.3000000000000007</v>
      </c>
      <c r="AC38">
        <f ca="1">CalcGrille</f>
        <v>5.3000000000000007</v>
      </c>
      <c r="AD38">
        <f ca="1">CalcGrille</f>
        <v>5.3000000000000007</v>
      </c>
      <c r="AE38" t="e">
        <f ca="1">CalcGrille</f>
        <v>#N/A</v>
      </c>
      <c r="AF38" t="e">
        <f ca="1">CalcGrille</f>
        <v>#N/A</v>
      </c>
      <c r="AG38" t="e">
        <f ca="1">CalcGrille</f>
        <v>#N/A</v>
      </c>
      <c r="AH38" t="e">
        <f ca="1">CalcGrille</f>
        <v>#N/A</v>
      </c>
      <c r="AI38" t="e">
        <f ca="1">CalcGrille</f>
        <v>#N/A</v>
      </c>
    </row>
    <row r="39" spans="1:35" x14ac:dyDescent="0.2">
      <c r="A39">
        <f t="shared" si="3"/>
        <v>4.3000000000000007</v>
      </c>
      <c r="B39">
        <v>8</v>
      </c>
      <c r="C39">
        <f t="shared" ca="1" si="2"/>
        <v>8</v>
      </c>
      <c r="D39" t="str">
        <f ca="1">INDEX(Activités[ACTIVITÉ],MATCH($C39,Activités[ID],0))</f>
        <v>Concept Avatar</v>
      </c>
      <c r="E39" t="e">
        <f ca="1">CalcGrille</f>
        <v>#N/A</v>
      </c>
      <c r="F39" t="e">
        <f ca="1">CalcGrille</f>
        <v>#N/A</v>
      </c>
      <c r="G39" t="e">
        <f ca="1">CalcGrille</f>
        <v>#N/A</v>
      </c>
      <c r="H39" t="e">
        <f ca="1">CalcGrille</f>
        <v>#N/A</v>
      </c>
      <c r="I39" t="e">
        <f ca="1">CalcGrille</f>
        <v>#N/A</v>
      </c>
      <c r="J39" t="e">
        <f ca="1">CalcGrille</f>
        <v>#N/A</v>
      </c>
      <c r="K39" t="e">
        <f ca="1">CalcGrille</f>
        <v>#N/A</v>
      </c>
      <c r="L39" t="e">
        <f ca="1">CalcGrille</f>
        <v>#N/A</v>
      </c>
      <c r="M39" t="e">
        <f ca="1">CalcGrille</f>
        <v>#N/A</v>
      </c>
      <c r="N39" t="e">
        <f ca="1">CalcGrille</f>
        <v>#N/A</v>
      </c>
      <c r="O39" t="e">
        <f ca="1">CalcGrille</f>
        <v>#N/A</v>
      </c>
      <c r="P39" t="e">
        <f ca="1">CalcGrille</f>
        <v>#N/A</v>
      </c>
      <c r="Q39" t="e">
        <f ca="1">CalcGrille</f>
        <v>#N/A</v>
      </c>
      <c r="R39" t="e">
        <f ca="1">CalcGrille</f>
        <v>#N/A</v>
      </c>
      <c r="S39" t="e">
        <f ca="1">CalcGrille</f>
        <v>#N/A</v>
      </c>
      <c r="T39" t="e">
        <f ca="1">CalcGrille</f>
        <v>#N/A</v>
      </c>
      <c r="U39" t="e">
        <f ca="1">CalcGrille</f>
        <v>#N/A</v>
      </c>
      <c r="V39" t="e">
        <f ca="1">CalcGrille</f>
        <v>#N/A</v>
      </c>
      <c r="W39" t="e">
        <f ca="1">CalcGrille</f>
        <v>#N/A</v>
      </c>
      <c r="X39">
        <f ca="1">CalcGrille</f>
        <v>4.3000000000000007</v>
      </c>
      <c r="Y39">
        <f ca="1">CalcGrille</f>
        <v>4.3000000000000007</v>
      </c>
      <c r="Z39">
        <f ca="1">CalcGrille</f>
        <v>4.3000000000000007</v>
      </c>
      <c r="AA39">
        <f ca="1">CalcGrille</f>
        <v>4.3000000000000007</v>
      </c>
      <c r="AB39">
        <f ca="1">CalcGrille</f>
        <v>4.3000000000000007</v>
      </c>
      <c r="AC39">
        <f ca="1">CalcGrille</f>
        <v>4.3000000000000007</v>
      </c>
      <c r="AD39">
        <f ca="1">CalcGrille</f>
        <v>4.3000000000000007</v>
      </c>
      <c r="AE39" t="e">
        <f ca="1">CalcGrille</f>
        <v>#N/A</v>
      </c>
      <c r="AF39" t="e">
        <f ca="1">CalcGrille</f>
        <v>#N/A</v>
      </c>
      <c r="AG39" t="e">
        <f ca="1">CalcGrille</f>
        <v>#N/A</v>
      </c>
      <c r="AH39" t="e">
        <f ca="1">CalcGrille</f>
        <v>#N/A</v>
      </c>
      <c r="AI39" t="e">
        <f ca="1">CalcGrille</f>
        <v>#N/A</v>
      </c>
    </row>
    <row r="40" spans="1:35" x14ac:dyDescent="0.2">
      <c r="A40">
        <f t="shared" si="3"/>
        <v>3.3000000000000007</v>
      </c>
      <c r="B40">
        <v>9</v>
      </c>
      <c r="C40">
        <f t="shared" ca="1" si="2"/>
        <v>9</v>
      </c>
      <c r="D40" t="str">
        <f ca="1">INDEX(Activités[ACTIVITÉ],MATCH($C40,Activités[ID],0))</f>
        <v>Menu Vue d'ensemble</v>
      </c>
      <c r="E40" t="e">
        <f ca="1">CalcGrille</f>
        <v>#N/A</v>
      </c>
      <c r="F40" t="e">
        <f ca="1">CalcGrille</f>
        <v>#N/A</v>
      </c>
      <c r="G40" t="e">
        <f ca="1">CalcGrille</f>
        <v>#N/A</v>
      </c>
      <c r="H40" t="e">
        <f ca="1">CalcGrille</f>
        <v>#N/A</v>
      </c>
      <c r="I40" t="e">
        <f ca="1">CalcGrille</f>
        <v>#N/A</v>
      </c>
      <c r="J40" t="e">
        <f ca="1">CalcGrille</f>
        <v>#N/A</v>
      </c>
      <c r="K40" t="e">
        <f ca="1">CalcGrille</f>
        <v>#N/A</v>
      </c>
      <c r="L40" t="e">
        <f ca="1">CalcGrille</f>
        <v>#N/A</v>
      </c>
      <c r="M40" t="e">
        <f ca="1">CalcGrille</f>
        <v>#N/A</v>
      </c>
      <c r="N40" t="e">
        <f ca="1">CalcGrille</f>
        <v>#N/A</v>
      </c>
      <c r="O40" t="e">
        <f ca="1">CalcGrille</f>
        <v>#N/A</v>
      </c>
      <c r="P40" t="e">
        <f ca="1">CalcGrille</f>
        <v>#N/A</v>
      </c>
      <c r="Q40" t="e">
        <f ca="1">CalcGrille</f>
        <v>#N/A</v>
      </c>
      <c r="R40" t="e">
        <f ca="1">CalcGrille</f>
        <v>#N/A</v>
      </c>
      <c r="S40" t="e">
        <f ca="1">CalcGrille</f>
        <v>#N/A</v>
      </c>
      <c r="T40" t="e">
        <f ca="1">CalcGrille</f>
        <v>#N/A</v>
      </c>
      <c r="U40" t="e">
        <f ca="1">CalcGrille</f>
        <v>#N/A</v>
      </c>
      <c r="V40" t="e">
        <f ca="1">CalcGrille</f>
        <v>#N/A</v>
      </c>
      <c r="W40" t="e">
        <f ca="1">CalcGrille</f>
        <v>#N/A</v>
      </c>
      <c r="X40">
        <f ca="1">CalcGrille</f>
        <v>3.3000000000000007</v>
      </c>
      <c r="Y40">
        <f ca="1">CalcGrille</f>
        <v>3.3000000000000007</v>
      </c>
      <c r="Z40">
        <f ca="1">CalcGrille</f>
        <v>3.3000000000000007</v>
      </c>
      <c r="AA40">
        <f ca="1">CalcGrille</f>
        <v>3.3000000000000007</v>
      </c>
      <c r="AB40">
        <f ca="1">CalcGrille</f>
        <v>3.3000000000000007</v>
      </c>
      <c r="AC40">
        <f ca="1">CalcGrille</f>
        <v>3.3000000000000007</v>
      </c>
      <c r="AD40">
        <f ca="1">CalcGrille</f>
        <v>3.3000000000000007</v>
      </c>
      <c r="AE40" t="e">
        <f ca="1">CalcGrille</f>
        <v>#N/A</v>
      </c>
      <c r="AF40" t="e">
        <f ca="1">CalcGrille</f>
        <v>#N/A</v>
      </c>
      <c r="AG40" t="e">
        <f ca="1">CalcGrille</f>
        <v>#N/A</v>
      </c>
      <c r="AH40" t="e">
        <f ca="1">CalcGrille</f>
        <v>#N/A</v>
      </c>
      <c r="AI40" t="e">
        <f ca="1">CalcGrille</f>
        <v>#N/A</v>
      </c>
    </row>
    <row r="43" spans="1:35" x14ac:dyDescent="0.2">
      <c r="E43" s="1">
        <f ca="1">E31</f>
        <v>42935</v>
      </c>
      <c r="F43" s="1">
        <f t="shared" ref="F43:AH43" ca="1" si="4">F31</f>
        <v>42936</v>
      </c>
      <c r="G43" s="1">
        <f t="shared" ca="1" si="4"/>
        <v>42937</v>
      </c>
      <c r="H43" s="1">
        <f t="shared" ca="1" si="4"/>
        <v>42938</v>
      </c>
      <c r="I43" s="1">
        <f t="shared" ca="1" si="4"/>
        <v>42939</v>
      </c>
      <c r="J43" s="1">
        <f t="shared" ca="1" si="4"/>
        <v>42940</v>
      </c>
      <c r="K43" s="1">
        <f t="shared" ca="1" si="4"/>
        <v>42941</v>
      </c>
      <c r="L43" s="1">
        <f t="shared" ca="1" si="4"/>
        <v>42942</v>
      </c>
      <c r="M43" s="1">
        <f t="shared" ca="1" si="4"/>
        <v>42943</v>
      </c>
      <c r="N43" s="1">
        <f t="shared" ca="1" si="4"/>
        <v>42944</v>
      </c>
      <c r="O43" s="1">
        <f t="shared" ca="1" si="4"/>
        <v>42945</v>
      </c>
      <c r="P43" s="1">
        <f t="shared" ca="1" si="4"/>
        <v>42946</v>
      </c>
      <c r="Q43" s="1">
        <f t="shared" ca="1" si="4"/>
        <v>42947</v>
      </c>
      <c r="R43" s="1">
        <f t="shared" ca="1" si="4"/>
        <v>42948</v>
      </c>
      <c r="S43" s="1">
        <f t="shared" ca="1" si="4"/>
        <v>42949</v>
      </c>
      <c r="T43" s="1">
        <f t="shared" ca="1" si="4"/>
        <v>42950</v>
      </c>
      <c r="U43" s="1">
        <f t="shared" ca="1" si="4"/>
        <v>42951</v>
      </c>
      <c r="V43" s="1">
        <f t="shared" ca="1" si="4"/>
        <v>42952</v>
      </c>
      <c r="W43" s="1">
        <f t="shared" ca="1" si="4"/>
        <v>42953</v>
      </c>
      <c r="X43" s="1">
        <f t="shared" ca="1" si="4"/>
        <v>42954</v>
      </c>
      <c r="Y43" s="1">
        <f t="shared" ca="1" si="4"/>
        <v>42955</v>
      </c>
      <c r="Z43" s="1">
        <f t="shared" ca="1" si="4"/>
        <v>42956</v>
      </c>
      <c r="AA43" s="1">
        <f t="shared" ca="1" si="4"/>
        <v>42957</v>
      </c>
      <c r="AB43" s="1">
        <f t="shared" ca="1" si="4"/>
        <v>42958</v>
      </c>
      <c r="AC43" s="1">
        <f t="shared" ca="1" si="4"/>
        <v>42959</v>
      </c>
      <c r="AD43" s="1">
        <f t="shared" ca="1" si="4"/>
        <v>42960</v>
      </c>
      <c r="AE43" s="1">
        <f t="shared" ca="1" si="4"/>
        <v>42961</v>
      </c>
      <c r="AF43" s="1">
        <f t="shared" ca="1" si="4"/>
        <v>42962</v>
      </c>
      <c r="AG43" s="1">
        <f t="shared" ca="1" si="4"/>
        <v>42963</v>
      </c>
      <c r="AH43" s="1">
        <f t="shared" ca="1" si="4"/>
        <v>42964</v>
      </c>
    </row>
    <row r="44" spans="1:35" x14ac:dyDescent="0.2">
      <c r="C44" t="e">
        <f ca="1">C32</f>
        <v>#N/A</v>
      </c>
      <c r="D44" t="e">
        <f ca="1">UPPER(INDEX(Activités[ACTIVITÉ],MATCH($C44,Activités[ID],0)))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f t="shared" ref="C45:C52" ca="1" si="6">C33</f>
        <v>2</v>
      </c>
      <c r="D45" t="str">
        <f ca="1">UPPER(INDEX(Activités[ACTIVITÉ],MATCH($C45,Activités[ID],0)))</f>
        <v>RAPPORT</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f t="shared" ca="1" si="7"/>
        <v>10.3</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f t="shared" ca="1" si="6"/>
        <v>3</v>
      </c>
      <c r="D46" t="str">
        <f ca="1">UPPER(INDEX(Activités[ACTIVITÉ],MATCH($C46,Activités[ID],0)))</f>
        <v>VIEW ACCEUIL</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f t="shared" ca="1" si="8"/>
        <v>9.3000000000000007</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f t="shared" ca="1" si="6"/>
        <v>4</v>
      </c>
      <c r="D47" t="str">
        <f ca="1">UPPER(INDEX(Activités[ACTIVITÉ],MATCH($C47,Activités[ID],0)))</f>
        <v>VIEW COMPTES</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f t="shared" ca="1" si="9"/>
        <v>8.3000000000000007</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5</v>
      </c>
      <c r="D48" t="str">
        <f ca="1">UPPER(INDEX(Activités[ACTIVITÉ],MATCH($C48,Activités[ID],0)))</f>
        <v>VIEW JOUER</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f t="shared" ca="1" si="10"/>
        <v>7.3000000000000007</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6</v>
      </c>
      <c r="D49" t="str">
        <f ca="1">UPPER(INDEX(Activités[ACTIVITÉ],MATCH($C49,Activités[ID],0)))</f>
        <v>BDD CRÉATION</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f t="shared" ca="1" si="11"/>
        <v>6.3000000000000007</v>
      </c>
      <c r="AE49" t="e">
        <f t="shared" ca="1" si="11"/>
        <v>#N/A</v>
      </c>
      <c r="AF49" t="e">
        <f t="shared" ca="1" si="11"/>
        <v>#N/A</v>
      </c>
      <c r="AG49" t="e">
        <f t="shared" ca="1" si="11"/>
        <v>#N/A</v>
      </c>
      <c r="AH49" t="e">
        <f t="shared" ca="1" si="11"/>
        <v>#N/A</v>
      </c>
    </row>
    <row r="50" spans="3:34" x14ac:dyDescent="0.2">
      <c r="C50">
        <f t="shared" ca="1" si="6"/>
        <v>7</v>
      </c>
      <c r="D50" t="str">
        <f ca="1">UPPER(INDEX(Activités[ACTIVITÉ],MATCH($C50,Activités[ID],0)))</f>
        <v>COMPTES/SE CONNECTER</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f t="shared" ca="1" si="12"/>
        <v>5.3000000000000007</v>
      </c>
      <c r="AE50" t="e">
        <f t="shared" ca="1" si="12"/>
        <v>#N/A</v>
      </c>
      <c r="AF50" t="e">
        <f t="shared" ca="1" si="12"/>
        <v>#N/A</v>
      </c>
      <c r="AG50" t="e">
        <f t="shared" ca="1" si="12"/>
        <v>#N/A</v>
      </c>
      <c r="AH50" t="e">
        <f t="shared" ca="1" si="12"/>
        <v>#N/A</v>
      </c>
    </row>
    <row r="51" spans="3:34" x14ac:dyDescent="0.2">
      <c r="C51">
        <f t="shared" ca="1" si="6"/>
        <v>8</v>
      </c>
      <c r="D51" t="str">
        <f ca="1">UPPER(INDEX(Activités[ACTIVITÉ],MATCH($C51,Activités[ID],0)))</f>
        <v>CONCEPT AVATAR</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f t="shared" ca="1" si="13"/>
        <v>4.3000000000000007</v>
      </c>
      <c r="AE51" t="e">
        <f t="shared" ca="1" si="13"/>
        <v>#N/A</v>
      </c>
      <c r="AF51" t="e">
        <f t="shared" ca="1" si="13"/>
        <v>#N/A</v>
      </c>
      <c r="AG51" t="e">
        <f t="shared" ca="1" si="13"/>
        <v>#N/A</v>
      </c>
      <c r="AH51" t="e">
        <f t="shared" ca="1" si="13"/>
        <v>#N/A</v>
      </c>
    </row>
    <row r="52" spans="3:34" x14ac:dyDescent="0.2">
      <c r="C52">
        <f t="shared" ca="1" si="6"/>
        <v>9</v>
      </c>
      <c r="D52" t="str">
        <f ca="1">UPPER(INDEX(Activités[ACTIVITÉ],MATCH($C52,Activités[ID],0)))</f>
        <v>MENU VUE D'ENSEMBLE</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f t="shared" ca="1" si="14"/>
        <v>3.3000000000000007</v>
      </c>
      <c r="AE52" t="e">
        <f t="shared" ca="1" si="14"/>
        <v>#N/A</v>
      </c>
      <c r="AF52" t="e">
        <f t="shared" ca="1" si="14"/>
        <v>#N/A</v>
      </c>
      <c r="AG52" t="e">
        <f t="shared" ca="1" si="14"/>
        <v>#N/A</v>
      </c>
      <c r="AH52" t="e">
        <f t="shared" ca="1" si="14"/>
        <v>#N/A</v>
      </c>
    </row>
    <row r="55" spans="3:34" x14ac:dyDescent="0.2">
      <c r="E55" s="1">
        <f ca="1">E31</f>
        <v>42935</v>
      </c>
      <c r="F55" s="1">
        <f t="shared" ref="F55:AH55" ca="1" si="15">F31</f>
        <v>42936</v>
      </c>
      <c r="G55" s="1">
        <f t="shared" ca="1" si="15"/>
        <v>42937</v>
      </c>
      <c r="H55" s="1">
        <f t="shared" ca="1" si="15"/>
        <v>42938</v>
      </c>
      <c r="I55" s="1">
        <f t="shared" ca="1" si="15"/>
        <v>42939</v>
      </c>
      <c r="J55" s="1">
        <f t="shared" ca="1" si="15"/>
        <v>42940</v>
      </c>
      <c r="K55" s="1">
        <f t="shared" ca="1" si="15"/>
        <v>42941</v>
      </c>
      <c r="L55" s="1">
        <f t="shared" ca="1" si="15"/>
        <v>42942</v>
      </c>
      <c r="M55" s="1">
        <f t="shared" ca="1" si="15"/>
        <v>42943</v>
      </c>
      <c r="N55" s="1">
        <f t="shared" ca="1" si="15"/>
        <v>42944</v>
      </c>
      <c r="O55" s="1">
        <f t="shared" ca="1" si="15"/>
        <v>42945</v>
      </c>
      <c r="P55" s="1">
        <f t="shared" ca="1" si="15"/>
        <v>42946</v>
      </c>
      <c r="Q55" s="1">
        <f t="shared" ca="1" si="15"/>
        <v>42947</v>
      </c>
      <c r="R55" s="1">
        <f t="shared" ca="1" si="15"/>
        <v>42948</v>
      </c>
      <c r="S55" s="1">
        <f t="shared" ca="1" si="15"/>
        <v>42949</v>
      </c>
      <c r="T55" s="1">
        <f t="shared" ca="1" si="15"/>
        <v>42950</v>
      </c>
      <c r="U55" s="1">
        <f t="shared" ca="1" si="15"/>
        <v>42951</v>
      </c>
      <c r="V55" s="1">
        <f t="shared" ca="1" si="15"/>
        <v>42952</v>
      </c>
      <c r="W55" s="1">
        <f t="shared" ca="1" si="15"/>
        <v>42953</v>
      </c>
      <c r="X55" s="1">
        <f t="shared" ca="1" si="15"/>
        <v>42954</v>
      </c>
      <c r="Y55" s="1">
        <f t="shared" ca="1" si="15"/>
        <v>42955</v>
      </c>
      <c r="Z55" s="1">
        <f t="shared" ca="1" si="15"/>
        <v>42956</v>
      </c>
      <c r="AA55" s="1">
        <f t="shared" ca="1" si="15"/>
        <v>42957</v>
      </c>
      <c r="AB55" s="1">
        <f t="shared" ca="1" si="15"/>
        <v>42958</v>
      </c>
      <c r="AC55" s="1">
        <f t="shared" ca="1" si="15"/>
        <v>42959</v>
      </c>
      <c r="AD55" s="1">
        <f t="shared" ca="1" si="15"/>
        <v>42960</v>
      </c>
      <c r="AE55" s="1">
        <f t="shared" ca="1" si="15"/>
        <v>42961</v>
      </c>
      <c r="AF55" s="1">
        <f t="shared" ca="1" si="15"/>
        <v>42962</v>
      </c>
      <c r="AG55" s="1">
        <f t="shared" ca="1" si="15"/>
        <v>42963</v>
      </c>
      <c r="AH55" s="1">
        <f t="shared" ca="1" si="15"/>
        <v>42964</v>
      </c>
    </row>
    <row r="56" spans="3:34" x14ac:dyDescent="0.2">
      <c r="D56" t="s">
        <v>4</v>
      </c>
      <c r="E56" t="e">
        <f t="shared" ref="E56:AH56" ca="1" si="16">IF(E55=$D$3,5,NA())</f>
        <v>#N/A</v>
      </c>
      <c r="F56" t="e">
        <f t="shared" ca="1" si="16"/>
        <v>#N/A</v>
      </c>
      <c r="G56" t="e">
        <f t="shared" ca="1" si="16"/>
        <v>#N/A</v>
      </c>
      <c r="H56">
        <f t="shared" ca="1" si="16"/>
        <v>5</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 ca="1">DATE(YEAR(MIN(E55:AH55)),MONTH(MIN(E55:AH55)),1)</f>
        <v>42917</v>
      </c>
      <c r="E58">
        <f ca="1">IF(MEDIAN($D58,E$55,EOMONTH($D58,0))=E$55,0.5,NA())</f>
        <v>0.5</v>
      </c>
      <c r="F58">
        <f t="shared" ref="F58:AH58" ca="1" si="17">IF(MEDIAN($D58,F$55,EOMONTH($D58,0))=F$55,0.5,NA())</f>
        <v>0.5</v>
      </c>
      <c r="G58">
        <f t="shared" ca="1" si="17"/>
        <v>0.5</v>
      </c>
      <c r="H58">
        <f t="shared" ca="1" si="17"/>
        <v>0.5</v>
      </c>
      <c r="I58">
        <f t="shared" ca="1" si="17"/>
        <v>0.5</v>
      </c>
      <c r="J58">
        <f t="shared" ca="1" si="17"/>
        <v>0.5</v>
      </c>
      <c r="K58">
        <f t="shared" ca="1" si="17"/>
        <v>0.5</v>
      </c>
      <c r="L58">
        <f t="shared" ca="1" si="17"/>
        <v>0.5</v>
      </c>
      <c r="M58">
        <f t="shared" ca="1" si="17"/>
        <v>0.5</v>
      </c>
      <c r="N58">
        <f t="shared" ca="1" si="17"/>
        <v>0.5</v>
      </c>
      <c r="O58">
        <f t="shared" ca="1" si="17"/>
        <v>0.5</v>
      </c>
      <c r="P58">
        <f t="shared" ca="1" si="17"/>
        <v>0.5</v>
      </c>
      <c r="Q58">
        <f t="shared" ca="1" si="17"/>
        <v>0.5</v>
      </c>
      <c r="R58" t="e">
        <f t="shared" ca="1" si="17"/>
        <v>#N/A</v>
      </c>
      <c r="S58" t="e">
        <f t="shared" ca="1" si="17"/>
        <v>#N/A</v>
      </c>
      <c r="T58" t="e">
        <f t="shared" ca="1" si="17"/>
        <v>#N/A</v>
      </c>
      <c r="U58" t="e">
        <f t="shared" ca="1" si="17"/>
        <v>#N/A</v>
      </c>
      <c r="V58" t="e">
        <f t="shared" ca="1" si="17"/>
        <v>#N/A</v>
      </c>
      <c r="W58" t="e">
        <f t="shared" ca="1" si="17"/>
        <v>#N/A</v>
      </c>
      <c r="X58" t="e">
        <f t="shared" ca="1" si="17"/>
        <v>#N/A</v>
      </c>
      <c r="Y58" t="e">
        <f t="shared" ca="1" si="17"/>
        <v>#N/A</v>
      </c>
      <c r="Z58" t="e">
        <f t="shared" ca="1" si="17"/>
        <v>#N/A</v>
      </c>
      <c r="AA58" t="e">
        <f t="shared" ca="1" si="17"/>
        <v>#N/A</v>
      </c>
      <c r="AB58" t="e">
        <f t="shared" ca="1" si="17"/>
        <v>#N/A</v>
      </c>
      <c r="AC58" t="e">
        <f t="shared" ca="1" si="17"/>
        <v>#N/A</v>
      </c>
      <c r="AD58" t="e">
        <f t="shared" ca="1" si="17"/>
        <v>#N/A</v>
      </c>
      <c r="AE58" t="e">
        <f t="shared" ca="1" si="17"/>
        <v>#N/A</v>
      </c>
      <c r="AF58" t="e">
        <f t="shared" ca="1" si="17"/>
        <v>#N/A</v>
      </c>
      <c r="AG58" t="e">
        <f t="shared" ca="1" si="17"/>
        <v>#N/A</v>
      </c>
      <c r="AH58" t="e">
        <f t="shared" ca="1" si="17"/>
        <v>#N/A</v>
      </c>
    </row>
    <row r="59" spans="3:34" x14ac:dyDescent="0.2">
      <c r="D59" s="3" t="str">
        <f ca="1">TEXT(D58,"mmm aaaa") &amp; " -Bande supérieure"</f>
        <v>juil 2017 -Bande supérieure</v>
      </c>
      <c r="E59">
        <f ca="1">E58+12.5</f>
        <v>13</v>
      </c>
      <c r="F59">
        <f t="shared" ref="F59:AH59" ca="1" si="18">F58+12.5</f>
        <v>13</v>
      </c>
      <c r="G59">
        <f t="shared" ca="1" si="18"/>
        <v>13</v>
      </c>
      <c r="H59">
        <f t="shared" ca="1" si="18"/>
        <v>13</v>
      </c>
      <c r="I59">
        <f t="shared" ca="1" si="18"/>
        <v>13</v>
      </c>
      <c r="J59">
        <f t="shared" ca="1" si="18"/>
        <v>13</v>
      </c>
      <c r="K59">
        <f t="shared" ca="1" si="18"/>
        <v>13</v>
      </c>
      <c r="L59">
        <f t="shared" ca="1" si="18"/>
        <v>13</v>
      </c>
      <c r="M59">
        <f t="shared" ca="1" si="18"/>
        <v>13</v>
      </c>
      <c r="N59">
        <f t="shared" ca="1" si="18"/>
        <v>13</v>
      </c>
      <c r="O59">
        <f t="shared" ca="1" si="18"/>
        <v>13</v>
      </c>
      <c r="P59">
        <f t="shared" ca="1" si="18"/>
        <v>13</v>
      </c>
      <c r="Q59">
        <f t="shared" ca="1" si="18"/>
        <v>13</v>
      </c>
      <c r="R59" t="e">
        <f t="shared" ca="1" si="18"/>
        <v>#N/A</v>
      </c>
      <c r="S59" t="e">
        <f t="shared" ca="1" si="18"/>
        <v>#N/A</v>
      </c>
      <c r="T59" t="e">
        <f t="shared" ca="1" si="18"/>
        <v>#N/A</v>
      </c>
      <c r="U59" t="e">
        <f t="shared" ca="1" si="18"/>
        <v>#N/A</v>
      </c>
      <c r="V59" t="e">
        <f t="shared" ca="1" si="18"/>
        <v>#N/A</v>
      </c>
      <c r="W59" t="e">
        <f t="shared" ca="1" si="18"/>
        <v>#N/A</v>
      </c>
      <c r="X59" t="e">
        <f t="shared" ca="1" si="18"/>
        <v>#N/A</v>
      </c>
      <c r="Y59" t="e">
        <f t="shared" ca="1" si="18"/>
        <v>#N/A</v>
      </c>
      <c r="Z59" t="e">
        <f t="shared" ca="1" si="18"/>
        <v>#N/A</v>
      </c>
      <c r="AA59" t="e">
        <f t="shared" ca="1" si="18"/>
        <v>#N/A</v>
      </c>
      <c r="AB59" t="e">
        <f t="shared" ca="1" si="18"/>
        <v>#N/A</v>
      </c>
      <c r="AC59" t="e">
        <f t="shared" ca="1" si="18"/>
        <v>#N/A</v>
      </c>
      <c r="AD59" t="e">
        <f t="shared" ca="1" si="18"/>
        <v>#N/A</v>
      </c>
      <c r="AE59" t="e">
        <f t="shared" ca="1" si="18"/>
        <v>#N/A</v>
      </c>
      <c r="AF59" t="e">
        <f t="shared" ca="1" si="18"/>
        <v>#N/A</v>
      </c>
      <c r="AG59" t="e">
        <f t="shared" ca="1" si="18"/>
        <v>#N/A</v>
      </c>
      <c r="AH59" t="e">
        <f t="shared" ca="1" si="18"/>
        <v>#N/A</v>
      </c>
    </row>
    <row r="60" spans="3:34" x14ac:dyDescent="0.2">
      <c r="D60" s="3"/>
    </row>
    <row r="61" spans="3:34" x14ac:dyDescent="0.2">
      <c r="D61" s="3">
        <f ca="1">EOMONTH(D58,0)+1</f>
        <v>42948</v>
      </c>
      <c r="E61" t="e">
        <f ca="1">IF(MEDIAN($D61,E$55,EOMONTH($D61,0))=E$55,0.5,NA())</f>
        <v>#N/A</v>
      </c>
      <c r="F61" t="e">
        <f t="shared" ref="F61:AH61" ca="1" si="19">IF(MEDIAN($D61,F$55,EOMONTH($D61,0))=F$55,0.5,NA())</f>
        <v>#N/A</v>
      </c>
      <c r="G61" t="e">
        <f t="shared" ca="1" si="19"/>
        <v>#N/A</v>
      </c>
      <c r="H61" t="e">
        <f t="shared" ca="1" si="19"/>
        <v>#N/A</v>
      </c>
      <c r="I61" t="e">
        <f t="shared" ca="1" si="19"/>
        <v>#N/A</v>
      </c>
      <c r="J61" t="e">
        <f t="shared" ca="1" si="19"/>
        <v>#N/A</v>
      </c>
      <c r="K61" t="e">
        <f t="shared" ca="1" si="19"/>
        <v>#N/A</v>
      </c>
      <c r="L61" t="e">
        <f t="shared" ca="1" si="19"/>
        <v>#N/A</v>
      </c>
      <c r="M61" t="e">
        <f t="shared" ca="1" si="19"/>
        <v>#N/A</v>
      </c>
      <c r="N61" t="e">
        <f t="shared" ca="1" si="19"/>
        <v>#N/A</v>
      </c>
      <c r="O61" t="e">
        <f t="shared" ca="1" si="19"/>
        <v>#N/A</v>
      </c>
      <c r="P61" t="e">
        <f t="shared" ca="1" si="19"/>
        <v>#N/A</v>
      </c>
      <c r="Q61" t="e">
        <f t="shared" ca="1" si="19"/>
        <v>#N/A</v>
      </c>
      <c r="R61">
        <f t="shared" ca="1" si="19"/>
        <v>0.5</v>
      </c>
      <c r="S61">
        <f t="shared" ca="1" si="19"/>
        <v>0.5</v>
      </c>
      <c r="T61">
        <f t="shared" ca="1" si="19"/>
        <v>0.5</v>
      </c>
      <c r="U61">
        <f t="shared" ca="1" si="19"/>
        <v>0.5</v>
      </c>
      <c r="V61">
        <f t="shared" ca="1" si="19"/>
        <v>0.5</v>
      </c>
      <c r="W61">
        <f t="shared" ca="1" si="19"/>
        <v>0.5</v>
      </c>
      <c r="X61">
        <f t="shared" ca="1" si="19"/>
        <v>0.5</v>
      </c>
      <c r="Y61">
        <f t="shared" ca="1" si="19"/>
        <v>0.5</v>
      </c>
      <c r="Z61">
        <f t="shared" ca="1" si="19"/>
        <v>0.5</v>
      </c>
      <c r="AA61">
        <f t="shared" ca="1" si="19"/>
        <v>0.5</v>
      </c>
      <c r="AB61">
        <f t="shared" ca="1" si="19"/>
        <v>0.5</v>
      </c>
      <c r="AC61">
        <f t="shared" ca="1" si="19"/>
        <v>0.5</v>
      </c>
      <c r="AD61">
        <f t="shared" ca="1" si="19"/>
        <v>0.5</v>
      </c>
      <c r="AE61">
        <f t="shared" ca="1" si="19"/>
        <v>0.5</v>
      </c>
      <c r="AF61">
        <f t="shared" ca="1" si="19"/>
        <v>0.5</v>
      </c>
      <c r="AG61">
        <f t="shared" ca="1" si="19"/>
        <v>0.5</v>
      </c>
      <c r="AH61">
        <f t="shared" ca="1" si="19"/>
        <v>0.5</v>
      </c>
    </row>
    <row r="62" spans="3:34" x14ac:dyDescent="0.2">
      <c r="D62" s="3" t="str">
        <f ca="1">TEXT(D61,"mmm aaaa") &amp; " -Bande supérieure"</f>
        <v>août 2017 -Bande supérieure</v>
      </c>
      <c r="E62" t="e">
        <f ca="1">E61+12.5</f>
        <v>#N/A</v>
      </c>
      <c r="F62" t="e">
        <f t="shared" ref="F62:AH62" ca="1" si="20">F61+12.5</f>
        <v>#N/A</v>
      </c>
      <c r="G62" t="e">
        <f t="shared" ca="1" si="20"/>
        <v>#N/A</v>
      </c>
      <c r="H62" t="e">
        <f t="shared" ca="1" si="20"/>
        <v>#N/A</v>
      </c>
      <c r="I62" t="e">
        <f t="shared" ca="1" si="20"/>
        <v>#N/A</v>
      </c>
      <c r="J62" t="e">
        <f t="shared" ca="1" si="20"/>
        <v>#N/A</v>
      </c>
      <c r="K62" t="e">
        <f t="shared" ca="1" si="20"/>
        <v>#N/A</v>
      </c>
      <c r="L62" t="e">
        <f t="shared" ca="1" si="20"/>
        <v>#N/A</v>
      </c>
      <c r="M62" t="e">
        <f t="shared" ca="1" si="20"/>
        <v>#N/A</v>
      </c>
      <c r="N62" t="e">
        <f t="shared" ca="1" si="20"/>
        <v>#N/A</v>
      </c>
      <c r="O62" t="e">
        <f t="shared" ca="1" si="20"/>
        <v>#N/A</v>
      </c>
      <c r="P62" t="e">
        <f t="shared" ca="1" si="20"/>
        <v>#N/A</v>
      </c>
      <c r="Q62" t="e">
        <f t="shared" ca="1" si="20"/>
        <v>#N/A</v>
      </c>
      <c r="R62">
        <f t="shared" ca="1" si="20"/>
        <v>13</v>
      </c>
      <c r="S62">
        <f t="shared" ca="1" si="20"/>
        <v>13</v>
      </c>
      <c r="T62">
        <f t="shared" ca="1" si="20"/>
        <v>13</v>
      </c>
      <c r="U62">
        <f t="shared" ca="1" si="20"/>
        <v>13</v>
      </c>
      <c r="V62">
        <f t="shared" ca="1" si="20"/>
        <v>13</v>
      </c>
      <c r="W62">
        <f t="shared" ca="1" si="20"/>
        <v>13</v>
      </c>
      <c r="X62">
        <f t="shared" ca="1" si="20"/>
        <v>13</v>
      </c>
      <c r="Y62">
        <f t="shared" ca="1" si="20"/>
        <v>13</v>
      </c>
      <c r="Z62">
        <f t="shared" ca="1" si="20"/>
        <v>13</v>
      </c>
      <c r="AA62">
        <f t="shared" ca="1" si="20"/>
        <v>13</v>
      </c>
      <c r="AB62">
        <f t="shared" ca="1" si="20"/>
        <v>13</v>
      </c>
      <c r="AC62">
        <f t="shared" ca="1" si="20"/>
        <v>13</v>
      </c>
      <c r="AD62">
        <f t="shared" ca="1" si="20"/>
        <v>13</v>
      </c>
      <c r="AE62">
        <f t="shared" ca="1" si="20"/>
        <v>13</v>
      </c>
      <c r="AF62">
        <f t="shared" ca="1" si="20"/>
        <v>13</v>
      </c>
      <c r="AG62">
        <f t="shared" ca="1" si="20"/>
        <v>13</v>
      </c>
      <c r="AH62">
        <f t="shared" ca="1" si="20"/>
        <v>13</v>
      </c>
    </row>
    <row r="63" spans="3:34" x14ac:dyDescent="0.2">
      <c r="D63" s="3"/>
    </row>
    <row r="65" spans="4:34" x14ac:dyDescent="0.2">
      <c r="D65" s="3">
        <f ca="1">D58+1</f>
        <v>42918</v>
      </c>
      <c r="E65" t="e">
        <f ca="1">IF(MEDIAN($D65,E$55)=E$55,0.5,NA())</f>
        <v>#N/A</v>
      </c>
      <c r="F65" t="e">
        <f t="shared" ref="F65:AH66" ca="1" si="21">IF(MEDIAN($D65,F$55)=F$55,0.5,NA())</f>
        <v>#N/A</v>
      </c>
      <c r="G65" t="e">
        <f t="shared" ca="1" si="21"/>
        <v>#N/A</v>
      </c>
      <c r="H65" t="e">
        <f t="shared" ca="1" si="21"/>
        <v>#N/A</v>
      </c>
      <c r="I65" t="e">
        <f t="shared" ca="1" si="21"/>
        <v>#N/A</v>
      </c>
      <c r="J65" t="e">
        <f t="shared" ca="1" si="21"/>
        <v>#N/A</v>
      </c>
      <c r="K65" t="e">
        <f t="shared" ca="1" si="21"/>
        <v>#N/A</v>
      </c>
      <c r="L65" t="e">
        <f t="shared" ca="1" si="21"/>
        <v>#N/A</v>
      </c>
      <c r="M65" t="e">
        <f t="shared" ca="1" si="21"/>
        <v>#N/A</v>
      </c>
      <c r="N65" t="e">
        <f t="shared" ca="1" si="21"/>
        <v>#N/A</v>
      </c>
      <c r="O65" t="e">
        <f t="shared" ca="1" si="21"/>
        <v>#N/A</v>
      </c>
      <c r="P65" t="e">
        <f t="shared" ca="1" si="21"/>
        <v>#N/A</v>
      </c>
      <c r="Q65" t="e">
        <f t="shared" ca="1" si="21"/>
        <v>#N/A</v>
      </c>
      <c r="R65" t="e">
        <f t="shared" ca="1" si="21"/>
        <v>#N/A</v>
      </c>
      <c r="S65" t="e">
        <f t="shared" ca="1" si="21"/>
        <v>#N/A</v>
      </c>
      <c r="T65" t="e">
        <f t="shared" ca="1" si="21"/>
        <v>#N/A</v>
      </c>
      <c r="U65" t="e">
        <f t="shared" ca="1" si="21"/>
        <v>#N/A</v>
      </c>
      <c r="V65" t="e">
        <f t="shared" ca="1" si="21"/>
        <v>#N/A</v>
      </c>
      <c r="W65" t="e">
        <f t="shared" ca="1" si="21"/>
        <v>#N/A</v>
      </c>
      <c r="X65" t="e">
        <f t="shared" ca="1" si="21"/>
        <v>#N/A</v>
      </c>
      <c r="Y65" t="e">
        <f t="shared" ca="1" si="21"/>
        <v>#N/A</v>
      </c>
      <c r="Z65" t="e">
        <f t="shared" ca="1" si="21"/>
        <v>#N/A</v>
      </c>
      <c r="AA65" t="e">
        <f t="shared" ca="1" si="21"/>
        <v>#N/A</v>
      </c>
      <c r="AB65" t="e">
        <f t="shared" ca="1" si="21"/>
        <v>#N/A</v>
      </c>
      <c r="AC65" t="e">
        <f t="shared" ca="1" si="21"/>
        <v>#N/A</v>
      </c>
      <c r="AD65" t="e">
        <f t="shared" ca="1" si="21"/>
        <v>#N/A</v>
      </c>
      <c r="AE65" t="e">
        <f t="shared" ca="1" si="21"/>
        <v>#N/A</v>
      </c>
      <c r="AF65" t="e">
        <f t="shared" ca="1" si="21"/>
        <v>#N/A</v>
      </c>
      <c r="AG65" t="e">
        <f t="shared" ca="1" si="21"/>
        <v>#N/A</v>
      </c>
      <c r="AH65" t="e">
        <f t="shared" ca="1" si="21"/>
        <v>#N/A</v>
      </c>
    </row>
    <row r="66" spans="4:34" x14ac:dyDescent="0.2">
      <c r="D66" s="3">
        <f ca="1">D61+1</f>
        <v>42949</v>
      </c>
      <c r="E66" t="e">
        <f ca="1">IF(MEDIAN($D66,E$55)=E$55,0.5,NA())</f>
        <v>#N/A</v>
      </c>
      <c r="F66" t="e">
        <f t="shared" ca="1" si="21"/>
        <v>#N/A</v>
      </c>
      <c r="G66" t="e">
        <f t="shared" ca="1" si="21"/>
        <v>#N/A</v>
      </c>
      <c r="H66" t="e">
        <f t="shared" ca="1" si="21"/>
        <v>#N/A</v>
      </c>
      <c r="I66" t="e">
        <f t="shared" ca="1" si="21"/>
        <v>#N/A</v>
      </c>
      <c r="J66" t="e">
        <f t="shared" ca="1" si="21"/>
        <v>#N/A</v>
      </c>
      <c r="K66" t="e">
        <f t="shared" ca="1" si="21"/>
        <v>#N/A</v>
      </c>
      <c r="L66" t="e">
        <f t="shared" ca="1" si="21"/>
        <v>#N/A</v>
      </c>
      <c r="M66" t="e">
        <f t="shared" ca="1" si="21"/>
        <v>#N/A</v>
      </c>
      <c r="N66" t="e">
        <f t="shared" ca="1" si="21"/>
        <v>#N/A</v>
      </c>
      <c r="O66" t="e">
        <f t="shared" ca="1" si="21"/>
        <v>#N/A</v>
      </c>
      <c r="P66" t="e">
        <f t="shared" ca="1" si="21"/>
        <v>#N/A</v>
      </c>
      <c r="Q66" t="e">
        <f t="shared" ca="1" si="21"/>
        <v>#N/A</v>
      </c>
      <c r="R66" t="e">
        <f t="shared" ca="1" si="21"/>
        <v>#N/A</v>
      </c>
      <c r="S66">
        <f t="shared" ca="1" si="21"/>
        <v>0.5</v>
      </c>
      <c r="T66" t="e">
        <f t="shared" ca="1" si="21"/>
        <v>#N/A</v>
      </c>
      <c r="U66" t="e">
        <f t="shared" ca="1" si="21"/>
        <v>#N/A</v>
      </c>
      <c r="V66" t="e">
        <f t="shared" ca="1" si="21"/>
        <v>#N/A</v>
      </c>
      <c r="W66" t="e">
        <f t="shared" ca="1" si="21"/>
        <v>#N/A</v>
      </c>
      <c r="X66" t="e">
        <f t="shared" ca="1" si="21"/>
        <v>#N/A</v>
      </c>
      <c r="Y66" t="e">
        <f t="shared" ca="1" si="21"/>
        <v>#N/A</v>
      </c>
      <c r="Z66" t="e">
        <f t="shared" ca="1" si="21"/>
        <v>#N/A</v>
      </c>
      <c r="AA66" t="e">
        <f t="shared" ca="1" si="21"/>
        <v>#N/A</v>
      </c>
      <c r="AB66" t="e">
        <f t="shared" ca="1" si="21"/>
        <v>#N/A</v>
      </c>
      <c r="AC66" t="e">
        <f t="shared" ca="1" si="21"/>
        <v>#N/A</v>
      </c>
      <c r="AD66" t="e">
        <f t="shared" ca="1" si="21"/>
        <v>#N/A</v>
      </c>
      <c r="AE66" t="e">
        <f t="shared" ca="1" si="21"/>
        <v>#N/A</v>
      </c>
      <c r="AF66" t="e">
        <f t="shared" ca="1" si="21"/>
        <v>#N/A</v>
      </c>
      <c r="AG66" t="e">
        <f t="shared" ca="1" si="21"/>
        <v>#N/A</v>
      </c>
      <c r="AH66" t="e">
        <f t="shared" ca="1"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 t="shared" ref="E70:K70" ca="1" si="23">LEFT(UPPER(TEXT(E55,"jjj")),$D70)</f>
        <v>MER</v>
      </c>
      <c r="F70" t="str">
        <f t="shared" ca="1" si="23"/>
        <v>JEU</v>
      </c>
      <c r="G70" t="str">
        <f t="shared" ca="1" si="23"/>
        <v>VEN</v>
      </c>
      <c r="H70" t="str">
        <f t="shared" ca="1" si="23"/>
        <v>SAM</v>
      </c>
      <c r="I70" t="str">
        <f t="shared" ca="1" si="23"/>
        <v>DIM</v>
      </c>
      <c r="J70" t="str">
        <f t="shared" ca="1" si="23"/>
        <v>LUN</v>
      </c>
      <c r="K70" t="str">
        <f t="shared" ca="1" si="23"/>
        <v>MAR</v>
      </c>
      <c r="L70" t="str">
        <f t="shared" ref="L70:AH70" ca="1" si="24">LEFT(UPPER(TEXT(L55,"jjj")),$D70)</f>
        <v>MER</v>
      </c>
      <c r="M70" t="str">
        <f t="shared" ca="1" si="24"/>
        <v>JEU</v>
      </c>
      <c r="N70" t="str">
        <f t="shared" ca="1" si="24"/>
        <v>VEN</v>
      </c>
      <c r="O70" t="str">
        <f t="shared" ca="1" si="24"/>
        <v>SAM</v>
      </c>
      <c r="P70" t="str">
        <f t="shared" ca="1" si="24"/>
        <v>DIM</v>
      </c>
      <c r="Q70" t="str">
        <f t="shared" ca="1" si="24"/>
        <v>LUN</v>
      </c>
      <c r="R70" t="str">
        <f t="shared" ca="1" si="24"/>
        <v>MAR</v>
      </c>
      <c r="S70" t="str">
        <f t="shared" ca="1" si="24"/>
        <v>MER</v>
      </c>
      <c r="T70" t="str">
        <f t="shared" ca="1" si="24"/>
        <v>JEU</v>
      </c>
      <c r="U70" t="str">
        <f t="shared" ca="1" si="24"/>
        <v>VEN</v>
      </c>
      <c r="V70" t="str">
        <f t="shared" ca="1" si="24"/>
        <v>SAM</v>
      </c>
      <c r="W70" t="str">
        <f t="shared" ca="1" si="24"/>
        <v>DIM</v>
      </c>
      <c r="X70" t="str">
        <f t="shared" ca="1" si="24"/>
        <v>LUN</v>
      </c>
      <c r="Y70" t="str">
        <f t="shared" ca="1" si="24"/>
        <v>MAR</v>
      </c>
      <c r="Z70" t="str">
        <f t="shared" ca="1" si="24"/>
        <v>MER</v>
      </c>
      <c r="AA70" t="str">
        <f t="shared" ca="1" si="24"/>
        <v>JEU</v>
      </c>
      <c r="AB70" t="str">
        <f t="shared" ca="1" si="24"/>
        <v>VEN</v>
      </c>
      <c r="AC70" t="str">
        <f t="shared" ca="1" si="24"/>
        <v>SAM</v>
      </c>
      <c r="AD70" t="str">
        <f t="shared" ca="1" si="24"/>
        <v>DIM</v>
      </c>
      <c r="AE70" t="str">
        <f t="shared" ca="1" si="24"/>
        <v>LUN</v>
      </c>
      <c r="AF70" t="str">
        <f t="shared" ca="1" si="24"/>
        <v>MAR</v>
      </c>
      <c r="AG70" t="str">
        <f t="shared" ca="1" si="24"/>
        <v>MER</v>
      </c>
      <c r="AH70" t="str">
        <f t="shared" ca="1" si="24"/>
        <v>JEU</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 ca="1">TEXT(E55,"jj")</f>
        <v>19</v>
      </c>
      <c r="F72" t="str">
        <f ca="1">TEXT(F55,"jj")</f>
        <v>20</v>
      </c>
      <c r="G72" t="str">
        <f t="shared" ref="G72:AH72" ca="1" si="25">TEXT(G55,"jj")</f>
        <v>21</v>
      </c>
      <c r="H72" t="str">
        <f t="shared" ca="1" si="25"/>
        <v>22</v>
      </c>
      <c r="I72" t="str">
        <f t="shared" ca="1" si="25"/>
        <v>23</v>
      </c>
      <c r="J72" t="str">
        <f t="shared" ca="1" si="25"/>
        <v>24</v>
      </c>
      <c r="K72" t="str">
        <f t="shared" ca="1" si="25"/>
        <v>25</v>
      </c>
      <c r="L72" t="str">
        <f t="shared" ca="1" si="25"/>
        <v>26</v>
      </c>
      <c r="M72" t="str">
        <f t="shared" ca="1" si="25"/>
        <v>27</v>
      </c>
      <c r="N72" t="str">
        <f t="shared" ca="1" si="25"/>
        <v>28</v>
      </c>
      <c r="O72" t="str">
        <f t="shared" ca="1" si="25"/>
        <v>29</v>
      </c>
      <c r="P72" t="str">
        <f t="shared" ca="1" si="25"/>
        <v>30</v>
      </c>
      <c r="Q72" t="str">
        <f t="shared" ca="1" si="25"/>
        <v>31</v>
      </c>
      <c r="R72" t="str">
        <f t="shared" ca="1" si="25"/>
        <v>01</v>
      </c>
      <c r="S72" t="str">
        <f t="shared" ca="1" si="25"/>
        <v>02</v>
      </c>
      <c r="T72" t="str">
        <f t="shared" ca="1" si="25"/>
        <v>03</v>
      </c>
      <c r="U72" t="str">
        <f t="shared" ca="1" si="25"/>
        <v>04</v>
      </c>
      <c r="V72" t="str">
        <f t="shared" ca="1" si="25"/>
        <v>05</v>
      </c>
      <c r="W72" t="str">
        <f t="shared" ca="1" si="25"/>
        <v>06</v>
      </c>
      <c r="X72" t="str">
        <f t="shared" ca="1" si="25"/>
        <v>07</v>
      </c>
      <c r="Y72" t="str">
        <f t="shared" ca="1" si="25"/>
        <v>08</v>
      </c>
      <c r="Z72" t="str">
        <f ca="1">TEXT(Z55,"jj")</f>
        <v>09</v>
      </c>
      <c r="AA72" t="str">
        <f t="shared" ca="1" si="25"/>
        <v>10</v>
      </c>
      <c r="AB72" t="str">
        <f t="shared" ca="1" si="25"/>
        <v>11</v>
      </c>
      <c r="AC72" t="str">
        <f ca="1">TEXT(AC55,"jj")</f>
        <v>12</v>
      </c>
      <c r="AD72" t="str">
        <f t="shared" ca="1" si="25"/>
        <v>13</v>
      </c>
      <c r="AE72" t="str">
        <f t="shared" ca="1" si="25"/>
        <v>14</v>
      </c>
      <c r="AF72" t="str">
        <f t="shared" ca="1" si="25"/>
        <v>15</v>
      </c>
      <c r="AG72" t="str">
        <f t="shared" ca="1" si="25"/>
        <v>16</v>
      </c>
      <c r="AH72" t="str">
        <f t="shared" ca="1" si="25"/>
        <v>17</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emplateFile" ma:contentTypeID="0x01010069924D1ECC420D47A2456556BC94F7370400BDF4491DEA4973499845289601F88B9F" ma:contentTypeVersion="55" ma:contentTypeDescription="Create a new document." ma:contentTypeScope="" ma:versionID="41eb558a2b826e6e4f9defd990175bec">
  <xsd:schema xmlns:xsd="http://www.w3.org/2001/XMLSchema" xmlns:xs="http://www.w3.org/2001/XMLSchema" xmlns:p="http://schemas.microsoft.com/office/2006/metadata/properties" xmlns:ns2="6d93d202-47fc-4405-873a-cab67cc5f1b2" xmlns:ns3="64acb2c5-0a2b-4bda-bd34-58e36cbb80d2" targetNamespace="http://schemas.microsoft.com/office/2006/metadata/properties" ma:root="true" ma:fieldsID="19deea0185cf7bc57eee9b90b1ba2ace" ns2:_="" ns3:_="">
    <xsd:import namespace="6d93d202-47fc-4405-873a-cab67cc5f1b2"/>
    <xsd:import namespace="64acb2c5-0a2b-4bda-bd34-58e36cbb80d2"/>
    <xsd:element name="properties">
      <xsd:complexType>
        <xsd:sequence>
          <xsd:element name="documentManagement">
            <xsd:complexType>
              <xsd:all>
                <xsd:element ref="ns2:AcquiredFrom" minOccurs="0"/>
                <xsd:element ref="ns2:UACurrentWords" minOccurs="0"/>
                <xsd:element ref="ns2:TPApplication" minOccurs="0"/>
                <xsd:element ref="ns2:ApprovalLog" minOccurs="0"/>
                <xsd:element ref="ns2:ApprovalStatus" minOccurs="0"/>
                <xsd:element ref="ns2:AssetStart" minOccurs="0"/>
                <xsd:element ref="ns2:AssetExpire" minOccurs="0"/>
                <xsd:element ref="ns2:AssetId" minOccurs="0"/>
                <xsd:element ref="ns2:IsSearchable" minOccurs="0"/>
                <xsd:element ref="ns2:AssetType" minOccurs="0"/>
                <xsd:element ref="ns2:APAuthor" minOccurs="0"/>
                <xsd:element ref="ns2:AverageRating" minOccurs="0"/>
                <xsd:element ref="ns2:BlockPublish" minOccurs="0"/>
                <xsd:element ref="ns2:BugNumber" minOccurs="0"/>
                <xsd:element ref="ns2:CampaignTagsTaxHTField0" minOccurs="0"/>
                <xsd:element ref="ns2:TPClientViewer" minOccurs="0"/>
                <xsd:element ref="ns2:ClipArtFilename" minOccurs="0"/>
                <xsd:element ref="ns2:TPCommandLine" minOccurs="0"/>
                <xsd:element ref="ns2:TPComponent" minOccurs="0"/>
                <xsd:element ref="ns2:ContentItem" minOccurs="0"/>
                <xsd:element ref="ns2:CrawlForDependencies" minOccurs="0"/>
                <xsd:element ref="ns2:CSXHash" minOccurs="0"/>
                <xsd:element ref="ns2:CSXSubmissionMarket" minOccurs="0"/>
                <xsd:element ref="ns2:CSXUpdate" minOccurs="0"/>
                <xsd:element ref="ns2:IntlLangReviewDate" minOccurs="0"/>
                <xsd:element ref="ns2:IsDeleted" minOccurs="0"/>
                <xsd:element ref="ns2:APDescription" minOccurs="0"/>
                <xsd:element ref="ns2:DirectSourceMarket" minOccurs="0"/>
                <xsd:element ref="ns2:Downloads" minOccurs="0"/>
                <xsd:element ref="ns2:DSATActionTaken" minOccurs="0"/>
                <xsd:element ref="ns2:APEditor" minOccurs="0"/>
                <xsd:element ref="ns2:EditorialStatus" minOccurs="0"/>
                <xsd:element ref="ns2:EditorialTags" minOccurs="0"/>
                <xsd:element ref="ns2:TPExecutable" minOccurs="0"/>
                <xsd:element ref="ns2:FeatureTagsTaxHTField0" minOccurs="0"/>
                <xsd:element ref="ns2:TPFriendlyName" minOccurs="0"/>
                <xsd:element ref="ns2:FriendlyTitle" minOccurs="0"/>
                <xsd:element ref="ns2:PrimaryImageGen" minOccurs="0"/>
                <xsd:element ref="ns2:HandoffToMSDN" minOccurs="0"/>
                <xsd:element ref="ns2:InProjectListLookup" minOccurs="0"/>
                <xsd:element ref="ns2:TPInstallLocation" minOccurs="0"/>
                <xsd:element ref="ns2:InternalTagsTaxHTField0" minOccurs="0"/>
                <xsd:element ref="ns2:IntlLangReview" minOccurs="0"/>
                <xsd:element ref="ns2:IntlLangReviewer" minOccurs="0"/>
                <xsd:element ref="ns2:MarketSpecific" minOccurs="0"/>
                <xsd:element ref="ns2:LastCompleteVersionLookup" minOccurs="0"/>
                <xsd:element ref="ns2:LastHandOff" minOccurs="0"/>
                <xsd:element ref="ns2:LastModifiedDateTime" minOccurs="0"/>
                <xsd:element ref="ns2:LastPreviewErrorLookup" minOccurs="0"/>
                <xsd:element ref="ns2:LastPreviewResultLookup" minOccurs="0"/>
                <xsd:element ref="ns2:LastPreviewAttemptDateLookup" minOccurs="0"/>
                <xsd:element ref="ns2:LastPreviewedByLookup" minOccurs="0"/>
                <xsd:element ref="ns2:LastPreviewTimeLookup" minOccurs="0"/>
                <xsd:element ref="ns2:LastPreviewVersionLookup" minOccurs="0"/>
                <xsd:element ref="ns2:LastPublishErrorLookup" minOccurs="0"/>
                <xsd:element ref="ns2:LastPublishResultLookup" minOccurs="0"/>
                <xsd:element ref="ns2:LastPublishAttemptDateLookup" minOccurs="0"/>
                <xsd:element ref="ns2:LastPublishedByLookup" minOccurs="0"/>
                <xsd:element ref="ns2:LastPublishTimeLookup" minOccurs="0"/>
                <xsd:element ref="ns2:LastPublishVersionLookup" minOccurs="0"/>
                <xsd:element ref="ns2:TPLaunchHelpLinkType" minOccurs="0"/>
                <xsd:element ref="ns2:LegacyData" minOccurs="0"/>
                <xsd:element ref="ns2:TPLaunchHelpLink" minOccurs="0"/>
                <xsd:element ref="ns2:LocComments" minOccurs="0"/>
                <xsd:element ref="ns2:LocLastLocAttemptVersionLookup" minOccurs="0"/>
                <xsd:element ref="ns2:LocLastLocAttemptVersionTypeLookup" minOccurs="0"/>
                <xsd:element ref="ns2:LocManualTestRequired" minOccurs="0"/>
                <xsd:element ref="ns2:LocMarketGroupTiers2" minOccurs="0"/>
                <xsd:element ref="ns2:LocNewPublishedVersionLookup" minOccurs="0"/>
                <xsd:element ref="ns2:LocOverallHandbackStatusLookup" minOccurs="0"/>
                <xsd:element ref="ns2:LocOverallLocStatusLookup" minOccurs="0"/>
                <xsd:element ref="ns2:LocOverallPreviewStatusLookup" minOccurs="0"/>
                <xsd:element ref="ns2:LocOverallPublishStatusLookup" minOccurs="0"/>
                <xsd:element ref="ns2:IntlLocPriority" minOccurs="0"/>
                <xsd:element ref="ns2:LocProcessedForHandoffsLookup" minOccurs="0"/>
                <xsd:element ref="ns2:LocProcessedForMarketsLookup" minOccurs="0"/>
                <xsd:element ref="ns2:LocPublishedDependentAssetsLookup" minOccurs="0"/>
                <xsd:element ref="ns2:LocPublishedLinkedAssetsLookup" minOccurs="0"/>
                <xsd:element ref="ns2:LocRecommendedHandoff" minOccurs="0"/>
                <xsd:element ref="ns2:LocalizationTagsTaxHTField0" minOccurs="0"/>
                <xsd:element ref="ns2:MachineTranslated" minOccurs="0"/>
                <xsd:element ref="ns2:Manager" minOccurs="0"/>
                <xsd:element ref="ns2:Markets" minOccurs="0"/>
                <xsd:element ref="ns2:Milestone" minOccurs="0"/>
                <xsd:element ref="ns2:TPNamespace" minOccurs="0"/>
                <xsd:element ref="ns2:NumericId" minOccurs="0"/>
                <xsd:element ref="ns2:NumOfRatingsLookup" minOccurs="0"/>
                <xsd:element ref="ns2:OOCacheId" minOccurs="0"/>
                <xsd:element ref="ns2:OpenTemplate" minOccurs="0"/>
                <xsd:element ref="ns2:OriginAsset" minOccurs="0"/>
                <xsd:element ref="ns2:OriginalRelease" minOccurs="0"/>
                <xsd:element ref="ns2:OriginalSourceMarket" minOccurs="0"/>
                <xsd:element ref="ns2:OutputCachingOn" minOccurs="0"/>
                <xsd:element ref="ns2:ParentAssetId" minOccurs="0"/>
                <xsd:element ref="ns2:PlannedPubDate" minOccurs="0"/>
                <xsd:element ref="ns2:PolicheckWords" minOccurs="0"/>
                <xsd:element ref="ns2:BusinessGroup" minOccurs="0"/>
                <xsd:element ref="ns2:UAProjectedTotalWords" minOccurs="0"/>
                <xsd:element ref="ns2:Provider" minOccurs="0"/>
                <xsd:element ref="ns2:Providers" minOccurs="0"/>
                <xsd:element ref="ns2:PublishStatusLookup" minOccurs="0"/>
                <xsd:element ref="ns2:PublishTargets" minOccurs="0"/>
                <xsd:element ref="ns2:RecommendationsModifier" minOccurs="0"/>
                <xsd:element ref="ns2:ArtSampleDocs" minOccurs="0"/>
                <xsd:element ref="ns2:ScenarioTagsTaxHTField0" minOccurs="0"/>
                <xsd:element ref="ns2:ShowIn" minOccurs="0"/>
                <xsd:element ref="ns2:SourceTitle" minOccurs="0"/>
                <xsd:element ref="ns2:CSXSubmissionDate" minOccurs="0"/>
                <xsd:element ref="ns2:SubmitterId" minOccurs="0"/>
                <xsd:element ref="ns2:TaxCatchAll" minOccurs="0"/>
                <xsd:element ref="ns2:TaxCatchAllLabel" minOccurs="0"/>
                <xsd:element ref="ns2:TemplateStatus" minOccurs="0"/>
                <xsd:element ref="ns2:TemplateTemplateType" minOccurs="0"/>
                <xsd:element ref="ns2:ThumbnailAssetId" minOccurs="0"/>
                <xsd:element ref="ns2:TimesCloned" minOccurs="0"/>
                <xsd:element ref="ns2:TrustLevel" minOccurs="0"/>
                <xsd:element ref="ns2:UALocComments" minOccurs="0"/>
                <xsd:element ref="ns2:UALocRecommendation" minOccurs="0"/>
                <xsd:element ref="ns2:UANotes" minOccurs="0"/>
                <xsd:element ref="ns2:TPAppVersion" minOccurs="0"/>
                <xsd:element ref="ns2:VoteCount" minOccurs="0"/>
                <xsd:element ref="ns3:Description0" minOccurs="0"/>
                <xsd:element ref="ns3:Compon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93d202-47fc-4405-873a-cab67cc5f1b2" elementFormDefault="qualified">
    <xsd:import namespace="http://schemas.microsoft.com/office/2006/documentManagement/types"/>
    <xsd:import namespace="http://schemas.microsoft.com/office/infopath/2007/PartnerControls"/>
    <xsd:element name="AcquiredFrom" ma:index="1" nillable="true" ma:displayName="Acquired From" ma:default="Internal MS" ma:internalName="AcquiredFrom" ma:readOnly="false">
      <xsd:simpleType>
        <xsd:restriction base="dms:Choice">
          <xsd:enumeration value="Internal MS"/>
          <xsd:enumeration value="Community"/>
          <xsd:enumeration value="MVP"/>
          <xsd:enumeration value="Publisher"/>
          <xsd:enumeration value="Partner"/>
          <xsd:enumeration value="None"/>
        </xsd:restriction>
      </xsd:simpleType>
    </xsd:element>
    <xsd:element name="UACurrentWords" ma:index="2" nillable="true" ma:displayName="Actual Word Count" ma:default="" ma:internalName="UACurrentWords" ma:readOnly="false">
      <xsd:simpleType>
        <xsd:restriction base="dms:Unknown"/>
      </xsd:simpleType>
    </xsd:element>
    <xsd:element name="TPApplication" ma:index="3" nillable="true" ma:displayName="Application to Open Template With" ma:default="" ma:internalName="TPApplication">
      <xsd:simpleType>
        <xsd:restriction base="dms:Text"/>
      </xsd:simpleType>
    </xsd:element>
    <xsd:element name="ApprovalLog" ma:index="4" nillable="true" ma:displayName="Approval Log" ma:default="" ma:hidden="true" ma:internalName="ApprovalLog" ma:readOnly="false">
      <xsd:simpleType>
        <xsd:restriction base="dms:Note"/>
      </xsd:simpleType>
    </xsd:element>
    <xsd:element name="ApprovalStatus" ma:index="5" nillable="true" ma:displayName="Approval Status" ma:default="InProgress" ma:internalName="ApprovalStatus" ma:readOnly="false">
      <xsd:simpleType>
        <xsd:restriction base="dms:Choice">
          <xsd:enumeration value="InProgress"/>
          <xsd:enumeration value="Rejected"/>
          <xsd:enumeration value="Questionable"/>
          <xsd:enumeration value="ApprovedAutomatic"/>
          <xsd:enumeration value="ApprovedManual"/>
          <xsd:enumeration value="On Hold"/>
          <xsd:enumeration value="Needs Review"/>
          <xsd:enumeration value="A Violation"/>
          <xsd:enumeration value="Unpublished Violation"/>
        </xsd:restriction>
      </xsd:simpleType>
    </xsd:element>
    <xsd:element name="AssetStart" ma:index="6" nillable="true" ma:displayName="Asset Begin Date" ma:default="[Today]" ma:internalName="AssetStart" ma:readOnly="false">
      <xsd:simpleType>
        <xsd:restriction base="dms:DateTime"/>
      </xsd:simpleType>
    </xsd:element>
    <xsd:element name="AssetExpire" ma:index="7" nillable="true" ma:displayName="Asset End Date" ma:default="2029-01-01T00:00:00Z" ma:internalName="AssetExpire" ma:readOnly="false">
      <xsd:simpleType>
        <xsd:restriction base="dms:DateTime"/>
      </xsd:simpleType>
    </xsd:element>
    <xsd:element name="AssetId" ma:index="8" nillable="true" ma:displayName="Asset ID" ma:default="" ma:indexed="true" ma:internalName="AssetId" ma:readOnly="false">
      <xsd:simpleType>
        <xsd:restriction base="dms:Text">
          <xsd:maxLength value="255"/>
        </xsd:restriction>
      </xsd:simpleType>
    </xsd:element>
    <xsd:element name="IsSearchable" ma:index="9" nillable="true" ma:displayName="Asset Searchable?" ma:default="true" ma:internalName="IsSearchable" ma:readOnly="false">
      <xsd:simpleType>
        <xsd:restriction base="dms:Boolean"/>
      </xsd:simpleType>
    </xsd:element>
    <xsd:element name="AssetType" ma:index="10" nillable="true" ma:displayName="Asset Type" ma:default="" ma:internalName="AssetType" ma:readOnly="false">
      <xsd:simpleType>
        <xsd:restriction base="dms:Unknown"/>
      </xsd:simpleType>
    </xsd:element>
    <xsd:element name="APAuthor" ma:index="11" nillable="true" ma:displayName="Author" ma:default="" ma:list="UserInfo" ma:internalName="AP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verageRating" ma:index="12" nillable="true" ma:displayName="Average Rating" ma:internalName="AverageRating" ma:readOnly="false">
      <xsd:simpleType>
        <xsd:restriction base="dms:Text"/>
      </xsd:simpleType>
    </xsd:element>
    <xsd:element name="BlockPublish" ma:index="13" nillable="true" ma:displayName="Block from Publishing?" ma:default="" ma:internalName="BlockPublish" ma:readOnly="false">
      <xsd:simpleType>
        <xsd:restriction base="dms:Boolean"/>
      </xsd:simpleType>
    </xsd:element>
    <xsd:element name="BugNumber" ma:index="14" nillable="true" ma:displayName="Bug Number" ma:default="" ma:internalName="BugNumber" ma:readOnly="false">
      <xsd:simpleType>
        <xsd:restriction base="dms:Text"/>
      </xsd:simpleType>
    </xsd:element>
    <xsd:element name="CampaignTagsTaxHTField0" ma:index="16" nillable="true" ma:taxonomy="true" ma:internalName="CampaignTagsTaxHTField0" ma:taxonomyFieldName="CampaignTags" ma:displayName="Campaigns" ma:readOnly="false" ma:default="" ma:fieldId="{dc79c007-7f28-4db9-9ba1-525d19a3279b}" ma:taxonomyMulti="true" ma:sspId="8f79753a-75d3-41f5-8ca3-40b843941b4f" ma:termSetId="ca0e50d4-faa1-44ce-961e-bb1441c60e66" ma:anchorId="00000000-0000-0000-0000-000000000000" ma:open="false" ma:isKeyword="false">
      <xsd:complexType>
        <xsd:sequence>
          <xsd:element ref="pc:Terms" minOccurs="0" maxOccurs="1"/>
        </xsd:sequence>
      </xsd:complexType>
    </xsd:element>
    <xsd:element name="TPClientViewer" ma:index="17" nillable="true" ma:displayName="Client Viewer" ma:default="" ma:internalName="TPClientViewer">
      <xsd:simpleType>
        <xsd:restriction base="dms:Text"/>
      </xsd:simpleType>
    </xsd:element>
    <xsd:element name="ClipArtFilename" ma:index="18" nillable="true" ma:displayName="Clip Art Name" ma:default="" ma:internalName="ClipArtFilename" ma:readOnly="false">
      <xsd:simpleType>
        <xsd:restriction base="dms:Text"/>
      </xsd:simpleType>
    </xsd:element>
    <xsd:element name="TPCommandLine" ma:index="19" nillable="true" ma:displayName="Command Line" ma:default="" ma:internalName="TPCommandLine">
      <xsd:simpleType>
        <xsd:restriction base="dms:Text"/>
      </xsd:simpleType>
    </xsd:element>
    <xsd:element name="TPComponent" ma:index="20" nillable="true" ma:displayName="Component" ma:default="" ma:internalName="TPComponent">
      <xsd:simpleType>
        <xsd:restriction base="dms:Text"/>
      </xsd:simpleType>
    </xsd:element>
    <xsd:element name="ContentItem" ma:index="21" nillable="true" ma:displayName="Content Item" ma:default="" ma:hidden="true" ma:internalName="ContentItem" ma:readOnly="false">
      <xsd:simpleType>
        <xsd:restriction base="dms:Unknown"/>
      </xsd:simpleType>
    </xsd:element>
    <xsd:element name="CrawlForDependencies" ma:index="23" nillable="true" ma:displayName="Crawl for Dependencies?" ma:default="true" ma:internalName="CrawlForDependencies" ma:readOnly="false">
      <xsd:simpleType>
        <xsd:restriction base="dms:Boolean"/>
      </xsd:simpleType>
    </xsd:element>
    <xsd:element name="CSXHash" ma:index="26" nillable="true" ma:displayName="CSX Hash" ma:default="" ma:indexed="true" ma:internalName="CSXHash" ma:readOnly="false">
      <xsd:simpleType>
        <xsd:restriction base="dms:Text"/>
      </xsd:simpleType>
    </xsd:element>
    <xsd:element name="CSXSubmissionMarket" ma:index="27" nillable="true" ma:displayName="CSX Submission Market" ma:default="" ma:list="{80C6DD30-196A-4C6B-B1BF-A43F3B8ACD4F}" ma:internalName="CSXSubmissionMarket" ma:readOnly="false" ma:showField="MarketName" ma:web="6d93d202-47fc-4405-873a-cab67cc5f1b2">
      <xsd:simpleType>
        <xsd:restriction base="dms:Lookup"/>
      </xsd:simpleType>
    </xsd:element>
    <xsd:element name="CSXUpdate" ma:index="28" nillable="true" ma:displayName="CSX Updated?" ma:default="false" ma:internalName="CSXUpdate" ma:readOnly="false">
      <xsd:simpleType>
        <xsd:restriction base="dms:Boolean"/>
      </xsd:simpleType>
    </xsd:element>
    <xsd:element name="IntlLangReviewDate" ma:index="29" nillable="true" ma:displayName="Date to Complete Intl QA" ma:default="" ma:internalName="IntlLangReviewDate" ma:readOnly="false">
      <xsd:simpleType>
        <xsd:restriction base="dms:DateTime"/>
      </xsd:simpleType>
    </xsd:element>
    <xsd:element name="IsDeleted" ma:index="30" nillable="true" ma:displayName="Deleted?" ma:default="" ma:internalName="IsDeleted" ma:readOnly="false">
      <xsd:simpleType>
        <xsd:restriction base="dms:Boolean"/>
      </xsd:simpleType>
    </xsd:element>
    <xsd:element name="APDescription" ma:index="31" nillable="true" ma:displayName="Description" ma:default="" ma:internalName="APDescription" ma:readOnly="false">
      <xsd:simpleType>
        <xsd:restriction base="dms:Note"/>
      </xsd:simpleType>
    </xsd:element>
    <xsd:element name="DirectSourceMarket" ma:index="32" nillable="true" ma:displayName="Direct Source Market Group" ma:default="" ma:internalName="DirectSourceMarket" ma:readOnly="false">
      <xsd:simpleType>
        <xsd:restriction base="dms:Text"/>
      </xsd:simpleType>
    </xsd:element>
    <xsd:element name="Downloads" ma:index="33" nillable="true" ma:displayName="Downloads" ma:default="0" ma:hidden="true" ma:internalName="Downloads" ma:readOnly="false">
      <xsd:simpleType>
        <xsd:restriction base="dms:Unknown"/>
      </xsd:simpleType>
    </xsd:element>
    <xsd:element name="DSATActionTaken" ma:index="34" nillable="true" ma:displayName="DSAT Action Taken" ma:default="" ma:internalName="DSATActionTaken" ma:readOnly="false">
      <xsd:simpleType>
        <xsd:restriction base="dms:Choice">
          <xsd:enumeration value="Best Bets"/>
          <xsd:enumeration value="Expire"/>
          <xsd:enumeration value="Hide"/>
          <xsd:enumeration value="None"/>
        </xsd:restriction>
      </xsd:simpleType>
    </xsd:element>
    <xsd:element name="APEditor" ma:index="35" nillable="true" ma:displayName="Editor" ma:default="" ma:list="UserInfo" ma:internalName="APEdit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ialStatus" ma:index="36" nillable="true" ma:displayName="Editorial Status" ma:default="" ma:internalName="EditorialStatus" ma:readOnly="false">
      <xsd:simpleType>
        <xsd:restriction base="dms:Unknown"/>
      </xsd:simpleType>
    </xsd:element>
    <xsd:element name="EditorialTags" ma:index="37" nillable="true" ma:displayName="Editorial Tags" ma:default="" ma:internalName="EditorialTags">
      <xsd:simpleType>
        <xsd:restriction base="dms:Unknown"/>
      </xsd:simpleType>
    </xsd:element>
    <xsd:element name="TPExecutable" ma:index="38" nillable="true" ma:displayName="Executable" ma:default="" ma:internalName="TPExecutable">
      <xsd:simpleType>
        <xsd:restriction base="dms:Text"/>
      </xsd:simpleType>
    </xsd:element>
    <xsd:element name="FeatureTagsTaxHTField0" ma:index="40" nillable="true" ma:taxonomy="true" ma:internalName="FeatureTagsTaxHTField0" ma:taxonomyFieldName="FeatureTags" ma:displayName="Features" ma:readOnly="false" ma:default="" ma:fieldId="{bb16b974-ed24-4278-8820-8e232d38904b}" ma:taxonomyMulti="true" ma:sspId="8f79753a-75d3-41f5-8ca3-40b843941b4f" ma:termSetId="f1ab6845-967d-4854-a0ba-4ec07f0f8113" ma:anchorId="00000000-0000-0000-0000-000000000000" ma:open="false" ma:isKeyword="false">
      <xsd:complexType>
        <xsd:sequence>
          <xsd:element ref="pc:Terms" minOccurs="0" maxOccurs="1"/>
        </xsd:sequence>
      </xsd:complexType>
    </xsd:element>
    <xsd:element name="TPFriendlyName" ma:index="41" nillable="true" ma:displayName="Friendly Name" ma:default="" ma:internalName="TPFriendlyName">
      <xsd:simpleType>
        <xsd:restriction base="dms:Text"/>
      </xsd:simpleType>
    </xsd:element>
    <xsd:element name="FriendlyTitle" ma:index="42" nillable="true" ma:displayName="Friendly Title" ma:default="" ma:description="Shorter title to be used when displaying search results" ma:internalName="FriendlyTitle" ma:readOnly="false">
      <xsd:simpleType>
        <xsd:restriction base="dms:Text"/>
      </xsd:simpleType>
    </xsd:element>
    <xsd:element name="PrimaryImageGen" ma:index="43" nillable="true" ma:displayName="Generate Images?" ma:default="true" ma:internalName="PrimaryImageGen">
      <xsd:simpleType>
        <xsd:restriction base="dms:Boolean"/>
      </xsd:simpleType>
    </xsd:element>
    <xsd:element name="HandoffToMSDN" ma:index="44" nillable="true" ma:displayName="Handoff To MSDN Date" ma:default="" ma:internalName="HandoffToMSDN" ma:readOnly="false">
      <xsd:simpleType>
        <xsd:restriction base="dms:DateTime"/>
      </xsd:simpleType>
    </xsd:element>
    <xsd:element name="InProjectListLookup" ma:index="45" nillable="true" ma:displayName="InProjectListLookup" ma:list="{7E2D4CA2-442A-4FDA-AA57-71B8C7B2C53C}" ma:internalName="InProjectListLookup" ma:readOnly="true" ma:showField="InProjectList"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TPInstallLocation" ma:index="46" nillable="true" ma:displayName="Install Location" ma:default="" ma:internalName="TPInstallLocation">
      <xsd:simpleType>
        <xsd:restriction base="dms:Text"/>
      </xsd:simpleType>
    </xsd:element>
    <xsd:element name="InternalTagsTaxHTField0" ma:index="48" nillable="true" ma:taxonomy="true" ma:internalName="InternalTagsTaxHTField0" ma:taxonomyFieldName="InternalTags" ma:displayName="Internal Tags" ma:readOnly="false" ma:default="" ma:fieldId="{fd9a49dc-3dbf-4047-b62d-1d587abe7b40}" ma:taxonomyMulti="true" ma:sspId="8f79753a-75d3-41f5-8ca3-40b843941b4f" ma:termSetId="82b6639e-f7fc-4c18-ad2d-003a6e707765" ma:anchorId="00000000-0000-0000-0000-000000000000" ma:open="false" ma:isKeyword="false">
      <xsd:complexType>
        <xsd:sequence>
          <xsd:element ref="pc:Terms" minOccurs="0" maxOccurs="1"/>
        </xsd:sequence>
      </xsd:complexType>
    </xsd:element>
    <xsd:element name="IntlLangReview" ma:index="49" nillable="true" ma:displayName="Intl Lang QA Review Required?" ma:default="" ma:internalName="IntlLangReview" ma:readOnly="false">
      <xsd:simpleType>
        <xsd:restriction base="dms:Boolean"/>
      </xsd:simpleType>
    </xsd:element>
    <xsd:element name="IntlLangReviewer" ma:index="50" nillable="true" ma:displayName="Intl Lang QA Reviewer" ma:default="" ma:internalName="IntlLangReviewer" ma:readOnly="false">
      <xsd:simpleType>
        <xsd:restriction base="dms:Text"/>
      </xsd:simpleType>
    </xsd:element>
    <xsd:element name="MarketSpecific" ma:index="51" nillable="true" ma:displayName="Is Market Specific?" ma:default="" ma:internalName="MarketSpecific" ma:readOnly="false">
      <xsd:simpleType>
        <xsd:restriction base="dms:Boolean"/>
      </xsd:simpleType>
    </xsd:element>
    <xsd:element name="LastCompleteVersionLookup" ma:index="52" nillable="true" ma:displayName="Last Complete Version Lookup" ma:default="" ma:list="{7E2D4CA2-442A-4FDA-AA57-71B8C7B2C53C}" ma:internalName="LastCompleteVersionLookup" ma:readOnly="true" ma:showField="LastCompleteVersion"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HandOff" ma:index="53" nillable="true" ma:displayName="Last Hand-off" ma:default="" ma:internalName="LastHandOff" ma:readOnly="false">
      <xsd:simpleType>
        <xsd:restriction base="dms:DateTime"/>
      </xsd:simpleType>
    </xsd:element>
    <xsd:element name="LastModifiedDateTime" ma:index="54" nillable="true" ma:displayName="Last Modified Date" ma:default="" ma:internalName="LastModifiedDateTime" ma:readOnly="false">
      <xsd:simpleType>
        <xsd:restriction base="dms:DateTime"/>
      </xsd:simpleType>
    </xsd:element>
    <xsd:element name="LastPreviewErrorLookup" ma:index="55" nillable="true" ma:displayName="Last Preview Attempt Error" ma:default="" ma:list="{7E2D4CA2-442A-4FDA-AA57-71B8C7B2C53C}" ma:internalName="LastPreviewErrorLookup" ma:readOnly="true" ma:showField="LastPreviewError"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reviewResultLookup" ma:index="56" nillable="true" ma:displayName="Last Preview Attempt Result" ma:default="" ma:list="{7E2D4CA2-442A-4FDA-AA57-71B8C7B2C53C}" ma:internalName="LastPreviewResultLookup" ma:readOnly="true" ma:showField="LastPreviewResult"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reviewAttemptDateLookup" ma:index="57" nillable="true" ma:displayName="Last Preview Attempted On" ma:default="" ma:list="{7E2D4CA2-442A-4FDA-AA57-71B8C7B2C53C}" ma:internalName="LastPreviewAttemptDateLookup" ma:readOnly="true" ma:showField="LastPreviewAttemptDate"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reviewedByLookup" ma:index="58" nillable="true" ma:displayName="Last Previewed By" ma:default="" ma:list="{7E2D4CA2-442A-4FDA-AA57-71B8C7B2C53C}" ma:internalName="LastPreviewedByLookup" ma:readOnly="true" ma:showField="LastPreviewedBy"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reviewTimeLookup" ma:index="59" nillable="true" ma:displayName="Last Previewed Date" ma:default="" ma:list="{7E2D4CA2-442A-4FDA-AA57-71B8C7B2C53C}" ma:internalName="LastPreviewTimeLookup" ma:readOnly="true" ma:showField="LastPreviewTime"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reviewVersionLookup" ma:index="60" nillable="true" ma:displayName="Last Previewed Version" ma:default="" ma:list="{7E2D4CA2-442A-4FDA-AA57-71B8C7B2C53C}" ma:internalName="LastPreviewVersionLookup" ma:readOnly="true" ma:showField="LastPreviewVersion"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ublishErrorLookup" ma:index="61" nillable="true" ma:displayName="Last Publish Attempt Error" ma:default="" ma:list="{7E2D4CA2-442A-4FDA-AA57-71B8C7B2C53C}" ma:internalName="LastPublishErrorLookup" ma:readOnly="true" ma:showField="LastPublishError"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ublishResultLookup" ma:index="62" nillable="true" ma:displayName="Last Publish Attempt Result" ma:default="" ma:list="{7E2D4CA2-442A-4FDA-AA57-71B8C7B2C53C}" ma:internalName="LastPublishResultLookup" ma:readOnly="true" ma:showField="LastPublishResult"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ublishAttemptDateLookup" ma:index="63" nillable="true" ma:displayName="Last Publish Attempted On" ma:default="" ma:list="{7E2D4CA2-442A-4FDA-AA57-71B8C7B2C53C}" ma:internalName="LastPublishAttemptDateLookup" ma:readOnly="true" ma:showField="LastPublishAttemptDate"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ublishedByLookup" ma:index="64" nillable="true" ma:displayName="Last Published By" ma:default="" ma:list="{7E2D4CA2-442A-4FDA-AA57-71B8C7B2C53C}" ma:internalName="LastPublishedByLookup" ma:readOnly="true" ma:showField="LastPublishedBy"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ublishTimeLookup" ma:index="65" nillable="true" ma:displayName="Last Published Date" ma:default="" ma:list="{7E2D4CA2-442A-4FDA-AA57-71B8C7B2C53C}" ma:internalName="LastPublishTimeLookup" ma:readOnly="true" ma:showField="LastPublishTime"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ublishVersionLookup" ma:index="66" nillable="true" ma:displayName="Last Published Version" ma:default="" ma:list="{7E2D4CA2-442A-4FDA-AA57-71B8C7B2C53C}" ma:internalName="LastPublishVersionLookup" ma:readOnly="true" ma:showField="LastPublishVersion"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TPLaunchHelpLinkType" ma:index="67" nillable="true" ma:displayName="Launch Help Link Type" ma:default="Template" ma:internalName="TPLaunchHelpLinkType">
      <xsd:simpleType>
        <xsd:restriction base="dms:Choice">
          <xsd:enumeration value="Template"/>
          <xsd:enumeration value="Training"/>
          <xsd:enumeration value="URL"/>
          <xsd:enumeration value="None"/>
        </xsd:restriction>
      </xsd:simpleType>
    </xsd:element>
    <xsd:element name="LegacyData" ma:index="68" nillable="true" ma:displayName="Legacy Data" ma:default="" ma:internalName="LegacyData" ma:readOnly="false">
      <xsd:simpleType>
        <xsd:restriction base="dms:Note"/>
      </xsd:simpleType>
    </xsd:element>
    <xsd:element name="TPLaunchHelpLink" ma:index="69" nillable="true" ma:displayName="Link to Launch Help Topic" ma:default="" ma:internalName="TPLaunchHelpLink">
      <xsd:simpleType>
        <xsd:restriction base="dms:Text"/>
      </xsd:simpleType>
    </xsd:element>
    <xsd:element name="LocComments" ma:index="70" nillable="true" ma:displayName="Loc Approval Comments" ma:default="" ma:internalName="LocComments" ma:readOnly="false">
      <xsd:simpleType>
        <xsd:restriction base="dms:Note"/>
      </xsd:simpleType>
    </xsd:element>
    <xsd:element name="LocLastLocAttemptVersionLookup" ma:index="71" nillable="true" ma:displayName="Loc Last Loc Attempt Version" ma:default="" ma:list="{4CDE398E-75A7-4993-8C61-2BFD31F64754}" ma:internalName="LocLastLocAttemptVersionLookup" ma:readOnly="false" ma:showField="LastLocAttemptVersion" ma:web="6d93d202-47fc-4405-873a-cab67cc5f1b2">
      <xsd:simpleType>
        <xsd:restriction base="dms:Lookup"/>
      </xsd:simpleType>
    </xsd:element>
    <xsd:element name="LocLastLocAttemptVersionTypeLookup" ma:index="72" nillable="true" ma:displayName="Loc Last Loc Attempt Version Type" ma:default="" ma:list="{4CDE398E-75A7-4993-8C61-2BFD31F64754}" ma:internalName="LocLastLocAttemptVersionTypeLookup" ma:readOnly="true" ma:showField="LastLocAttemptVersionType" ma:web="6d93d202-47fc-4405-873a-cab67cc5f1b2">
      <xsd:simpleType>
        <xsd:restriction base="dms:Lookup"/>
      </xsd:simpleType>
    </xsd:element>
    <xsd:element name="LocManualTestRequired" ma:index="73" nillable="true" ma:displayName="Loc Manual Test Required" ma:default="" ma:internalName="LocManualTestRequired" ma:readOnly="false">
      <xsd:simpleType>
        <xsd:restriction base="dms:Boolean"/>
      </xsd:simpleType>
    </xsd:element>
    <xsd:element name="LocMarketGroupTiers2" ma:index="74" nillable="true" ma:displayName="Loc Market Group Tiers" ma:internalName="LocMarketGroupTiers2" ma:readOnly="false">
      <xsd:simpleType>
        <xsd:restriction base="dms:Unknown"/>
      </xsd:simpleType>
    </xsd:element>
    <xsd:element name="LocNewPublishedVersionLookup" ma:index="75" nillable="true" ma:displayName="Loc New Published Version Lookup" ma:default="" ma:list="{4CDE398E-75A7-4993-8C61-2BFD31F64754}" ma:internalName="LocNewPublishedVersionLookup" ma:readOnly="true" ma:showField="NewPublishedVersion" ma:web="6d93d202-47fc-4405-873a-cab67cc5f1b2">
      <xsd:simpleType>
        <xsd:restriction base="dms:Lookup"/>
      </xsd:simpleType>
    </xsd:element>
    <xsd:element name="LocOverallHandbackStatusLookup" ma:index="76" nillable="true" ma:displayName="Loc Overall Handback Status" ma:default="" ma:list="{4CDE398E-75A7-4993-8C61-2BFD31F64754}" ma:internalName="LocOverallHandbackStatusLookup" ma:readOnly="true" ma:showField="OverallHandbackStatus" ma:web="6d93d202-47fc-4405-873a-cab67cc5f1b2">
      <xsd:simpleType>
        <xsd:restriction base="dms:Lookup"/>
      </xsd:simpleType>
    </xsd:element>
    <xsd:element name="LocOverallLocStatusLookup" ma:index="77" nillable="true" ma:displayName="Loc Overall Localize Status" ma:default="" ma:list="{4CDE398E-75A7-4993-8C61-2BFD31F64754}" ma:internalName="LocOverallLocStatusLookup" ma:readOnly="true" ma:showField="OverallLocStatus" ma:web="6d93d202-47fc-4405-873a-cab67cc5f1b2">
      <xsd:simpleType>
        <xsd:restriction base="dms:Lookup"/>
      </xsd:simpleType>
    </xsd:element>
    <xsd:element name="LocOverallPreviewStatusLookup" ma:index="78" nillable="true" ma:displayName="Loc Overall Preview Status" ma:default="" ma:list="{4CDE398E-75A7-4993-8C61-2BFD31F64754}" ma:internalName="LocOverallPreviewStatusLookup" ma:readOnly="true" ma:showField="OverallPreviewStatus" ma:web="6d93d202-47fc-4405-873a-cab67cc5f1b2">
      <xsd:simpleType>
        <xsd:restriction base="dms:Lookup"/>
      </xsd:simpleType>
    </xsd:element>
    <xsd:element name="LocOverallPublishStatusLookup" ma:index="79" nillable="true" ma:displayName="Loc Overall Publish Status" ma:default="" ma:list="{4CDE398E-75A7-4993-8C61-2BFD31F64754}" ma:internalName="LocOverallPublishStatusLookup" ma:readOnly="true" ma:showField="OverallPublishStatus" ma:web="6d93d202-47fc-4405-873a-cab67cc5f1b2">
      <xsd:simpleType>
        <xsd:restriction base="dms:Lookup"/>
      </xsd:simpleType>
    </xsd:element>
    <xsd:element name="IntlLocPriority" ma:index="80" nillable="true" ma:displayName="Loc Priority" ma:default="" ma:internalName="IntlLocPriority" ma:readOnly="false">
      <xsd:simpleType>
        <xsd:restriction base="dms:Unknown"/>
      </xsd:simpleType>
    </xsd:element>
    <xsd:element name="LocProcessedForHandoffsLookup" ma:index="81" nillable="true" ma:displayName="Loc Processed For Handoffs" ma:default="" ma:list="{4CDE398E-75A7-4993-8C61-2BFD31F64754}" ma:internalName="LocProcessedForHandoffsLookup" ma:readOnly="true" ma:showField="ProcessedForHandoffs" ma:web="6d93d202-47fc-4405-873a-cab67cc5f1b2">
      <xsd:simpleType>
        <xsd:restriction base="dms:Lookup"/>
      </xsd:simpleType>
    </xsd:element>
    <xsd:element name="LocProcessedForMarketsLookup" ma:index="82" nillable="true" ma:displayName="Loc Processed For Markets" ma:default="" ma:list="{4CDE398E-75A7-4993-8C61-2BFD31F64754}" ma:internalName="LocProcessedForMarketsLookup" ma:readOnly="true" ma:showField="ProcessedForMarkets" ma:web="6d93d202-47fc-4405-873a-cab67cc5f1b2">
      <xsd:simpleType>
        <xsd:restriction base="dms:Lookup"/>
      </xsd:simpleType>
    </xsd:element>
    <xsd:element name="LocPublishedDependentAssetsLookup" ma:index="83" nillable="true" ma:displayName="Loc Published Dependent Assets" ma:default="" ma:list="{4CDE398E-75A7-4993-8C61-2BFD31F64754}" ma:internalName="LocPublishedDependentAssetsLookup" ma:readOnly="true" ma:showField="PublishedDependentAssets" ma:web="6d93d202-47fc-4405-873a-cab67cc5f1b2">
      <xsd:simpleType>
        <xsd:restriction base="dms:Lookup"/>
      </xsd:simpleType>
    </xsd:element>
    <xsd:element name="LocPublishedLinkedAssetsLookup" ma:index="84" nillable="true" ma:displayName="Loc Published Linked Assets" ma:default="" ma:list="{4CDE398E-75A7-4993-8C61-2BFD31F64754}" ma:internalName="LocPublishedLinkedAssetsLookup" ma:readOnly="true" ma:showField="PublishedLinkedAssets" ma:web="6d93d202-47fc-4405-873a-cab67cc5f1b2">
      <xsd:simpleType>
        <xsd:restriction base="dms:Lookup"/>
      </xsd:simpleType>
    </xsd:element>
    <xsd:element name="LocRecommendedHandoff" ma:index="85" nillable="true" ma:displayName="Loc Recommended Handoff" ma:default="" ma:indexed="true" ma:internalName="LocRecommendedHandoff" ma:readOnly="false">
      <xsd:simpleType>
        <xsd:restriction base="dms:Text"/>
      </xsd:simpleType>
    </xsd:element>
    <xsd:element name="LocalizationTagsTaxHTField0" ma:index="87" nillable="true" ma:taxonomy="true" ma:internalName="LocalizationTagsTaxHTField0" ma:taxonomyFieldName="LocalizationTags" ma:displayName="Localization Tags" ma:readOnly="false" ma:default="" ma:fieldId="{db560eb5-700a-4f94-8fda-b57de4261f12}" ma:taxonomyMulti="true" ma:sspId="8f79753a-75d3-41f5-8ca3-40b843941b4f" ma:termSetId="5b7703a5-8e8b-4b58-8b31-1cea35331da3" ma:anchorId="00000000-0000-0000-0000-000000000000" ma:open="false" ma:isKeyword="false">
      <xsd:complexType>
        <xsd:sequence>
          <xsd:element ref="pc:Terms" minOccurs="0" maxOccurs="1"/>
        </xsd:sequence>
      </xsd:complexType>
    </xsd:element>
    <xsd:element name="MachineTranslated" ma:index="88" nillable="true" ma:displayName="Machine Translated" ma:default="" ma:internalName="MachineTranslated" ma:readOnly="false">
      <xsd:simpleType>
        <xsd:restriction base="dms:Boolean"/>
      </xsd:simpleType>
    </xsd:element>
    <xsd:element name="Manager" ma:index="89" nillable="true" ma:displayName="Manager" ma:hidden="true" ma:internalName="Manager" ma:readOnly="false">
      <xsd:simpleType>
        <xsd:restriction base="dms:Text"/>
      </xsd:simpleType>
    </xsd:element>
    <xsd:element name="Markets" ma:index="90" nillable="true" ma:displayName="Markets" ma:default="" ma:description="Leave blank to show in all markets" ma:list="{80C6DD30-196A-4C6B-B1BF-A43F3B8ACD4F}" ma:internalName="Markets" ma:readOnly="false" ma:showField="MarketName"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Milestone" ma:index="91" nillable="true" ma:displayName="Milestone" ma:default="" ma:internalName="Milestone" ma:readOnly="false">
      <xsd:simpleType>
        <xsd:restriction base="dms:Unknown"/>
      </xsd:simpleType>
    </xsd:element>
    <xsd:element name="TPNamespace" ma:index="94" nillable="true" ma:displayName="Namespace" ma:default="" ma:internalName="TPNamespace">
      <xsd:simpleType>
        <xsd:restriction base="dms:Text"/>
      </xsd:simpleType>
    </xsd:element>
    <xsd:element name="NumericId" ma:index="95" nillable="true" ma:displayName="Numeric ID" ma:default="" ma:indexed="true" ma:internalName="NumericId" ma:readOnly="false">
      <xsd:simpleType>
        <xsd:restriction base="dms:Number"/>
      </xsd:simpleType>
    </xsd:element>
    <xsd:element name="NumOfRatingsLookup" ma:index="96" nillable="true" ma:displayName="NumOfRatings" ma:default="" ma:list="{7E2D4CA2-442A-4FDA-AA57-71B8C7B2C53C}" ma:internalName="NumOfRatingsLookup" ma:readOnly="true" ma:showField="NumOfRatings"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OOCacheId" ma:index="97" nillable="true" ma:displayName="OOCacheId" ma:internalName="OOCacheId" ma:readOnly="false">
      <xsd:simpleType>
        <xsd:restriction base="dms:Text"/>
      </xsd:simpleType>
    </xsd:element>
    <xsd:element name="OpenTemplate" ma:index="98" nillable="true" ma:displayName="Open Template" ma:default="true" ma:internalName="OpenTemplate">
      <xsd:simpleType>
        <xsd:restriction base="dms:Boolean"/>
      </xsd:simpleType>
    </xsd:element>
    <xsd:element name="OriginAsset" ma:index="99" nillable="true" ma:displayName="Origin Asset" ma:default="" ma:internalName="OriginAsset" ma:readOnly="false">
      <xsd:simpleType>
        <xsd:restriction base="dms:Text"/>
      </xsd:simpleType>
    </xsd:element>
    <xsd:element name="OriginalRelease" ma:index="100" nillable="true" ma:displayName="Original Release" ma:default="15" ma:internalName="OriginalRelease" ma:readOnly="false">
      <xsd:simpleType>
        <xsd:restriction base="dms:Choice">
          <xsd:enumeration value="14"/>
          <xsd:enumeration value="15"/>
          <xsd:enumeration value="16"/>
        </xsd:restriction>
      </xsd:simpleType>
    </xsd:element>
    <xsd:element name="OriginalSourceMarket" ma:index="101" nillable="true" ma:displayName="Original Source Market Group" ma:default="" ma:internalName="OriginalSourceMarket" ma:readOnly="false">
      <xsd:simpleType>
        <xsd:restriction base="dms:Text"/>
      </xsd:simpleType>
    </xsd:element>
    <xsd:element name="OutputCachingOn" ma:index="102" nillable="true" ma:displayName="Output Caching" ma:default="true" ma:hidden="true" ma:internalName="OutputCachingOn" ma:readOnly="false">
      <xsd:simpleType>
        <xsd:restriction base="dms:Boolean"/>
      </xsd:simpleType>
    </xsd:element>
    <xsd:element name="ParentAssetId" ma:index="103" nillable="true" ma:displayName="Parent Asset Id" ma:default="" ma:internalName="ParentAssetId" ma:readOnly="false">
      <xsd:simpleType>
        <xsd:restriction base="dms:Text"/>
      </xsd:simpleType>
    </xsd:element>
    <xsd:element name="PlannedPubDate" ma:index="104" nillable="true" ma:displayName="Planned Publish Date" ma:default="" ma:indexed="true" ma:internalName="PlannedPubDate" ma:readOnly="false">
      <xsd:simpleType>
        <xsd:restriction base="dms:DateTime"/>
      </xsd:simpleType>
    </xsd:element>
    <xsd:element name="PolicheckWords" ma:index="105" nillable="true" ma:displayName="Policheck Words" ma:default="" ma:internalName="PolicheckWords" ma:readOnly="false">
      <xsd:simpleType>
        <xsd:restriction base="dms:Text"/>
      </xsd:simpleType>
    </xsd:element>
    <xsd:element name="BusinessGroup" ma:index="106" nillable="true" ma:displayName="Product Division Owner" ma:default="" ma:internalName="BusinessGroup" ma:readOnly="false">
      <xsd:simpleType>
        <xsd:restriction base="dms:Unknown"/>
      </xsd:simpleType>
    </xsd:element>
    <xsd:element name="UAProjectedTotalWords" ma:index="107" nillable="true" ma:displayName="Projected Word Count" ma:default="" ma:internalName="UAProjectedTotalWords" ma:readOnly="false">
      <xsd:simpleType>
        <xsd:restriction base="dms:Unknown"/>
      </xsd:simpleType>
    </xsd:element>
    <xsd:element name="Provider" ma:index="108" nillable="true" ma:displayName="Provider" ma:default="" ma:internalName="Provider" ma:readOnly="false">
      <xsd:simpleType>
        <xsd:restriction base="dms:Unknown"/>
      </xsd:simpleType>
    </xsd:element>
    <xsd:element name="Providers" ma:index="109" nillable="true" ma:displayName="Providers" ma:default="" ma:internalName="Providers">
      <xsd:simpleType>
        <xsd:restriction base="dms:Unknown"/>
      </xsd:simpleType>
    </xsd:element>
    <xsd:element name="PublishStatusLookup" ma:index="110" nillable="true" ma:displayName="Publish Status" ma:default="" ma:list="{7E2D4CA2-442A-4FDA-AA57-71B8C7B2C53C}" ma:internalName="PublishStatusLookup" ma:readOnly="false" ma:showField="PublishStatus"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PublishTargets" ma:index="111" nillable="true" ma:displayName="Publish Target" ma:default="OfficeOnlineVNext" ma:internalName="PublishTargets" ma:readOnly="false">
      <xsd:simpleType>
        <xsd:restriction base="dms:Unknown"/>
      </xsd:simpleType>
    </xsd:element>
    <xsd:element name="RecommendationsModifier" ma:index="112" nillable="true" ma:displayName="Recommendations Modifier" ma:default="" ma:internalName="RecommendationsModifier" ma:readOnly="false">
      <xsd:simpleType>
        <xsd:restriction base="dms:Number"/>
      </xsd:simpleType>
    </xsd:element>
    <xsd:element name="ArtSampleDocs" ma:index="113" nillable="true" ma:displayName="Sample Docs" ma:default="" ma:hidden="true" ma:internalName="ArtSampleDocs" ma:readOnly="false">
      <xsd:simpleType>
        <xsd:restriction base="dms:Text"/>
      </xsd:simpleType>
    </xsd:element>
    <xsd:element name="ScenarioTagsTaxHTField0" ma:index="115" nillable="true" ma:taxonomy="true" ma:internalName="ScenarioTagsTaxHTField0" ma:taxonomyFieldName="ScenarioTags" ma:displayName="Scenarios" ma:readOnly="false" ma:default="" ma:fieldId="{6e3f7319-fb8f-4449-8902-000ab73a8566}" ma:taxonomyMulti="true" ma:sspId="8f79753a-75d3-41f5-8ca3-40b843941b4f" ma:termSetId="4b7d5f16-e2f2-4fc0-bab3-6e8b931e57d6" ma:anchorId="00000000-0000-0000-0000-000000000000" ma:open="false" ma:isKeyword="false">
      <xsd:complexType>
        <xsd:sequence>
          <xsd:element ref="pc:Terms" minOccurs="0" maxOccurs="1"/>
        </xsd:sequence>
      </xsd:complexType>
    </xsd:element>
    <xsd:element name="ShowIn" ma:index="117" nillable="true" ma:displayName="Show In" ma:default="Show everywhere" ma:internalName="ShowIn" ma:readOnly="false">
      <xsd:simpleType>
        <xsd:restriction base="dms:Choice">
          <xsd:enumeration value="Hide on web"/>
          <xsd:enumeration value="On Web no search"/>
          <xsd:enumeration value="Show everywhere"/>
          <xsd:enumeration value="Special use only"/>
        </xsd:restriction>
      </xsd:simpleType>
    </xsd:element>
    <xsd:element name="SourceTitle" ma:index="118" nillable="true" ma:displayName="Source Title" ma:default="" ma:indexed="true" ma:internalName="SourceTitle" ma:readOnly="false">
      <xsd:simpleType>
        <xsd:restriction base="dms:Text"/>
      </xsd:simpleType>
    </xsd:element>
    <xsd:element name="CSXSubmissionDate" ma:index="119" nillable="true" ma:displayName="Submission Date" ma:default="" ma:internalName="CSXSubmissionDate" ma:readOnly="false">
      <xsd:simpleType>
        <xsd:restriction base="dms:DateTime"/>
      </xsd:simpleType>
    </xsd:element>
    <xsd:element name="SubmitterId" ma:index="120" nillable="true" ma:displayName="Submitter ID" ma:default="" ma:internalName="SubmitterId" ma:readOnly="false">
      <xsd:simpleType>
        <xsd:restriction base="dms:Text"/>
      </xsd:simpleType>
    </xsd:element>
    <xsd:element name="TaxCatchAll" ma:index="121" nillable="true" ma:displayName="Taxonomy Catch All Column" ma:hidden="true" ma:list="{11d213f5-ec09-44b6-a8be-9da225be7a8d}" ma:internalName="TaxCatchAll" ma:showField="CatchAllData"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TaxCatchAllLabel" ma:index="122" nillable="true" ma:displayName="Taxonomy Catch All Column1" ma:hidden="true" ma:list="{11d213f5-ec09-44b6-a8be-9da225be7a8d}" ma:internalName="TaxCatchAllLabel" ma:readOnly="true" ma:showField="CatchAllDataLabel"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TemplateStatus" ma:index="123" nillable="true" ma:displayName="Template Status" ma:default="" ma:internalName="TemplateStatus">
      <xsd:simpleType>
        <xsd:restriction base="dms:Unknown"/>
      </xsd:simpleType>
    </xsd:element>
    <xsd:element name="TemplateTemplateType" ma:index="124" nillable="true" ma:displayName="Template Type" ma:default="" ma:internalName="TemplateTemplateType">
      <xsd:simpleType>
        <xsd:restriction base="dms:Unknown"/>
      </xsd:simpleType>
    </xsd:element>
    <xsd:element name="ThumbnailAssetId" ma:index="125" nillable="true" ma:displayName="Thumbnail Image Asset" ma:default="" ma:internalName="ThumbnailAssetId" ma:readOnly="false">
      <xsd:simpleType>
        <xsd:restriction base="dms:Text"/>
      </xsd:simpleType>
    </xsd:element>
    <xsd:element name="TimesCloned" ma:index="126" nillable="true" ma:displayName="Times Cloned" ma:default="" ma:internalName="TimesCloned" ma:readOnly="false">
      <xsd:simpleType>
        <xsd:restriction base="dms:Number"/>
      </xsd:simpleType>
    </xsd:element>
    <xsd:element name="TrustLevel" ma:index="128" nillable="true" ma:displayName="Trust Level" ma:default="1 Microsoft Managed Content" ma:internalName="TrustLevel" ma:readOnly="false">
      <xsd:simpleType>
        <xsd:restriction base="dms:Unknown"/>
      </xsd:simpleType>
    </xsd:element>
    <xsd:element name="UALocComments" ma:index="129" nillable="true" ma:displayName="UA Loc Comments" ma:default="" ma:internalName="UALocComments" ma:readOnly="false">
      <xsd:simpleType>
        <xsd:restriction base="dms:Note"/>
      </xsd:simpleType>
    </xsd:element>
    <xsd:element name="UALocRecommendation" ma:index="130" nillable="true" ma:displayName="UA Loc Recommendation" ma:default="Localize" ma:internalName="UALocRecommendation" ma:readOnly="false">
      <xsd:simpleType>
        <xsd:restriction base="dms:Choice">
          <xsd:enumeration value="Localize"/>
          <xsd:enumeration value="Never Localize"/>
          <xsd:enumeration value="Priority Localize"/>
        </xsd:restriction>
      </xsd:simpleType>
    </xsd:element>
    <xsd:element name="UANotes" ma:index="131" nillable="true" ma:displayName="UA Notes" ma:default="" ma:internalName="UANotes" ma:readOnly="false">
      <xsd:simpleType>
        <xsd:restriction base="dms:Note"/>
      </xsd:simpleType>
    </xsd:element>
    <xsd:element name="TPAppVersion" ma:index="132" nillable="true" ma:displayName="Version" ma:default="" ma:internalName="TPAppVersion">
      <xsd:simpleType>
        <xsd:restriction base="dms:Text"/>
      </xsd:simpleType>
    </xsd:element>
    <xsd:element name="VoteCount" ma:index="133" nillable="true" ma:displayName="Vote Count" ma:default="" ma:internalName="VoteCount"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4acb2c5-0a2b-4bda-bd34-58e36cbb80d2" elementFormDefault="qualified">
    <xsd:import namespace="http://schemas.microsoft.com/office/2006/documentManagement/types"/>
    <xsd:import namespace="http://schemas.microsoft.com/office/infopath/2007/PartnerControls"/>
    <xsd:element name="Description0" ma:index="134" nillable="true" ma:displayName="Description" ma:internalName="Description0">
      <xsd:simpleType>
        <xsd:restriction base="dms:Note"/>
      </xsd:simpleType>
    </xsd:element>
    <xsd:element name="Component" ma:index="135" nillable="true" ma:displayName="Component" ma:internalName="Component">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2" ma:displayName="Content Type"/>
        <xsd:element ref="dc:title" minOccurs="0" maxOccurs="1" ma:index="12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AssetEditForm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PDescription xmlns="6d93d202-47fc-4405-873a-cab67cc5f1b2" xsi:nil="true"/>
    <AssetExpire xmlns="6d93d202-47fc-4405-873a-cab67cc5f1b2">2029-01-01T08:00:00+00:00</AssetExpire>
    <CampaignTagsTaxHTField0 xmlns="6d93d202-47fc-4405-873a-cab67cc5f1b2">
      <Terms xmlns="http://schemas.microsoft.com/office/infopath/2007/PartnerControls"/>
    </CampaignTagsTaxHTField0>
    <IntlLangReviewDate xmlns="6d93d202-47fc-4405-873a-cab67cc5f1b2" xsi:nil="true"/>
    <TPFriendlyName xmlns="6d93d202-47fc-4405-873a-cab67cc5f1b2" xsi:nil="true"/>
    <IntlLangReview xmlns="6d93d202-47fc-4405-873a-cab67cc5f1b2">false</IntlLangReview>
    <LocLastLocAttemptVersionLookup xmlns="6d93d202-47fc-4405-873a-cab67cc5f1b2">845883</LocLastLocAttemptVersionLookup>
    <PolicheckWords xmlns="6d93d202-47fc-4405-873a-cab67cc5f1b2" xsi:nil="true"/>
    <SubmitterId xmlns="6d93d202-47fc-4405-873a-cab67cc5f1b2" xsi:nil="true"/>
    <AcquiredFrom xmlns="6d93d202-47fc-4405-873a-cab67cc5f1b2">Internal MS</AcquiredFrom>
    <EditorialStatus xmlns="6d93d202-47fc-4405-873a-cab67cc5f1b2" xsi:nil="true"/>
    <Markets xmlns="6d93d202-47fc-4405-873a-cab67cc5f1b2"/>
    <OriginAsset xmlns="6d93d202-47fc-4405-873a-cab67cc5f1b2" xsi:nil="true"/>
    <AssetStart xmlns="6d93d202-47fc-4405-873a-cab67cc5f1b2">2012-06-28T22:28:09+00:00</AssetStart>
    <FriendlyTitle xmlns="6d93d202-47fc-4405-873a-cab67cc5f1b2" xsi:nil="true"/>
    <MarketSpecific xmlns="6d93d202-47fc-4405-873a-cab67cc5f1b2">false</MarketSpecific>
    <TPNamespace xmlns="6d93d202-47fc-4405-873a-cab67cc5f1b2" xsi:nil="true"/>
    <PublishStatusLookup xmlns="6d93d202-47fc-4405-873a-cab67cc5f1b2">
      <Value>494452</Value>
    </PublishStatusLookup>
    <APAuthor xmlns="6d93d202-47fc-4405-873a-cab67cc5f1b2">
      <UserInfo>
        <DisplayName/>
        <AccountId>2566</AccountId>
        <AccountType/>
      </UserInfo>
    </APAuthor>
    <TPCommandLine xmlns="6d93d202-47fc-4405-873a-cab67cc5f1b2" xsi:nil="true"/>
    <IntlLangReviewer xmlns="6d93d202-47fc-4405-873a-cab67cc5f1b2" xsi:nil="true"/>
    <OpenTemplate xmlns="6d93d202-47fc-4405-873a-cab67cc5f1b2">true</OpenTemplate>
    <CSXSubmissionDate xmlns="6d93d202-47fc-4405-873a-cab67cc5f1b2" xsi:nil="true"/>
    <TaxCatchAll xmlns="6d93d202-47fc-4405-873a-cab67cc5f1b2"/>
    <Manager xmlns="6d93d202-47fc-4405-873a-cab67cc5f1b2" xsi:nil="true"/>
    <NumericId xmlns="6d93d202-47fc-4405-873a-cab67cc5f1b2" xsi:nil="true"/>
    <ParentAssetId xmlns="6d93d202-47fc-4405-873a-cab67cc5f1b2" xsi:nil="true"/>
    <OriginalSourceMarket xmlns="6d93d202-47fc-4405-873a-cab67cc5f1b2">english</OriginalSourceMarket>
    <ApprovalStatus xmlns="6d93d202-47fc-4405-873a-cab67cc5f1b2">InProgress</ApprovalStatus>
    <TPComponent xmlns="6d93d202-47fc-4405-873a-cab67cc5f1b2" xsi:nil="true"/>
    <EditorialTags xmlns="6d93d202-47fc-4405-873a-cab67cc5f1b2" xsi:nil="true"/>
    <TPExecutable xmlns="6d93d202-47fc-4405-873a-cab67cc5f1b2" xsi:nil="true"/>
    <TPLaunchHelpLink xmlns="6d93d202-47fc-4405-873a-cab67cc5f1b2" xsi:nil="true"/>
    <LocComments xmlns="6d93d202-47fc-4405-873a-cab67cc5f1b2" xsi:nil="true"/>
    <LocRecommendedHandoff xmlns="6d93d202-47fc-4405-873a-cab67cc5f1b2" xsi:nil="true"/>
    <SourceTitle xmlns="6d93d202-47fc-4405-873a-cab67cc5f1b2" xsi:nil="true"/>
    <CSXUpdate xmlns="6d93d202-47fc-4405-873a-cab67cc5f1b2">false</CSXUpdate>
    <IntlLocPriority xmlns="6d93d202-47fc-4405-873a-cab67cc5f1b2" xsi:nil="true"/>
    <UAProjectedTotalWords xmlns="6d93d202-47fc-4405-873a-cab67cc5f1b2" xsi:nil="true"/>
    <AssetType xmlns="6d93d202-47fc-4405-873a-cab67cc5f1b2" xsi:nil="true"/>
    <MachineTranslated xmlns="6d93d202-47fc-4405-873a-cab67cc5f1b2">false</MachineTranslated>
    <OutputCachingOn xmlns="6d93d202-47fc-4405-873a-cab67cc5f1b2">false</OutputCachingOn>
    <TemplateStatus xmlns="6d93d202-47fc-4405-873a-cab67cc5f1b2">Complete</TemplateStatus>
    <IsSearchable xmlns="6d93d202-47fc-4405-873a-cab67cc5f1b2">false</IsSearchable>
    <ContentItem xmlns="6d93d202-47fc-4405-873a-cab67cc5f1b2" xsi:nil="true"/>
    <HandoffToMSDN xmlns="6d93d202-47fc-4405-873a-cab67cc5f1b2" xsi:nil="true"/>
    <ShowIn xmlns="6d93d202-47fc-4405-873a-cab67cc5f1b2">Show everywhere</ShowIn>
    <ThumbnailAssetId xmlns="6d93d202-47fc-4405-873a-cab67cc5f1b2" xsi:nil="true"/>
    <UALocComments xmlns="6d93d202-47fc-4405-873a-cab67cc5f1b2" xsi:nil="true"/>
    <UALocRecommendation xmlns="6d93d202-47fc-4405-873a-cab67cc5f1b2">Localize</UALocRecommendation>
    <LastModifiedDateTime xmlns="6d93d202-47fc-4405-873a-cab67cc5f1b2" xsi:nil="true"/>
    <LegacyData xmlns="6d93d202-47fc-4405-873a-cab67cc5f1b2" xsi:nil="true"/>
    <LocManualTestRequired xmlns="6d93d202-47fc-4405-873a-cab67cc5f1b2">false</LocManualTestRequired>
    <LocMarketGroupTiers2 xmlns="6d93d202-47fc-4405-873a-cab67cc5f1b2" xsi:nil="true"/>
    <ClipArtFilename xmlns="6d93d202-47fc-4405-873a-cab67cc5f1b2" xsi:nil="true"/>
    <TPApplication xmlns="6d93d202-47fc-4405-873a-cab67cc5f1b2" xsi:nil="true"/>
    <CSXHash xmlns="6d93d202-47fc-4405-873a-cab67cc5f1b2" xsi:nil="true"/>
    <DirectSourceMarket xmlns="6d93d202-47fc-4405-873a-cab67cc5f1b2">english</DirectSourceMarket>
    <PrimaryImageGen xmlns="6d93d202-47fc-4405-873a-cab67cc5f1b2">false</PrimaryImageGen>
    <PlannedPubDate xmlns="6d93d202-47fc-4405-873a-cab67cc5f1b2" xsi:nil="true"/>
    <CSXSubmissionMarket xmlns="6d93d202-47fc-4405-873a-cab67cc5f1b2" xsi:nil="true"/>
    <Downloads xmlns="6d93d202-47fc-4405-873a-cab67cc5f1b2">0</Downloads>
    <ArtSampleDocs xmlns="6d93d202-47fc-4405-873a-cab67cc5f1b2" xsi:nil="true"/>
    <TrustLevel xmlns="6d93d202-47fc-4405-873a-cab67cc5f1b2">1 Microsoft Managed Content</TrustLevel>
    <BlockPublish xmlns="6d93d202-47fc-4405-873a-cab67cc5f1b2">false</BlockPublish>
    <TPLaunchHelpLinkType xmlns="6d93d202-47fc-4405-873a-cab67cc5f1b2">Template</TPLaunchHelpLinkType>
    <LocalizationTagsTaxHTField0 xmlns="6d93d202-47fc-4405-873a-cab67cc5f1b2">
      <Terms xmlns="http://schemas.microsoft.com/office/infopath/2007/PartnerControls"/>
    </LocalizationTagsTaxHTField0>
    <BusinessGroup xmlns="6d93d202-47fc-4405-873a-cab67cc5f1b2" xsi:nil="true"/>
    <Providers xmlns="6d93d202-47fc-4405-873a-cab67cc5f1b2" xsi:nil="true"/>
    <TemplateTemplateType xmlns="6d93d202-47fc-4405-873a-cab67cc5f1b2">Excel Spreadsheet Template</TemplateTemplateType>
    <TimesCloned xmlns="6d93d202-47fc-4405-873a-cab67cc5f1b2" xsi:nil="true"/>
    <TPAppVersion xmlns="6d93d202-47fc-4405-873a-cab67cc5f1b2" xsi:nil="true"/>
    <VoteCount xmlns="6d93d202-47fc-4405-873a-cab67cc5f1b2" xsi:nil="true"/>
    <AverageRating xmlns="6d93d202-47fc-4405-873a-cab67cc5f1b2" xsi:nil="true"/>
    <FeatureTagsTaxHTField0 xmlns="6d93d202-47fc-4405-873a-cab67cc5f1b2">
      <Terms xmlns="http://schemas.microsoft.com/office/infopath/2007/PartnerControls"/>
    </FeatureTagsTaxHTField0>
    <Provider xmlns="6d93d202-47fc-4405-873a-cab67cc5f1b2" xsi:nil="true"/>
    <UACurrentWords xmlns="6d93d202-47fc-4405-873a-cab67cc5f1b2" xsi:nil="true"/>
    <AssetId xmlns="6d93d202-47fc-4405-873a-cab67cc5f1b2">TP102929977</AssetId>
    <TPClientViewer xmlns="6d93d202-47fc-4405-873a-cab67cc5f1b2" xsi:nil="true"/>
    <DSATActionTaken xmlns="6d93d202-47fc-4405-873a-cab67cc5f1b2" xsi:nil="true"/>
    <APEditor xmlns="6d93d202-47fc-4405-873a-cab67cc5f1b2">
      <UserInfo>
        <DisplayName/>
        <AccountId xsi:nil="true"/>
        <AccountType/>
      </UserInfo>
    </APEditor>
    <TPInstallLocation xmlns="6d93d202-47fc-4405-873a-cab67cc5f1b2" xsi:nil="true"/>
    <OOCacheId xmlns="6d93d202-47fc-4405-873a-cab67cc5f1b2" xsi:nil="true"/>
    <IsDeleted xmlns="6d93d202-47fc-4405-873a-cab67cc5f1b2">false</IsDeleted>
    <PublishTargets xmlns="6d93d202-47fc-4405-873a-cab67cc5f1b2">OfficeOnlineVNext</PublishTargets>
    <ApprovalLog xmlns="6d93d202-47fc-4405-873a-cab67cc5f1b2" xsi:nil="true"/>
    <BugNumber xmlns="6d93d202-47fc-4405-873a-cab67cc5f1b2" xsi:nil="true"/>
    <CrawlForDependencies xmlns="6d93d202-47fc-4405-873a-cab67cc5f1b2">false</CrawlForDependencies>
    <InternalTagsTaxHTField0 xmlns="6d93d202-47fc-4405-873a-cab67cc5f1b2">
      <Terms xmlns="http://schemas.microsoft.com/office/infopath/2007/PartnerControls"/>
    </InternalTagsTaxHTField0>
    <LastHandOff xmlns="6d93d202-47fc-4405-873a-cab67cc5f1b2" xsi:nil="true"/>
    <Milestone xmlns="6d93d202-47fc-4405-873a-cab67cc5f1b2" xsi:nil="true"/>
    <OriginalRelease xmlns="6d93d202-47fc-4405-873a-cab67cc5f1b2">15</OriginalRelease>
    <RecommendationsModifier xmlns="6d93d202-47fc-4405-873a-cab67cc5f1b2" xsi:nil="true"/>
    <ScenarioTagsTaxHTField0 xmlns="6d93d202-47fc-4405-873a-cab67cc5f1b2">
      <Terms xmlns="http://schemas.microsoft.com/office/infopath/2007/PartnerControls"/>
    </ScenarioTagsTaxHTField0>
    <UANotes xmlns="6d93d202-47fc-4405-873a-cab67cc5f1b2" xsi:nil="true"/>
    <Component xmlns="64acb2c5-0a2b-4bda-bd34-58e36cbb80d2" xsi:nil="true"/>
    <Description0 xmlns="64acb2c5-0a2b-4bda-bd34-58e36cbb80d2" xsi:nil="true"/>
  </documentManagement>
</p:properties>
</file>

<file path=customXml/itemProps1.xml><?xml version="1.0" encoding="utf-8"?>
<ds:datastoreItem xmlns:ds="http://schemas.openxmlformats.org/officeDocument/2006/customXml" ds:itemID="{8EA58A6E-2E90-4593-B4DC-28402E0A2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93d202-47fc-4405-873a-cab67cc5f1b2"/>
    <ds:schemaRef ds:uri="64acb2c5-0a2b-4bda-bd34-58e36cbb80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D552CE-B979-4BDB-9FB1-264C1B806DC7}">
  <ds:schemaRefs>
    <ds:schemaRef ds:uri="http://schemas.microsoft.com/sharepoint/v3/contenttype/forms"/>
  </ds:schemaRefs>
</ds:datastoreItem>
</file>

<file path=customXml/itemProps3.xml><?xml version="1.0" encoding="utf-8"?>
<ds:datastoreItem xmlns:ds="http://schemas.openxmlformats.org/officeDocument/2006/customXml" ds:itemID="{A8480B7C-74B5-4356-BE3E-F349192742C6}">
  <ds:schemaRefs>
    <ds:schemaRef ds:uri="http://schemas.microsoft.com/office/2006/metadata/properties"/>
    <ds:schemaRef ds:uri="http://schemas.microsoft.com/office/infopath/2007/PartnerControls"/>
    <ds:schemaRef ds:uri="6d93d202-47fc-4405-873a-cab67cc5f1b2"/>
    <ds:schemaRef ds:uri="64acb2c5-0a2b-4bda-bd34-58e36cbb80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Chronologie du projet</vt:lpstr>
      <vt:lpstr>calculs</vt:lpstr>
      <vt:lpstr>DateDébut</vt:lpstr>
      <vt:lpstr>FenêtreDateDébut</vt:lpstr>
      <vt:lpstr>FenêtreDécalage</vt:lpstr>
      <vt:lpstr>FenêtreJours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2011-09-08T16:30:30Z</dcterms:created>
  <dcterms:modified xsi:type="dcterms:W3CDTF">2017-07-22T00:33:48Z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0x01010069924D1ECC420D47A2456556BC94F7370400BDF4491DEA4973499845289601F88B9F</vt:lpwstr>
  </property>
  <property fmtid="{D5CDD505-2E9C-101B-9397-08002B2CF9AE}" pid="3" name="HiddenCategoryTags">
    <vt:lpwstr/>
  </property>
  <property fmtid="{D5CDD505-2E9C-101B-9397-08002B2CF9AE}" pid="4" name="InternalTags">
    <vt:lpwstr/>
  </property>
  <property fmtid="{D5CDD505-2E9C-101B-9397-08002B2CF9AE}" pid="5" name="FeatureTags">
    <vt:lpwstr/>
  </property>
  <property fmtid="{D5CDD505-2E9C-101B-9397-08002B2CF9AE}" pid="6" name="LocalizationTags">
    <vt:lpwstr/>
  </property>
  <property fmtid="{D5CDD505-2E9C-101B-9397-08002B2CF9AE}" pid="7" name="CategoryTags">
    <vt:lpwstr/>
  </property>
  <property fmtid="{D5CDD505-2E9C-101B-9397-08002B2CF9AE}" pid="8" name="ScenarioTags">
    <vt:lpwstr/>
  </property>
  <property fmtid="{D5CDD505-2E9C-101B-9397-08002B2CF9AE}" pid="9" name="CategoryTagsTaxHTField0">
    <vt:lpwstr/>
  </property>
  <property fmtid="{D5CDD505-2E9C-101B-9397-08002B2CF9AE}" pid="10" name="CampaignTags">
    <vt:lpwstr/>
  </property>
  <property fmtid="{D5CDD505-2E9C-101B-9397-08002B2CF9AE}" pid="11" name="HiddenCategoryTagsTaxHTField0">
    <vt:lpwstr/>
  </property>
</Properties>
</file>